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Users/rdrouaillet/Desktop/"/>
    </mc:Choice>
  </mc:AlternateContent>
  <xr:revisionPtr revIDLastSave="0" documentId="13_ncr:1_{B4AEE6D6-EA43-774B-A2BE-085A47F0DBF3}" xr6:coauthVersionLast="47" xr6:coauthVersionMax="47" xr10:uidLastSave="{00000000-0000-0000-0000-000000000000}"/>
  <bookViews>
    <workbookView xWindow="0" yWindow="500" windowWidth="28800" windowHeight="15780" activeTab="1" xr2:uid="{00000000-000D-0000-FFFF-FFFF00000000}"/>
  </bookViews>
  <sheets>
    <sheet name="Entrega 20220404" sheetId="43" state="hidden" r:id="rId1"/>
    <sheet name="Data" sheetId="50" r:id="rId2"/>
    <sheet name="Datos" sheetId="33" r:id="rId3"/>
    <sheet name="Prom_Averages" sheetId="37" r:id="rId4"/>
    <sheet name="TdC_ExRate" sheetId="29" r:id="rId5"/>
    <sheet name="PBI_GDP" sheetId="28" r:id="rId6"/>
    <sheet name="Aclaraciones_Disclaimers" sheetId="51"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_____________PIB01">[1]SUPUESTOS!#REF!</definedName>
    <definedName name="_______________PIB02">[2]SUPUESTOS!#REF!</definedName>
    <definedName name="______________PIB01">[1]SUPUESTOS!#REF!</definedName>
    <definedName name="______________PIB02">[2]SUPUESTOS!#REF!</definedName>
    <definedName name="____________fmi1">[3]PAGOFMI!$A$1:$L$51</definedName>
    <definedName name="____________fmi2">[3]PAGOFMI!$P$1:$AA$51</definedName>
    <definedName name="____________fmi3">[3]PAGORES!$AC$1:$AN$43</definedName>
    <definedName name="____________fmi4">[3]PAGORES!$AP$1:$BA$44</definedName>
    <definedName name="____________PIB01">[1]SUPUESTOS!#REF!</definedName>
    <definedName name="____________PIB02">[2]SUPUESTOS!#REF!</definedName>
    <definedName name="____________PIB95">[1]SUPUESTOS!$J$47</definedName>
    <definedName name="____________PIB96">[1]SUPUESTOS!$K$47</definedName>
    <definedName name="____________PIB97">[4]SUPUESTOS!$L$47</definedName>
    <definedName name="____________PIB98">[4]SUPUESTOS!$M$47</definedName>
    <definedName name="____________PIB99">[4]SUPUESTOS!$N$47</definedName>
    <definedName name="____________rez2">'[3]PAGOS VIGENCIA t'!$A$57:$AH$108</definedName>
    <definedName name="____________rez3">[3]PAGORES!$A$1:$M$37</definedName>
    <definedName name="____________rez4">[3]PAGORES!$O$1:$AN$43</definedName>
    <definedName name="___________fmi1">[3]PAGOFMI!$A$1:$L$51</definedName>
    <definedName name="___________fmi2">[3]PAGOFMI!$P$1:$AA$51</definedName>
    <definedName name="___________fmi3">[3]PAGORES!$AC$1:$AN$43</definedName>
    <definedName name="___________fmi4">[3]PAGORES!$AP$1:$BA$44</definedName>
    <definedName name="___________PIB95">[1]SUPUESTOS!$J$47</definedName>
    <definedName name="___________PIB96">[1]SUPUESTOS!$K$47</definedName>
    <definedName name="___________PIB97">[4]SUPUESTOS!$L$47</definedName>
    <definedName name="___________PIB98">[4]SUPUESTOS!$M$47</definedName>
    <definedName name="___________PIB99">[4]SUPUESTOS!$N$47</definedName>
    <definedName name="___________rez2">'[3]PAGOS VIGENCIA t'!$A$57:$AH$108</definedName>
    <definedName name="___________rez3">[3]PAGORES!$A$1:$M$37</definedName>
    <definedName name="___________rez4">[3]PAGORES!$O$1:$AN$43</definedName>
    <definedName name="__________fmi1">[3]PAGOFMI!$A$1:$L$51</definedName>
    <definedName name="__________fmi2">[3]PAGOFMI!$P$1:$AA$51</definedName>
    <definedName name="__________fmi3">[3]PAGORES!$AC$1:$AN$43</definedName>
    <definedName name="__________fmi4">[3]PAGORES!$AP$1:$BA$44</definedName>
    <definedName name="__________PIB01">[1]SUPUESTOS!#REF!</definedName>
    <definedName name="__________PIB02">[2]SUPUESTOS!#REF!</definedName>
    <definedName name="__________PIB95">[1]SUPUESTOS!$J$47</definedName>
    <definedName name="__________PIB96">[1]SUPUESTOS!$K$47</definedName>
    <definedName name="__________PIB97">[4]SUPUESTOS!$L$47</definedName>
    <definedName name="__________PIB98">[4]SUPUESTOS!$M$47</definedName>
    <definedName name="__________PIB99">[4]SUPUESTOS!$N$47</definedName>
    <definedName name="__________rez2">'[3]PAGOS VIGENCIA t'!$A$57:$AH$108</definedName>
    <definedName name="__________rez3">[3]PAGORES!$A$1:$M$37</definedName>
    <definedName name="__________rez4">[3]PAGORES!$O$1:$AN$43</definedName>
    <definedName name="_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_fmi1">[3]PAGOFMI!$A$1:$L$51</definedName>
    <definedName name="_________fmi2">[3]PAGOFMI!$P$1:$AA$51</definedName>
    <definedName name="_________fmi3">[3]PAGORES!$AC$1:$AN$43</definedName>
    <definedName name="_________fmi4">[3]PAGORES!$AP$1:$BA$44</definedName>
    <definedName name="_________PIB01">[1]SUPUESTOS!#REF!</definedName>
    <definedName name="_________PIB02">[2]SUPUESTOS!#REF!</definedName>
    <definedName name="_________PIB95">[1]SUPUESTOS!$J$47</definedName>
    <definedName name="_________PIB96">[1]SUPUESTOS!$K$47</definedName>
    <definedName name="_________PIB97">[4]SUPUESTOS!$L$47</definedName>
    <definedName name="_________PIB98">[4]SUPUESTOS!$M$47</definedName>
    <definedName name="_________PIB99">[4]SUPUESTOS!$N$47</definedName>
    <definedName name="_________rez2">'[3]PAGOS VIGENCIA t'!$A$57:$AH$108</definedName>
    <definedName name="_________rez3">[3]PAGORES!$A$1:$M$37</definedName>
    <definedName name="_________rez4">[3]PAGORES!$O$1:$AN$43</definedName>
    <definedName name="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fmi1">[3]PAGOFMI!$A$1:$L$51</definedName>
    <definedName name="________fmi2">[3]PAGOFMI!$P$1:$AA$51</definedName>
    <definedName name="________fmi3">[3]PAGORES!$AC$1:$AN$43</definedName>
    <definedName name="________fmi4">[3]PAGORES!$AP$1:$BA$44</definedName>
    <definedName name="________PIB01">[1]SUPUESTOS!#REF!</definedName>
    <definedName name="________PIB02">[2]SUPUESTOS!#REF!</definedName>
    <definedName name="________PIB95">[1]SUPUESTOS!$J$47</definedName>
    <definedName name="________PIB96">[1]SUPUESTOS!$K$47</definedName>
    <definedName name="________PIB97">[4]SUPUESTOS!$L$47</definedName>
    <definedName name="________PIB98">[4]SUPUESTOS!$M$47</definedName>
    <definedName name="________PIB99">[4]SUPUESTOS!$N$47</definedName>
    <definedName name="________rez2">'[3]PAGOS VIGENCIA t'!$A$57:$AH$108</definedName>
    <definedName name="________rez3">[3]PAGORES!$A$1:$M$37</definedName>
    <definedName name="________rez4">[3]PAGORES!$O$1:$AN$43</definedName>
    <definedName name="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fmi1">[3]PAGOFMI!$A$1:$L$51</definedName>
    <definedName name="_______fmi2">[3]PAGOFMI!$P$1:$AA$51</definedName>
    <definedName name="_______fmi3">[3]PAGORES!$AC$1:$AN$43</definedName>
    <definedName name="_______fmi4">[3]PAGORES!$AP$1:$BA$44</definedName>
    <definedName name="_______PIB01">[1]SUPUESTOS!#REF!</definedName>
    <definedName name="_______PIB02">[2]SUPUESTOS!#REF!</definedName>
    <definedName name="_______PIB95">[1]SUPUESTOS!$J$47</definedName>
    <definedName name="_______PIB96">[1]SUPUESTOS!$K$47</definedName>
    <definedName name="_______PIB97">[4]SUPUESTOS!$L$47</definedName>
    <definedName name="_______PIB98">[4]SUPUESTOS!$M$47</definedName>
    <definedName name="_______PIB99">[4]SUPUESTOS!$N$47</definedName>
    <definedName name="_______rez2">'[3]PAGOS VIGENCIA t'!$A$57:$AH$108</definedName>
    <definedName name="_______rez3">[3]PAGORES!$A$1:$M$37</definedName>
    <definedName name="_______rez4">[3]PAGORES!$O$1:$AN$43</definedName>
    <definedName name="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fmi1">[3]PAGOFMI!$A$1:$L$51</definedName>
    <definedName name="______fmi2">[3]PAGOFMI!$P$1:$AA$51</definedName>
    <definedName name="______fmi3">[3]PAGORES!$AC$1:$AN$43</definedName>
    <definedName name="______fmi4">[3]PAGORES!$AP$1:$BA$44</definedName>
    <definedName name="______PIB01">[1]SUPUESTOS!#REF!</definedName>
    <definedName name="______PIB02">[2]SUPUESTOS!#REF!</definedName>
    <definedName name="______PIB95">[1]SUPUESTOS!$J$47</definedName>
    <definedName name="______PIB96">[1]SUPUESTOS!$K$47</definedName>
    <definedName name="______PIB97">[4]SUPUESTOS!$L$47</definedName>
    <definedName name="______PIB98">[4]SUPUESTOS!$M$47</definedName>
    <definedName name="______PIB99">[4]SUPUESTOS!$N$47</definedName>
    <definedName name="______rez2">'[3]PAGOS VIGENCIA t'!$A$57:$AH$108</definedName>
    <definedName name="______rez3">[3]PAGORES!$A$1:$M$37</definedName>
    <definedName name="______rez4">[3]PAGORES!$O$1:$AN$43</definedName>
    <definedName name="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fmi1">[3]PAGOFMI!$A$1:$L$51</definedName>
    <definedName name="_____fmi2">[3]PAGOFMI!$P$1:$AA$51</definedName>
    <definedName name="_____fmi3">[3]PAGORES!$AC$1:$AN$43</definedName>
    <definedName name="_____fmi4">[3]PAGORES!$AP$1:$BA$44</definedName>
    <definedName name="_____PIB95">[1]SUPUESTOS!$J$47</definedName>
    <definedName name="_____PIB96">[1]SUPUESTOS!$K$47</definedName>
    <definedName name="_____PIB97">[4]SUPUESTOS!$L$47</definedName>
    <definedName name="_____PIB98">[4]SUPUESTOS!$M$47</definedName>
    <definedName name="_____PIB99">[4]SUPUESTOS!$N$47</definedName>
    <definedName name="_____rez2">'[3]PAGOS VIGENCIA t'!$A$57:$AH$108</definedName>
    <definedName name="_____rez3">[3]PAGORES!$A$1:$M$37</definedName>
    <definedName name="_____rez4">[3]PAGORES!$O$1:$AN$43</definedName>
    <definedName name="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fmi1">[3]PAGOFMI!$A$1:$L$51</definedName>
    <definedName name="____fmi2">[3]PAGOFMI!$P$1:$AA$51</definedName>
    <definedName name="____fmi3">[3]PAGORES!$AC$1:$AN$43</definedName>
    <definedName name="____fmi4">[3]PAGORES!$AP$1:$BA$44</definedName>
    <definedName name="____PIB01">[1]SUPUESTOS!#REF!</definedName>
    <definedName name="____PIB02">[2]SUPUESTOS!#REF!</definedName>
    <definedName name="____PIB95">[1]SUPUESTOS!$J$47</definedName>
    <definedName name="____PIB96">[1]SUPUESTOS!$K$47</definedName>
    <definedName name="____PIB97">[4]SUPUESTOS!$L$47</definedName>
    <definedName name="____PIB98">[4]SUPUESTOS!$M$47</definedName>
    <definedName name="____PIB99">[4]SUPUESTOS!$N$47</definedName>
    <definedName name="____rez2">'[3]PAGOS VIGENCIA t'!$A$57:$AH$108</definedName>
    <definedName name="____rez3">[3]PAGORES!$A$1:$M$37</definedName>
    <definedName name="____rez4">[3]PAGORES!$O$1:$AN$43</definedName>
    <definedName name="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fmi1">[3]PAGOFMI!$A$1:$L$51</definedName>
    <definedName name="___fmi2">[3]PAGOFMI!$P$1:$AA$51</definedName>
    <definedName name="___fmi3">[3]PAGORES!$AC$1:$AN$43</definedName>
    <definedName name="___fmi4">[3]PAGORES!$AP$1:$BA$44</definedName>
    <definedName name="___PIB01">[1]SUPUESTOS!#REF!</definedName>
    <definedName name="___PIB02">[2]SUPUESTOS!#REF!</definedName>
    <definedName name="___PIB95">[1]SUPUESTOS!$J$47</definedName>
    <definedName name="___PIB96">[1]SUPUESTOS!$K$47</definedName>
    <definedName name="___PIB97">[4]SUPUESTOS!$L$47</definedName>
    <definedName name="___PIB98">[4]SUPUESTOS!$M$47</definedName>
    <definedName name="___PIB99">[4]SUPUESTOS!$N$47</definedName>
    <definedName name="___rez2">'[3]PAGOS VIGENCIA t'!$A$57:$AH$108</definedName>
    <definedName name="___rez3">[3]PAGORES!$A$1:$M$37</definedName>
    <definedName name="___rez4">[3]PAGORES!$O$1:$AN$43</definedName>
    <definedName name="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123Graph_B" hidden="1">'[5]GIROS SITUAD.FISCAL- 2000'!#REF!</definedName>
    <definedName name="__123Graph_D" hidden="1">'[5]GIROS SITUAD.FISCAL- 2000'!#REF!</definedName>
    <definedName name="__123Graph_F" hidden="1">'[5]GIROS SITUAD.FISCAL- 2000'!#REF!</definedName>
    <definedName name="__123Graph_X" hidden="1">'[5]GIROS SITUAD.FISCAL- 2000'!#REF!</definedName>
    <definedName name="__fmi1">[3]PAGOFMI!$A$1:$L$51</definedName>
    <definedName name="__fmi2">[3]PAGOFMI!$P$1:$AA$51</definedName>
    <definedName name="__fmi3">[3]PAGORES!$AC$1:$AN$43</definedName>
    <definedName name="__fmi4">[3]PAGORES!$AP$1:$BA$44</definedName>
    <definedName name="__PIB01">[1]SUPUESTOS!#REF!</definedName>
    <definedName name="__PIB02">[2]SUPUESTOS!#REF!</definedName>
    <definedName name="__PIB95">[1]SUPUESTOS!$J$47</definedName>
    <definedName name="__PIB96">[1]SUPUESTOS!$K$47</definedName>
    <definedName name="__PIB97">[4]SUPUESTOS!$L$47</definedName>
    <definedName name="__PIB98">[4]SUPUESTOS!$M$47</definedName>
    <definedName name="__PIB99">[4]SUPUESTOS!$N$47</definedName>
    <definedName name="__rez2">'[3]PAGOS VIGENCIA t'!$A$57:$AH$108</definedName>
    <definedName name="__rez3">[3]PAGORES!$A$1:$M$37</definedName>
    <definedName name="__rez4">[3]PAGORES!$O$1:$AN$43</definedName>
    <definedName name="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1">#REF!</definedName>
    <definedName name="_1994">'[6]Educa 94-01 miles corrientes'!$M$2</definedName>
    <definedName name="_1995">'[6]Educa 94-01 miles corrientes'!$N$2</definedName>
    <definedName name="_1996">'[6]Educa 94-01 miles corrientes'!$O$2</definedName>
    <definedName name="_1997">'[6]Educa 94-01 miles corrientes'!$P$2</definedName>
    <definedName name="_1998">#REF!</definedName>
    <definedName name="_1999">#REF!</definedName>
    <definedName name="_2">#REF!</definedName>
    <definedName name="_2000">#REF!</definedName>
    <definedName name="_2001">#REF!</definedName>
    <definedName name="_2002">#REF!</definedName>
    <definedName name="_3">#REF!</definedName>
    <definedName name="_4">#REF!</definedName>
    <definedName name="_5">#REF!</definedName>
    <definedName name="_6">#REF!</definedName>
    <definedName name="_7">#REF!</definedName>
    <definedName name="_8">#REF!</definedName>
    <definedName name="_a1">#REF!</definedName>
    <definedName name="_xlnm._FilterDatabase" localSheetId="1" hidden="1">Data!$A$4:$J$3896</definedName>
    <definedName name="_xlnm._FilterDatabase" localSheetId="2" hidden="1">Datos!$A$4:$V$3959</definedName>
    <definedName name="_fmi1">[3]PAGOFMI!$A$1:$L$51</definedName>
    <definedName name="_fmi2">[3]PAGOFMI!$P$1:$AA$51</definedName>
    <definedName name="_fmi3">[3]PAGORES!$AC$1:$AN$43</definedName>
    <definedName name="_fmi4">[3]PAGORES!$AP$1:$BA$44</definedName>
    <definedName name="_Order1" hidden="1">255</definedName>
    <definedName name="_Order2" hidden="1">255</definedName>
    <definedName name="_Parse_Out" hidden="1">'[7]GDP Current 1980-91'!#REF!</definedName>
    <definedName name="_PIB01">[1]SUPUESTOS!#REF!</definedName>
    <definedName name="_PIB02">[2]SUPUESTOS!#REF!</definedName>
    <definedName name="_PIB95">[1]SUPUESTOS!$J$47</definedName>
    <definedName name="_PIB96">[1]SUPUESTOS!$K$47</definedName>
    <definedName name="_PIB97">[4]SUPUESTOS!$L$47</definedName>
    <definedName name="_PIB98">[4]SUPUESTOS!$M$47</definedName>
    <definedName name="_PIB99">[4]SUPUESTOS!$N$47</definedName>
    <definedName name="_RES9397">#REF!</definedName>
    <definedName name="_rez2">'[3]PAGOS VIGENCIA t'!$A$57:$AH$108</definedName>
    <definedName name="_rez3">[3]PAGORES!$A$1:$M$37</definedName>
    <definedName name="_rez4">[3]PAGORES!$O$1:$AN$43</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[8]CARBOCOL!#REF!</definedName>
    <definedName name="_Table2_In2" hidden="1">[9]ANUAL1!#REF!</definedName>
    <definedName name="_Table2_Out" hidden="1">[8]CARBOCOL!#REF!</definedName>
    <definedName name="\a">'[10]CUADRO No 4'!#REF!</definedName>
    <definedName name="\c">#REF!</definedName>
    <definedName name="\i">#REF!</definedName>
    <definedName name="\P">#REF!</definedName>
    <definedName name="\r">#REF!</definedName>
    <definedName name="A">#REF!</definedName>
    <definedName name="A_2002">#REF!</definedName>
    <definedName name="A_CAPITAL">[11]Hoja4!$B$3:$O$34</definedName>
    <definedName name="A_DEPTOS">[11]Hoja4!$B$76:$N$108</definedName>
    <definedName name="A_impresión_IM">#REF!</definedName>
    <definedName name="A_MUNPIOS">[11]Hoja4!$B$39:$N$71</definedName>
    <definedName name="AAA">[12]proyecINGRESOS99!$L$1:$T$97</definedName>
    <definedName name="Ajustado">#REF!</definedName>
    <definedName name="ANEXO_No.">#REF!</definedName>
    <definedName name="ANEXO_No._5">#REF!</definedName>
    <definedName name="aprnac">[13]GASTOS!#REF!</definedName>
    <definedName name="APROPIACIONES_PAC_Y_REZAGO_1999___2000">#REF!</definedName>
    <definedName name="aprprp">[13]GASTOS!#REF!</definedName>
    <definedName name="asigbas">#REF!</definedName>
    <definedName name="asigbasempu">#REF!</definedName>
    <definedName name="asigbasisten">#REF!</definedName>
    <definedName name="asigmen">#REF!</definedName>
    <definedName name="_xlnm.Auto_Open">#REF!</definedName>
    <definedName name="auxalm">#REF!</definedName>
    <definedName name="B">[14]LOTERIAS!$B$54:$P$54</definedName>
    <definedName name="basnac">[13]GASTOS!#REF!</definedName>
    <definedName name="basprp">[13]GASTOS!#REF!</definedName>
    <definedName name="bonser">#REF!</definedName>
    <definedName name="CARBOCRECIM">#REF!</definedName>
    <definedName name="CARBOPESOS">#REF!</definedName>
    <definedName name="CARBOPIB">#REF!</definedName>
    <definedName name="castigocuadro2">'[15]CUA1-3'!$Y$1:$AD$93</definedName>
    <definedName name="CAT_00">'[16]94-03 Mil Corr '!#REF!</definedName>
    <definedName name="CAT_01">'[16]94-03 Mil Corr '!#REF!</definedName>
    <definedName name="CAT_02">'[16]94-03 Mil Corr '!#REF!</definedName>
    <definedName name="CAT_94">'[16]94-03 Mil Corr '!#REF!</definedName>
    <definedName name="CAT_95">'[16]94-03 Mil Corr '!#REF!</definedName>
    <definedName name="CAT_96">'[16]94-03 Mil Corr '!#REF!</definedName>
    <definedName name="CAT_97">'[16]94-03 Mil Corr '!#REF!</definedName>
    <definedName name="CAT_98">'[16]94-03 Mil Corr '!#REF!</definedName>
    <definedName name="CAT_99">'[16]94-03 Mil Corr '!#REF!</definedName>
    <definedName name="CENSO1964">#REF!</definedName>
    <definedName name="CENSO1973">#REF!</definedName>
    <definedName name="CENSO1985">#REF!</definedName>
    <definedName name="COD_DEP">#REF!</definedName>
    <definedName name="COD_DEPARTAMENTO">#REF!</definedName>
    <definedName name="COD_MUN">#REF!</definedName>
    <definedName name="codigo">#REF!</definedName>
    <definedName name="CODIGO_DIVIPOLA">#REF!</definedName>
    <definedName name="COL_MENU">[17]RESUMEN!#REF!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POSICION_DEL_PRESUPUESTO_DE_RENTAS_DE_LA_NACION">'[12]proyecINGRESOS99 (det)'!$V$98:$AH$145</definedName>
    <definedName name="Confis">#REF!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uce">#REF!</definedName>
    <definedName name="CRUCE2">#REF!</definedName>
    <definedName name="CRUCE3">#REF!</definedName>
    <definedName name="Cuadro_2b1">[18]RESUOPE!$AE$150:$BB$224</definedName>
    <definedName name="CUADRO_No._1">#REF!</definedName>
    <definedName name="CUADRO_No._10">#REF!</definedName>
    <definedName name="CUADRO_No._12">#REF!</definedName>
    <definedName name="CUADRO_No._13">#REF!</definedName>
    <definedName name="Cuadro_No._1a">[19]Hoja1!$B$3:$E$38</definedName>
    <definedName name="Cuadro_No._1b">[19]Hoja2!$L$3:$O$23</definedName>
    <definedName name="Cuadro_No._1C">[19]Hoja1!$B$50:$E$88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2b">[18]RESUOPE!$B$9:$AB$83</definedName>
    <definedName name="CUAINGRE">#REF!</definedName>
    <definedName name="Cwvu.ComparEneMar9697." hidden="1">'[20]Seguimiento CSF'!#REF!,'[20]Seguimiento CSF'!$30:$34,'[20]Seguimiento CSF'!$104:$104,'[20]Seguimiento CSF'!#REF!,'[20]Seguimiento CSF'!#REF!,'[20]Seguimiento CSF'!$124:$125</definedName>
    <definedName name="Cwvu.EneFeb." hidden="1">'[20]Seguimiento CSF'!#REF!,'[20]Seguimiento CSF'!#REF!</definedName>
    <definedName name="Cwvu.EneMar." hidden="1">'[20]Seguimiento CSF'!#REF!,'[20]Seguimiento CSF'!$67:$67,'[20]Seguimiento CSF'!#REF!,'[20]Seguimiento CSF'!#REF!</definedName>
    <definedName name="Cwvu.Formato._.Corto." hidden="1">'[20]Seguimiento CSF'!$11:$12,'[20]Seguimiento CSF'!#REF!,'[20]Seguimiento CSF'!$45:$46,'[20]Seguimiento CSF'!$48:$57,'[20]Seguimiento CSF'!$61:$63,'[20]Seguimiento CSF'!$65:$66,'[20]Seguimiento CSF'!$72:$82,'[20]Seguimiento CSF'!$89:$92,'[20]Seguimiento CSF'!$114:$116,'[20]Seguimiento CSF'!$118:$122,'[20]Seguimiento CSF'!$129:$132,'[20]Seguimiento CSF'!$134:$135</definedName>
    <definedName name="Cwvu.Formato._.Total." hidden="1">'[20]Seguimiento CSF'!#REF!,'[20]Seguimiento CSF'!#REF!,'[20]Seguimiento CSF'!#REF!</definedName>
    <definedName name="d">'[21]Dolares ingresos'!$C$2:$U$48</definedName>
    <definedName name="_xlnm.Database">#REF!</definedName>
    <definedName name="DBALANCEFMI2">#REF!</definedName>
    <definedName name="DboREGISTRO_LEY_617">#REF!</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ebajo98">#REF!</definedName>
    <definedName name="DEPAR_CA">[11]Hoja4!$B$3:$B$34</definedName>
    <definedName name="DEPAR_DEP">[11]Hoja4!$B$76:$B$108</definedName>
    <definedName name="DEPAR_MUN">[11]Hoja4!$B$39:$B$71</definedName>
    <definedName name="DEPTO">#REF!</definedName>
    <definedName name="DEPTO_2002">#REF!</definedName>
    <definedName name="DETALLE_DE_LA_COMPOSICION_DEL_PRESUPUESTO_DE_RENTAS_DE_LA_NACION">[12]proyecINGRESOS99!$A$1:$I$97</definedName>
    <definedName name="DETALLE1996">#REF!</definedName>
    <definedName name="DETALLE1997">#REF!</definedName>
    <definedName name="deuda">#REF!</definedName>
    <definedName name="DEUDA_FLOTANTE_1990_1998">#REF!</definedName>
    <definedName name="DIFERCOLUM00">#REF!</definedName>
    <definedName name="DIFERCOLUM01">#REF!</definedName>
    <definedName name="DIFERCOLUM02">#REF!</definedName>
    <definedName name="DIFERCOLUM99">#REF!</definedName>
    <definedName name="dos">#REF!</definedName>
    <definedName name="DPTOS">#REF!</definedName>
    <definedName name="ECOPETROLCRECIM">#REF!</definedName>
    <definedName name="ECOPETROLPESOS">#REF!</definedName>
    <definedName name="ECOPETROLPIB">#REF!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GRAFICOS1">#REF!</definedName>
    <definedName name="EGRAFICOS2">#REF!</definedName>
    <definedName name="EGRAFICOS3">#REF!</definedName>
    <definedName name="ejcprp">[13]GASTOS!#REF!</definedName>
    <definedName name="eje">[13]GASTOS!#REF!</definedName>
    <definedName name="ELASTICIDAD_RECAUDO_IVA">#REF!</definedName>
    <definedName name="ELECTRICOCRECIM">#REF!</definedName>
    <definedName name="ELECTRICOPESOS">#REF!</definedName>
    <definedName name="ELECTRICOPIB">#REF!</definedName>
    <definedName name="emppln">#REF!</definedName>
    <definedName name="encima98">#REF!</definedName>
    <definedName name="ENEROP">#REF!</definedName>
    <definedName name="ENERORN">#REF!</definedName>
    <definedName name="ENERORP">#REF!</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timaciones">#REF!</definedName>
    <definedName name="Excel_BuiltIn__FilterDatabase_3">#REF!</definedName>
    <definedName name="FEBRERON">[22]VIGN!#REF!</definedName>
    <definedName name="FEBREROP">#REF!</definedName>
    <definedName name="FEBRERORN">#REF!</definedName>
    <definedName name="FEBRERORP">#REF!</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NCCRECIM">#REF!</definedName>
    <definedName name="FNCPESOS">#REF!</definedName>
    <definedName name="FNCPIB">#REF!</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Z_00">'[16]94-03 Mil Corr '!#REF!</definedName>
    <definedName name="FORZ_01_RESERVA">'[16]94-03 Mil Corr '!#REF!</definedName>
    <definedName name="FORZ_94">'[16]94-03 Mil Corr '!#REF!</definedName>
    <definedName name="FORZ_95">'[16]94-03 Mil Corr '!#REF!</definedName>
    <definedName name="FORZ_96">'[16]94-03 Mil Corr '!#REF!</definedName>
    <definedName name="FORZ_97">'[16]94-03 Mil Corr '!#REF!</definedName>
    <definedName name="FORZ_98">'[16]94-03 Mil Corr '!#REF!</definedName>
    <definedName name="FORZ_99">'[16]94-03 Mil Corr '!#REF!</definedName>
    <definedName name="FORZ_PG_02">'[16]94-03 Mil Corr '!#REF!</definedName>
    <definedName name="fun">[13]GASTOS!#REF!</definedName>
    <definedName name="futnac">[13]GASTOS!#REF!</definedName>
    <definedName name="futprp">[13]GASTOS!#REF!</definedName>
    <definedName name="GASOLINA_REGULAR">'[23]MODELO DE GASOLINA'!$A$8:$P$25</definedName>
    <definedName name="gasrep">#REF!</definedName>
    <definedName name="Gastos_generales">#REF!</definedName>
    <definedName name="GOBIERNOCRECIM">#REF!</definedName>
    <definedName name="GOBIERNOPESOS">#REF!</definedName>
    <definedName name="GOBIERNOPIB">#REF!</definedName>
    <definedName name="GREFORMASRESUM1">#REF!</definedName>
    <definedName name="GREFORMASRESUM2">#REF!</definedName>
    <definedName name="GREFORMASRESUM3">#REF!</definedName>
    <definedName name="horext">#REF!</definedName>
    <definedName name="I">#REF!</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TYCOM00_">[14]SUPUESTOS!$O$70</definedName>
    <definedName name="INTYCOM94_">[14]SUPUESTOS!$I$70</definedName>
    <definedName name="INTYCOM95_">[14]SUPUESTOS!$J$70</definedName>
    <definedName name="INTYCOM96_">[14]SUPUESTOS!$K$70</definedName>
    <definedName name="INTYCOM97_">[14]SUPUESTOS!$L$70</definedName>
    <definedName name="INTYCOM98_">[14]SUPUESTOS!$M$70</definedName>
    <definedName name="INTYCOM99_">[14]SUPUESTOS!$N$70</definedName>
    <definedName name="KBALANCEVSFMI">#REF!</definedName>
    <definedName name="kkkk">'[24]CUADRO No 4'!#REF!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'[25]LIQUI-TRANSF'!#REF!</definedName>
    <definedName name="LPORTADASECTOR">#REF!</definedName>
    <definedName name="M">[26]Datos!$F$34</definedName>
    <definedName name="MACRO">#REF!</definedName>
    <definedName name="Macro1">#REF!</definedName>
    <definedName name="Macro2">#REF!</definedName>
    <definedName name="Macro3">#REF!</definedName>
    <definedName name="Macro4">#REF!</definedName>
    <definedName name="Macro5">#REF!</definedName>
    <definedName name="MARZON">[22]VIGN!#REF!</definedName>
    <definedName name="MARZOP">#REF!</definedName>
    <definedName name="MARZORN">#REF!</definedName>
    <definedName name="MARZORP">#REF!</definedName>
    <definedName name="Matricula">#REF!</definedName>
    <definedName name="METROCRECIM">#REF!</definedName>
    <definedName name="METROPESOS">#REF!</definedName>
    <definedName name="METROPIB">#REF!</definedName>
    <definedName name="MINISTRO">'[27]CUA1-3'!#REF!</definedName>
    <definedName name="MUNICIPIO">#REF!</definedName>
    <definedName name="NACION">#REF!</definedName>
    <definedName name="NBI_MPIO">#REF!</definedName>
    <definedName name="nivel">#REF!</definedName>
    <definedName name="NOINCLUIDCRECIM">#REF!</definedName>
    <definedName name="NOINCLUIPESOS">#REF!</definedName>
    <definedName name="NombreTabla">"Dummy"</definedName>
    <definedName name="nomniv">#REF!</definedName>
    <definedName name="NOVDEUDAFLOTANTE">#REF!</definedName>
    <definedName name="NOVEVOLREZAGO">#REF!</definedName>
    <definedName name="OE97B">#REF!</definedName>
    <definedName name="OEPROY97">#REF!</definedName>
    <definedName name="opetesore00">#REF!</definedName>
    <definedName name="opetesore98">#REF!</definedName>
    <definedName name="opetesore99">#REF!</definedName>
    <definedName name="P">'[21]Pesos ingresos'!$C$2:$U$111</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RTICIPACIONES_1997___2000">'[27]CUA1-3'!#REF!</definedName>
    <definedName name="PARTMUN00_">[14]SUPUESTOS!$O$6</definedName>
    <definedName name="PARTMUN93_">[14]SUPUESTOS!$H$6</definedName>
    <definedName name="PARTMUN94_">[14]SUPUESTOS!$I$6</definedName>
    <definedName name="PARTMUN95_">[14]SUPUESTOS!$J$6</definedName>
    <definedName name="PARTMUN96_">[14]SUPUESTOS!$K$6</definedName>
    <definedName name="PARTMUN97_">[14]SUPUESTOS!$L$6</definedName>
    <definedName name="PARTMUN98_">[14]SUPUESTOS!$M$6</definedName>
    <definedName name="PARTMUN99_">[14]SUPUESTOS!$N$6</definedName>
    <definedName name="Pcpta_00">[28]Pob!#REF!</definedName>
    <definedName name="Pcpta_01">[28]Pob!#REF!</definedName>
    <definedName name="Pcpta_02">[28]Pob!#REF!</definedName>
    <definedName name="Pcpta_99">[28]Pob!#REF!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IB">#REF!</definedName>
    <definedName name="PIB00">[2]SUPUESTOS!$O$47</definedName>
    <definedName name="PIB00_">[14]SUPUESTOS!$O$19</definedName>
    <definedName name="PIB93_">[14]SUPUESTOS!$H$19</definedName>
    <definedName name="PIB94_">[14]SUPUESTOS!$I$19</definedName>
    <definedName name="PIB95_">[14]SUPUESTOS!$J$19</definedName>
    <definedName name="PIB96_">[14]SUPUESTOS!$K$19</definedName>
    <definedName name="PIB97_">[14]SUPUESTOS!$L$19</definedName>
    <definedName name="PIB98_">[14]SUPUESTOS!$M$19</definedName>
    <definedName name="PIB99_">[14]SUPUESTOS!$N$19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ORC_LIBRE_00">'[16]94-03 Mil Corr '!#REF!</definedName>
    <definedName name="PORC_LIBRE_01">'[16]94-03 Mil Corr '!#REF!</definedName>
    <definedName name="PORC_LIBRE_02">'[16]94-03 Mil Corr '!#REF!</definedName>
    <definedName name="PORC_LIBRE_94">'[16]94-03 Mil Corr '!#REF!</definedName>
    <definedName name="PORC_LIBRE_95">'[16]94-03 Mil Corr '!#REF!</definedName>
    <definedName name="PORC_LIBRE_96">'[16]94-03 Mil Corr '!#REF!</definedName>
    <definedName name="PORC_LIBRE_97">'[16]94-03 Mil Corr '!#REF!</definedName>
    <definedName name="PORC_LIBRE_98">'[16]94-03 Mil Corr '!#REF!</definedName>
    <definedName name="PORC_LIBRE_99">'[16]94-03 Mil Corr '!#REF!</definedName>
    <definedName name="PPTO97">#REF!</definedName>
    <definedName name="PRESUPUESTO__1998">#REF!</definedName>
    <definedName name="prgnac">[13]GASTOS!#REF!</definedName>
    <definedName name="prgprp">[13]GASTOS!#REF!</definedName>
    <definedName name="primant">#REF!</definedName>
    <definedName name="primnav">#REF!</definedName>
    <definedName name="primser">#REF!</definedName>
    <definedName name="primtec">#REF!</definedName>
    <definedName name="primvac">#REF!</definedName>
    <definedName name="PROPIOS">#REF!</definedName>
    <definedName name="prynac">[13]GASTOS!#REF!</definedName>
    <definedName name="pryprp">[13]GASTOS!#REF!</definedName>
    <definedName name="pyd">'[21]P+D ingresos'!$C$1:$U$111</definedName>
    <definedName name="rango1">#REF!</definedName>
    <definedName name="RDPTO">#REF!</definedName>
    <definedName name="re">#REF!</definedName>
    <definedName name="RECALCULO">[17]RESUMEN!#REF!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[13]GASTOS!#REF!</definedName>
    <definedName name="Recover">#REF!</definedName>
    <definedName name="recprp">[13]GASTOS!#REF!</definedName>
    <definedName name="reg">[13]GASTOS!#REF!</definedName>
    <definedName name="REGALIAS00_">[14]SUPUESTOS!$O$74</definedName>
    <definedName name="REGALIAS93_">[14]SUPUESTOS!$H$74</definedName>
    <definedName name="REGALIAS94_">[14]SUPUESTOS!$I$74</definedName>
    <definedName name="REGALIAS95_">[14]SUPUESTOS!$J$74</definedName>
    <definedName name="REGALIAS96_">[14]SUPUESTOS!$K$74</definedName>
    <definedName name="REGALIAS97_">[14]SUPUESTOS!$L$74</definedName>
    <definedName name="REGALIAS98_">[14]SUPUESTOS!$M$74</definedName>
    <definedName name="REGALIAS99_">[14]SUPUESTOS!$N$74</definedName>
    <definedName name="REGIONALCRECIM">#REF!</definedName>
    <definedName name="REGIONALPESOS">#REF!</definedName>
    <definedName name="REGIONALPIB">#REF!</definedName>
    <definedName name="Rep_ing_02">[28]Pob!#REF!</definedName>
    <definedName name="REQUERIDOS">'[25]LIQUI-TRANSF'!#REF!</definedName>
    <definedName name="RESTO">#REF!</definedName>
    <definedName name="RESTOCRECIM">#REF!</definedName>
    <definedName name="RESTOPESOS">#REF!</definedName>
    <definedName name="RESTOPIB">#REF!</definedName>
    <definedName name="RESUMIDO">#REF!</definedName>
    <definedName name="rezago">#REF!</definedName>
    <definedName name="Rwvu.ComparEneMar9697." hidden="1">'[20]Seguimiento CSF'!$L:$N,'[20]Seguimiento CSF'!$R:$BU</definedName>
    <definedName name="Rwvu.EneFeb." hidden="1">'[20]Seguimiento CSF'!$L:$N,'[20]Seguimiento CSF'!$Q:$AD</definedName>
    <definedName name="Rwvu.Formato._.Corto." hidden="1">'[20]Seguimiento CSF'!$L:$N,'[20]Seguimiento CSF'!$R:$AD,'[20]Seguimiento CSF'!$AH:$AY,'[20]Seguimiento CSF'!$BA:$BH,'[20]Seguimiento CSF'!$BJ:$BQ,'[20]Seguimiento CSF'!$BS:$CF</definedName>
    <definedName name="Rwvu.OPEF._.96." hidden="1">'[20]Resumen OPEF'!$E:$J,'[20]Resumen OPEF'!$M:$Q</definedName>
    <definedName name="Rwvu.OPEF._.97." hidden="1">'[20]Resumen OPEF'!$C:$C,'[20]Resumen OPEF'!#REF!,'[20]Resumen OPEF'!$K:$Q</definedName>
    <definedName name="SALIR">[17]RESUMEN!#REF!</definedName>
    <definedName name="secing">#REF!</definedName>
    <definedName name="SEGSOCIALCRECIM">#REF!</definedName>
    <definedName name="SEGSOCIALPESOS">#REF!</definedName>
    <definedName name="SEGSOCIALPIB">#REF!</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RVICIODEUDANACION">'[29]DETALLE-DEUDA'!#REF!</definedName>
    <definedName name="Servicios_personales">#REF!</definedName>
    <definedName name="SGP_PG_02">#REF!</definedName>
    <definedName name="SITFID95_">[14]SUPUESTOS!$J$7</definedName>
    <definedName name="SITFIS00_">[14]SUPUESTOS!$O$7</definedName>
    <definedName name="SITFIS93_">[14]SUPUESTOS!$H$7</definedName>
    <definedName name="SITFIS94_">[14]SUPUESTOS!$I$7</definedName>
    <definedName name="SITFIS95_">[14]SUPUESTOS!$J$7</definedName>
    <definedName name="SITFIS96_">[14]SUPUESTOS!$K$7</definedName>
    <definedName name="SITFIS97_">[14]SUPUESTOS!$L$7</definedName>
    <definedName name="SITFIS98_">[14]SUPUESTOS!$M$7</definedName>
    <definedName name="SITFIS99_">[14]SUPUESTOS!$N$7</definedName>
    <definedName name="solnac">[13]GASTOS!#REF!</definedName>
    <definedName name="solprp">[13]GASTOS!#REF!</definedName>
    <definedName name="SORTEADO">#REF!</definedName>
    <definedName name="subtrn">#REF!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ELECOMCRECIM">#REF!</definedName>
    <definedName name="TELECOMPESOS">#REF!</definedName>
    <definedName name="TELECOMPIB">#REF!</definedName>
    <definedName name="Títulos_a_imprimir_IM">#REF!</definedName>
    <definedName name="TODO">#REF!</definedName>
    <definedName name="TOTAL">#REF!</definedName>
    <definedName name="tothorext">#REF!</definedName>
    <definedName name="totindemvac">#REF!</definedName>
    <definedName name="tranferencias">#REF!</definedName>
    <definedName name="TRANSTOT00_">[14]SUPUESTOS!$O$5</definedName>
    <definedName name="TRANSTOT93_">[14]SUPUESTOS!$H$5</definedName>
    <definedName name="TRANSTOT94_">[14]SUPUESTOS!$I$5</definedName>
    <definedName name="TRANSTOT95_">[14]SUPUESTOS!$J$5</definedName>
    <definedName name="TRANSTOT96_">[14]SUPUESTOS!$K$5</definedName>
    <definedName name="TRANSTOT97_">[14]SUPUESTOS!$L$5</definedName>
    <definedName name="TRANSTOT98_">[14]SUPUESTOS!$M$5</definedName>
    <definedName name="TRANSTOT99_">[14]SUPUESTOS!$N$5</definedName>
    <definedName name="uno">#REF!</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or">#REF!</definedName>
    <definedName name="valorpuntoIng">#REF!</definedName>
    <definedName name="VARIACIONES">#REF!</definedName>
    <definedName name="VARPIB00_">[14]SUPUESTOS!$O$20</definedName>
    <definedName name="VARPIB93_">[14]SUPUESTOS!$H$20</definedName>
    <definedName name="VARPIB94_">[14]SUPUESTOS!$I$20</definedName>
    <definedName name="VARPIB95_">[14]SUPUESTOS!$J$20</definedName>
    <definedName name="VARPIB96_">[14]SUPUESTOS!$K$20</definedName>
    <definedName name="VARPIB97_">[14]SUPUESTOS!$L$20</definedName>
    <definedName name="VARPIB98_">[14]SUPUESTOS!$M$20</definedName>
    <definedName name="VARPIB99_">[14]SUPUESTOS!$N$20</definedName>
    <definedName name="VIGENCIA">'[3]PAGOS VIGENCIA t'!$A$2:$AS$55</definedName>
    <definedName name="Vigencia_1999">#REF!</definedName>
    <definedName name="Vigencia_2000">#REF!</definedName>
    <definedName name="Vigencia_2001">#REF!</definedName>
    <definedName name="Vigencia_2002">#REF!</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'[30]CUA1-3'!#REF!</definedName>
    <definedName name="Z_91E95AE5_DCC2_11D0_8DF1_00805F2A002D_.wvu.Cols" hidden="1">'[20]Seguimiento CSF'!$L:$N,'[20]Seguimiento CSF'!$R:$BU</definedName>
    <definedName name="Z_91E95AE6_DCC2_11D0_8DF1_00805F2A002D_.wvu.Cols" hidden="1">'[20]Seguimiento CSF'!$L:$N,'[20]Seguimiento CSF'!$Q:$AD</definedName>
    <definedName name="Z_91E95AE6_DCC2_11D0_8DF1_00805F2A002D_.wvu.Rows" hidden="1">'[20]Seguimiento CSF'!#REF!,'[20]Seguimiento CSF'!#REF!</definedName>
    <definedName name="Z_91E95AE7_DCC2_11D0_8DF1_00805F2A002D_.wvu.Cols" hidden="1">'[20]Resumen MES OPEF'!$C:$C,'[20]Resumen MES OPEF'!$N:$N,'[20]Resumen MES OPEF'!$Y:$Y,'[20]Resumen MES OPEF'!$AL:$AL,'[20]Resumen MES OPEF'!$AV:$AV,'[20]Resumen MES OPEF'!$BG:$BG,'[20]Resumen MES OPEF'!$BR:$BR,'[20]Resumen MES OPEF'!$CC:$CC</definedName>
    <definedName name="Z_91E95AE8_DCC2_11D0_8DF1_00805F2A002D_.wvu.Cols" hidden="1">'[20]Seguimiento CSF'!$L:$N,'[20]Seguimiento CSF'!$R:$AD,'[20]Seguimiento CSF'!$AY:$AY,'[20]Seguimiento CSF'!$BH:$BH,'[20]Seguimiento CSF'!$BQ:$BQ</definedName>
    <definedName name="Z_91E95AE9_DCC2_11D0_8DF1_00805F2A002D_.wvu.Cols" hidden="1">'[20]Seguimiento CSF'!$L:$N,'[20]Seguimiento CSF'!$R:$AD,'[20]Seguimiento CSF'!$AH:$AY,'[20]Seguimiento CSF'!$BA:$BH,'[20]Seguimiento CSF'!$BJ:$BQ,'[20]Seguimiento CSF'!$BS:$CF</definedName>
    <definedName name="Z_91E95AEB_DCC2_11D0_8DF1_00805F2A002D_.wvu.Cols" hidden="1">'[20]Resumen OPEF'!$E:$J,'[20]Resumen OPEF'!$M:$Q</definedName>
    <definedName name="Z_91E95AEC_DCC2_11D0_8DF1_00805F2A002D_.wvu.Cols" hidden="1">'[20]Resumen OPEF'!$C:$C,'[20]Resumen OPEF'!$E:$E,'[20]Resumen OPEF'!$H:$I,'[20]Resumen OPEF'!$K:$L,'[20]Resumen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8" i="33" l="1"/>
  <c r="H228" i="33" s="1"/>
  <c r="G227" i="33"/>
  <c r="H227" i="33" s="1"/>
  <c r="G226" i="33"/>
  <c r="H226" i="33" s="1"/>
  <c r="G225" i="33"/>
  <c r="H225" i="33" s="1"/>
  <c r="G224" i="33"/>
  <c r="H224" i="33" s="1"/>
  <c r="G223" i="33"/>
  <c r="H223" i="33" s="1"/>
  <c r="G222" i="33"/>
  <c r="H222" i="33" s="1"/>
  <c r="G221" i="33"/>
  <c r="H221" i="33" s="1"/>
  <c r="G220" i="33"/>
  <c r="H220" i="33" s="1"/>
  <c r="G219" i="33"/>
  <c r="H219" i="33" s="1"/>
  <c r="G218" i="33"/>
  <c r="H218" i="33" s="1"/>
  <c r="G217" i="33"/>
  <c r="H217" i="33" s="1"/>
  <c r="G216" i="33"/>
  <c r="H216" i="33" s="1"/>
  <c r="G215" i="33"/>
  <c r="H215" i="33" s="1"/>
  <c r="G214" i="33"/>
  <c r="H214" i="33" s="1"/>
  <c r="G213" i="33"/>
  <c r="H213" i="33" s="1"/>
  <c r="F212" i="33"/>
  <c r="G212" i="33" s="1"/>
  <c r="H212" i="33" s="1"/>
  <c r="G211" i="33"/>
  <c r="H211" i="33" s="1"/>
  <c r="G210" i="33"/>
  <c r="H210" i="33" s="1"/>
  <c r="G209" i="33"/>
  <c r="H209" i="33" s="1"/>
  <c r="G208" i="33"/>
  <c r="H208" i="33" s="1"/>
  <c r="F207" i="33"/>
  <c r="G207" i="33" s="1"/>
  <c r="H207" i="33" s="1"/>
  <c r="G206" i="33"/>
  <c r="H206" i="33" s="1"/>
  <c r="G205" i="33"/>
  <c r="H205" i="33" s="1"/>
  <c r="G204" i="33"/>
  <c r="H204" i="33" s="1"/>
  <c r="G203" i="33"/>
  <c r="H203" i="33" s="1"/>
  <c r="G201" i="33"/>
  <c r="H201" i="33" s="1"/>
  <c r="G200" i="33"/>
  <c r="H200" i="33" s="1"/>
  <c r="G199" i="33"/>
  <c r="H199" i="33" s="1"/>
  <c r="G198" i="33"/>
  <c r="H198" i="33" s="1"/>
  <c r="G196" i="33"/>
  <c r="H196" i="33" s="1"/>
  <c r="G195" i="33"/>
  <c r="H195" i="33" s="1"/>
  <c r="G194" i="33"/>
  <c r="H194" i="33" s="1"/>
  <c r="G193" i="33"/>
  <c r="H193" i="33" s="1"/>
  <c r="G191" i="33"/>
  <c r="H191" i="33" s="1"/>
  <c r="G190" i="33"/>
  <c r="H190" i="33" s="1"/>
  <c r="G189" i="33"/>
  <c r="H189" i="33" s="1"/>
  <c r="G188" i="33"/>
  <c r="H188" i="33" s="1"/>
  <c r="G186" i="33"/>
  <c r="H186" i="33" s="1"/>
  <c r="G185" i="33"/>
  <c r="H185" i="33" s="1"/>
  <c r="G184" i="33"/>
  <c r="H184" i="33" s="1"/>
  <c r="G183" i="33"/>
  <c r="H183" i="33" s="1"/>
  <c r="G181" i="33"/>
  <c r="H181" i="33" s="1"/>
  <c r="G180" i="33"/>
  <c r="H180" i="33" s="1"/>
  <c r="G179" i="33"/>
  <c r="H179" i="33" s="1"/>
  <c r="G178" i="33"/>
  <c r="H178" i="33" s="1"/>
  <c r="G176" i="33"/>
  <c r="H176" i="33" s="1"/>
  <c r="G175" i="33"/>
  <c r="H175" i="33" s="1"/>
  <c r="G174" i="33"/>
  <c r="H174" i="33" s="1"/>
  <c r="G173" i="33"/>
  <c r="H173" i="33" s="1"/>
  <c r="G169" i="33"/>
  <c r="H169" i="33" s="1"/>
  <c r="G164" i="33"/>
  <c r="H164" i="33" s="1"/>
  <c r="G159" i="33"/>
  <c r="H159" i="33" s="1"/>
  <c r="G154" i="33"/>
  <c r="H154" i="33" s="1"/>
  <c r="G149" i="33"/>
  <c r="H149" i="33" s="1"/>
  <c r="G144" i="33"/>
  <c r="H144" i="33" s="1"/>
  <c r="G139" i="33"/>
  <c r="H139" i="33" s="1"/>
  <c r="G134" i="33"/>
  <c r="H134" i="33" s="1"/>
  <c r="G132" i="33"/>
  <c r="H132" i="33" s="1"/>
  <c r="G129" i="33"/>
  <c r="H129" i="33" s="1"/>
  <c r="G118" i="33"/>
  <c r="H118" i="33" s="1"/>
  <c r="G115" i="33"/>
  <c r="H115" i="33" s="1"/>
  <c r="G112" i="33"/>
  <c r="H112" i="33" s="1"/>
  <c r="G109" i="33"/>
  <c r="H109" i="33" s="1"/>
  <c r="G106" i="33"/>
  <c r="H106" i="33" s="1"/>
  <c r="G103" i="33"/>
  <c r="H103" i="33" s="1"/>
  <c r="G100" i="33"/>
  <c r="H100" i="33" s="1"/>
  <c r="G97" i="33"/>
  <c r="H97" i="33" s="1"/>
  <c r="G94" i="33"/>
  <c r="H94" i="33" s="1"/>
  <c r="G91" i="33"/>
  <c r="H91" i="33" s="1"/>
  <c r="G88" i="33"/>
  <c r="H88" i="33" s="1"/>
  <c r="G85" i="33"/>
  <c r="H85" i="33" s="1"/>
  <c r="G84" i="33"/>
  <c r="H84" i="33" s="1"/>
  <c r="G81" i="33"/>
  <c r="H81" i="33" s="1"/>
  <c r="G80" i="33"/>
  <c r="H80" i="33" s="1"/>
  <c r="G77" i="33"/>
  <c r="H77" i="33" s="1"/>
  <c r="G73" i="33"/>
  <c r="H73" i="33" s="1"/>
  <c r="G69" i="33"/>
  <c r="H69" i="33" s="1"/>
  <c r="G65" i="33"/>
  <c r="H65" i="33" s="1"/>
  <c r="G61" i="33"/>
  <c r="H61" i="33" s="1"/>
  <c r="G57" i="33"/>
  <c r="H57" i="33" s="1"/>
  <c r="G53" i="33"/>
  <c r="H53" i="33" s="1"/>
  <c r="G49" i="33"/>
  <c r="H49" i="33" s="1"/>
  <c r="G45" i="33"/>
  <c r="H45" i="33" s="1"/>
  <c r="G41" i="33"/>
  <c r="H41" i="33" s="1"/>
  <c r="G37" i="33"/>
  <c r="H37" i="33" s="1"/>
  <c r="G33" i="33"/>
  <c r="H33" i="33" s="1"/>
  <c r="G29" i="33"/>
  <c r="H29" i="33" s="1"/>
  <c r="G25" i="33"/>
  <c r="H25" i="33" s="1"/>
  <c r="G21" i="33"/>
  <c r="H21" i="33" s="1"/>
  <c r="F19" i="33" l="1"/>
  <c r="G19" i="33" s="1"/>
  <c r="H19" i="33" s="1"/>
  <c r="F20" i="33"/>
  <c r="G20" i="33" s="1"/>
  <c r="H20" i="33" s="1"/>
  <c r="G3149" i="33"/>
  <c r="H3149" i="33" s="1"/>
  <c r="F3149" i="33"/>
  <c r="G3148" i="33"/>
  <c r="H3148" i="33" s="1"/>
  <c r="F3148" i="33"/>
  <c r="G3147" i="33"/>
  <c r="H3147" i="33" s="1"/>
  <c r="F3147" i="33"/>
  <c r="G3146" i="33"/>
  <c r="H3146" i="33" s="1"/>
  <c r="F3146" i="33"/>
  <c r="G3145" i="33"/>
  <c r="H3145" i="33" s="1"/>
  <c r="F3145" i="33"/>
  <c r="G3144" i="33"/>
  <c r="H3144" i="33" s="1"/>
  <c r="F3144" i="33"/>
  <c r="G3143" i="33"/>
  <c r="H3143" i="33" s="1"/>
  <c r="F3143" i="33"/>
  <c r="G3142" i="33"/>
  <c r="H3142" i="33" s="1"/>
  <c r="F3142" i="33"/>
  <c r="G3141" i="33"/>
  <c r="H3141" i="33" s="1"/>
  <c r="F3141" i="33"/>
  <c r="G3140" i="33"/>
  <c r="H3140" i="33" s="1"/>
  <c r="F3140" i="33"/>
  <c r="G3139" i="33"/>
  <c r="H3139" i="33" s="1"/>
  <c r="F3139" i="33"/>
  <c r="G3138" i="33"/>
  <c r="H3138" i="33" s="1"/>
  <c r="F3138" i="33"/>
  <c r="G3137" i="33"/>
  <c r="H3137" i="33" s="1"/>
  <c r="F3137" i="33"/>
  <c r="G3136" i="33"/>
  <c r="H3136" i="33" s="1"/>
  <c r="F3136" i="33"/>
  <c r="G3135" i="33"/>
  <c r="H3135" i="33" s="1"/>
  <c r="F3135" i="33"/>
  <c r="G3134" i="33"/>
  <c r="H3134" i="33" s="1"/>
  <c r="F3134" i="33"/>
  <c r="G3133" i="33"/>
  <c r="H3133" i="33" s="1"/>
  <c r="F3133" i="33"/>
  <c r="G3132" i="33"/>
  <c r="H3132" i="33" s="1"/>
  <c r="F3132" i="33"/>
  <c r="G3131" i="33"/>
  <c r="H3131" i="33" s="1"/>
  <c r="F3131" i="33"/>
  <c r="G3130" i="33"/>
  <c r="H3130" i="33" s="1"/>
  <c r="F3130" i="33"/>
  <c r="G3129" i="33"/>
  <c r="H3129" i="33" s="1"/>
  <c r="F3129" i="33"/>
  <c r="G3128" i="33"/>
  <c r="H3128" i="33" s="1"/>
  <c r="F3128" i="33"/>
  <c r="G3127" i="33"/>
  <c r="H3127" i="33" s="1"/>
  <c r="F3127" i="33"/>
  <c r="G3126" i="33"/>
  <c r="H3126" i="33" s="1"/>
  <c r="F3126" i="33"/>
  <c r="G3125" i="33"/>
  <c r="H3125" i="33" s="1"/>
  <c r="F3125" i="33"/>
  <c r="G3124" i="33"/>
  <c r="H3124" i="33" s="1"/>
  <c r="F3124" i="33"/>
  <c r="G3123" i="33"/>
  <c r="H3123" i="33" s="1"/>
  <c r="F3123" i="33"/>
  <c r="G3122" i="33"/>
  <c r="H3122" i="33" s="1"/>
  <c r="F3122" i="33"/>
  <c r="G3121" i="33"/>
  <c r="H3121" i="33" s="1"/>
  <c r="F3121" i="33"/>
  <c r="G3120" i="33"/>
  <c r="H3120" i="33" s="1"/>
  <c r="F3120" i="33"/>
  <c r="G3119" i="33"/>
  <c r="H3119" i="33" s="1"/>
  <c r="F3119" i="33"/>
  <c r="G3118" i="33"/>
  <c r="H3118" i="33" s="1"/>
  <c r="F3118" i="33"/>
  <c r="G3117" i="33"/>
  <c r="H3117" i="33" s="1"/>
  <c r="F3117" i="33"/>
  <c r="G3116" i="33"/>
  <c r="H3116" i="33" s="1"/>
  <c r="F3116" i="33"/>
  <c r="G3115" i="33"/>
  <c r="H3115" i="33" s="1"/>
  <c r="F3115" i="33"/>
  <c r="G3114" i="33"/>
  <c r="H3114" i="33" s="1"/>
  <c r="F3114" i="33"/>
  <c r="G3113" i="33"/>
  <c r="H3113" i="33" s="1"/>
  <c r="F3113" i="33"/>
  <c r="G3112" i="33"/>
  <c r="H3112" i="33" s="1"/>
  <c r="F3112" i="33"/>
  <c r="G3111" i="33"/>
  <c r="H3111" i="33" s="1"/>
  <c r="F3111" i="33"/>
  <c r="G3110" i="33"/>
  <c r="H3110" i="33" s="1"/>
  <c r="F3110" i="33"/>
  <c r="G3109" i="33"/>
  <c r="H3109" i="33" s="1"/>
  <c r="F3109" i="33"/>
  <c r="G3108" i="33"/>
  <c r="H3108" i="33" s="1"/>
  <c r="F3108" i="33"/>
  <c r="G3107" i="33"/>
  <c r="H3107" i="33" s="1"/>
  <c r="F3107" i="33"/>
  <c r="G3106" i="33"/>
  <c r="H3106" i="33" s="1"/>
  <c r="F3106" i="33"/>
  <c r="G3105" i="33"/>
  <c r="H3105" i="33" s="1"/>
  <c r="F3105" i="33"/>
  <c r="G3104" i="33"/>
  <c r="H3104" i="33" s="1"/>
  <c r="F3104" i="33"/>
  <c r="G3103" i="33"/>
  <c r="H3103" i="33" s="1"/>
  <c r="F3103" i="33"/>
  <c r="G3102" i="33"/>
  <c r="H3102" i="33" s="1"/>
  <c r="F3102" i="33"/>
  <c r="G3101" i="33"/>
  <c r="H3101" i="33" s="1"/>
  <c r="F3101" i="33"/>
  <c r="G3100" i="33"/>
  <c r="H3100" i="33" s="1"/>
  <c r="F3100" i="33"/>
  <c r="G3099" i="33"/>
  <c r="H3099" i="33" s="1"/>
  <c r="F3099" i="33"/>
  <c r="G3098" i="33"/>
  <c r="H3098" i="33" s="1"/>
  <c r="F3098" i="33"/>
  <c r="G3097" i="33"/>
  <c r="H3097" i="33" s="1"/>
  <c r="F3097" i="33"/>
  <c r="G3096" i="33"/>
  <c r="H3096" i="33" s="1"/>
  <c r="F3096" i="33"/>
  <c r="G3095" i="33"/>
  <c r="H3095" i="33" s="1"/>
  <c r="F3095" i="33"/>
  <c r="G3094" i="33"/>
  <c r="H3094" i="33" s="1"/>
  <c r="F3094" i="33"/>
  <c r="G3093" i="33"/>
  <c r="H3093" i="33" s="1"/>
  <c r="F3093" i="33"/>
  <c r="G3092" i="33"/>
  <c r="H3092" i="33" s="1"/>
  <c r="F3092" i="33"/>
  <c r="G3091" i="33"/>
  <c r="H3091" i="33" s="1"/>
  <c r="F3091" i="33"/>
  <c r="G3090" i="33"/>
  <c r="H3090" i="33" s="1"/>
  <c r="F3090" i="33"/>
  <c r="G3089" i="33"/>
  <c r="H3089" i="33" s="1"/>
  <c r="F3089" i="33"/>
  <c r="G3088" i="33"/>
  <c r="H3088" i="33" s="1"/>
  <c r="F3088" i="33"/>
  <c r="G3087" i="33"/>
  <c r="H3087" i="33" s="1"/>
  <c r="F3087" i="33"/>
  <c r="G3086" i="33"/>
  <c r="H3086" i="33" s="1"/>
  <c r="F3086" i="33"/>
  <c r="G3085" i="33"/>
  <c r="H3085" i="33" s="1"/>
  <c r="F3085" i="33"/>
  <c r="G3084" i="33"/>
  <c r="H3084" i="33" s="1"/>
  <c r="F3084" i="33"/>
  <c r="G3083" i="33"/>
  <c r="H3083" i="33" s="1"/>
  <c r="F3083" i="33"/>
  <c r="G3082" i="33"/>
  <c r="H3082" i="33" s="1"/>
  <c r="F3082" i="33"/>
  <c r="G3081" i="33"/>
  <c r="H3081" i="33" s="1"/>
  <c r="F3081" i="33"/>
  <c r="G3080" i="33"/>
  <c r="H3080" i="33" s="1"/>
  <c r="F3080" i="33"/>
  <c r="G3079" i="33"/>
  <c r="H3079" i="33" s="1"/>
  <c r="F3079" i="33"/>
  <c r="G3078" i="33"/>
  <c r="H3078" i="33" s="1"/>
  <c r="F3078" i="33"/>
  <c r="G3077" i="33"/>
  <c r="H3077" i="33" s="1"/>
  <c r="F3077" i="33"/>
  <c r="G3076" i="33"/>
  <c r="H3076" i="33" s="1"/>
  <c r="F3076" i="33"/>
  <c r="G3075" i="33"/>
  <c r="H3075" i="33" s="1"/>
  <c r="F3075" i="33"/>
  <c r="G3074" i="33"/>
  <c r="H3074" i="33" s="1"/>
  <c r="F3074" i="33"/>
  <c r="G3073" i="33"/>
  <c r="H3073" i="33" s="1"/>
  <c r="F3073" i="33"/>
  <c r="G3072" i="33"/>
  <c r="H3072" i="33" s="1"/>
  <c r="F3072" i="33"/>
  <c r="G3071" i="33"/>
  <c r="H3071" i="33" s="1"/>
  <c r="F3071" i="33"/>
  <c r="G3070" i="33"/>
  <c r="H3070" i="33" s="1"/>
  <c r="F3070" i="33"/>
  <c r="G3069" i="33"/>
  <c r="H3069" i="33" s="1"/>
  <c r="F3069" i="33"/>
  <c r="G3068" i="33"/>
  <c r="H3068" i="33" s="1"/>
  <c r="F3068" i="33"/>
  <c r="G3067" i="33"/>
  <c r="H3067" i="33" s="1"/>
  <c r="F3067" i="33"/>
  <c r="G3066" i="33"/>
  <c r="H3066" i="33" s="1"/>
  <c r="F3066" i="33"/>
  <c r="G3065" i="33"/>
  <c r="H3065" i="33" s="1"/>
  <c r="F3065" i="33"/>
  <c r="G3064" i="33"/>
  <c r="H3064" i="33" s="1"/>
  <c r="F3064" i="33"/>
  <c r="G3063" i="33"/>
  <c r="H3063" i="33" s="1"/>
  <c r="F3063" i="33"/>
  <c r="G3062" i="33"/>
  <c r="H3062" i="33" s="1"/>
  <c r="F3062" i="33"/>
  <c r="G3061" i="33"/>
  <c r="H3061" i="33" s="1"/>
  <c r="F3061" i="33"/>
  <c r="G3060" i="33"/>
  <c r="H3060" i="33" s="1"/>
  <c r="F3060" i="33"/>
  <c r="G3059" i="33"/>
  <c r="H3059" i="33" s="1"/>
  <c r="F3059" i="33"/>
  <c r="G3058" i="33"/>
  <c r="H3058" i="33" s="1"/>
  <c r="F3058" i="33"/>
  <c r="G3057" i="33"/>
  <c r="H3057" i="33" s="1"/>
  <c r="F3057" i="33"/>
  <c r="G3056" i="33"/>
  <c r="H3056" i="33" s="1"/>
  <c r="F3056" i="33"/>
  <c r="G3055" i="33"/>
  <c r="H3055" i="33" s="1"/>
  <c r="F3055" i="33"/>
  <c r="H3054" i="33"/>
  <c r="G3053" i="33"/>
  <c r="H3053" i="33" s="1"/>
  <c r="F3053" i="33"/>
  <c r="G3052" i="33"/>
  <c r="H3052" i="33" s="1"/>
  <c r="F3052" i="33"/>
  <c r="H3051" i="33"/>
  <c r="G3050" i="33"/>
  <c r="H3050" i="33" s="1"/>
  <c r="F3050" i="33"/>
  <c r="G3049" i="33"/>
  <c r="H3049" i="33" s="1"/>
  <c r="F3049" i="33"/>
  <c r="H3048" i="33"/>
  <c r="G3047" i="33"/>
  <c r="H3047" i="33" s="1"/>
  <c r="F3047" i="33"/>
  <c r="G3046" i="33"/>
  <c r="H3046" i="33" s="1"/>
  <c r="F3046" i="33"/>
  <c r="H3045" i="33"/>
  <c r="G3044" i="33"/>
  <c r="H3044" i="33" s="1"/>
  <c r="F3044" i="33"/>
  <c r="G3043" i="33"/>
  <c r="H3043" i="33" s="1"/>
  <c r="F3043" i="33"/>
  <c r="H3042" i="33"/>
  <c r="G3041" i="33"/>
  <c r="H3041" i="33" s="1"/>
  <c r="F3041" i="33"/>
  <c r="G3040" i="33"/>
  <c r="H3040" i="33" s="1"/>
  <c r="F3040" i="33"/>
  <c r="H3039" i="33"/>
  <c r="G3038" i="33"/>
  <c r="H3038" i="33" s="1"/>
  <c r="F3038" i="33"/>
  <c r="G3037" i="33"/>
  <c r="H3037" i="33" s="1"/>
  <c r="F3037" i="33"/>
  <c r="H3036" i="33"/>
  <c r="G3035" i="33"/>
  <c r="H3035" i="33" s="1"/>
  <c r="F3035" i="33"/>
  <c r="G3034" i="33"/>
  <c r="H3034" i="33" s="1"/>
  <c r="F3034" i="33"/>
  <c r="H3033" i="33"/>
  <c r="G3032" i="33"/>
  <c r="H3032" i="33" s="1"/>
  <c r="F3032" i="33"/>
  <c r="G3031" i="33"/>
  <c r="H3031" i="33" s="1"/>
  <c r="F3031" i="33"/>
  <c r="H3030" i="33"/>
  <c r="G3029" i="33"/>
  <c r="H3029" i="33" s="1"/>
  <c r="F3029" i="33"/>
  <c r="G3028" i="33"/>
  <c r="H3028" i="33" s="1"/>
  <c r="F3028" i="33"/>
  <c r="H3027" i="33"/>
  <c r="G3026" i="33"/>
  <c r="H3026" i="33" s="1"/>
  <c r="F3026" i="33"/>
  <c r="G3025" i="33"/>
  <c r="H3025" i="33" s="1"/>
  <c r="F3025" i="33"/>
  <c r="H3024" i="33"/>
  <c r="G3023" i="33"/>
  <c r="H3023" i="33" s="1"/>
  <c r="F3023" i="33"/>
  <c r="G3022" i="33"/>
  <c r="H3022" i="33" s="1"/>
  <c r="F3022" i="33"/>
  <c r="H3021" i="33"/>
  <c r="G3020" i="33"/>
  <c r="H3020" i="33" s="1"/>
  <c r="F3020" i="33"/>
  <c r="G3019" i="33"/>
  <c r="H3019" i="33" s="1"/>
  <c r="F3019" i="33"/>
  <c r="H3018" i="33"/>
  <c r="G3017" i="33"/>
  <c r="H3017" i="33" s="1"/>
  <c r="F3017" i="33"/>
  <c r="G3016" i="33"/>
  <c r="H3016" i="33" s="1"/>
  <c r="F3016" i="33"/>
  <c r="H3015" i="33"/>
  <c r="G3014" i="33"/>
  <c r="H3014" i="33" s="1"/>
  <c r="F3014" i="33"/>
  <c r="G3013" i="33"/>
  <c r="H3013" i="33" s="1"/>
  <c r="F3013" i="33"/>
  <c r="H3012" i="33"/>
  <c r="G3011" i="33"/>
  <c r="H3011" i="33" s="1"/>
  <c r="F3011" i="33"/>
  <c r="G3010" i="33"/>
  <c r="H3010" i="33" s="1"/>
  <c r="F3010" i="33"/>
  <c r="H3009" i="33"/>
  <c r="G3008" i="33"/>
  <c r="H3008" i="33" s="1"/>
  <c r="F3008" i="33"/>
  <c r="G3007" i="33"/>
  <c r="H3007" i="33" s="1"/>
  <c r="F3007" i="33"/>
  <c r="G3006" i="33"/>
  <c r="H3006" i="33" s="1"/>
  <c r="F3006" i="33"/>
  <c r="H3005" i="33"/>
  <c r="G3004" i="33"/>
  <c r="H3004" i="33" s="1"/>
  <c r="F3004" i="33"/>
  <c r="G3003" i="33"/>
  <c r="H3003" i="33" s="1"/>
  <c r="F3003" i="33"/>
  <c r="G3002" i="33"/>
  <c r="H3002" i="33" s="1"/>
  <c r="F3002" i="33"/>
  <c r="H3001" i="33"/>
  <c r="G3000" i="33"/>
  <c r="H3000" i="33" s="1"/>
  <c r="F3000" i="33"/>
  <c r="G2999" i="33"/>
  <c r="H2999" i="33" s="1"/>
  <c r="F2999" i="33"/>
  <c r="G2998" i="33"/>
  <c r="H2998" i="33" s="1"/>
  <c r="F2998" i="33"/>
  <c r="H2997" i="33"/>
  <c r="G2996" i="33"/>
  <c r="H2996" i="33" s="1"/>
  <c r="F2996" i="33"/>
  <c r="G2995" i="33"/>
  <c r="H2995" i="33" s="1"/>
  <c r="F2995" i="33"/>
  <c r="G2994" i="33"/>
  <c r="H2994" i="33" s="1"/>
  <c r="F2994" i="33"/>
  <c r="H2993" i="33"/>
  <c r="G2992" i="33"/>
  <c r="H2992" i="33" s="1"/>
  <c r="F2992" i="33"/>
  <c r="G2991" i="33"/>
  <c r="H2991" i="33" s="1"/>
  <c r="F2991" i="33"/>
  <c r="G2990" i="33"/>
  <c r="H2990" i="33" s="1"/>
  <c r="F2990" i="33"/>
  <c r="H2989" i="33"/>
  <c r="G2988" i="33"/>
  <c r="H2988" i="33" s="1"/>
  <c r="F2988" i="33"/>
  <c r="G2987" i="33"/>
  <c r="H2987" i="33" s="1"/>
  <c r="F2987" i="33"/>
  <c r="G2986" i="33"/>
  <c r="H2986" i="33" s="1"/>
  <c r="F2986" i="33"/>
  <c r="H2985" i="33"/>
  <c r="G2984" i="33"/>
  <c r="H2984" i="33" s="1"/>
  <c r="F2984" i="33"/>
  <c r="G2983" i="33"/>
  <c r="H2983" i="33" s="1"/>
  <c r="F2983" i="33"/>
  <c r="G2982" i="33"/>
  <c r="H2982" i="33" s="1"/>
  <c r="F2982" i="33"/>
  <c r="H2981" i="33"/>
  <c r="G2980" i="33"/>
  <c r="H2980" i="33" s="1"/>
  <c r="F2980" i="33"/>
  <c r="G2979" i="33"/>
  <c r="H2979" i="33" s="1"/>
  <c r="F2979" i="33"/>
  <c r="G2978" i="33"/>
  <c r="H2978" i="33" s="1"/>
  <c r="F2978" i="33"/>
  <c r="H2977" i="33"/>
  <c r="G2976" i="33"/>
  <c r="H2976" i="33" s="1"/>
  <c r="F2976" i="33"/>
  <c r="G2975" i="33"/>
  <c r="H2975" i="33" s="1"/>
  <c r="F2975" i="33"/>
  <c r="G2974" i="33"/>
  <c r="H2974" i="33" s="1"/>
  <c r="F2974" i="33"/>
  <c r="H2973" i="33"/>
  <c r="G2972" i="33"/>
  <c r="H2972" i="33" s="1"/>
  <c r="F2972" i="33"/>
  <c r="G2971" i="33"/>
  <c r="H2971" i="33" s="1"/>
  <c r="F2971" i="33"/>
  <c r="G2970" i="33"/>
  <c r="H2970" i="33" s="1"/>
  <c r="F2970" i="33"/>
  <c r="H2969" i="33"/>
  <c r="G2968" i="33"/>
  <c r="H2968" i="33" s="1"/>
  <c r="F2968" i="33"/>
  <c r="G2967" i="33"/>
  <c r="H2967" i="33" s="1"/>
  <c r="F2967" i="33"/>
  <c r="G2966" i="33"/>
  <c r="H2966" i="33" s="1"/>
  <c r="F2966" i="33"/>
  <c r="H2965" i="33"/>
  <c r="G2964" i="33"/>
  <c r="H2964" i="33" s="1"/>
  <c r="F2964" i="33"/>
  <c r="G2963" i="33"/>
  <c r="H2963" i="33" s="1"/>
  <c r="F2963" i="33"/>
  <c r="G2962" i="33"/>
  <c r="H2962" i="33" s="1"/>
  <c r="F2962" i="33"/>
  <c r="H2961" i="33"/>
  <c r="G2960" i="33"/>
  <c r="H2960" i="33" s="1"/>
  <c r="F2960" i="33"/>
  <c r="G2959" i="33"/>
  <c r="H2959" i="33" s="1"/>
  <c r="F2959" i="33"/>
  <c r="G2958" i="33"/>
  <c r="H2958" i="33" s="1"/>
  <c r="F2958" i="33"/>
  <c r="H2957" i="33"/>
  <c r="G2956" i="33"/>
  <c r="H2956" i="33" s="1"/>
  <c r="F2956" i="33"/>
  <c r="G2955" i="33"/>
  <c r="H2955" i="33" s="1"/>
  <c r="F2955" i="33"/>
  <c r="G2954" i="33"/>
  <c r="H2954" i="33" s="1"/>
  <c r="F2954" i="33"/>
  <c r="H2953" i="33"/>
  <c r="G2952" i="33"/>
  <c r="H2952" i="33" s="1"/>
  <c r="F2952" i="33"/>
  <c r="G2951" i="33"/>
  <c r="H2951" i="33" s="1"/>
  <c r="F2951" i="33"/>
  <c r="G2950" i="33"/>
  <c r="H2950" i="33" s="1"/>
  <c r="F2950" i="33"/>
  <c r="H2949" i="33"/>
  <c r="G2948" i="33"/>
  <c r="H2948" i="33" s="1"/>
  <c r="F2948" i="33"/>
  <c r="G2947" i="33"/>
  <c r="H2947" i="33" s="1"/>
  <c r="F2947" i="33"/>
  <c r="G2946" i="33"/>
  <c r="H2946" i="33" s="1"/>
  <c r="F2946" i="33"/>
  <c r="H2945" i="33"/>
  <c r="G2944" i="33"/>
  <c r="H2944" i="33" s="1"/>
  <c r="F2944" i="33"/>
  <c r="G2943" i="33"/>
  <c r="H2943" i="33" s="1"/>
  <c r="F2943" i="33"/>
  <c r="G2942" i="33"/>
  <c r="H2942" i="33" s="1"/>
  <c r="F2942" i="33"/>
  <c r="G2941" i="33"/>
  <c r="H2941" i="33" s="1"/>
  <c r="F2941" i="33"/>
  <c r="G2940" i="33"/>
  <c r="H2940" i="33" s="1"/>
  <c r="F2940" i="33"/>
  <c r="G2939" i="33"/>
  <c r="H2939" i="33" s="1"/>
  <c r="F2939" i="33"/>
  <c r="G2938" i="33"/>
  <c r="H2938" i="33" s="1"/>
  <c r="F2938" i="33"/>
  <c r="G2937" i="33"/>
  <c r="H2937" i="33" s="1"/>
  <c r="F2937" i="33"/>
  <c r="G2936" i="33"/>
  <c r="H2936" i="33" s="1"/>
  <c r="F2936" i="33"/>
  <c r="G2935" i="33"/>
  <c r="H2935" i="33" s="1"/>
  <c r="F2935" i="33"/>
  <c r="G2934" i="33"/>
  <c r="H2934" i="33" s="1"/>
  <c r="F2934" i="33"/>
  <c r="G2933" i="33"/>
  <c r="H2933" i="33" s="1"/>
  <c r="F2933" i="33"/>
  <c r="G2932" i="33"/>
  <c r="H2932" i="33" s="1"/>
  <c r="F2932" i="33"/>
  <c r="G2931" i="33"/>
  <c r="H2931" i="33" s="1"/>
  <c r="F2931" i="33"/>
  <c r="G2930" i="33"/>
  <c r="H2930" i="33" s="1"/>
  <c r="F2930" i="33"/>
  <c r="G2929" i="33"/>
  <c r="H2929" i="33" s="1"/>
  <c r="F2929" i="33"/>
  <c r="G2928" i="33"/>
  <c r="H2928" i="33" s="1"/>
  <c r="F2928" i="33"/>
  <c r="A1867" i="33" l="1"/>
  <c r="B1867" i="33"/>
  <c r="D21" i="37" s="1"/>
  <c r="C1867" i="33"/>
  <c r="D1867" i="33"/>
  <c r="E1867" i="33"/>
  <c r="F1867" i="33"/>
  <c r="G1867" i="33"/>
  <c r="H1867" i="33"/>
  <c r="A1868" i="33"/>
  <c r="B1868" i="33"/>
  <c r="C1868" i="33"/>
  <c r="D1868" i="33"/>
  <c r="E1868" i="33"/>
  <c r="F1868" i="33"/>
  <c r="G1868" i="33"/>
  <c r="H1868" i="33"/>
  <c r="A1869" i="33"/>
  <c r="B1869" i="33"/>
  <c r="C1869" i="33"/>
  <c r="D1869" i="33"/>
  <c r="E1869" i="33"/>
  <c r="F1869" i="33"/>
  <c r="G1869" i="33"/>
  <c r="H1869" i="33"/>
  <c r="A1870" i="33"/>
  <c r="B1870" i="33"/>
  <c r="C1870" i="33"/>
  <c r="D1870" i="33"/>
  <c r="E1870" i="33"/>
  <c r="F1870" i="33"/>
  <c r="G1870" i="33"/>
  <c r="H1870" i="33"/>
  <c r="A1871" i="33"/>
  <c r="B1871" i="33"/>
  <c r="C1871" i="33"/>
  <c r="D1871" i="33"/>
  <c r="E1871" i="33"/>
  <c r="F1871" i="33"/>
  <c r="G1871" i="33"/>
  <c r="H1871" i="33"/>
  <c r="A1872" i="33"/>
  <c r="B1872" i="33"/>
  <c r="C1872" i="33"/>
  <c r="D1872" i="33"/>
  <c r="E1872" i="33"/>
  <c r="F1872" i="33"/>
  <c r="G1872" i="33"/>
  <c r="H1872" i="33"/>
  <c r="A1873" i="33"/>
  <c r="B1873" i="33"/>
  <c r="C1873" i="33"/>
  <c r="D1873" i="33"/>
  <c r="E1873" i="33"/>
  <c r="F1873" i="33"/>
  <c r="G1873" i="33"/>
  <c r="H1873" i="33"/>
  <c r="A1874" i="33"/>
  <c r="B1874" i="33"/>
  <c r="C1874" i="33"/>
  <c r="D1874" i="33"/>
  <c r="E1874" i="33"/>
  <c r="F1874" i="33"/>
  <c r="G1874" i="33"/>
  <c r="H1874" i="33"/>
  <c r="A1875" i="33"/>
  <c r="B1875" i="33"/>
  <c r="C1875" i="33"/>
  <c r="D1875" i="33"/>
  <c r="E1875" i="33"/>
  <c r="F1875" i="33"/>
  <c r="G1875" i="33"/>
  <c r="H1875" i="33"/>
  <c r="A1876" i="33"/>
  <c r="B1876" i="33"/>
  <c r="C1876" i="33"/>
  <c r="D1876" i="33"/>
  <c r="E1876" i="33"/>
  <c r="F1876" i="33"/>
  <c r="G1876" i="33"/>
  <c r="H1876" i="33"/>
  <c r="A1877" i="33"/>
  <c r="B1877" i="33"/>
  <c r="C1877" i="33"/>
  <c r="D1877" i="33"/>
  <c r="E1877" i="33"/>
  <c r="F1877" i="33"/>
  <c r="G1877" i="33"/>
  <c r="H1877" i="33"/>
  <c r="A1878" i="33"/>
  <c r="B1878" i="33"/>
  <c r="C1878" i="33"/>
  <c r="D1878" i="33"/>
  <c r="E1878" i="33"/>
  <c r="F1878" i="33"/>
  <c r="G1878" i="33"/>
  <c r="H1878" i="33"/>
  <c r="A1879" i="33"/>
  <c r="B1879" i="33"/>
  <c r="C1879" i="33"/>
  <c r="D1879" i="33"/>
  <c r="E1879" i="33"/>
  <c r="F1879" i="33"/>
  <c r="G1879" i="33"/>
  <c r="H1879" i="33"/>
  <c r="A1880" i="33"/>
  <c r="B1880" i="33"/>
  <c r="C1880" i="33"/>
  <c r="D1880" i="33"/>
  <c r="E1880" i="33"/>
  <c r="F1880" i="33"/>
  <c r="G1880" i="33"/>
  <c r="H1880" i="33"/>
  <c r="A1881" i="33"/>
  <c r="B1881" i="33"/>
  <c r="C1881" i="33"/>
  <c r="D1881" i="33"/>
  <c r="E1881" i="33"/>
  <c r="F1881" i="33"/>
  <c r="G1881" i="33"/>
  <c r="H1881" i="33"/>
  <c r="A1882" i="33"/>
  <c r="B1882" i="33"/>
  <c r="C1882" i="33"/>
  <c r="D1882" i="33"/>
  <c r="E1882" i="33"/>
  <c r="F1882" i="33"/>
  <c r="G1882" i="33"/>
  <c r="H1882" i="33"/>
  <c r="M11" i="37"/>
  <c r="J226" i="33"/>
  <c r="J225" i="33"/>
  <c r="J224" i="33"/>
  <c r="J223" i="33"/>
  <c r="J222" i="33"/>
  <c r="J221" i="33"/>
  <c r="J220" i="33"/>
  <c r="F3" i="37"/>
  <c r="J219" i="33"/>
  <c r="J218" i="33"/>
  <c r="J217" i="33"/>
  <c r="J216" i="33"/>
  <c r="J215" i="33"/>
  <c r="J214" i="33"/>
  <c r="J21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L11" i="37"/>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K11" i="37"/>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K21" i="33"/>
  <c r="J21" i="33"/>
  <c r="J16" i="33"/>
  <c r="J15" i="33"/>
  <c r="J14" i="33"/>
  <c r="J13" i="33"/>
  <c r="J12" i="33"/>
  <c r="J11" i="33"/>
  <c r="J10" i="33"/>
  <c r="J9" i="33"/>
  <c r="J8" i="33"/>
  <c r="J7" i="33"/>
  <c r="J6" i="33"/>
  <c r="J5" i="33"/>
  <c r="C5" i="37" l="1"/>
  <c r="F9" i="37"/>
  <c r="D12" i="37"/>
  <c r="D16" i="37"/>
  <c r="D5" i="37"/>
  <c r="G9" i="37"/>
  <c r="E12" i="37"/>
  <c r="G12" i="37"/>
  <c r="E16" i="37"/>
  <c r="E5" i="37"/>
  <c r="C11" i="37"/>
  <c r="F12" i="37"/>
  <c r="F21" i="37"/>
  <c r="F5" i="37"/>
  <c r="D11" i="37"/>
  <c r="G5" i="37"/>
  <c r="E11" i="37"/>
  <c r="C9" i="37"/>
  <c r="F11" i="37"/>
  <c r="D9" i="37"/>
  <c r="G11" i="37"/>
  <c r="E9" i="37"/>
  <c r="C12" i="37"/>
  <c r="F16" i="37"/>
  <c r="G16" i="37"/>
  <c r="C16" i="37"/>
  <c r="C18" i="37"/>
  <c r="G19" i="37"/>
  <c r="F18" i="37"/>
  <c r="G18" i="37"/>
  <c r="E19" i="37"/>
  <c r="D18" i="37"/>
  <c r="E18" i="37"/>
  <c r="F19" i="37"/>
  <c r="D19" i="37"/>
  <c r="N11" i="37"/>
  <c r="J11" i="37" s="1"/>
  <c r="M10" i="37" l="1"/>
  <c r="K2927" i="50" l="1"/>
  <c r="M2926" i="50"/>
  <c r="M2925" i="50"/>
  <c r="L2925" i="50"/>
  <c r="K2923" i="50"/>
  <c r="M2922" i="50"/>
  <c r="M2921" i="50"/>
  <c r="L2921" i="50"/>
  <c r="K2919" i="50"/>
  <c r="M2918" i="50"/>
  <c r="M2917" i="50"/>
  <c r="L2917" i="50"/>
  <c r="M2913" i="50"/>
  <c r="L2913" i="50"/>
  <c r="M2909" i="50"/>
  <c r="L2909" i="50"/>
  <c r="M774" i="50"/>
  <c r="K772" i="50"/>
  <c r="K771" i="50"/>
  <c r="K768" i="50"/>
  <c r="K767" i="50"/>
  <c r="K764" i="50"/>
  <c r="K763" i="50"/>
  <c r="M3988" i="33"/>
  <c r="M3387" i="33"/>
  <c r="M2746" i="33"/>
  <c r="F2718" i="33"/>
  <c r="F2713" i="33"/>
  <c r="F2708" i="33"/>
  <c r="F2703" i="33"/>
  <c r="F2698" i="33"/>
  <c r="F2693" i="33"/>
  <c r="F2688" i="33"/>
  <c r="F2683" i="33"/>
  <c r="F2678" i="33"/>
  <c r="F2673" i="33"/>
  <c r="F2668" i="33"/>
  <c r="F2663" i="33"/>
  <c r="F2658" i="33"/>
  <c r="F2653" i="33"/>
  <c r="F2650" i="33"/>
  <c r="F2647" i="33"/>
  <c r="F2644" i="33"/>
  <c r="F2641" i="33"/>
  <c r="F2638" i="33"/>
  <c r="F2635" i="33"/>
  <c r="F2632" i="33"/>
  <c r="F2629" i="33"/>
  <c r="F2626" i="33"/>
  <c r="F2623" i="33"/>
  <c r="F2620" i="33"/>
  <c r="F2617" i="33"/>
  <c r="F2610" i="33"/>
  <c r="F2606" i="33"/>
  <c r="F2602" i="33"/>
  <c r="F2598" i="33"/>
  <c r="F2594" i="33"/>
  <c r="F2590" i="33"/>
  <c r="F2586" i="33"/>
  <c r="F2582" i="33"/>
  <c r="F2578" i="33"/>
  <c r="F2574" i="33"/>
  <c r="F2570" i="33"/>
  <c r="F2566" i="33"/>
  <c r="M2368" i="33"/>
  <c r="M2293" i="33"/>
  <c r="M2290" i="33"/>
  <c r="M2289" i="33"/>
  <c r="M2562" i="33"/>
  <c r="M2556" i="33"/>
  <c r="M2554" i="33"/>
  <c r="M1463" i="33"/>
  <c r="M1067" i="33"/>
  <c r="J3837" i="50"/>
  <c r="J3836" i="50"/>
  <c r="J3835" i="50"/>
  <c r="J3834" i="50"/>
  <c r="J3833" i="50"/>
  <c r="J3832" i="50"/>
  <c r="J3831" i="50"/>
  <c r="J3830" i="50"/>
  <c r="J3829" i="50"/>
  <c r="J3828" i="50"/>
  <c r="J3827" i="50"/>
  <c r="J3826" i="50"/>
  <c r="J3815" i="50"/>
  <c r="J3814" i="50"/>
  <c r="J3813" i="50"/>
  <c r="J3812" i="50"/>
  <c r="J3811" i="50"/>
  <c r="J3810" i="50"/>
  <c r="J3809" i="50"/>
  <c r="J3808" i="50"/>
  <c r="J3807" i="50"/>
  <c r="J3806" i="50"/>
  <c r="J3805" i="50"/>
  <c r="J3804" i="50"/>
  <c r="J3803" i="50"/>
  <c r="J3802" i="50"/>
  <c r="J3801" i="50"/>
  <c r="J3800" i="50"/>
  <c r="J3799" i="50"/>
  <c r="J3798" i="50"/>
  <c r="J3797" i="50"/>
  <c r="J3796" i="50"/>
  <c r="J3795" i="50"/>
  <c r="J3794" i="50"/>
  <c r="J3793" i="50"/>
  <c r="J3792" i="50"/>
  <c r="J3791" i="50"/>
  <c r="J3790" i="50"/>
  <c r="J3789" i="50"/>
  <c r="J3788" i="50"/>
  <c r="J3787" i="50"/>
  <c r="J3786" i="50"/>
  <c r="J3785" i="50"/>
  <c r="J3784" i="50"/>
  <c r="J3783" i="50"/>
  <c r="J3782" i="50"/>
  <c r="J3781" i="50"/>
  <c r="J3780" i="50"/>
  <c r="J3779" i="50"/>
  <c r="J3778" i="50"/>
  <c r="J3777" i="50"/>
  <c r="J3776" i="50"/>
  <c r="J3775" i="50"/>
  <c r="J3774" i="50"/>
  <c r="J3773" i="50"/>
  <c r="J3772" i="50"/>
  <c r="J3771" i="50"/>
  <c r="J3770" i="50"/>
  <c r="J3769" i="50"/>
  <c r="J3768" i="50"/>
  <c r="J3767" i="50"/>
  <c r="J3766" i="50"/>
  <c r="J3765" i="50"/>
  <c r="J3764" i="50"/>
  <c r="J3763" i="50"/>
  <c r="J3762" i="50"/>
  <c r="J3761" i="50"/>
  <c r="J3760" i="50"/>
  <c r="J3759" i="50"/>
  <c r="J3758" i="50"/>
  <c r="J3757" i="50"/>
  <c r="J3756" i="50"/>
  <c r="J3749" i="50"/>
  <c r="J3748" i="50"/>
  <c r="J3747" i="50"/>
  <c r="J3746" i="50"/>
  <c r="J3745" i="50"/>
  <c r="J3744" i="50"/>
  <c r="J3743" i="50"/>
  <c r="J3742" i="50"/>
  <c r="J3741" i="50"/>
  <c r="J3740" i="50"/>
  <c r="J3739" i="50"/>
  <c r="J3738" i="50"/>
  <c r="J3737" i="50"/>
  <c r="J3736" i="50"/>
  <c r="J3735" i="50"/>
  <c r="J3734" i="50"/>
  <c r="J3733" i="50"/>
  <c r="J3732" i="50"/>
  <c r="J3731" i="50"/>
  <c r="J3730" i="50"/>
  <c r="J3729" i="50"/>
  <c r="J3728" i="50"/>
  <c r="J3727" i="50"/>
  <c r="J3726" i="50"/>
  <c r="J3725" i="50"/>
  <c r="J3724" i="50"/>
  <c r="J3723" i="50"/>
  <c r="J3722" i="50"/>
  <c r="J3721" i="50"/>
  <c r="J3720" i="50"/>
  <c r="J3719" i="50"/>
  <c r="J3718" i="50"/>
  <c r="J3717" i="50"/>
  <c r="J3716" i="50"/>
  <c r="J3715" i="50"/>
  <c r="J3714" i="50"/>
  <c r="J3705" i="50"/>
  <c r="J3704" i="50"/>
  <c r="J3703" i="50"/>
  <c r="J3702" i="50"/>
  <c r="J3701" i="50"/>
  <c r="J3700" i="50"/>
  <c r="J3699" i="50"/>
  <c r="J3698" i="50"/>
  <c r="J3697" i="50"/>
  <c r="J3696" i="50"/>
  <c r="J3695" i="50"/>
  <c r="J3694" i="50"/>
  <c r="J3693" i="50"/>
  <c r="J3692" i="50"/>
  <c r="J3691" i="50"/>
  <c r="J3690" i="50"/>
  <c r="J3689" i="50"/>
  <c r="J3688" i="50"/>
  <c r="J3687" i="50"/>
  <c r="J3686" i="50"/>
  <c r="J3685" i="50"/>
  <c r="J3684" i="50"/>
  <c r="J3683" i="50"/>
  <c r="J3682" i="50"/>
  <c r="J3681" i="50"/>
  <c r="J3680" i="50"/>
  <c r="J3679" i="50"/>
  <c r="J3678" i="50"/>
  <c r="J3677" i="50"/>
  <c r="J3676" i="50"/>
  <c r="J3675" i="50"/>
  <c r="J3674" i="50"/>
  <c r="J3673" i="50"/>
  <c r="J3672" i="50"/>
  <c r="J3671" i="50"/>
  <c r="J3670" i="50"/>
  <c r="J3669" i="50"/>
  <c r="J3668" i="50"/>
  <c r="J3667" i="50"/>
  <c r="J3666" i="50"/>
  <c r="J3665" i="50"/>
  <c r="J3664" i="50"/>
  <c r="J3663" i="50"/>
  <c r="J3662" i="50"/>
  <c r="J3661" i="50"/>
  <c r="J3660" i="50"/>
  <c r="M3659" i="50"/>
  <c r="L3659" i="50"/>
  <c r="K3659" i="50"/>
  <c r="J3659" i="50"/>
  <c r="M3658" i="50"/>
  <c r="L3658" i="50"/>
  <c r="K3658" i="50"/>
  <c r="J3658" i="50"/>
  <c r="M3655" i="50"/>
  <c r="L3655" i="50"/>
  <c r="K3655" i="50"/>
  <c r="J3655" i="50"/>
  <c r="M3654" i="50"/>
  <c r="L3654" i="50"/>
  <c r="K3654" i="50"/>
  <c r="J3654" i="50"/>
  <c r="M3653" i="50"/>
  <c r="L3653" i="50"/>
  <c r="K3653" i="50"/>
  <c r="J3653" i="50"/>
  <c r="M3652" i="50"/>
  <c r="L3652" i="50"/>
  <c r="K3652" i="50"/>
  <c r="J3652" i="50"/>
  <c r="M3651" i="50"/>
  <c r="L3651" i="50"/>
  <c r="K3651" i="50"/>
  <c r="J3651" i="50"/>
  <c r="M3650" i="50"/>
  <c r="L3650" i="50"/>
  <c r="K3650" i="50"/>
  <c r="J3650" i="50"/>
  <c r="M3649" i="50"/>
  <c r="L3649" i="50"/>
  <c r="K3649" i="50"/>
  <c r="J3649" i="50"/>
  <c r="M3648" i="50"/>
  <c r="L3648" i="50"/>
  <c r="K3648" i="50"/>
  <c r="J3648" i="50"/>
  <c r="M3647" i="50"/>
  <c r="L3647" i="50"/>
  <c r="K3647" i="50"/>
  <c r="J3647" i="50"/>
  <c r="M3646" i="50"/>
  <c r="L3646" i="50"/>
  <c r="K3646" i="50"/>
  <c r="J3646" i="50"/>
  <c r="M3645" i="50"/>
  <c r="L3645" i="50"/>
  <c r="K3645" i="50"/>
  <c r="J3645" i="50"/>
  <c r="M3644" i="50"/>
  <c r="L3644" i="50"/>
  <c r="K3644" i="50"/>
  <c r="J3644" i="50"/>
  <c r="K3643" i="50"/>
  <c r="J3643" i="50"/>
  <c r="K3642" i="50"/>
  <c r="J3642" i="50"/>
  <c r="J3641" i="50"/>
  <c r="J3640" i="50"/>
  <c r="J3639" i="50"/>
  <c r="J3638" i="50"/>
  <c r="J3637" i="50"/>
  <c r="J3636" i="50"/>
  <c r="J3635" i="50"/>
  <c r="J3634" i="50"/>
  <c r="J3633" i="50"/>
  <c r="J3632" i="50"/>
  <c r="J3631" i="50"/>
  <c r="K3630" i="50"/>
  <c r="J3630" i="50"/>
  <c r="K3629" i="50"/>
  <c r="J3629" i="50"/>
  <c r="K3628" i="50"/>
  <c r="J3628" i="50"/>
  <c r="K3627" i="50"/>
  <c r="J3627" i="50"/>
  <c r="K3626" i="50"/>
  <c r="J3626" i="50"/>
  <c r="K3625" i="50"/>
  <c r="J3625" i="50"/>
  <c r="K3624" i="50"/>
  <c r="J3624" i="50"/>
  <c r="K3623" i="50"/>
  <c r="J3623" i="50"/>
  <c r="M3622" i="50"/>
  <c r="L3622" i="50"/>
  <c r="K3622" i="50"/>
  <c r="J3622" i="50"/>
  <c r="M3621" i="50"/>
  <c r="L3621" i="50"/>
  <c r="K3621" i="50"/>
  <c r="J3621" i="50"/>
  <c r="M3620" i="50"/>
  <c r="L3620" i="50"/>
  <c r="K3620" i="50"/>
  <c r="J3620" i="50"/>
  <c r="M3619" i="50"/>
  <c r="L3619" i="50"/>
  <c r="K3619" i="50"/>
  <c r="J3619" i="50"/>
  <c r="J3618" i="50"/>
  <c r="J3617" i="50"/>
  <c r="J3616" i="50"/>
  <c r="J3615" i="50"/>
  <c r="J3614" i="50"/>
  <c r="J3613" i="50"/>
  <c r="J3612" i="50"/>
  <c r="J3611" i="50"/>
  <c r="J3610" i="50"/>
  <c r="J3609" i="50"/>
  <c r="J3608" i="50"/>
  <c r="J3607" i="50"/>
  <c r="J3606" i="50"/>
  <c r="J3605" i="50"/>
  <c r="J3604" i="50"/>
  <c r="J3603" i="50"/>
  <c r="J3602" i="50"/>
  <c r="J3601" i="50"/>
  <c r="J3600" i="50"/>
  <c r="J3599" i="50"/>
  <c r="J3598" i="50"/>
  <c r="J3597" i="50"/>
  <c r="J3596" i="50"/>
  <c r="J3595" i="50"/>
  <c r="J3594" i="50"/>
  <c r="J3593" i="50"/>
  <c r="J3592" i="50"/>
  <c r="J3591" i="50"/>
  <c r="J3590" i="50"/>
  <c r="J3589" i="50"/>
  <c r="J3588" i="50"/>
  <c r="J3587" i="50"/>
  <c r="J3586" i="50"/>
  <c r="J3585" i="50"/>
  <c r="J3584" i="50"/>
  <c r="J3583" i="50"/>
  <c r="J3582" i="50"/>
  <c r="J3581" i="50"/>
  <c r="J3580" i="50"/>
  <c r="J3579" i="50"/>
  <c r="J3578" i="50"/>
  <c r="J3577" i="50"/>
  <c r="J3576" i="50"/>
  <c r="J3575" i="50"/>
  <c r="J3574" i="50"/>
  <c r="J3573" i="50"/>
  <c r="J3572" i="50"/>
  <c r="J3571" i="50"/>
  <c r="J3570" i="50"/>
  <c r="J3569" i="50"/>
  <c r="J3568" i="50"/>
  <c r="J3567" i="50"/>
  <c r="J3566" i="50"/>
  <c r="J3565" i="50"/>
  <c r="J3564" i="50"/>
  <c r="J3563" i="50"/>
  <c r="J3562" i="50"/>
  <c r="J3561" i="50"/>
  <c r="J3560" i="50"/>
  <c r="J3559" i="50"/>
  <c r="K3558" i="50"/>
  <c r="J3558" i="50"/>
  <c r="K3557" i="50"/>
  <c r="J3557" i="50"/>
  <c r="K3556" i="50"/>
  <c r="J3556" i="50"/>
  <c r="K3555" i="50"/>
  <c r="J3555" i="50"/>
  <c r="K3554" i="50"/>
  <c r="J3554" i="50"/>
  <c r="K3553" i="50"/>
  <c r="J3553" i="50"/>
  <c r="K3552" i="50"/>
  <c r="J3552" i="50"/>
  <c r="K3551" i="50"/>
  <c r="J3551" i="50"/>
  <c r="J3550" i="50"/>
  <c r="J3549" i="50"/>
  <c r="J3548" i="50"/>
  <c r="J3547" i="50"/>
  <c r="J3546" i="50"/>
  <c r="J3545" i="50"/>
  <c r="J3544" i="50"/>
  <c r="J3543" i="50"/>
  <c r="J3542" i="50"/>
  <c r="J3541" i="50"/>
  <c r="J3540" i="50"/>
  <c r="J3539" i="50"/>
  <c r="J3538" i="50"/>
  <c r="J3537" i="50"/>
  <c r="J3536" i="50"/>
  <c r="J3535" i="50"/>
  <c r="J3534" i="50"/>
  <c r="J3533" i="50"/>
  <c r="J3532" i="50"/>
  <c r="J3531" i="50"/>
  <c r="J3530" i="50"/>
  <c r="J3529" i="50"/>
  <c r="J3528" i="50"/>
  <c r="J3527" i="50"/>
  <c r="J3526" i="50"/>
  <c r="J3525" i="50"/>
  <c r="J3524" i="50"/>
  <c r="J3523" i="50"/>
  <c r="J3522" i="50"/>
  <c r="J3521" i="50"/>
  <c r="J3520" i="50"/>
  <c r="J3519" i="50"/>
  <c r="J3518" i="50"/>
  <c r="M3517" i="50"/>
  <c r="L3517" i="50"/>
  <c r="K3517" i="50"/>
  <c r="J3517" i="50"/>
  <c r="M3516" i="50"/>
  <c r="L3516" i="50"/>
  <c r="K3516" i="50"/>
  <c r="J3516" i="50"/>
  <c r="M3515" i="50"/>
  <c r="L3515" i="50"/>
  <c r="K3515" i="50"/>
  <c r="J3515" i="50"/>
  <c r="M3514" i="50"/>
  <c r="L3514" i="50"/>
  <c r="K3514" i="50"/>
  <c r="J3514" i="50"/>
  <c r="M3513" i="50"/>
  <c r="L3513" i="50"/>
  <c r="K3513" i="50"/>
  <c r="J3513" i="50"/>
  <c r="M3512" i="50"/>
  <c r="L3512" i="50"/>
  <c r="K3512" i="50"/>
  <c r="J3512" i="50"/>
  <c r="M3511" i="50"/>
  <c r="L3511" i="50"/>
  <c r="K3511" i="50"/>
  <c r="J3511" i="50"/>
  <c r="M3510" i="50"/>
  <c r="L3510" i="50"/>
  <c r="K3510" i="50"/>
  <c r="J3510" i="50"/>
  <c r="J3509" i="50"/>
  <c r="J3508" i="50"/>
  <c r="J3507" i="50"/>
  <c r="J3506" i="50"/>
  <c r="J3505" i="50"/>
  <c r="J3504" i="50"/>
  <c r="J3503" i="50"/>
  <c r="J3502" i="50"/>
  <c r="J3501" i="50"/>
  <c r="J3500" i="50"/>
  <c r="J3499" i="50"/>
  <c r="J3498" i="50"/>
  <c r="J3497" i="50"/>
  <c r="J3496" i="50"/>
  <c r="J3495" i="50"/>
  <c r="J3494" i="50"/>
  <c r="J3493" i="50"/>
  <c r="J3492" i="50"/>
  <c r="J3491" i="50"/>
  <c r="J3490" i="50"/>
  <c r="J3489" i="50"/>
  <c r="J3488" i="50"/>
  <c r="J3487" i="50"/>
  <c r="J3486" i="50"/>
  <c r="J3485" i="50"/>
  <c r="J3484" i="50"/>
  <c r="J3483" i="50"/>
  <c r="J3482" i="50"/>
  <c r="J3481" i="50"/>
  <c r="J3480" i="50"/>
  <c r="J3479" i="50"/>
  <c r="J3478" i="50"/>
  <c r="J3477" i="50"/>
  <c r="J3476" i="50"/>
  <c r="J3475" i="50"/>
  <c r="J3474" i="50"/>
  <c r="J3473" i="50"/>
  <c r="J3472" i="50"/>
  <c r="J3471" i="50"/>
  <c r="J3470" i="50"/>
  <c r="J3469" i="50"/>
  <c r="J3468" i="50"/>
  <c r="J3467" i="50"/>
  <c r="J3466" i="50"/>
  <c r="J3465" i="50"/>
  <c r="J3464" i="50"/>
  <c r="J3463" i="50"/>
  <c r="J3462" i="50"/>
  <c r="M3461" i="50"/>
  <c r="L3461" i="50"/>
  <c r="K3461" i="50"/>
  <c r="J3461" i="50"/>
  <c r="M3460" i="50"/>
  <c r="L3460" i="50"/>
  <c r="K3460" i="50"/>
  <c r="J3460" i="50"/>
  <c r="M3459" i="50"/>
  <c r="L3459" i="50"/>
  <c r="K3459" i="50"/>
  <c r="J3459" i="50"/>
  <c r="M3458" i="50"/>
  <c r="L3458" i="50"/>
  <c r="K3458" i="50"/>
  <c r="J3458" i="50"/>
  <c r="M3457" i="50"/>
  <c r="L3457" i="50"/>
  <c r="K3457" i="50"/>
  <c r="J3457" i="50"/>
  <c r="M3456" i="50"/>
  <c r="L3456" i="50"/>
  <c r="K3456" i="50"/>
  <c r="J3456" i="50"/>
  <c r="M3455" i="50"/>
  <c r="L3455" i="50"/>
  <c r="K3455" i="50"/>
  <c r="J3455" i="50"/>
  <c r="M3454" i="50"/>
  <c r="L3454" i="50"/>
  <c r="K3454" i="50"/>
  <c r="J3454" i="50"/>
  <c r="M3453" i="50"/>
  <c r="L3453" i="50"/>
  <c r="K3453" i="50"/>
  <c r="J3453" i="50"/>
  <c r="M3452" i="50"/>
  <c r="L3452" i="50"/>
  <c r="K3452" i="50"/>
  <c r="J3452" i="50"/>
  <c r="M3451" i="50"/>
  <c r="L3451" i="50"/>
  <c r="K3451" i="50"/>
  <c r="J3451" i="50"/>
  <c r="M3450" i="50"/>
  <c r="L3450" i="50"/>
  <c r="K3450" i="50"/>
  <c r="J3450" i="50"/>
  <c r="M3449" i="50"/>
  <c r="L3449" i="50"/>
  <c r="K3449" i="50"/>
  <c r="J3449" i="50"/>
  <c r="M3448" i="50"/>
  <c r="L3448" i="50"/>
  <c r="K3448" i="50"/>
  <c r="J3448" i="50"/>
  <c r="J3445" i="50"/>
  <c r="J3444" i="50"/>
  <c r="J3443" i="50"/>
  <c r="J3442" i="50"/>
  <c r="J3441" i="50"/>
  <c r="J3440" i="50"/>
  <c r="J3439" i="50"/>
  <c r="J3438" i="50"/>
  <c r="J3437" i="50"/>
  <c r="J3436" i="50"/>
  <c r="J3435" i="50"/>
  <c r="J3424" i="50"/>
  <c r="J3423" i="50"/>
  <c r="J3422" i="50"/>
  <c r="J3421" i="50"/>
  <c r="J3420" i="50"/>
  <c r="J3419" i="50"/>
  <c r="J3418" i="50"/>
  <c r="J3417" i="50"/>
  <c r="J3416" i="50"/>
  <c r="J3415" i="50"/>
  <c r="J3414" i="50"/>
  <c r="J3413" i="50"/>
  <c r="J3412" i="50"/>
  <c r="J3411" i="50"/>
  <c r="J3410" i="50"/>
  <c r="J3409" i="50"/>
  <c r="J3408" i="50"/>
  <c r="J3407" i="50"/>
  <c r="J3406" i="50"/>
  <c r="J3405" i="50"/>
  <c r="J3404" i="50"/>
  <c r="J3403" i="50"/>
  <c r="J3402" i="50"/>
  <c r="J3401" i="50"/>
  <c r="J3400" i="50"/>
  <c r="J3399" i="50"/>
  <c r="J3398" i="50"/>
  <c r="J3397" i="50"/>
  <c r="J3396" i="50"/>
  <c r="J3395" i="50"/>
  <c r="J3394" i="50"/>
  <c r="J3393" i="50"/>
  <c r="J3392" i="50"/>
  <c r="J3391" i="50"/>
  <c r="J3390" i="50"/>
  <c r="J3389" i="50"/>
  <c r="J3388" i="50"/>
  <c r="J3387" i="50"/>
  <c r="J3386" i="50"/>
  <c r="J3385" i="50"/>
  <c r="J3384" i="50"/>
  <c r="J3383" i="50"/>
  <c r="J3382" i="50"/>
  <c r="J3381" i="50"/>
  <c r="J3380" i="50"/>
  <c r="J3379" i="50"/>
  <c r="J3378" i="50"/>
  <c r="J3377" i="50"/>
  <c r="J3376" i="50"/>
  <c r="J3375" i="50"/>
  <c r="J3374" i="50"/>
  <c r="J3373" i="50"/>
  <c r="J3372" i="50"/>
  <c r="J3371" i="50"/>
  <c r="J3370" i="50"/>
  <c r="J3363" i="50"/>
  <c r="J3362" i="50"/>
  <c r="J3361" i="50"/>
  <c r="J3360" i="50"/>
  <c r="J3359" i="50"/>
  <c r="J3358" i="50"/>
  <c r="J3357" i="50"/>
  <c r="J3356" i="50"/>
  <c r="J3355" i="50"/>
  <c r="J3354" i="50"/>
  <c r="J3353" i="50"/>
  <c r="J3352" i="50"/>
  <c r="J3351" i="50"/>
  <c r="J3350" i="50"/>
  <c r="J3349" i="50"/>
  <c r="J3348" i="50"/>
  <c r="J3347" i="50"/>
  <c r="J3346" i="50"/>
  <c r="J3345" i="50"/>
  <c r="J3344" i="50"/>
  <c r="J3343" i="50"/>
  <c r="J3342" i="50"/>
  <c r="J3341" i="50"/>
  <c r="J3340" i="50"/>
  <c r="J3339" i="50"/>
  <c r="J3338" i="50"/>
  <c r="J3337" i="50"/>
  <c r="J3336" i="50"/>
  <c r="J3335" i="50"/>
  <c r="J3334" i="50"/>
  <c r="J3333" i="50"/>
  <c r="J3332" i="50"/>
  <c r="J3331" i="50"/>
  <c r="J3322" i="50"/>
  <c r="J3321" i="50"/>
  <c r="J3320" i="50"/>
  <c r="J3319" i="50"/>
  <c r="J3318" i="50"/>
  <c r="J3317" i="50"/>
  <c r="J3316" i="50"/>
  <c r="J3315" i="50"/>
  <c r="J3314" i="50"/>
  <c r="J3313" i="50"/>
  <c r="J3312" i="50"/>
  <c r="J3311" i="50"/>
  <c r="J3310" i="50"/>
  <c r="J3309" i="50"/>
  <c r="J3308" i="50"/>
  <c r="J3307" i="50"/>
  <c r="J3306" i="50"/>
  <c r="J3305" i="50"/>
  <c r="J3304" i="50"/>
  <c r="J3303" i="50"/>
  <c r="J3302" i="50"/>
  <c r="J3301" i="50"/>
  <c r="J3300" i="50"/>
  <c r="J3299" i="50"/>
  <c r="J3298" i="50"/>
  <c r="J3297" i="50"/>
  <c r="J3296" i="50"/>
  <c r="J3295" i="50"/>
  <c r="J3294" i="50"/>
  <c r="J3293" i="50"/>
  <c r="J3292" i="50"/>
  <c r="J3291" i="50"/>
  <c r="J3290" i="50"/>
  <c r="J3289" i="50"/>
  <c r="J3288" i="50"/>
  <c r="J3287" i="50"/>
  <c r="J3286" i="50"/>
  <c r="J3285" i="50"/>
  <c r="J3284" i="50"/>
  <c r="J3283" i="50"/>
  <c r="J3282" i="50"/>
  <c r="M3281" i="50"/>
  <c r="L3281" i="50"/>
  <c r="K3281" i="50"/>
  <c r="J3281" i="50"/>
  <c r="M3280" i="50"/>
  <c r="L3280" i="50"/>
  <c r="K3280" i="50"/>
  <c r="J3280" i="50"/>
  <c r="M3279" i="50"/>
  <c r="L3279" i="50"/>
  <c r="K3279" i="50"/>
  <c r="J3279" i="50"/>
  <c r="M3276" i="50"/>
  <c r="L3276" i="50"/>
  <c r="K3276" i="50"/>
  <c r="J3276" i="50"/>
  <c r="M3275" i="50"/>
  <c r="L3275" i="50"/>
  <c r="K3275" i="50"/>
  <c r="J3275" i="50"/>
  <c r="M3274" i="50"/>
  <c r="L3274" i="50"/>
  <c r="K3274" i="50"/>
  <c r="J3274" i="50"/>
  <c r="M3273" i="50"/>
  <c r="L3273" i="50"/>
  <c r="K3273" i="50"/>
  <c r="J3273" i="50"/>
  <c r="M3272" i="50"/>
  <c r="L3272" i="50"/>
  <c r="K3272" i="50"/>
  <c r="J3272" i="50"/>
  <c r="M3271" i="50"/>
  <c r="L3271" i="50"/>
  <c r="K3271" i="50"/>
  <c r="J3271" i="50"/>
  <c r="M3270" i="50"/>
  <c r="L3270" i="50"/>
  <c r="K3270" i="50"/>
  <c r="J3270" i="50"/>
  <c r="M3269" i="50"/>
  <c r="L3269" i="50"/>
  <c r="K3269" i="50"/>
  <c r="J3269" i="50"/>
  <c r="M3268" i="50"/>
  <c r="L3268" i="50"/>
  <c r="K3268" i="50"/>
  <c r="J3268" i="50"/>
  <c r="M3267" i="50"/>
  <c r="L3267" i="50"/>
  <c r="K3267" i="50"/>
  <c r="J3267" i="50"/>
  <c r="M3266" i="50"/>
  <c r="L3266" i="50"/>
  <c r="K3266" i="50"/>
  <c r="J3266" i="50"/>
  <c r="J3265" i="50"/>
  <c r="J3264" i="50"/>
  <c r="J3263" i="50"/>
  <c r="J3262" i="50"/>
  <c r="J3261" i="50"/>
  <c r="J3260" i="50"/>
  <c r="J3259" i="50"/>
  <c r="J3258" i="50"/>
  <c r="J3257" i="50"/>
  <c r="J3256" i="50"/>
  <c r="J3255" i="50"/>
  <c r="J3254" i="50"/>
  <c r="J3253" i="50"/>
  <c r="J3252" i="50"/>
  <c r="J3251" i="50"/>
  <c r="J3250" i="50"/>
  <c r="J3249" i="50"/>
  <c r="J3248" i="50"/>
  <c r="J3247" i="50"/>
  <c r="J3246" i="50"/>
  <c r="J3245" i="50"/>
  <c r="J3244" i="50"/>
  <c r="J3243" i="50"/>
  <c r="J3242" i="50"/>
  <c r="J3241" i="50"/>
  <c r="J3240" i="50"/>
  <c r="J3239" i="50"/>
  <c r="J3238" i="50"/>
  <c r="J3237" i="50"/>
  <c r="J3236" i="50"/>
  <c r="J3235" i="50"/>
  <c r="J3234" i="50"/>
  <c r="J3233" i="50"/>
  <c r="J3232" i="50"/>
  <c r="J3231" i="50"/>
  <c r="J3230" i="50"/>
  <c r="J3229" i="50"/>
  <c r="J3228" i="50"/>
  <c r="J3227" i="50"/>
  <c r="J3226" i="50"/>
  <c r="J3225" i="50"/>
  <c r="J3224" i="50"/>
  <c r="J3223" i="50"/>
  <c r="J3222" i="50"/>
  <c r="J3221" i="50"/>
  <c r="J3220" i="50"/>
  <c r="J3219" i="50"/>
  <c r="J3218" i="50"/>
  <c r="J3217" i="50"/>
  <c r="J3216" i="50"/>
  <c r="J3215" i="50"/>
  <c r="J3214" i="50"/>
  <c r="J3213" i="50"/>
  <c r="J3212" i="50"/>
  <c r="J3211" i="50"/>
  <c r="J3210" i="50"/>
  <c r="J3209" i="50"/>
  <c r="J3208" i="50"/>
  <c r="J3207" i="50"/>
  <c r="J3206" i="50"/>
  <c r="J3205" i="50"/>
  <c r="J3204" i="50"/>
  <c r="J3203" i="50"/>
  <c r="J3202" i="50"/>
  <c r="J3201" i="50"/>
  <c r="J3200" i="50"/>
  <c r="J3199" i="50"/>
  <c r="J3198" i="50"/>
  <c r="J3197" i="50"/>
  <c r="J3196" i="50"/>
  <c r="J3195" i="50"/>
  <c r="J3194" i="50"/>
  <c r="J3193" i="50"/>
  <c r="J3192" i="50"/>
  <c r="J3191" i="50"/>
  <c r="J3190" i="50"/>
  <c r="J3189" i="50"/>
  <c r="J3188" i="50"/>
  <c r="J3187" i="50"/>
  <c r="J3186" i="50"/>
  <c r="J3185" i="50"/>
  <c r="J3184" i="50"/>
  <c r="J3183" i="50"/>
  <c r="J3182" i="50"/>
  <c r="J3181" i="50"/>
  <c r="J3180" i="50"/>
  <c r="J3179" i="50"/>
  <c r="J3178" i="50"/>
  <c r="J3177" i="50"/>
  <c r="J3176" i="50"/>
  <c r="J3175" i="50"/>
  <c r="J3174" i="50"/>
  <c r="J3173" i="50"/>
  <c r="J3172" i="50"/>
  <c r="J3171" i="50"/>
  <c r="J3170" i="50"/>
  <c r="J3169" i="50"/>
  <c r="J3168" i="50"/>
  <c r="J3167" i="50"/>
  <c r="J3166" i="50"/>
  <c r="J3165" i="50"/>
  <c r="J3164" i="50"/>
  <c r="J3163" i="50"/>
  <c r="J3162" i="50"/>
  <c r="J3161" i="50"/>
  <c r="J3160" i="50"/>
  <c r="J3159" i="50"/>
  <c r="J3158" i="50"/>
  <c r="J3157" i="50"/>
  <c r="J3156" i="50"/>
  <c r="J3155" i="50"/>
  <c r="J3154" i="50"/>
  <c r="J3153" i="50"/>
  <c r="J3152" i="50"/>
  <c r="J3151" i="50"/>
  <c r="J3150" i="50"/>
  <c r="J3149" i="50"/>
  <c r="J3148" i="50"/>
  <c r="J3147" i="50"/>
  <c r="J3146" i="50"/>
  <c r="J3145" i="50"/>
  <c r="J3144" i="50"/>
  <c r="J3143" i="50"/>
  <c r="J3142" i="50"/>
  <c r="J3141" i="50"/>
  <c r="J3140" i="50"/>
  <c r="J3139" i="50"/>
  <c r="J3138" i="50"/>
  <c r="J3137" i="50"/>
  <c r="J3136" i="50"/>
  <c r="J3135" i="50"/>
  <c r="J3134" i="50"/>
  <c r="J3133" i="50"/>
  <c r="J3132" i="50"/>
  <c r="J3131" i="50"/>
  <c r="J3130" i="50"/>
  <c r="J3129" i="50"/>
  <c r="J3128" i="50"/>
  <c r="J3127" i="50"/>
  <c r="J3126" i="50"/>
  <c r="J3125" i="50"/>
  <c r="J3124" i="50"/>
  <c r="J3123" i="50"/>
  <c r="J3122" i="50"/>
  <c r="J3121" i="50"/>
  <c r="J3120" i="50"/>
  <c r="J3119" i="50"/>
  <c r="J3118" i="50"/>
  <c r="J3117" i="50"/>
  <c r="J3116" i="50"/>
  <c r="J3115" i="50"/>
  <c r="J3114" i="50"/>
  <c r="J3113" i="50"/>
  <c r="J3112" i="50"/>
  <c r="M3111" i="50"/>
  <c r="L3111" i="50"/>
  <c r="K3111" i="50"/>
  <c r="J3111" i="50"/>
  <c r="M3110" i="50"/>
  <c r="L3110" i="50"/>
  <c r="K3110" i="50"/>
  <c r="J3110" i="50"/>
  <c r="M3109" i="50"/>
  <c r="L3109" i="50"/>
  <c r="K3109" i="50"/>
  <c r="J3109" i="50"/>
  <c r="M3108" i="50"/>
  <c r="L3108" i="50"/>
  <c r="K3108" i="50"/>
  <c r="J3108" i="50"/>
  <c r="M3107" i="50"/>
  <c r="L3107" i="50"/>
  <c r="K3107" i="50"/>
  <c r="J3107" i="50"/>
  <c r="M3106" i="50"/>
  <c r="L3106" i="50"/>
  <c r="K3106" i="50"/>
  <c r="J3106" i="50"/>
  <c r="M3105" i="50"/>
  <c r="L3105" i="50"/>
  <c r="K3105" i="50"/>
  <c r="J3105" i="50"/>
  <c r="M3104" i="50"/>
  <c r="L3104" i="50"/>
  <c r="K3104" i="50"/>
  <c r="J3104" i="50"/>
  <c r="M3103" i="50"/>
  <c r="L3103" i="50"/>
  <c r="K3103" i="50"/>
  <c r="J3103" i="50"/>
  <c r="M3102" i="50"/>
  <c r="L3102" i="50"/>
  <c r="K3102" i="50"/>
  <c r="J3102" i="50"/>
  <c r="M3101" i="50"/>
  <c r="L3101" i="50"/>
  <c r="K3101" i="50"/>
  <c r="J3101" i="50"/>
  <c r="M3100" i="50"/>
  <c r="L3100" i="50"/>
  <c r="K3100" i="50"/>
  <c r="J3100" i="50"/>
  <c r="M3099" i="50"/>
  <c r="L3099" i="50"/>
  <c r="K3099" i="50"/>
  <c r="J3099" i="50"/>
  <c r="M3098" i="50"/>
  <c r="L3098" i="50"/>
  <c r="K3098" i="50"/>
  <c r="J3098" i="50"/>
  <c r="J3095" i="50"/>
  <c r="J3094" i="50"/>
  <c r="J3093" i="50"/>
  <c r="J3092" i="50"/>
  <c r="J3091" i="50"/>
  <c r="J3090" i="50"/>
  <c r="J3089" i="50"/>
  <c r="J3088" i="50"/>
  <c r="J3087" i="50"/>
  <c r="J3086" i="50"/>
  <c r="J3085" i="50"/>
  <c r="J3084" i="50"/>
  <c r="J3073" i="50"/>
  <c r="J3072" i="50"/>
  <c r="J3071" i="50"/>
  <c r="J3070" i="50"/>
  <c r="J3069" i="50"/>
  <c r="J3068" i="50"/>
  <c r="J3067" i="50"/>
  <c r="J3066" i="50"/>
  <c r="J3065" i="50"/>
  <c r="J3064" i="50"/>
  <c r="J3063" i="50"/>
  <c r="J3062" i="50"/>
  <c r="J3061" i="50"/>
  <c r="J3060" i="50"/>
  <c r="J3059" i="50"/>
  <c r="J3058" i="50"/>
  <c r="J3057" i="50"/>
  <c r="J3056" i="50"/>
  <c r="J3055" i="50"/>
  <c r="J3054" i="50"/>
  <c r="J3053" i="50"/>
  <c r="J3052" i="50"/>
  <c r="J3051" i="50"/>
  <c r="J3050" i="50"/>
  <c r="J3049" i="50"/>
  <c r="J3048" i="50"/>
  <c r="J3047" i="50"/>
  <c r="J3046" i="50"/>
  <c r="J3045" i="50"/>
  <c r="J3044" i="50"/>
  <c r="J3043" i="50"/>
  <c r="J3042" i="50"/>
  <c r="J3041" i="50"/>
  <c r="J3040" i="50"/>
  <c r="J3039" i="50"/>
  <c r="J3038" i="50"/>
  <c r="J3037" i="50"/>
  <c r="J3036" i="50"/>
  <c r="J3035" i="50"/>
  <c r="J3034" i="50"/>
  <c r="J3033" i="50"/>
  <c r="J3032" i="50"/>
  <c r="J3031" i="50"/>
  <c r="J3030" i="50"/>
  <c r="J3029" i="50"/>
  <c r="J3028" i="50"/>
  <c r="J3027" i="50"/>
  <c r="J3026" i="50"/>
  <c r="J3025" i="50"/>
  <c r="J3024" i="50"/>
  <c r="J3023" i="50"/>
  <c r="J3022" i="50"/>
  <c r="J3021" i="50"/>
  <c r="J3020" i="50"/>
  <c r="J3019" i="50"/>
  <c r="J3018" i="50"/>
  <c r="J3017" i="50"/>
  <c r="J3016" i="50"/>
  <c r="J3015" i="50"/>
  <c r="J3014" i="50"/>
  <c r="J3007" i="50"/>
  <c r="J3006" i="50"/>
  <c r="J3005" i="50"/>
  <c r="J3004" i="50"/>
  <c r="J3003" i="50"/>
  <c r="J3002" i="50"/>
  <c r="J3001" i="50"/>
  <c r="J3000" i="50"/>
  <c r="J2999" i="50"/>
  <c r="J2998" i="50"/>
  <c r="J2997" i="50"/>
  <c r="J2996" i="50"/>
  <c r="J2995" i="50"/>
  <c r="J2994" i="50"/>
  <c r="J2993" i="50"/>
  <c r="J2992" i="50"/>
  <c r="J2991" i="50"/>
  <c r="J2990" i="50"/>
  <c r="J2989" i="50"/>
  <c r="J2988" i="50"/>
  <c r="J2987" i="50"/>
  <c r="J2986" i="50"/>
  <c r="J2985" i="50"/>
  <c r="J2984" i="50"/>
  <c r="J2983" i="50"/>
  <c r="J2982" i="50"/>
  <c r="J2981" i="50"/>
  <c r="J2980" i="50"/>
  <c r="J2979" i="50"/>
  <c r="J2978" i="50"/>
  <c r="J2977" i="50"/>
  <c r="J2976" i="50"/>
  <c r="J2975" i="50"/>
  <c r="J2974" i="50"/>
  <c r="J2973" i="50"/>
  <c r="J2972" i="50"/>
  <c r="J2963" i="50"/>
  <c r="J2962" i="50"/>
  <c r="J2961" i="50"/>
  <c r="J2960" i="50"/>
  <c r="J2959" i="50"/>
  <c r="J2958" i="50"/>
  <c r="J2957" i="50"/>
  <c r="J2956" i="50"/>
  <c r="J2955" i="50"/>
  <c r="J2954" i="50"/>
  <c r="J2953" i="50"/>
  <c r="J2952" i="50"/>
  <c r="J2951" i="50"/>
  <c r="J2950" i="50"/>
  <c r="J2949" i="50"/>
  <c r="J2948" i="50"/>
  <c r="J2947" i="50"/>
  <c r="J2946" i="50"/>
  <c r="J2945" i="50"/>
  <c r="J2944" i="50"/>
  <c r="J2943" i="50"/>
  <c r="J2942" i="50"/>
  <c r="J2941" i="50"/>
  <c r="J2940" i="50"/>
  <c r="J2939" i="50"/>
  <c r="J2938" i="50"/>
  <c r="J2937" i="50"/>
  <c r="J2936" i="50"/>
  <c r="J2935" i="50"/>
  <c r="J2934" i="50"/>
  <c r="J2933" i="50"/>
  <c r="J2932" i="50"/>
  <c r="J2931" i="50"/>
  <c r="J2930" i="50"/>
  <c r="J2929" i="50"/>
  <c r="M2928" i="50"/>
  <c r="L2928" i="50"/>
  <c r="K2928" i="50"/>
  <c r="J2928" i="50"/>
  <c r="J2927" i="50"/>
  <c r="J2926" i="50"/>
  <c r="K2925" i="50"/>
  <c r="J2925" i="50"/>
  <c r="M2924" i="50"/>
  <c r="L2924" i="50"/>
  <c r="K2924" i="50"/>
  <c r="J2924" i="50"/>
  <c r="J2923" i="50"/>
  <c r="J2922" i="50"/>
  <c r="K2921" i="50"/>
  <c r="J2921" i="50"/>
  <c r="M2920" i="50"/>
  <c r="L2920" i="50"/>
  <c r="K2920" i="50"/>
  <c r="J2920" i="50"/>
  <c r="J2919" i="50"/>
  <c r="J2918" i="50"/>
  <c r="K2917" i="50"/>
  <c r="J2917" i="50"/>
  <c r="M2916" i="50"/>
  <c r="L2916" i="50"/>
  <c r="K2916" i="50"/>
  <c r="J2916" i="50"/>
  <c r="K2913" i="50"/>
  <c r="J2913" i="50"/>
  <c r="J2912" i="50"/>
  <c r="J2911" i="50"/>
  <c r="J2910" i="50"/>
  <c r="K2909" i="50"/>
  <c r="J2909" i="50"/>
  <c r="J2908" i="50"/>
  <c r="J2907" i="50"/>
  <c r="J2906" i="50"/>
  <c r="J2905" i="50"/>
  <c r="J2904" i="50"/>
  <c r="J2903" i="50"/>
  <c r="J2902" i="50"/>
  <c r="J2901" i="50"/>
  <c r="J2900" i="50"/>
  <c r="J2899" i="50"/>
  <c r="J2898" i="50"/>
  <c r="J2897" i="50"/>
  <c r="J2896" i="50"/>
  <c r="J2895" i="50"/>
  <c r="J2894" i="50"/>
  <c r="J2893" i="50"/>
  <c r="J2892" i="50"/>
  <c r="J2891" i="50"/>
  <c r="J2890" i="50"/>
  <c r="J2889" i="50"/>
  <c r="J2888" i="50"/>
  <c r="J2887" i="50"/>
  <c r="J2886" i="50"/>
  <c r="J2885" i="50"/>
  <c r="J2884" i="50"/>
  <c r="J2883" i="50"/>
  <c r="J2882" i="50"/>
  <c r="J2881" i="50"/>
  <c r="J2880" i="50"/>
  <c r="J2879" i="50"/>
  <c r="J2878" i="50"/>
  <c r="J2877" i="50"/>
  <c r="J2876" i="50"/>
  <c r="J2875" i="50"/>
  <c r="J2874" i="50"/>
  <c r="J2873" i="50"/>
  <c r="J2872" i="50"/>
  <c r="J2871" i="50"/>
  <c r="J2870" i="50"/>
  <c r="J2869" i="50"/>
  <c r="J2868" i="50"/>
  <c r="J2867" i="50"/>
  <c r="J2866" i="50"/>
  <c r="J2865" i="50"/>
  <c r="J2864" i="50"/>
  <c r="J2863" i="50"/>
  <c r="J2862" i="50"/>
  <c r="J2861" i="50"/>
  <c r="J2860" i="50"/>
  <c r="J2859" i="50"/>
  <c r="J2858" i="50"/>
  <c r="J2857" i="50"/>
  <c r="J2856" i="50"/>
  <c r="J2855" i="50"/>
  <c r="J2854" i="50"/>
  <c r="J2853" i="50"/>
  <c r="J2852" i="50"/>
  <c r="J2851" i="50"/>
  <c r="J2850" i="50"/>
  <c r="J2849" i="50"/>
  <c r="J2848" i="50"/>
  <c r="J2847" i="50"/>
  <c r="J2846" i="50"/>
  <c r="J2845" i="50"/>
  <c r="J2844" i="50"/>
  <c r="J2843" i="50"/>
  <c r="J2842" i="50"/>
  <c r="J2841" i="50"/>
  <c r="J2840" i="50"/>
  <c r="J2839" i="50"/>
  <c r="J2838" i="50"/>
  <c r="J2837" i="50"/>
  <c r="J2836" i="50"/>
  <c r="J2835" i="50"/>
  <c r="J2834" i="50"/>
  <c r="J2833" i="50"/>
  <c r="J2832" i="50"/>
  <c r="J2831" i="50"/>
  <c r="J2830" i="50"/>
  <c r="J2829" i="50"/>
  <c r="J2828" i="50"/>
  <c r="J2827" i="50"/>
  <c r="J2826" i="50"/>
  <c r="J2825" i="50"/>
  <c r="J2824" i="50"/>
  <c r="J2823" i="50"/>
  <c r="J2822" i="50"/>
  <c r="J2821" i="50"/>
  <c r="J2820" i="50"/>
  <c r="J2819" i="50"/>
  <c r="J2818" i="50"/>
  <c r="J2817" i="50"/>
  <c r="J2816" i="50"/>
  <c r="J2815" i="50"/>
  <c r="J2814" i="50"/>
  <c r="J2813" i="50"/>
  <c r="J2812" i="50"/>
  <c r="J2811" i="50"/>
  <c r="J2810" i="50"/>
  <c r="J2809" i="50"/>
  <c r="J2808" i="50"/>
  <c r="J2807" i="50"/>
  <c r="J2806" i="50"/>
  <c r="J2805" i="50"/>
  <c r="J2804" i="50"/>
  <c r="J2803" i="50"/>
  <c r="J2802" i="50"/>
  <c r="J2801" i="50"/>
  <c r="J2800" i="50"/>
  <c r="J2799" i="50"/>
  <c r="J2798" i="50"/>
  <c r="J2797" i="50"/>
  <c r="J2796" i="50"/>
  <c r="J2795" i="50"/>
  <c r="J2794" i="50"/>
  <c r="J2793" i="50"/>
  <c r="J2792" i="50"/>
  <c r="J2791" i="50"/>
  <c r="J2790" i="50"/>
  <c r="J2789" i="50"/>
  <c r="J2788" i="50"/>
  <c r="J2787" i="50"/>
  <c r="J2786" i="50"/>
  <c r="J2785" i="50"/>
  <c r="J2784" i="50"/>
  <c r="J2783" i="50"/>
  <c r="J2782" i="50"/>
  <c r="J2781" i="50"/>
  <c r="J2780" i="50"/>
  <c r="J2779" i="50"/>
  <c r="J2778" i="50"/>
  <c r="J2777" i="50"/>
  <c r="J2776" i="50"/>
  <c r="J2775" i="50"/>
  <c r="J2774" i="50"/>
  <c r="J2773" i="50"/>
  <c r="J2772" i="50"/>
  <c r="J2771" i="50"/>
  <c r="J2770" i="50"/>
  <c r="J2769" i="50"/>
  <c r="J2768" i="50"/>
  <c r="J2767" i="50"/>
  <c r="J2766" i="50"/>
  <c r="J2765" i="50"/>
  <c r="J2764" i="50"/>
  <c r="J2763" i="50"/>
  <c r="J2762" i="50"/>
  <c r="J2761" i="50"/>
  <c r="J2760" i="50"/>
  <c r="J2759" i="50"/>
  <c r="J2758" i="50"/>
  <c r="J2757" i="50"/>
  <c r="J2756" i="50"/>
  <c r="J2755" i="50"/>
  <c r="J2754" i="50"/>
  <c r="J2753" i="50"/>
  <c r="J2752" i="50"/>
  <c r="J2751" i="50"/>
  <c r="J2750" i="50"/>
  <c r="J2749" i="50"/>
  <c r="J2748" i="50"/>
  <c r="J2747" i="50"/>
  <c r="J2746" i="50"/>
  <c r="J2745" i="50"/>
  <c r="J2744" i="50"/>
  <c r="J2743" i="50"/>
  <c r="J2742" i="50"/>
  <c r="J2741" i="50"/>
  <c r="J2740" i="50"/>
  <c r="J2739" i="50"/>
  <c r="J2738" i="50"/>
  <c r="J2737" i="50"/>
  <c r="J2736" i="50"/>
  <c r="J2735" i="50"/>
  <c r="J2734" i="50"/>
  <c r="J2733" i="50"/>
  <c r="J2732" i="50"/>
  <c r="J2731" i="50"/>
  <c r="J2730" i="50"/>
  <c r="J2729" i="50"/>
  <c r="J2728" i="50"/>
  <c r="J2727" i="50"/>
  <c r="J2726" i="50"/>
  <c r="J2725" i="50"/>
  <c r="J2724" i="50"/>
  <c r="J2723" i="50"/>
  <c r="J2722" i="50"/>
  <c r="J2721" i="50"/>
  <c r="J2720" i="50"/>
  <c r="M2719" i="50"/>
  <c r="L2719" i="50"/>
  <c r="K2719" i="50"/>
  <c r="J2719" i="50"/>
  <c r="M2718" i="50"/>
  <c r="L2718" i="50"/>
  <c r="K2718" i="50"/>
  <c r="J2718" i="50"/>
  <c r="M2717" i="50"/>
  <c r="L2717" i="50"/>
  <c r="K2717" i="50"/>
  <c r="J2717" i="50"/>
  <c r="M2716" i="50"/>
  <c r="L2716" i="50"/>
  <c r="K2716" i="50"/>
  <c r="J2716" i="50"/>
  <c r="M2715" i="50"/>
  <c r="L2715" i="50"/>
  <c r="K2715" i="50"/>
  <c r="J2715" i="50"/>
  <c r="M2714" i="50"/>
  <c r="L2714" i="50"/>
  <c r="K2714" i="50"/>
  <c r="J2714" i="50"/>
  <c r="M2713" i="50"/>
  <c r="L2713" i="50"/>
  <c r="K2713" i="50"/>
  <c r="J2713" i="50"/>
  <c r="M2712" i="50"/>
  <c r="L2712" i="50"/>
  <c r="K2712" i="50"/>
  <c r="J2712" i="50"/>
  <c r="M2711" i="50"/>
  <c r="L2711" i="50"/>
  <c r="K2711" i="50"/>
  <c r="J2711" i="50"/>
  <c r="M2710" i="50"/>
  <c r="L2710" i="50"/>
  <c r="K2710" i="50"/>
  <c r="J2710" i="50"/>
  <c r="M2709" i="50"/>
  <c r="L2709" i="50"/>
  <c r="K2709" i="50"/>
  <c r="J2709" i="50"/>
  <c r="M2708" i="50"/>
  <c r="L2708" i="50"/>
  <c r="K2708" i="50"/>
  <c r="J2708" i="50"/>
  <c r="M2707" i="50"/>
  <c r="L2707" i="50"/>
  <c r="K2707" i="50"/>
  <c r="J2707" i="50"/>
  <c r="M2706" i="50"/>
  <c r="L2706" i="50"/>
  <c r="K2706" i="50"/>
  <c r="J2706" i="50"/>
  <c r="J2705" i="50"/>
  <c r="J2704" i="50"/>
  <c r="J2703" i="50"/>
  <c r="J2702" i="50"/>
  <c r="J2701" i="50"/>
  <c r="J2700" i="50"/>
  <c r="J2699" i="50"/>
  <c r="J2698" i="50"/>
  <c r="J2697" i="50"/>
  <c r="J2696" i="50"/>
  <c r="J2695" i="50"/>
  <c r="J2694" i="50"/>
  <c r="J2693" i="50"/>
  <c r="J2692" i="50"/>
  <c r="J2691" i="50"/>
  <c r="J2690" i="50"/>
  <c r="J2689" i="50"/>
  <c r="J2688" i="50"/>
  <c r="J2687" i="50"/>
  <c r="J2686" i="50"/>
  <c r="J2685" i="50"/>
  <c r="J2684" i="50"/>
  <c r="J2683" i="50"/>
  <c r="J2682" i="50"/>
  <c r="J2681" i="50"/>
  <c r="J2680" i="50"/>
  <c r="J2679" i="50"/>
  <c r="J2678" i="50"/>
  <c r="J2677" i="50"/>
  <c r="J2676" i="50"/>
  <c r="J2675" i="50"/>
  <c r="J2674" i="50"/>
  <c r="J2673" i="50"/>
  <c r="J2672" i="50"/>
  <c r="J2671" i="50"/>
  <c r="J2670" i="50"/>
  <c r="J2669" i="50"/>
  <c r="J2668" i="50"/>
  <c r="J2667" i="50"/>
  <c r="J2666" i="50"/>
  <c r="J2665" i="50"/>
  <c r="J2664" i="50"/>
  <c r="J2663" i="50"/>
  <c r="J2662" i="50"/>
  <c r="J2661" i="50"/>
  <c r="J2660" i="50"/>
  <c r="J2659" i="50"/>
  <c r="J2658" i="50"/>
  <c r="J2657" i="50"/>
  <c r="J2656" i="50"/>
  <c r="J2655" i="50"/>
  <c r="J2654" i="50"/>
  <c r="J2653" i="50"/>
  <c r="J2652" i="50"/>
  <c r="J2651" i="50"/>
  <c r="J2650" i="50"/>
  <c r="J2649" i="50"/>
  <c r="J2648" i="50"/>
  <c r="J2647" i="50"/>
  <c r="J2646" i="50"/>
  <c r="J2645" i="50"/>
  <c r="J2644" i="50"/>
  <c r="J2643" i="50"/>
  <c r="J2642" i="50"/>
  <c r="J2641" i="50"/>
  <c r="J2640" i="50"/>
  <c r="J2639" i="50"/>
  <c r="J2638" i="50"/>
  <c r="J2637" i="50"/>
  <c r="J2636" i="50"/>
  <c r="J2635" i="50"/>
  <c r="J2634" i="50"/>
  <c r="J2633" i="50"/>
  <c r="J2632" i="50"/>
  <c r="J2631" i="50"/>
  <c r="J2630" i="50"/>
  <c r="J2629" i="50"/>
  <c r="J2628" i="50"/>
  <c r="J2627" i="50"/>
  <c r="J2626" i="50"/>
  <c r="J2625" i="50"/>
  <c r="J2624" i="50"/>
  <c r="J2623" i="50"/>
  <c r="J2622" i="50"/>
  <c r="J2621" i="50"/>
  <c r="J2620" i="50"/>
  <c r="J2619" i="50"/>
  <c r="J2618" i="50"/>
  <c r="J2617" i="50"/>
  <c r="J2616" i="50"/>
  <c r="J2615" i="50"/>
  <c r="J2614" i="50"/>
  <c r="J2613" i="50"/>
  <c r="J2612" i="50"/>
  <c r="J2611" i="50"/>
  <c r="J2610" i="50"/>
  <c r="J2609" i="50"/>
  <c r="J2608" i="50"/>
  <c r="J2607" i="50"/>
  <c r="J2606" i="50"/>
  <c r="J2605" i="50"/>
  <c r="J2604" i="50"/>
  <c r="J2603" i="50"/>
  <c r="J2602" i="50"/>
  <c r="J2601" i="50"/>
  <c r="J2600" i="50"/>
  <c r="J2599" i="50"/>
  <c r="J2598" i="50"/>
  <c r="J2597" i="50"/>
  <c r="J2596" i="50"/>
  <c r="J2595" i="50"/>
  <c r="J2594" i="50"/>
  <c r="J2593" i="50"/>
  <c r="J2592" i="50"/>
  <c r="J2591" i="50"/>
  <c r="J2590" i="50"/>
  <c r="J2589" i="50"/>
  <c r="J2588" i="50"/>
  <c r="J2587" i="50"/>
  <c r="J2586" i="50"/>
  <c r="J2585" i="50"/>
  <c r="J2584" i="50"/>
  <c r="J2583" i="50"/>
  <c r="J2582" i="50"/>
  <c r="J2581" i="50"/>
  <c r="J2580" i="50"/>
  <c r="J2579" i="50"/>
  <c r="J2578" i="50"/>
  <c r="J2577" i="50"/>
  <c r="J2576" i="50"/>
  <c r="J2575" i="50"/>
  <c r="J2574" i="50"/>
  <c r="J2573" i="50"/>
  <c r="J2572" i="50"/>
  <c r="J2571" i="50"/>
  <c r="J2570" i="50"/>
  <c r="J2569" i="50"/>
  <c r="J2568" i="50"/>
  <c r="J2567" i="50"/>
  <c r="J2566" i="50"/>
  <c r="J2565" i="50"/>
  <c r="J2564" i="50"/>
  <c r="J2563" i="50"/>
  <c r="J2562" i="50"/>
  <c r="J2561" i="50"/>
  <c r="J2560" i="50"/>
  <c r="J2559" i="50"/>
  <c r="J2558" i="50"/>
  <c r="J2557" i="50"/>
  <c r="J2556" i="50"/>
  <c r="J2555" i="50"/>
  <c r="J2554" i="50"/>
  <c r="J2553" i="50"/>
  <c r="M2552" i="50"/>
  <c r="L2552" i="50"/>
  <c r="K2552" i="50"/>
  <c r="J2552" i="50"/>
  <c r="M2551" i="50"/>
  <c r="L2551" i="50"/>
  <c r="K2551" i="50"/>
  <c r="J2551" i="50"/>
  <c r="M2550" i="50"/>
  <c r="L2550" i="50"/>
  <c r="K2550" i="50"/>
  <c r="J2550" i="50"/>
  <c r="M2549" i="50"/>
  <c r="L2549" i="50"/>
  <c r="K2549" i="50"/>
  <c r="J2549" i="50"/>
  <c r="M2548" i="50"/>
  <c r="L2548" i="50"/>
  <c r="K2548" i="50"/>
  <c r="J2548" i="50"/>
  <c r="M2547" i="50"/>
  <c r="L2547" i="50"/>
  <c r="K2547" i="50"/>
  <c r="J2547" i="50"/>
  <c r="M2546" i="50"/>
  <c r="L2546" i="50"/>
  <c r="K2546" i="50"/>
  <c r="J2546" i="50"/>
  <c r="M2545" i="50"/>
  <c r="L2545" i="50"/>
  <c r="K2545" i="50"/>
  <c r="J2545" i="50"/>
  <c r="M2544" i="50"/>
  <c r="L2544" i="50"/>
  <c r="K2544" i="50"/>
  <c r="J2544" i="50"/>
  <c r="M2543" i="50"/>
  <c r="L2543" i="50"/>
  <c r="K2543" i="50"/>
  <c r="J2543" i="50"/>
  <c r="M2542" i="50"/>
  <c r="L2542" i="50"/>
  <c r="K2542" i="50"/>
  <c r="J2542" i="50"/>
  <c r="M2541" i="50"/>
  <c r="L2541" i="50"/>
  <c r="K2541" i="50"/>
  <c r="J2541" i="50"/>
  <c r="M2540" i="50"/>
  <c r="L2540" i="50"/>
  <c r="K2540" i="50"/>
  <c r="J2540" i="50"/>
  <c r="M2539" i="50"/>
  <c r="L2539" i="50"/>
  <c r="K2539" i="50"/>
  <c r="J2539" i="50"/>
  <c r="J2538" i="50"/>
  <c r="J2537" i="50"/>
  <c r="J2536" i="50"/>
  <c r="J2535" i="50"/>
  <c r="J2534" i="50"/>
  <c r="J2533" i="50"/>
  <c r="J2532" i="50"/>
  <c r="J2531" i="50"/>
  <c r="J2530" i="50"/>
  <c r="J2529" i="50"/>
  <c r="J2528" i="50"/>
  <c r="J2527" i="50"/>
  <c r="J2526" i="50"/>
  <c r="J2525" i="50"/>
  <c r="J2524" i="50"/>
  <c r="J2523" i="50"/>
  <c r="J2522" i="50"/>
  <c r="J2521" i="50"/>
  <c r="J2520" i="50"/>
  <c r="J2519" i="50"/>
  <c r="J2518" i="50"/>
  <c r="J2517" i="50"/>
  <c r="J2516" i="50"/>
  <c r="J2515" i="50"/>
  <c r="J2514" i="50"/>
  <c r="J2513" i="50"/>
  <c r="J2512" i="50"/>
  <c r="J2511" i="50"/>
  <c r="J2510" i="50"/>
  <c r="J2509" i="50"/>
  <c r="J2508" i="50"/>
  <c r="J2507" i="50"/>
  <c r="J2506" i="50"/>
  <c r="J2505" i="50"/>
  <c r="J2504" i="50"/>
  <c r="J2503" i="50"/>
  <c r="J2502" i="50"/>
  <c r="J2501" i="50"/>
  <c r="J2500" i="50"/>
  <c r="J2499" i="50"/>
  <c r="J2498" i="50"/>
  <c r="J2497" i="50"/>
  <c r="J2496" i="50"/>
  <c r="J2495" i="50"/>
  <c r="J2494" i="50"/>
  <c r="J2493" i="50"/>
  <c r="J2492" i="50"/>
  <c r="J2491" i="50"/>
  <c r="J2490" i="50"/>
  <c r="J2489" i="50"/>
  <c r="J2488" i="50"/>
  <c r="J2487" i="50"/>
  <c r="J2486" i="50"/>
  <c r="J2485" i="50"/>
  <c r="J2484" i="50"/>
  <c r="J2483" i="50"/>
  <c r="J2482" i="50"/>
  <c r="J2481" i="50"/>
  <c r="J2480" i="50"/>
  <c r="J2479" i="50"/>
  <c r="J2478" i="50"/>
  <c r="J2477" i="50"/>
  <c r="J2476" i="50"/>
  <c r="J2475" i="50"/>
  <c r="J2474" i="50"/>
  <c r="J2473" i="50"/>
  <c r="J2472" i="50"/>
  <c r="J2471" i="50"/>
  <c r="J2470" i="50"/>
  <c r="J2469" i="50"/>
  <c r="J2468" i="50"/>
  <c r="J2467" i="50"/>
  <c r="J2466" i="50"/>
  <c r="J2465" i="50"/>
  <c r="J2464" i="50"/>
  <c r="J2463" i="50"/>
  <c r="J2462" i="50"/>
  <c r="J2461" i="50"/>
  <c r="J2460" i="50"/>
  <c r="J2459" i="50"/>
  <c r="J2458" i="50"/>
  <c r="J2457" i="50"/>
  <c r="J2456" i="50"/>
  <c r="J2455" i="50"/>
  <c r="J2454" i="50"/>
  <c r="J2453" i="50"/>
  <c r="J2452" i="50"/>
  <c r="J2451" i="50"/>
  <c r="J2450" i="50"/>
  <c r="J2449" i="50"/>
  <c r="J2448" i="50"/>
  <c r="J2447" i="50"/>
  <c r="J2446" i="50"/>
  <c r="J2445" i="50"/>
  <c r="J2444" i="50"/>
  <c r="J2443" i="50"/>
  <c r="J2442" i="50"/>
  <c r="J2441" i="50"/>
  <c r="J2440" i="50"/>
  <c r="J2439" i="50"/>
  <c r="J2438" i="50"/>
  <c r="J2437" i="50"/>
  <c r="J2436" i="50"/>
  <c r="J2435" i="50"/>
  <c r="J2434" i="50"/>
  <c r="J2433" i="50"/>
  <c r="J2432" i="50"/>
  <c r="J2431" i="50"/>
  <c r="J2430" i="50"/>
  <c r="J2429" i="50"/>
  <c r="J2428" i="50"/>
  <c r="J2427" i="50"/>
  <c r="J2426" i="50"/>
  <c r="J2425" i="50"/>
  <c r="J2424" i="50"/>
  <c r="J2423" i="50"/>
  <c r="J2422" i="50"/>
  <c r="J2421" i="50"/>
  <c r="J2420" i="50"/>
  <c r="J2419" i="50"/>
  <c r="J2418" i="50"/>
  <c r="J2417" i="50"/>
  <c r="J2416" i="50"/>
  <c r="J2415" i="50"/>
  <c r="J2414" i="50"/>
  <c r="J2413" i="50"/>
  <c r="J2412" i="50"/>
  <c r="J2411" i="50"/>
  <c r="J2410" i="50"/>
  <c r="J2409" i="50"/>
  <c r="J2408" i="50"/>
  <c r="J2407" i="50"/>
  <c r="J2406" i="50"/>
  <c r="J2405" i="50"/>
  <c r="J2404" i="50"/>
  <c r="J2403" i="50"/>
  <c r="J2402" i="50"/>
  <c r="J2401" i="50"/>
  <c r="J2400" i="50"/>
  <c r="J2399" i="50"/>
  <c r="J2398" i="50"/>
  <c r="J2397" i="50"/>
  <c r="J2396" i="50"/>
  <c r="J2395" i="50"/>
  <c r="J2394" i="50"/>
  <c r="J2393" i="50"/>
  <c r="J2392" i="50"/>
  <c r="J2391" i="50"/>
  <c r="J2390" i="50"/>
  <c r="J2389" i="50"/>
  <c r="J2388" i="50"/>
  <c r="J2387" i="50"/>
  <c r="J2386" i="50"/>
  <c r="J2385" i="50"/>
  <c r="J2384" i="50"/>
  <c r="J2383" i="50"/>
  <c r="J2382" i="50"/>
  <c r="J2381" i="50"/>
  <c r="J2380" i="50"/>
  <c r="J2379" i="50"/>
  <c r="J2378" i="50"/>
  <c r="J2377" i="50"/>
  <c r="J2376" i="50"/>
  <c r="J2375" i="50"/>
  <c r="J2374" i="50"/>
  <c r="J2373" i="50"/>
  <c r="J2372" i="50"/>
  <c r="J2371" i="50"/>
  <c r="M2370" i="50"/>
  <c r="L2370" i="50"/>
  <c r="K2370" i="50"/>
  <c r="J2370" i="50"/>
  <c r="M2369" i="50"/>
  <c r="L2369" i="50"/>
  <c r="K2369" i="50"/>
  <c r="J2369" i="50"/>
  <c r="M2368" i="50"/>
  <c r="L2368" i="50"/>
  <c r="K2368" i="50"/>
  <c r="J2368" i="50"/>
  <c r="M2367" i="50"/>
  <c r="L2367" i="50"/>
  <c r="K2367" i="50"/>
  <c r="J2367" i="50"/>
  <c r="M2366" i="50"/>
  <c r="L2366" i="50"/>
  <c r="K2366" i="50"/>
  <c r="J2366" i="50"/>
  <c r="M2365" i="50"/>
  <c r="L2365" i="50"/>
  <c r="K2365" i="50"/>
  <c r="J2365" i="50"/>
  <c r="M2364" i="50"/>
  <c r="L2364" i="50"/>
  <c r="K2364" i="50"/>
  <c r="J2364" i="50"/>
  <c r="M2363" i="50"/>
  <c r="L2363" i="50"/>
  <c r="K2363" i="50"/>
  <c r="J2363" i="50"/>
  <c r="M2362" i="50"/>
  <c r="L2362" i="50"/>
  <c r="K2362" i="50"/>
  <c r="J2362" i="50"/>
  <c r="M2361" i="50"/>
  <c r="L2361" i="50"/>
  <c r="K2361" i="50"/>
  <c r="J2361" i="50"/>
  <c r="M2360" i="50"/>
  <c r="L2360" i="50"/>
  <c r="K2360" i="50"/>
  <c r="J2360" i="50"/>
  <c r="M2359" i="50"/>
  <c r="L2359" i="50"/>
  <c r="K2359" i="50"/>
  <c r="J2359" i="50"/>
  <c r="M2358" i="50"/>
  <c r="L2358" i="50"/>
  <c r="K2358" i="50"/>
  <c r="J2358" i="50"/>
  <c r="M2357" i="50"/>
  <c r="L2357" i="50"/>
  <c r="K2357" i="50"/>
  <c r="J2357" i="50"/>
  <c r="J2353" i="50"/>
  <c r="J2352" i="50"/>
  <c r="J2351" i="50"/>
  <c r="J2350" i="50"/>
  <c r="J2349" i="50"/>
  <c r="J2348" i="50"/>
  <c r="J2347" i="50"/>
  <c r="J2346" i="50"/>
  <c r="J2345" i="50"/>
  <c r="J2344" i="50"/>
  <c r="J2343" i="50"/>
  <c r="J2327" i="50"/>
  <c r="J2326" i="50"/>
  <c r="J2325" i="50"/>
  <c r="J2324" i="50"/>
  <c r="J2323" i="50"/>
  <c r="J2322" i="50"/>
  <c r="J2321" i="50"/>
  <c r="J2320" i="50"/>
  <c r="J2319" i="50"/>
  <c r="J2318" i="50"/>
  <c r="J2317" i="50"/>
  <c r="J2316" i="50"/>
  <c r="J2315" i="50"/>
  <c r="J2314" i="50"/>
  <c r="J2313" i="50"/>
  <c r="J2312" i="50"/>
  <c r="J2311" i="50"/>
  <c r="J2310" i="50"/>
  <c r="J2309" i="50"/>
  <c r="J2308" i="50"/>
  <c r="J2307" i="50"/>
  <c r="J2306" i="50"/>
  <c r="J2305" i="50"/>
  <c r="J2304" i="50"/>
  <c r="J2303" i="50"/>
  <c r="J2302" i="50"/>
  <c r="J2301" i="50"/>
  <c r="J2300" i="50"/>
  <c r="J2299" i="50"/>
  <c r="J2298" i="50"/>
  <c r="J2297" i="50"/>
  <c r="J2296" i="50"/>
  <c r="J2295" i="50"/>
  <c r="J2294" i="50"/>
  <c r="J2293" i="50"/>
  <c r="J2292" i="50"/>
  <c r="J2291" i="50"/>
  <c r="J2290" i="50"/>
  <c r="J2289" i="50"/>
  <c r="J2288" i="50"/>
  <c r="J2287" i="50"/>
  <c r="J2286" i="50"/>
  <c r="J2285" i="50"/>
  <c r="J2284" i="50"/>
  <c r="J2283" i="50"/>
  <c r="J2282" i="50"/>
  <c r="J2281" i="50"/>
  <c r="J2280" i="50"/>
  <c r="J2279" i="50"/>
  <c r="J2278" i="50"/>
  <c r="J2277" i="50"/>
  <c r="J2276" i="50"/>
  <c r="J2275" i="50"/>
  <c r="J2274" i="50"/>
  <c r="J2273" i="50"/>
  <c r="J2263" i="50"/>
  <c r="J2262" i="50"/>
  <c r="J2261" i="50"/>
  <c r="J2260" i="50"/>
  <c r="J2259" i="50"/>
  <c r="J2258" i="50"/>
  <c r="J2257" i="50"/>
  <c r="J2256" i="50"/>
  <c r="J2255" i="50"/>
  <c r="J2254" i="50"/>
  <c r="J2253" i="50"/>
  <c r="J2252" i="50"/>
  <c r="J2251" i="50"/>
  <c r="J2250" i="50"/>
  <c r="J2249" i="50"/>
  <c r="J2248" i="50"/>
  <c r="J2247" i="50"/>
  <c r="J2246" i="50"/>
  <c r="J2245" i="50"/>
  <c r="J2244" i="50"/>
  <c r="J2243" i="50"/>
  <c r="J2242" i="50"/>
  <c r="J2241" i="50"/>
  <c r="J2240" i="50"/>
  <c r="J2239" i="50"/>
  <c r="J2238" i="50"/>
  <c r="J2237" i="50"/>
  <c r="J2236" i="50"/>
  <c r="J2235" i="50"/>
  <c r="J2234" i="50"/>
  <c r="J2233" i="50"/>
  <c r="J2232" i="50"/>
  <c r="J2231" i="50"/>
  <c r="J2218" i="50"/>
  <c r="J2217" i="50"/>
  <c r="J2216" i="50"/>
  <c r="J2215" i="50"/>
  <c r="J2214" i="50"/>
  <c r="J2213" i="50"/>
  <c r="J2212" i="50"/>
  <c r="J2211" i="50"/>
  <c r="J2210" i="50"/>
  <c r="J2209" i="50"/>
  <c r="J2208" i="50"/>
  <c r="J2207" i="50"/>
  <c r="J2206" i="50"/>
  <c r="J2205" i="50"/>
  <c r="J2204" i="50"/>
  <c r="J2203" i="50"/>
  <c r="J2202" i="50"/>
  <c r="J2201" i="50"/>
  <c r="J2200" i="50"/>
  <c r="J2199" i="50"/>
  <c r="J2198" i="50"/>
  <c r="J2197" i="50"/>
  <c r="J2196" i="50"/>
  <c r="J2195" i="50"/>
  <c r="J2194" i="50"/>
  <c r="J2193" i="50"/>
  <c r="J2192" i="50"/>
  <c r="J2191" i="50"/>
  <c r="J2190" i="50"/>
  <c r="J2189" i="50"/>
  <c r="J2188" i="50"/>
  <c r="J2187" i="50"/>
  <c r="J2186" i="50"/>
  <c r="J2185" i="50"/>
  <c r="J2184" i="50"/>
  <c r="J2183" i="50"/>
  <c r="J2182" i="50"/>
  <c r="J2181" i="50"/>
  <c r="J2180" i="50"/>
  <c r="J2179" i="50"/>
  <c r="J2178" i="50"/>
  <c r="M2177" i="50"/>
  <c r="L2177" i="50"/>
  <c r="K2177" i="50"/>
  <c r="J2177" i="50"/>
  <c r="M2176" i="50"/>
  <c r="L2176" i="50"/>
  <c r="K2176" i="50"/>
  <c r="J2176" i="50"/>
  <c r="M2175" i="50"/>
  <c r="L2175" i="50"/>
  <c r="K2175" i="50"/>
  <c r="J2175" i="50"/>
  <c r="M2171" i="50"/>
  <c r="L2171" i="50"/>
  <c r="K2171" i="50"/>
  <c r="J2171" i="50"/>
  <c r="M2170" i="50"/>
  <c r="L2170" i="50"/>
  <c r="K2170" i="50"/>
  <c r="J2170" i="50"/>
  <c r="M2169" i="50"/>
  <c r="L2169" i="50"/>
  <c r="K2169" i="50"/>
  <c r="J2169" i="50"/>
  <c r="M2168" i="50"/>
  <c r="L2168" i="50"/>
  <c r="K2168" i="50"/>
  <c r="J2168" i="50"/>
  <c r="M2167" i="50"/>
  <c r="L2167" i="50"/>
  <c r="K2167" i="50"/>
  <c r="J2167" i="50"/>
  <c r="M2166" i="50"/>
  <c r="L2166" i="50"/>
  <c r="K2166" i="50"/>
  <c r="J2166" i="50"/>
  <c r="M2165" i="50"/>
  <c r="L2165" i="50"/>
  <c r="K2165" i="50"/>
  <c r="J2165" i="50"/>
  <c r="M2164" i="50"/>
  <c r="L2164" i="50"/>
  <c r="K2164" i="50"/>
  <c r="J2164" i="50"/>
  <c r="M2163" i="50"/>
  <c r="L2163" i="50"/>
  <c r="K2163" i="50"/>
  <c r="J2163" i="50"/>
  <c r="M2162" i="50"/>
  <c r="L2162" i="50"/>
  <c r="K2162" i="50"/>
  <c r="J2162" i="50"/>
  <c r="M2161" i="50"/>
  <c r="L2161" i="50"/>
  <c r="K2161" i="50"/>
  <c r="J2161" i="50"/>
  <c r="J2160" i="50"/>
  <c r="J2159" i="50"/>
  <c r="J2158" i="50"/>
  <c r="J2157" i="50"/>
  <c r="J2156" i="50"/>
  <c r="J2155" i="50"/>
  <c r="J2154" i="50"/>
  <c r="J2153" i="50"/>
  <c r="J2152" i="50"/>
  <c r="J2151" i="50"/>
  <c r="J2150" i="50"/>
  <c r="J2149" i="50"/>
  <c r="J2148" i="50"/>
  <c r="J2147" i="50"/>
  <c r="J2146" i="50"/>
  <c r="J2145" i="50"/>
  <c r="J2144" i="50"/>
  <c r="J2143" i="50"/>
  <c r="J2142" i="50"/>
  <c r="J2141" i="50"/>
  <c r="J2140" i="50"/>
  <c r="J2139" i="50"/>
  <c r="J2138" i="50"/>
  <c r="J2137" i="50"/>
  <c r="J2136" i="50"/>
  <c r="J2135" i="50"/>
  <c r="J2134" i="50"/>
  <c r="J2133" i="50"/>
  <c r="J2132" i="50"/>
  <c r="J2131" i="50"/>
  <c r="J2130" i="50"/>
  <c r="J2129" i="50"/>
  <c r="J2128" i="50"/>
  <c r="J2127" i="50"/>
  <c r="J2126" i="50"/>
  <c r="J2125" i="50"/>
  <c r="J2124" i="50"/>
  <c r="J2123" i="50"/>
  <c r="J2122" i="50"/>
  <c r="J2121" i="50"/>
  <c r="J2120" i="50"/>
  <c r="J2119" i="50"/>
  <c r="J2118" i="50"/>
  <c r="J2117" i="50"/>
  <c r="J2116" i="50"/>
  <c r="J2115" i="50"/>
  <c r="J2114" i="50"/>
  <c r="J2113" i="50"/>
  <c r="J2112" i="50"/>
  <c r="J2111" i="50"/>
  <c r="J2110" i="50"/>
  <c r="J2109" i="50"/>
  <c r="J2108" i="50"/>
  <c r="J2107" i="50"/>
  <c r="J2106" i="50"/>
  <c r="J2105" i="50"/>
  <c r="M2104" i="50"/>
  <c r="L2104" i="50"/>
  <c r="K2104" i="50"/>
  <c r="J2104" i="50"/>
  <c r="M2103" i="50"/>
  <c r="L2103" i="50"/>
  <c r="K2103" i="50"/>
  <c r="J2103" i="50"/>
  <c r="M2102" i="50"/>
  <c r="L2102" i="50"/>
  <c r="K2102" i="50"/>
  <c r="J2102" i="50"/>
  <c r="M2101" i="50"/>
  <c r="L2101" i="50"/>
  <c r="K2101" i="50"/>
  <c r="J2101" i="50"/>
  <c r="M2100" i="50"/>
  <c r="L2100" i="50"/>
  <c r="K2100" i="50"/>
  <c r="J2100" i="50"/>
  <c r="M2099" i="50"/>
  <c r="L2099" i="50"/>
  <c r="K2099" i="50"/>
  <c r="J2099" i="50"/>
  <c r="M2098" i="50"/>
  <c r="L2098" i="50"/>
  <c r="K2098" i="50"/>
  <c r="J2098" i="50"/>
  <c r="M2097" i="50"/>
  <c r="L2097" i="50"/>
  <c r="K2097" i="50"/>
  <c r="J2097" i="50"/>
  <c r="M2096" i="50"/>
  <c r="L2096" i="50"/>
  <c r="K2096" i="50"/>
  <c r="J2096" i="50"/>
  <c r="M2095" i="50"/>
  <c r="L2095" i="50"/>
  <c r="K2095" i="50"/>
  <c r="J2095" i="50"/>
  <c r="M2094" i="50"/>
  <c r="L2094" i="50"/>
  <c r="K2094" i="50"/>
  <c r="J2094" i="50"/>
  <c r="M2093" i="50"/>
  <c r="L2093" i="50"/>
  <c r="K2093" i="50"/>
  <c r="J2093" i="50"/>
  <c r="M2092" i="50"/>
  <c r="L2092" i="50"/>
  <c r="K2092" i="50"/>
  <c r="J2092" i="50"/>
  <c r="M2091" i="50"/>
  <c r="L2091" i="50"/>
  <c r="K2091" i="50"/>
  <c r="J2091" i="50"/>
  <c r="J2090" i="50"/>
  <c r="J2089" i="50"/>
  <c r="J2088" i="50"/>
  <c r="J2087" i="50"/>
  <c r="J2086" i="50"/>
  <c r="J2085" i="50"/>
  <c r="J2084" i="50"/>
  <c r="J2083" i="50"/>
  <c r="J2082" i="50"/>
  <c r="J2081" i="50"/>
  <c r="J2080" i="50"/>
  <c r="J2079" i="50"/>
  <c r="J2078" i="50"/>
  <c r="J2077" i="50"/>
  <c r="J2076" i="50"/>
  <c r="J2075" i="50"/>
  <c r="J2074" i="50"/>
  <c r="J2073" i="50"/>
  <c r="J2072" i="50"/>
  <c r="J2071" i="50"/>
  <c r="J2070" i="50"/>
  <c r="J2069" i="50"/>
  <c r="J2068" i="50"/>
  <c r="J2067" i="50"/>
  <c r="J2066" i="50"/>
  <c r="J2065" i="50"/>
  <c r="J2064" i="50"/>
  <c r="J2063" i="50"/>
  <c r="J2062" i="50"/>
  <c r="J2061" i="50"/>
  <c r="J2060" i="50"/>
  <c r="J2059" i="50"/>
  <c r="J2058" i="50"/>
  <c r="J2057" i="50"/>
  <c r="J2056" i="50"/>
  <c r="J2055" i="50"/>
  <c r="J2054" i="50"/>
  <c r="J2053" i="50"/>
  <c r="J2052" i="50"/>
  <c r="J2051" i="50"/>
  <c r="J2050" i="50"/>
  <c r="J2049" i="50"/>
  <c r="J2048" i="50"/>
  <c r="J2047" i="50"/>
  <c r="J2046" i="50"/>
  <c r="J2045" i="50"/>
  <c r="J2044" i="50"/>
  <c r="J2043" i="50"/>
  <c r="J2042" i="50"/>
  <c r="J2041" i="50"/>
  <c r="J2040" i="50"/>
  <c r="J2039" i="50"/>
  <c r="J2038" i="50"/>
  <c r="J2037" i="50"/>
  <c r="J2036" i="50"/>
  <c r="J2035" i="50"/>
  <c r="J2034" i="50"/>
  <c r="J2033" i="50"/>
  <c r="J2032" i="50"/>
  <c r="J2031" i="50"/>
  <c r="J2030" i="50"/>
  <c r="J2029" i="50"/>
  <c r="J2028" i="50"/>
  <c r="J2027" i="50"/>
  <c r="J2026" i="50"/>
  <c r="J2025" i="50"/>
  <c r="J2024" i="50"/>
  <c r="J2023" i="50"/>
  <c r="J2022" i="50"/>
  <c r="J2021" i="50"/>
  <c r="J2020" i="50"/>
  <c r="J2019" i="50"/>
  <c r="J2018" i="50"/>
  <c r="J2017" i="50"/>
  <c r="J2016" i="50"/>
  <c r="J2015" i="50"/>
  <c r="J2014" i="50"/>
  <c r="J2013" i="50"/>
  <c r="J2012" i="50"/>
  <c r="J2011" i="50"/>
  <c r="J2010" i="50"/>
  <c r="J2009" i="50"/>
  <c r="J2008" i="50"/>
  <c r="J2007" i="50"/>
  <c r="J2006" i="50"/>
  <c r="J2005" i="50"/>
  <c r="J2004" i="50"/>
  <c r="J2003" i="50"/>
  <c r="J2002" i="50"/>
  <c r="J2001" i="50"/>
  <c r="J2000" i="50"/>
  <c r="J1999" i="50"/>
  <c r="J1998" i="50"/>
  <c r="J1997" i="50"/>
  <c r="J1996" i="50"/>
  <c r="J1995" i="50"/>
  <c r="J1994" i="50"/>
  <c r="J1993" i="50"/>
  <c r="J1992" i="50"/>
  <c r="J1991" i="50"/>
  <c r="J1990" i="50"/>
  <c r="J1989" i="50"/>
  <c r="J1988" i="50"/>
  <c r="J1987" i="50"/>
  <c r="J1986" i="50"/>
  <c r="J1985" i="50"/>
  <c r="J1984" i="50"/>
  <c r="J1983" i="50"/>
  <c r="J1982" i="50"/>
  <c r="J1981" i="50"/>
  <c r="J1980" i="50"/>
  <c r="J1979" i="50"/>
  <c r="J1978" i="50"/>
  <c r="J1977" i="50"/>
  <c r="J1976" i="50"/>
  <c r="J1975" i="50"/>
  <c r="J1974" i="50"/>
  <c r="J1973" i="50"/>
  <c r="J1972" i="50"/>
  <c r="J1971" i="50"/>
  <c r="J1970" i="50"/>
  <c r="J1969" i="50"/>
  <c r="J1968" i="50"/>
  <c r="J1967" i="50"/>
  <c r="J1966" i="50"/>
  <c r="J1965" i="50"/>
  <c r="J1964" i="50"/>
  <c r="J1963" i="50"/>
  <c r="J1962" i="50"/>
  <c r="J1961" i="50"/>
  <c r="J1960" i="50"/>
  <c r="J1959" i="50"/>
  <c r="J1958" i="50"/>
  <c r="J1957" i="50"/>
  <c r="J1956" i="50"/>
  <c r="J1955" i="50"/>
  <c r="J1954" i="50"/>
  <c r="J1953" i="50"/>
  <c r="J1952" i="50"/>
  <c r="J1951" i="50"/>
  <c r="J1950" i="50"/>
  <c r="J1949" i="50"/>
  <c r="J1948" i="50"/>
  <c r="J1947" i="50"/>
  <c r="J1946" i="50"/>
  <c r="J1945" i="50"/>
  <c r="J1944" i="50"/>
  <c r="J1943" i="50"/>
  <c r="J1942" i="50"/>
  <c r="J1941" i="50"/>
  <c r="J1940" i="50"/>
  <c r="J1939" i="50"/>
  <c r="J1938" i="50"/>
  <c r="J1937" i="50"/>
  <c r="J1936" i="50"/>
  <c r="J1935" i="50"/>
  <c r="J1934" i="50"/>
  <c r="J1933" i="50"/>
  <c r="J1932" i="50"/>
  <c r="J1931" i="50"/>
  <c r="J1930" i="50"/>
  <c r="J1929" i="50"/>
  <c r="J1928" i="50"/>
  <c r="J1927" i="50"/>
  <c r="J1926" i="50"/>
  <c r="J1925" i="50"/>
  <c r="J1924" i="50"/>
  <c r="J1923" i="50"/>
  <c r="J1922" i="50"/>
  <c r="J1921" i="50"/>
  <c r="J1920" i="50"/>
  <c r="J1919" i="50"/>
  <c r="J1918" i="50"/>
  <c r="J1917" i="50"/>
  <c r="J1916" i="50"/>
  <c r="J1915" i="50"/>
  <c r="J1914" i="50"/>
  <c r="J1913" i="50"/>
  <c r="J1912" i="50"/>
  <c r="J1911" i="50"/>
  <c r="J1910" i="50"/>
  <c r="J1909" i="50"/>
  <c r="M1908" i="50"/>
  <c r="L1908" i="50"/>
  <c r="K1908" i="50"/>
  <c r="J1908" i="50"/>
  <c r="M1907" i="50"/>
  <c r="L1907" i="50"/>
  <c r="K1907" i="50"/>
  <c r="J1907" i="50"/>
  <c r="M1906" i="50"/>
  <c r="L1906" i="50"/>
  <c r="K1906" i="50"/>
  <c r="J1906" i="50"/>
  <c r="M1905" i="50"/>
  <c r="L1905" i="50"/>
  <c r="K1905" i="50"/>
  <c r="J1905" i="50"/>
  <c r="M1904" i="50"/>
  <c r="L1904" i="50"/>
  <c r="K1904" i="50"/>
  <c r="J1904" i="50"/>
  <c r="M1903" i="50"/>
  <c r="L1903" i="50"/>
  <c r="K1903" i="50"/>
  <c r="J1903" i="50"/>
  <c r="M1902" i="50"/>
  <c r="L1902" i="50"/>
  <c r="K1902" i="50"/>
  <c r="J1902" i="50"/>
  <c r="M1901" i="50"/>
  <c r="L1901" i="50"/>
  <c r="K1901" i="50"/>
  <c r="J1901" i="50"/>
  <c r="M1900" i="50"/>
  <c r="L1900" i="50"/>
  <c r="K1900" i="50"/>
  <c r="J1900" i="50"/>
  <c r="M1899" i="50"/>
  <c r="L1899" i="50"/>
  <c r="K1899" i="50"/>
  <c r="J1899" i="50"/>
  <c r="M1898" i="50"/>
  <c r="L1898" i="50"/>
  <c r="K1898" i="50"/>
  <c r="J1898" i="50"/>
  <c r="M1897" i="50"/>
  <c r="L1897" i="50"/>
  <c r="K1897" i="50"/>
  <c r="J1897" i="50"/>
  <c r="M1896" i="50"/>
  <c r="L1896" i="50"/>
  <c r="K1896" i="50"/>
  <c r="J1896" i="50"/>
  <c r="M1895" i="50"/>
  <c r="L1895" i="50"/>
  <c r="K1895" i="50"/>
  <c r="J1895" i="50"/>
  <c r="J1892" i="50"/>
  <c r="J1891" i="50"/>
  <c r="J1890" i="50"/>
  <c r="J1889" i="50"/>
  <c r="J1888" i="50"/>
  <c r="J1887" i="50"/>
  <c r="J1886" i="50"/>
  <c r="J1885" i="50"/>
  <c r="J1884" i="50"/>
  <c r="J1883" i="50"/>
  <c r="J1882" i="50"/>
  <c r="J1881" i="50"/>
  <c r="J1870" i="50"/>
  <c r="J1869" i="50"/>
  <c r="J1868" i="50"/>
  <c r="J1867" i="50"/>
  <c r="J1866" i="50"/>
  <c r="J1865" i="50"/>
  <c r="J1864" i="50"/>
  <c r="J1863" i="50"/>
  <c r="J1862" i="50"/>
  <c r="J1861" i="50"/>
  <c r="J1860" i="50"/>
  <c r="J1859" i="50"/>
  <c r="J1858" i="50"/>
  <c r="J1857" i="50"/>
  <c r="J1856" i="50"/>
  <c r="J1855" i="50"/>
  <c r="J1854" i="50"/>
  <c r="J1853" i="50"/>
  <c r="J1852" i="50"/>
  <c r="J1851" i="50"/>
  <c r="J1850" i="50"/>
  <c r="J1849" i="50"/>
  <c r="J1848" i="50"/>
  <c r="J1847" i="50"/>
  <c r="J1846" i="50"/>
  <c r="J1845" i="50"/>
  <c r="J1844" i="50"/>
  <c r="J1843" i="50"/>
  <c r="J1842" i="50"/>
  <c r="J1841" i="50"/>
  <c r="J1840" i="50"/>
  <c r="J1839" i="50"/>
  <c r="J1838" i="50"/>
  <c r="J1837" i="50"/>
  <c r="J1836" i="50"/>
  <c r="J1835" i="50"/>
  <c r="J1834" i="50"/>
  <c r="J1833" i="50"/>
  <c r="J1832" i="50"/>
  <c r="J1831" i="50"/>
  <c r="J1830" i="50"/>
  <c r="J1829" i="50"/>
  <c r="J1828" i="50"/>
  <c r="J1827" i="50"/>
  <c r="J1826" i="50"/>
  <c r="J1825" i="50"/>
  <c r="J1824" i="50"/>
  <c r="J1823" i="50"/>
  <c r="J1822" i="50"/>
  <c r="J1821" i="50"/>
  <c r="J1820" i="50"/>
  <c r="J1819" i="50"/>
  <c r="J1818" i="50"/>
  <c r="J1817" i="50"/>
  <c r="J1816" i="50"/>
  <c r="J1815" i="50"/>
  <c r="J1814" i="50"/>
  <c r="J1813" i="50"/>
  <c r="J1812" i="50"/>
  <c r="J1811" i="50"/>
  <c r="J1804" i="50"/>
  <c r="J1803" i="50"/>
  <c r="J1802" i="50"/>
  <c r="J1801" i="50"/>
  <c r="J1800" i="50"/>
  <c r="J1799" i="50"/>
  <c r="J1798" i="50"/>
  <c r="J1797" i="50"/>
  <c r="J1796" i="50"/>
  <c r="J1795" i="50"/>
  <c r="J1794" i="50"/>
  <c r="J1793" i="50"/>
  <c r="J1792" i="50"/>
  <c r="J1791" i="50"/>
  <c r="J1790" i="50"/>
  <c r="J1789" i="50"/>
  <c r="J1788" i="50"/>
  <c r="J1787" i="50"/>
  <c r="J1786" i="50"/>
  <c r="J1785" i="50"/>
  <c r="J1784" i="50"/>
  <c r="J1783" i="50"/>
  <c r="J1782" i="50"/>
  <c r="J1781" i="50"/>
  <c r="J1780" i="50"/>
  <c r="J1779" i="50"/>
  <c r="J1778" i="50"/>
  <c r="J1777" i="50"/>
  <c r="J1776" i="50"/>
  <c r="J1775" i="50"/>
  <c r="J1774" i="50"/>
  <c r="J1773" i="50"/>
  <c r="J1772" i="50"/>
  <c r="J1771" i="50"/>
  <c r="J1770" i="50"/>
  <c r="J1769" i="50"/>
  <c r="J1760" i="50"/>
  <c r="J1759" i="50"/>
  <c r="J1758" i="50"/>
  <c r="J1757" i="50"/>
  <c r="J1756" i="50"/>
  <c r="J1755" i="50"/>
  <c r="J1754" i="50"/>
  <c r="J1753" i="50"/>
  <c r="J1752" i="50"/>
  <c r="J1751" i="50"/>
  <c r="J1750" i="50"/>
  <c r="J1749" i="50"/>
  <c r="J1748" i="50"/>
  <c r="J1747" i="50"/>
  <c r="J1746" i="50"/>
  <c r="J1745" i="50"/>
  <c r="J1744" i="50"/>
  <c r="J1743" i="50"/>
  <c r="J1742" i="50"/>
  <c r="J1741" i="50"/>
  <c r="J1740" i="50"/>
  <c r="J1739" i="50"/>
  <c r="J1738" i="50"/>
  <c r="J1737" i="50"/>
  <c r="J1736" i="50"/>
  <c r="J1735" i="50"/>
  <c r="J1734" i="50"/>
  <c r="J1733" i="50"/>
  <c r="J1732" i="50"/>
  <c r="J1731" i="50"/>
  <c r="J1730" i="50"/>
  <c r="J1729" i="50"/>
  <c r="J1728" i="50"/>
  <c r="J1727" i="50"/>
  <c r="J1726" i="50"/>
  <c r="J1725" i="50"/>
  <c r="J1724" i="50"/>
  <c r="J1723" i="50"/>
  <c r="J1722" i="50"/>
  <c r="J1721" i="50"/>
  <c r="J1720" i="50"/>
  <c r="J1719" i="50"/>
  <c r="J1718" i="50"/>
  <c r="J1717" i="50"/>
  <c r="J1716" i="50"/>
  <c r="J1715" i="50"/>
  <c r="M1714" i="50"/>
  <c r="L1714" i="50"/>
  <c r="K1714" i="50"/>
  <c r="J1714" i="50"/>
  <c r="M1713" i="50"/>
  <c r="L1713" i="50"/>
  <c r="K1713" i="50"/>
  <c r="J1713" i="50"/>
  <c r="M1710" i="50"/>
  <c r="L1710" i="50"/>
  <c r="K1710" i="50"/>
  <c r="J1710" i="50"/>
  <c r="M1709" i="50"/>
  <c r="L1709" i="50"/>
  <c r="K1709" i="50"/>
  <c r="J1709" i="50"/>
  <c r="M1708" i="50"/>
  <c r="L1708" i="50"/>
  <c r="K1708" i="50"/>
  <c r="J1708" i="50"/>
  <c r="M1707" i="50"/>
  <c r="L1707" i="50"/>
  <c r="K1707" i="50"/>
  <c r="J1707" i="50"/>
  <c r="M1706" i="50"/>
  <c r="L1706" i="50"/>
  <c r="K1706" i="50"/>
  <c r="J1706" i="50"/>
  <c r="M1705" i="50"/>
  <c r="L1705" i="50"/>
  <c r="K1705" i="50"/>
  <c r="J1705" i="50"/>
  <c r="M1704" i="50"/>
  <c r="L1704" i="50"/>
  <c r="K1704" i="50"/>
  <c r="J1704" i="50"/>
  <c r="M1703" i="50"/>
  <c r="L1703" i="50"/>
  <c r="K1703" i="50"/>
  <c r="J1703" i="50"/>
  <c r="M1702" i="50"/>
  <c r="L1702" i="50"/>
  <c r="K1702" i="50"/>
  <c r="J1702" i="50"/>
  <c r="M1701" i="50"/>
  <c r="L1701" i="50"/>
  <c r="K1701" i="50"/>
  <c r="J1701" i="50"/>
  <c r="M1700" i="50"/>
  <c r="L1700" i="50"/>
  <c r="K1700" i="50"/>
  <c r="J1700" i="50"/>
  <c r="M1699" i="50"/>
  <c r="L1699" i="50"/>
  <c r="K1699" i="50"/>
  <c r="J1699" i="50"/>
  <c r="J1696" i="50"/>
  <c r="J1695" i="50"/>
  <c r="J1694" i="50"/>
  <c r="J1693" i="50"/>
  <c r="J1692" i="50"/>
  <c r="J1691" i="50"/>
  <c r="J1690" i="50"/>
  <c r="J1689" i="50"/>
  <c r="J1688" i="50"/>
  <c r="J1687" i="50"/>
  <c r="J1686" i="50"/>
  <c r="J1685" i="50"/>
  <c r="J1674" i="50"/>
  <c r="J1673" i="50"/>
  <c r="J1672" i="50"/>
  <c r="J1671" i="50"/>
  <c r="J1670" i="50"/>
  <c r="J1669" i="50"/>
  <c r="J1668" i="50"/>
  <c r="J1667" i="50"/>
  <c r="J1666" i="50"/>
  <c r="J1665" i="50"/>
  <c r="J1664" i="50"/>
  <c r="J1663" i="50"/>
  <c r="J1662" i="50"/>
  <c r="J1661" i="50"/>
  <c r="J1660" i="50"/>
  <c r="J1659" i="50"/>
  <c r="J1658" i="50"/>
  <c r="J1657" i="50"/>
  <c r="J1656" i="50"/>
  <c r="J1655" i="50"/>
  <c r="J1654" i="50"/>
  <c r="J1653" i="50"/>
  <c r="J1652" i="50"/>
  <c r="J1651" i="50"/>
  <c r="J1650" i="50"/>
  <c r="J1649" i="50"/>
  <c r="J1648" i="50"/>
  <c r="J1647" i="50"/>
  <c r="J1646" i="50"/>
  <c r="J1645" i="50"/>
  <c r="J1644" i="50"/>
  <c r="J1643" i="50"/>
  <c r="J1642" i="50"/>
  <c r="J1641" i="50"/>
  <c r="J1640" i="50"/>
  <c r="J1639" i="50"/>
  <c r="J1638" i="50"/>
  <c r="J1637" i="50"/>
  <c r="J1636" i="50"/>
  <c r="J1635" i="50"/>
  <c r="J1634" i="50"/>
  <c r="J1633" i="50"/>
  <c r="J1632" i="50"/>
  <c r="J1631" i="50"/>
  <c r="J1630" i="50"/>
  <c r="J1629" i="50"/>
  <c r="J1628" i="50"/>
  <c r="J1627" i="50"/>
  <c r="J1626" i="50"/>
  <c r="J1625" i="50"/>
  <c r="J1624" i="50"/>
  <c r="J1623" i="50"/>
  <c r="J1622" i="50"/>
  <c r="J1621" i="50"/>
  <c r="J1620" i="50"/>
  <c r="J1619" i="50"/>
  <c r="J1618" i="50"/>
  <c r="J1617" i="50"/>
  <c r="J1616" i="50"/>
  <c r="J1615" i="50"/>
  <c r="J1608" i="50"/>
  <c r="J1607" i="50"/>
  <c r="J1606" i="50"/>
  <c r="J1605" i="50"/>
  <c r="J1604" i="50"/>
  <c r="J1603" i="50"/>
  <c r="J1602" i="50"/>
  <c r="J1601" i="50"/>
  <c r="J1600" i="50"/>
  <c r="J1599" i="50"/>
  <c r="J1598" i="50"/>
  <c r="J1597" i="50"/>
  <c r="J1596" i="50"/>
  <c r="J1595" i="50"/>
  <c r="J1594" i="50"/>
  <c r="J1593" i="50"/>
  <c r="J1592" i="50"/>
  <c r="J1591" i="50"/>
  <c r="J1590" i="50"/>
  <c r="J1589" i="50"/>
  <c r="J1588" i="50"/>
  <c r="J1587" i="50"/>
  <c r="J1586" i="50"/>
  <c r="J1585" i="50"/>
  <c r="J1584" i="50"/>
  <c r="J1583" i="50"/>
  <c r="J1582" i="50"/>
  <c r="J1581" i="50"/>
  <c r="J1580" i="50"/>
  <c r="J1579" i="50"/>
  <c r="J1578" i="50"/>
  <c r="J1577" i="50"/>
  <c r="J1576" i="50"/>
  <c r="J1575" i="50"/>
  <c r="J1574" i="50"/>
  <c r="J1573" i="50"/>
  <c r="J1564" i="50"/>
  <c r="J1563" i="50"/>
  <c r="J1562" i="50"/>
  <c r="J1561" i="50"/>
  <c r="J1560" i="50"/>
  <c r="J1559" i="50"/>
  <c r="J1558" i="50"/>
  <c r="J1557" i="50"/>
  <c r="J1556" i="50"/>
  <c r="J1555" i="50"/>
  <c r="J1554" i="50"/>
  <c r="J1553" i="50"/>
  <c r="J1552" i="50"/>
  <c r="J1551" i="50"/>
  <c r="J1550" i="50"/>
  <c r="J1549" i="50"/>
  <c r="J1548" i="50"/>
  <c r="J1547" i="50"/>
  <c r="J1546" i="50"/>
  <c r="J1545" i="50"/>
  <c r="J1544" i="50"/>
  <c r="J1543" i="50"/>
  <c r="J1542" i="50"/>
  <c r="J1541" i="50"/>
  <c r="J1540" i="50"/>
  <c r="J1539" i="50"/>
  <c r="J1538" i="50"/>
  <c r="J1537" i="50"/>
  <c r="J1536" i="50"/>
  <c r="J1535" i="50"/>
  <c r="J1534" i="50"/>
  <c r="J1533" i="50"/>
  <c r="J1532" i="50"/>
  <c r="J1531" i="50"/>
  <c r="J1530" i="50"/>
  <c r="J1529" i="50"/>
  <c r="J1528" i="50"/>
  <c r="J1527" i="50"/>
  <c r="J1526" i="50"/>
  <c r="J1525" i="50"/>
  <c r="J1524" i="50"/>
  <c r="J1523" i="50"/>
  <c r="J1522" i="50"/>
  <c r="J1521" i="50"/>
  <c r="J1520" i="50"/>
  <c r="J1519" i="50"/>
  <c r="M1518" i="50"/>
  <c r="L1518" i="50"/>
  <c r="K1518" i="50"/>
  <c r="J1518" i="50"/>
  <c r="M1517" i="50"/>
  <c r="L1517" i="50"/>
  <c r="K1517" i="50"/>
  <c r="J1517" i="50"/>
  <c r="M1514" i="50"/>
  <c r="L1514" i="50"/>
  <c r="K1514" i="50"/>
  <c r="J1514" i="50"/>
  <c r="M1513" i="50"/>
  <c r="L1513" i="50"/>
  <c r="K1513" i="50"/>
  <c r="J1513" i="50"/>
  <c r="M1512" i="50"/>
  <c r="L1512" i="50"/>
  <c r="K1512" i="50"/>
  <c r="J1512" i="50"/>
  <c r="M1511" i="50"/>
  <c r="L1511" i="50"/>
  <c r="K1511" i="50"/>
  <c r="J1511" i="50"/>
  <c r="M1510" i="50"/>
  <c r="L1510" i="50"/>
  <c r="K1510" i="50"/>
  <c r="J1510" i="50"/>
  <c r="M1509" i="50"/>
  <c r="L1509" i="50"/>
  <c r="K1509" i="50"/>
  <c r="J1509" i="50"/>
  <c r="M1508" i="50"/>
  <c r="L1508" i="50"/>
  <c r="K1508" i="50"/>
  <c r="J1508" i="50"/>
  <c r="M1507" i="50"/>
  <c r="L1507" i="50"/>
  <c r="K1507" i="50"/>
  <c r="J1507" i="50"/>
  <c r="M1506" i="50"/>
  <c r="L1506" i="50"/>
  <c r="K1506" i="50"/>
  <c r="J1506" i="50"/>
  <c r="M1505" i="50"/>
  <c r="L1505" i="50"/>
  <c r="K1505" i="50"/>
  <c r="J1505" i="50"/>
  <c r="M1504" i="50"/>
  <c r="L1504" i="50"/>
  <c r="K1504" i="50"/>
  <c r="J1504" i="50"/>
  <c r="M1503" i="50"/>
  <c r="L1503" i="50"/>
  <c r="K1503" i="50"/>
  <c r="J1503" i="50"/>
  <c r="J1498" i="50"/>
  <c r="J1497" i="50"/>
  <c r="J1496" i="50"/>
  <c r="J1495" i="50"/>
  <c r="J1494" i="50"/>
  <c r="J1493" i="50"/>
  <c r="J1492" i="50"/>
  <c r="J1491" i="50"/>
  <c r="J1490" i="50"/>
  <c r="J1489" i="50"/>
  <c r="J1468" i="50"/>
  <c r="J1467" i="50"/>
  <c r="J1466" i="50"/>
  <c r="J1465" i="50"/>
  <c r="J1464" i="50"/>
  <c r="J1463" i="50"/>
  <c r="J1462" i="50"/>
  <c r="J1461" i="50"/>
  <c r="J1460" i="50"/>
  <c r="J1459" i="50"/>
  <c r="J1458" i="50"/>
  <c r="J1457" i="50"/>
  <c r="J1456" i="50"/>
  <c r="J1455" i="50"/>
  <c r="J1454" i="50"/>
  <c r="J1453" i="50"/>
  <c r="J1452" i="50"/>
  <c r="J1451" i="50"/>
  <c r="J1450" i="50"/>
  <c r="J1449" i="50"/>
  <c r="J1448" i="50"/>
  <c r="J1447" i="50"/>
  <c r="J1446" i="50"/>
  <c r="J1445" i="50"/>
  <c r="J1444" i="50"/>
  <c r="J1443" i="50"/>
  <c r="J1442" i="50"/>
  <c r="J1441" i="50"/>
  <c r="J1440" i="50"/>
  <c r="J1439" i="50"/>
  <c r="J1438" i="50"/>
  <c r="J1437" i="50"/>
  <c r="J1436" i="50"/>
  <c r="J1435" i="50"/>
  <c r="J1434" i="50"/>
  <c r="J1433" i="50"/>
  <c r="J1432" i="50"/>
  <c r="J1431" i="50"/>
  <c r="J1430" i="50"/>
  <c r="J1429" i="50"/>
  <c r="J1428" i="50"/>
  <c r="J1427" i="50"/>
  <c r="J1426" i="50"/>
  <c r="J1425" i="50"/>
  <c r="J1424" i="50"/>
  <c r="J1423" i="50"/>
  <c r="J1422" i="50"/>
  <c r="J1421" i="50"/>
  <c r="J1420" i="50"/>
  <c r="J1419" i="50"/>
  <c r="J1406" i="50"/>
  <c r="J1405" i="50"/>
  <c r="J1404" i="50"/>
  <c r="J1403" i="50"/>
  <c r="J1402" i="50"/>
  <c r="J1401" i="50"/>
  <c r="J1400" i="50"/>
  <c r="J1399" i="50"/>
  <c r="J1398" i="50"/>
  <c r="J1397" i="50"/>
  <c r="J1396" i="50"/>
  <c r="J1395" i="50"/>
  <c r="J1394" i="50"/>
  <c r="J1393" i="50"/>
  <c r="J1392" i="50"/>
  <c r="J1391" i="50"/>
  <c r="J1390" i="50"/>
  <c r="J1389" i="50"/>
  <c r="J1388" i="50"/>
  <c r="J1387" i="50"/>
  <c r="J1386" i="50"/>
  <c r="J1385" i="50"/>
  <c r="J1384" i="50"/>
  <c r="J1383" i="50"/>
  <c r="J1382" i="50"/>
  <c r="J1381" i="50"/>
  <c r="J1380" i="50"/>
  <c r="J1379" i="50"/>
  <c r="J1378" i="50"/>
  <c r="J1377" i="50"/>
  <c r="J1360" i="50"/>
  <c r="J1359" i="50"/>
  <c r="J1358" i="50"/>
  <c r="J1357" i="50"/>
  <c r="J1356" i="50"/>
  <c r="J1355" i="50"/>
  <c r="J1354" i="50"/>
  <c r="J1353" i="50"/>
  <c r="J1352" i="50"/>
  <c r="J1351" i="50"/>
  <c r="J1350" i="50"/>
  <c r="J1349" i="50"/>
  <c r="J1348" i="50"/>
  <c r="J1347" i="50"/>
  <c r="J1346" i="50"/>
  <c r="J1345" i="50"/>
  <c r="J1344" i="50"/>
  <c r="J1343" i="50"/>
  <c r="J1342" i="50"/>
  <c r="J1341" i="50"/>
  <c r="J1340" i="50"/>
  <c r="J1339" i="50"/>
  <c r="J1338" i="50"/>
  <c r="J1337" i="50"/>
  <c r="J1336" i="50"/>
  <c r="J1335" i="50"/>
  <c r="J1334" i="50"/>
  <c r="J1333" i="50"/>
  <c r="J1332" i="50"/>
  <c r="J1331" i="50"/>
  <c r="J1330" i="50"/>
  <c r="J1329" i="50"/>
  <c r="J1328" i="50"/>
  <c r="J1327" i="50"/>
  <c r="J1326" i="50"/>
  <c r="J1325" i="50"/>
  <c r="M1324" i="50"/>
  <c r="L1324" i="50"/>
  <c r="K1324" i="50"/>
  <c r="J1324" i="50"/>
  <c r="M1323" i="50"/>
  <c r="L1323" i="50"/>
  <c r="K1323" i="50"/>
  <c r="J1323" i="50"/>
  <c r="M1322" i="50"/>
  <c r="L1322" i="50"/>
  <c r="K1322" i="50"/>
  <c r="J1322" i="50"/>
  <c r="M1321" i="50"/>
  <c r="L1321" i="50"/>
  <c r="K1321" i="50"/>
  <c r="J1321" i="50"/>
  <c r="M1316" i="50"/>
  <c r="L1316" i="50"/>
  <c r="K1316" i="50"/>
  <c r="J1316" i="50"/>
  <c r="M1315" i="50"/>
  <c r="L1315" i="50"/>
  <c r="K1315" i="50"/>
  <c r="J1315" i="50"/>
  <c r="M1314" i="50"/>
  <c r="L1314" i="50"/>
  <c r="K1314" i="50"/>
  <c r="J1314" i="50"/>
  <c r="M1313" i="50"/>
  <c r="L1313" i="50"/>
  <c r="K1313" i="50"/>
  <c r="J1313" i="50"/>
  <c r="M1312" i="50"/>
  <c r="L1312" i="50"/>
  <c r="K1312" i="50"/>
  <c r="J1312" i="50"/>
  <c r="M1311" i="50"/>
  <c r="L1311" i="50"/>
  <c r="K1311" i="50"/>
  <c r="J1311" i="50"/>
  <c r="M1310" i="50"/>
  <c r="L1310" i="50"/>
  <c r="K1310" i="50"/>
  <c r="J1310" i="50"/>
  <c r="M1309" i="50"/>
  <c r="L1309" i="50"/>
  <c r="K1309" i="50"/>
  <c r="J1309" i="50"/>
  <c r="M1308" i="50"/>
  <c r="L1308" i="50"/>
  <c r="K1308" i="50"/>
  <c r="J1308" i="50"/>
  <c r="M1307" i="50"/>
  <c r="L1307" i="50"/>
  <c r="K1307" i="50"/>
  <c r="J1307" i="50"/>
  <c r="J1305" i="50"/>
  <c r="J1304" i="50"/>
  <c r="J1303" i="50"/>
  <c r="J1302" i="50"/>
  <c r="J1301" i="50"/>
  <c r="J1300" i="50"/>
  <c r="J1299" i="50"/>
  <c r="J1298" i="50"/>
  <c r="J1297" i="50"/>
  <c r="J1296" i="50"/>
  <c r="J1295" i="50"/>
  <c r="J1294" i="50"/>
  <c r="J1293" i="50"/>
  <c r="J1287" i="50"/>
  <c r="J1286" i="50"/>
  <c r="J1285" i="50"/>
  <c r="J1284" i="50"/>
  <c r="J1283" i="50"/>
  <c r="J1282" i="50"/>
  <c r="J1281" i="50"/>
  <c r="J1280" i="50"/>
  <c r="J1279" i="50"/>
  <c r="J1278" i="50"/>
  <c r="J1277" i="50"/>
  <c r="J1276" i="50"/>
  <c r="J1275" i="50"/>
  <c r="J1274" i="50"/>
  <c r="J1273" i="50"/>
  <c r="J1272" i="50"/>
  <c r="J1271" i="50"/>
  <c r="J1270" i="50"/>
  <c r="J1269" i="50"/>
  <c r="J1268" i="50"/>
  <c r="J1267" i="50"/>
  <c r="J1266" i="50"/>
  <c r="J1265" i="50"/>
  <c r="J1264" i="50"/>
  <c r="J1263" i="50"/>
  <c r="J1262" i="50"/>
  <c r="J1261" i="50"/>
  <c r="J1260" i="50"/>
  <c r="J1259" i="50"/>
  <c r="J1258" i="50"/>
  <c r="J1257" i="50"/>
  <c r="J1256" i="50"/>
  <c r="J1255" i="50"/>
  <c r="J1254" i="50"/>
  <c r="J1253" i="50"/>
  <c r="J1252" i="50"/>
  <c r="J1251" i="50"/>
  <c r="J1250" i="50"/>
  <c r="J1249" i="50"/>
  <c r="J1248" i="50"/>
  <c r="J1247" i="50"/>
  <c r="J1246" i="50"/>
  <c r="J1245" i="50"/>
  <c r="J1244" i="50"/>
  <c r="J1243" i="50"/>
  <c r="J1242" i="50"/>
  <c r="J1241" i="50"/>
  <c r="J1240" i="50"/>
  <c r="J1239" i="50"/>
  <c r="J1238" i="50"/>
  <c r="J1237" i="50"/>
  <c r="J1236" i="50"/>
  <c r="J1235" i="50"/>
  <c r="J1234" i="50"/>
  <c r="J1233" i="50"/>
  <c r="J1232" i="50"/>
  <c r="J1231" i="50"/>
  <c r="J1230" i="50"/>
  <c r="J1229" i="50"/>
  <c r="J1228" i="50"/>
  <c r="J1227" i="50"/>
  <c r="J1226" i="50"/>
  <c r="J1225" i="50"/>
  <c r="J1224" i="50"/>
  <c r="J1223" i="50"/>
  <c r="J1219" i="50"/>
  <c r="J1218" i="50"/>
  <c r="J1217" i="50"/>
  <c r="J1216" i="50"/>
  <c r="J1215" i="50"/>
  <c r="J1214" i="50"/>
  <c r="J1213" i="50"/>
  <c r="J1212" i="50"/>
  <c r="J1211" i="50"/>
  <c r="J1210" i="50"/>
  <c r="J1209" i="50"/>
  <c r="J1208" i="50"/>
  <c r="J1207" i="50"/>
  <c r="J1206" i="50"/>
  <c r="J1205" i="50"/>
  <c r="J1204" i="50"/>
  <c r="J1203" i="50"/>
  <c r="J1202" i="50"/>
  <c r="J1201" i="50"/>
  <c r="J1200" i="50"/>
  <c r="J1199" i="50"/>
  <c r="J1198" i="50"/>
  <c r="J1197" i="50"/>
  <c r="J1196" i="50"/>
  <c r="J1195" i="50"/>
  <c r="J1194" i="50"/>
  <c r="J1193" i="50"/>
  <c r="J1192" i="50"/>
  <c r="J1191" i="50"/>
  <c r="J1190" i="50"/>
  <c r="J1189" i="50"/>
  <c r="J1188" i="50"/>
  <c r="J1187" i="50"/>
  <c r="J1186" i="50"/>
  <c r="J1185" i="50"/>
  <c r="J1184" i="50"/>
  <c r="J1183" i="50"/>
  <c r="J1182" i="50"/>
  <c r="J1181" i="50"/>
  <c r="J1176" i="50"/>
  <c r="J1175" i="50"/>
  <c r="J1174" i="50"/>
  <c r="J1173" i="50"/>
  <c r="J1172" i="50"/>
  <c r="J1171" i="50"/>
  <c r="J1170" i="50"/>
  <c r="J1169" i="50"/>
  <c r="J1168" i="50"/>
  <c r="J1167" i="50"/>
  <c r="J1166" i="50"/>
  <c r="J1165" i="50"/>
  <c r="J1164" i="50"/>
  <c r="J1163" i="50"/>
  <c r="J1162" i="50"/>
  <c r="J1161" i="50"/>
  <c r="J1160" i="50"/>
  <c r="J1159" i="50"/>
  <c r="J1158" i="50"/>
  <c r="J1157" i="50"/>
  <c r="J1156" i="50"/>
  <c r="J1155" i="50"/>
  <c r="J1154" i="50"/>
  <c r="J1153" i="50"/>
  <c r="J1152" i="50"/>
  <c r="J1151" i="50"/>
  <c r="J1150" i="50"/>
  <c r="J1149" i="50"/>
  <c r="J1148" i="50"/>
  <c r="J1147" i="50"/>
  <c r="J1146" i="50"/>
  <c r="J1145" i="50"/>
  <c r="J1144" i="50"/>
  <c r="J1143" i="50"/>
  <c r="J1142" i="50"/>
  <c r="J1141" i="50"/>
  <c r="J1140" i="50"/>
  <c r="J1139" i="50"/>
  <c r="J1138" i="50"/>
  <c r="J1137" i="50"/>
  <c r="J1136" i="50"/>
  <c r="J1135" i="50"/>
  <c r="J1134" i="50"/>
  <c r="J1133" i="50"/>
  <c r="J1132" i="50"/>
  <c r="J1131" i="50"/>
  <c r="J1130" i="50"/>
  <c r="J1129" i="50"/>
  <c r="J1128" i="50"/>
  <c r="J1127" i="50"/>
  <c r="J1126" i="50"/>
  <c r="M1125" i="50"/>
  <c r="L1125" i="50"/>
  <c r="K1125" i="50"/>
  <c r="J1125" i="50"/>
  <c r="M1123" i="50"/>
  <c r="L1123" i="50"/>
  <c r="K1123" i="50"/>
  <c r="J1123" i="50"/>
  <c r="M1122" i="50"/>
  <c r="L1122" i="50"/>
  <c r="K1122" i="50"/>
  <c r="J1122" i="50"/>
  <c r="M1121" i="50"/>
  <c r="L1121" i="50"/>
  <c r="K1121" i="50"/>
  <c r="J1121" i="50"/>
  <c r="M1120" i="50"/>
  <c r="L1120" i="50"/>
  <c r="K1120" i="50"/>
  <c r="J1120" i="50"/>
  <c r="M1119" i="50"/>
  <c r="L1119" i="50"/>
  <c r="K1119" i="50"/>
  <c r="J1119" i="50"/>
  <c r="M1118" i="50"/>
  <c r="L1118" i="50"/>
  <c r="K1118" i="50"/>
  <c r="J1118" i="50"/>
  <c r="M1117" i="50"/>
  <c r="L1117" i="50"/>
  <c r="K1117" i="50"/>
  <c r="J1117" i="50"/>
  <c r="M1116" i="50"/>
  <c r="L1116" i="50"/>
  <c r="K1116" i="50"/>
  <c r="J1116" i="50"/>
  <c r="M1115" i="50"/>
  <c r="L1115" i="50"/>
  <c r="K1115" i="50"/>
  <c r="J1115" i="50"/>
  <c r="M1114" i="50"/>
  <c r="L1114" i="50"/>
  <c r="K1114" i="50"/>
  <c r="J1114" i="50"/>
  <c r="M1113" i="50"/>
  <c r="L1113" i="50"/>
  <c r="K1113" i="50"/>
  <c r="J1113" i="50"/>
  <c r="M1112" i="50"/>
  <c r="L1112" i="50"/>
  <c r="K1112" i="50"/>
  <c r="J1112" i="50"/>
  <c r="M1111" i="50"/>
  <c r="L1111" i="50"/>
  <c r="K1111" i="50"/>
  <c r="J1111" i="50"/>
  <c r="J1110" i="50"/>
  <c r="J1109" i="50"/>
  <c r="J1108" i="50"/>
  <c r="J1107" i="50"/>
  <c r="J1106" i="50"/>
  <c r="J1105" i="50"/>
  <c r="J1104" i="50"/>
  <c r="J1103" i="50"/>
  <c r="J1102" i="50"/>
  <c r="J1101" i="50"/>
  <c r="J1100" i="50"/>
  <c r="J1099" i="50"/>
  <c r="J1098" i="50"/>
  <c r="J1097" i="50"/>
  <c r="J1096" i="50"/>
  <c r="J1095" i="50"/>
  <c r="J1094" i="50"/>
  <c r="J1093" i="50"/>
  <c r="J1092" i="50"/>
  <c r="J1091" i="50"/>
  <c r="J1090" i="50"/>
  <c r="J1089" i="50"/>
  <c r="J1088" i="50"/>
  <c r="J1087" i="50"/>
  <c r="J1086" i="50"/>
  <c r="J1085" i="50"/>
  <c r="J1084" i="50"/>
  <c r="J1083" i="50"/>
  <c r="J1082" i="50"/>
  <c r="J1081" i="50"/>
  <c r="J1080" i="50"/>
  <c r="J1079" i="50"/>
  <c r="J1078" i="50"/>
  <c r="J1077" i="50"/>
  <c r="J1076" i="50"/>
  <c r="J1075" i="50"/>
  <c r="J1074" i="50"/>
  <c r="J1073" i="50"/>
  <c r="J1072" i="50"/>
  <c r="J1071" i="50"/>
  <c r="J1070" i="50"/>
  <c r="J1069" i="50"/>
  <c r="J1068" i="50"/>
  <c r="J1067" i="50"/>
  <c r="J1066" i="50"/>
  <c r="J1065" i="50"/>
  <c r="J1064" i="50"/>
  <c r="J1063" i="50"/>
  <c r="J1062" i="50"/>
  <c r="J1061" i="50"/>
  <c r="J1060" i="50"/>
  <c r="J1059" i="50"/>
  <c r="J1058" i="50"/>
  <c r="J1057" i="50"/>
  <c r="J1056" i="50"/>
  <c r="J1055" i="50"/>
  <c r="J1054" i="50"/>
  <c r="J1053" i="50"/>
  <c r="J1052" i="50"/>
  <c r="J1051" i="50"/>
  <c r="J1050" i="50"/>
  <c r="J1049" i="50"/>
  <c r="J1048" i="50"/>
  <c r="J1047" i="50"/>
  <c r="J1046" i="50"/>
  <c r="J1045" i="50"/>
  <c r="J1044" i="50"/>
  <c r="J1043" i="50"/>
  <c r="J1042" i="50"/>
  <c r="J1041" i="50"/>
  <c r="J1040" i="50"/>
  <c r="J1039" i="50"/>
  <c r="J1038" i="50"/>
  <c r="J1037" i="50"/>
  <c r="J1036" i="50"/>
  <c r="J1035" i="50"/>
  <c r="J1034" i="50"/>
  <c r="J1033" i="50"/>
  <c r="J1032" i="50"/>
  <c r="J1031" i="50"/>
  <c r="J1030" i="50"/>
  <c r="J1029" i="50"/>
  <c r="J1028" i="50"/>
  <c r="J1027" i="50"/>
  <c r="J1026" i="50"/>
  <c r="J1025" i="50"/>
  <c r="J1024" i="50"/>
  <c r="J1023" i="50"/>
  <c r="J1022" i="50"/>
  <c r="J1021" i="50"/>
  <c r="J1020" i="50"/>
  <c r="J1019" i="50"/>
  <c r="J1018" i="50"/>
  <c r="J1017" i="50"/>
  <c r="J1016" i="50"/>
  <c r="J1015" i="50"/>
  <c r="J1014" i="50"/>
  <c r="J1013" i="50"/>
  <c r="J1012" i="50"/>
  <c r="J1011" i="50"/>
  <c r="J1010" i="50"/>
  <c r="J1009" i="50"/>
  <c r="J1008" i="50"/>
  <c r="J1007" i="50"/>
  <c r="J1006" i="50"/>
  <c r="J1005" i="50"/>
  <c r="J1004" i="50"/>
  <c r="J1003" i="50"/>
  <c r="J1002" i="50"/>
  <c r="J1001" i="50"/>
  <c r="J1000" i="50"/>
  <c r="J999" i="50"/>
  <c r="J998" i="50"/>
  <c r="J997" i="50"/>
  <c r="J996" i="50"/>
  <c r="J995" i="50"/>
  <c r="J994" i="50"/>
  <c r="J993" i="50"/>
  <c r="J992" i="50"/>
  <c r="J991" i="50"/>
  <c r="J990" i="50"/>
  <c r="J989" i="50"/>
  <c r="J988" i="50"/>
  <c r="J987" i="50"/>
  <c r="J986" i="50"/>
  <c r="J985" i="50"/>
  <c r="J984" i="50"/>
  <c r="J983" i="50"/>
  <c r="J982" i="50"/>
  <c r="J981" i="50"/>
  <c r="J980" i="50"/>
  <c r="J979" i="50"/>
  <c r="J978" i="50"/>
  <c r="J977" i="50"/>
  <c r="J976" i="50"/>
  <c r="J975" i="50"/>
  <c r="J974" i="50"/>
  <c r="J973" i="50"/>
  <c r="J972" i="50"/>
  <c r="J971" i="50"/>
  <c r="J970" i="50"/>
  <c r="J969" i="50"/>
  <c r="J968" i="50"/>
  <c r="J967" i="50"/>
  <c r="J966" i="50"/>
  <c r="J965" i="50"/>
  <c r="J964" i="50"/>
  <c r="J963" i="50"/>
  <c r="J962" i="50"/>
  <c r="J961" i="50"/>
  <c r="J960" i="50"/>
  <c r="J959" i="50"/>
  <c r="J958" i="50"/>
  <c r="J957" i="50"/>
  <c r="M956" i="50"/>
  <c r="L956" i="50"/>
  <c r="K956" i="50"/>
  <c r="J956" i="50"/>
  <c r="M955" i="50"/>
  <c r="L955" i="50"/>
  <c r="K955" i="50"/>
  <c r="J955" i="50"/>
  <c r="M954" i="50"/>
  <c r="L954" i="50"/>
  <c r="K954" i="50"/>
  <c r="J954" i="50"/>
  <c r="M953" i="50"/>
  <c r="L953" i="50"/>
  <c r="K953" i="50"/>
  <c r="J953" i="50"/>
  <c r="M952" i="50"/>
  <c r="L952" i="50"/>
  <c r="K952" i="50"/>
  <c r="J952" i="50"/>
  <c r="M951" i="50"/>
  <c r="L951" i="50"/>
  <c r="K951" i="50"/>
  <c r="J951" i="50"/>
  <c r="M950" i="50"/>
  <c r="L950" i="50"/>
  <c r="K950" i="50"/>
  <c r="J950" i="50"/>
  <c r="M949" i="50"/>
  <c r="L949" i="50"/>
  <c r="K949" i="50"/>
  <c r="J949" i="50"/>
  <c r="M948" i="50"/>
  <c r="L948" i="50"/>
  <c r="K948" i="50"/>
  <c r="J948" i="50"/>
  <c r="M947" i="50"/>
  <c r="L947" i="50"/>
  <c r="K947" i="50"/>
  <c r="J947" i="50"/>
  <c r="M946" i="50"/>
  <c r="L946" i="50"/>
  <c r="K946" i="50"/>
  <c r="J946" i="50"/>
  <c r="M945" i="50"/>
  <c r="L945" i="50"/>
  <c r="K945" i="50"/>
  <c r="J945" i="50"/>
  <c r="M944" i="50"/>
  <c r="L944" i="50"/>
  <c r="K944" i="50"/>
  <c r="J944" i="50"/>
  <c r="M943" i="50"/>
  <c r="L943" i="50"/>
  <c r="K943" i="50"/>
  <c r="J943" i="50"/>
  <c r="J942" i="50"/>
  <c r="J941" i="50"/>
  <c r="J940" i="50"/>
  <c r="J939" i="50"/>
  <c r="J938" i="50"/>
  <c r="J937" i="50"/>
  <c r="J936" i="50"/>
  <c r="J935" i="50"/>
  <c r="J934" i="50"/>
  <c r="J933" i="50"/>
  <c r="J932" i="50"/>
  <c r="J931" i="50"/>
  <c r="J930" i="50"/>
  <c r="J929" i="50"/>
  <c r="J928" i="50"/>
  <c r="J927" i="50"/>
  <c r="J926" i="50"/>
  <c r="J925" i="50"/>
  <c r="J924" i="50"/>
  <c r="J923" i="50"/>
  <c r="J922" i="50"/>
  <c r="J921" i="50"/>
  <c r="J920" i="50"/>
  <c r="J919" i="50"/>
  <c r="J918" i="50"/>
  <c r="J917" i="50"/>
  <c r="J916" i="50"/>
  <c r="J915" i="50"/>
  <c r="J914" i="50"/>
  <c r="J913" i="50"/>
  <c r="J912" i="50"/>
  <c r="J911" i="50"/>
  <c r="J910" i="50"/>
  <c r="J909" i="50"/>
  <c r="J908" i="50"/>
  <c r="J907" i="50"/>
  <c r="J906" i="50"/>
  <c r="J905" i="50"/>
  <c r="J904" i="50"/>
  <c r="J903" i="50"/>
  <c r="J902" i="50"/>
  <c r="J901" i="50"/>
  <c r="J900" i="50"/>
  <c r="J899" i="50"/>
  <c r="J898" i="50"/>
  <c r="J897"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J859" i="50"/>
  <c r="J858" i="50"/>
  <c r="J857" i="50"/>
  <c r="J856" i="50"/>
  <c r="J855" i="50"/>
  <c r="J854" i="50"/>
  <c r="J853" i="50"/>
  <c r="J852"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J814" i="50"/>
  <c r="J813" i="50"/>
  <c r="J812" i="50"/>
  <c r="J811" i="50"/>
  <c r="J810" i="50"/>
  <c r="J809" i="50"/>
  <c r="J808" i="50"/>
  <c r="J807"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K774" i="50"/>
  <c r="J774" i="50"/>
  <c r="J773" i="50"/>
  <c r="J772" i="50"/>
  <c r="J771" i="50"/>
  <c r="J770" i="50"/>
  <c r="J769" i="50"/>
  <c r="J768" i="50"/>
  <c r="J767" i="50"/>
  <c r="J766" i="50"/>
  <c r="J765" i="50"/>
  <c r="J764" i="50"/>
  <c r="J763" i="50"/>
  <c r="J762"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J724" i="50"/>
  <c r="J723" i="50"/>
  <c r="J722" i="50"/>
  <c r="J721" i="50"/>
  <c r="J720" i="50"/>
  <c r="J719" i="50"/>
  <c r="J718" i="50"/>
  <c r="J717"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J679" i="50"/>
  <c r="J678" i="50"/>
  <c r="J677" i="50"/>
  <c r="J676" i="50"/>
  <c r="J675" i="50"/>
  <c r="J674" i="50"/>
  <c r="J673" i="50"/>
  <c r="J672"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J634" i="50"/>
  <c r="J633" i="50"/>
  <c r="J632" i="50"/>
  <c r="J631" i="50"/>
  <c r="J630" i="50"/>
  <c r="J629" i="50"/>
  <c r="J628" i="50"/>
  <c r="J627" i="50"/>
  <c r="J626" i="50"/>
  <c r="J625" i="50"/>
  <c r="J624" i="50"/>
  <c r="J623" i="50"/>
  <c r="J622" i="50"/>
  <c r="J621" i="50"/>
  <c r="J620" i="50"/>
  <c r="J619" i="50"/>
  <c r="J618" i="50"/>
  <c r="J617" i="50"/>
  <c r="J616" i="50"/>
  <c r="J615" i="50"/>
  <c r="J614" i="50"/>
  <c r="J613" i="50"/>
  <c r="J612" i="50"/>
  <c r="J611" i="50"/>
  <c r="J610" i="50"/>
  <c r="J609" i="50"/>
  <c r="J608" i="50"/>
  <c r="J607" i="50"/>
  <c r="M606" i="50"/>
  <c r="L606" i="50"/>
  <c r="K606" i="50"/>
  <c r="J606" i="50"/>
  <c r="M605" i="50"/>
  <c r="L605" i="50"/>
  <c r="K605" i="50"/>
  <c r="J605" i="50"/>
  <c r="M604" i="50"/>
  <c r="L604" i="50"/>
  <c r="K604" i="50"/>
  <c r="J604" i="50"/>
  <c r="M603" i="50"/>
  <c r="L603" i="50"/>
  <c r="K603" i="50"/>
  <c r="J603" i="50"/>
  <c r="M602" i="50"/>
  <c r="L602" i="50"/>
  <c r="K602" i="50"/>
  <c r="J602" i="50"/>
  <c r="M601" i="50"/>
  <c r="L601" i="50"/>
  <c r="K601" i="50"/>
  <c r="J601" i="50"/>
  <c r="M600" i="50"/>
  <c r="L600" i="50"/>
  <c r="K600" i="50"/>
  <c r="J600" i="50"/>
  <c r="M599" i="50"/>
  <c r="L599" i="50"/>
  <c r="K599" i="50"/>
  <c r="J599" i="50"/>
  <c r="M598" i="50"/>
  <c r="L598" i="50"/>
  <c r="K598" i="50"/>
  <c r="J598" i="50"/>
  <c r="M597" i="50"/>
  <c r="L597" i="50"/>
  <c r="K597" i="50"/>
  <c r="J597" i="50"/>
  <c r="M596" i="50"/>
  <c r="L596" i="50"/>
  <c r="K596" i="50"/>
  <c r="J596" i="50"/>
  <c r="M595" i="50"/>
  <c r="L595" i="50"/>
  <c r="K595" i="50"/>
  <c r="J595" i="50"/>
  <c r="M594" i="50"/>
  <c r="L594" i="50"/>
  <c r="K594" i="50"/>
  <c r="J594" i="50"/>
  <c r="M593" i="50"/>
  <c r="L593" i="50"/>
  <c r="K593" i="50"/>
  <c r="J593" i="50"/>
  <c r="J592" i="50"/>
  <c r="J591" i="50"/>
  <c r="J590" i="50"/>
  <c r="J589" i="50"/>
  <c r="J588" i="50"/>
  <c r="J587" i="50"/>
  <c r="J586" i="50"/>
  <c r="J585" i="50"/>
  <c r="J584" i="50"/>
  <c r="J583" i="50"/>
  <c r="J582" i="50"/>
  <c r="J581" i="50"/>
  <c r="J580" i="50"/>
  <c r="J579" i="50"/>
  <c r="J578" i="50"/>
  <c r="J577" i="50"/>
  <c r="J576" i="50"/>
  <c r="J575" i="50"/>
  <c r="J574" i="50"/>
  <c r="J573" i="50"/>
  <c r="J572" i="50"/>
  <c r="J571" i="50"/>
  <c r="J570" i="50"/>
  <c r="J569" i="50"/>
  <c r="J568" i="50"/>
  <c r="J567" i="50"/>
  <c r="J566" i="50"/>
  <c r="J565" i="50"/>
  <c r="J564" i="50"/>
  <c r="J563" i="50"/>
  <c r="J562" i="50"/>
  <c r="J561" i="50"/>
  <c r="J560" i="50"/>
  <c r="J559" i="50"/>
  <c r="J558" i="50"/>
  <c r="J557" i="50"/>
  <c r="J556" i="50"/>
  <c r="J555" i="50"/>
  <c r="J554" i="50"/>
  <c r="J553" i="50"/>
  <c r="J552" i="50"/>
  <c r="J551" i="50"/>
  <c r="J550" i="50"/>
  <c r="J549" i="50"/>
  <c r="J548" i="50"/>
  <c r="J547" i="50"/>
  <c r="J546" i="50"/>
  <c r="J545" i="50"/>
  <c r="J544" i="50"/>
  <c r="J543" i="50"/>
  <c r="J542" i="50"/>
  <c r="J541" i="50"/>
  <c r="J540" i="50"/>
  <c r="J539" i="50"/>
  <c r="J538" i="50"/>
  <c r="J537" i="50"/>
  <c r="J536" i="50"/>
  <c r="J535" i="50"/>
  <c r="J534" i="50"/>
  <c r="J533" i="50"/>
  <c r="J532" i="50"/>
  <c r="J531" i="50"/>
  <c r="J530" i="50"/>
  <c r="J529" i="50"/>
  <c r="J528" i="50"/>
  <c r="J527" i="50"/>
  <c r="J526" i="50"/>
  <c r="J525" i="50"/>
  <c r="J524" i="50"/>
  <c r="J523" i="50"/>
  <c r="J522" i="50"/>
  <c r="J521" i="50"/>
  <c r="J520" i="50"/>
  <c r="J519" i="50"/>
  <c r="J518" i="50"/>
  <c r="J517" i="50"/>
  <c r="J516" i="50"/>
  <c r="J515" i="50"/>
  <c r="J514" i="50"/>
  <c r="J513" i="50"/>
  <c r="J512" i="50"/>
  <c r="J511" i="50"/>
  <c r="J510" i="50"/>
  <c r="J509" i="50"/>
  <c r="J508" i="50"/>
  <c r="J507" i="50"/>
  <c r="J506" i="50"/>
  <c r="J505" i="50"/>
  <c r="J504" i="50"/>
  <c r="J503" i="50"/>
  <c r="J502" i="50"/>
  <c r="J501" i="50"/>
  <c r="J500" i="50"/>
  <c r="J499" i="50"/>
  <c r="J498" i="50"/>
  <c r="J497" i="50"/>
  <c r="J496" i="50"/>
  <c r="J495" i="50"/>
  <c r="J494" i="50"/>
  <c r="J493" i="50"/>
  <c r="J492" i="50"/>
  <c r="J491" i="50"/>
  <c r="J490" i="50"/>
  <c r="J489" i="50"/>
  <c r="J488" i="50"/>
  <c r="J487" i="50"/>
  <c r="J486" i="50"/>
  <c r="J485" i="50"/>
  <c r="J484" i="50"/>
  <c r="J483" i="50"/>
  <c r="J482" i="50"/>
  <c r="J481" i="50"/>
  <c r="J480" i="50"/>
  <c r="J479" i="50"/>
  <c r="J478" i="50"/>
  <c r="J477" i="50"/>
  <c r="J476" i="50"/>
  <c r="J475" i="50"/>
  <c r="J474" i="50"/>
  <c r="J473" i="50"/>
  <c r="J472" i="50"/>
  <c r="J471" i="50"/>
  <c r="J470" i="50"/>
  <c r="J469" i="50"/>
  <c r="J468" i="50"/>
  <c r="J467" i="50"/>
  <c r="J466" i="50"/>
  <c r="J465" i="50"/>
  <c r="J464" i="50"/>
  <c r="J463" i="50"/>
  <c r="J462" i="50"/>
  <c r="J461" i="50"/>
  <c r="J460" i="50"/>
  <c r="J459" i="50"/>
  <c r="J458" i="50"/>
  <c r="J457" i="50"/>
  <c r="J456" i="50"/>
  <c r="J455" i="50"/>
  <c r="J454" i="50"/>
  <c r="J453" i="50"/>
  <c r="J452" i="50"/>
  <c r="J451" i="50"/>
  <c r="J450" i="50"/>
  <c r="J449" i="50"/>
  <c r="J448" i="50"/>
  <c r="J447"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M410" i="50"/>
  <c r="L410" i="50"/>
  <c r="K410" i="50"/>
  <c r="J410" i="50"/>
  <c r="M409" i="50"/>
  <c r="L409" i="50"/>
  <c r="K409" i="50"/>
  <c r="J409" i="50"/>
  <c r="M408" i="50"/>
  <c r="L408" i="50"/>
  <c r="K408" i="50"/>
  <c r="J408" i="50"/>
  <c r="M407" i="50"/>
  <c r="L407" i="50"/>
  <c r="K407" i="50"/>
  <c r="J407" i="50"/>
  <c r="M406" i="50"/>
  <c r="L406" i="50"/>
  <c r="K406" i="50"/>
  <c r="J406" i="50"/>
  <c r="M405" i="50"/>
  <c r="L405" i="50"/>
  <c r="K405" i="50"/>
  <c r="J405" i="50"/>
  <c r="M404" i="50"/>
  <c r="L404" i="50"/>
  <c r="K404" i="50"/>
  <c r="J404" i="50"/>
  <c r="M403" i="50"/>
  <c r="L403" i="50"/>
  <c r="K403" i="50"/>
  <c r="J403" i="50"/>
  <c r="M402" i="50"/>
  <c r="L402" i="50"/>
  <c r="K402" i="50"/>
  <c r="J402" i="50"/>
  <c r="M401" i="50"/>
  <c r="L401" i="50"/>
  <c r="K401" i="50"/>
  <c r="J401" i="50"/>
  <c r="M400" i="50"/>
  <c r="L400" i="50"/>
  <c r="K400" i="50"/>
  <c r="J400" i="50"/>
  <c r="M399" i="50"/>
  <c r="L399" i="50"/>
  <c r="K399" i="50"/>
  <c r="J399" i="50"/>
  <c r="M398" i="50"/>
  <c r="L398" i="50"/>
  <c r="K398" i="50"/>
  <c r="J398" i="50"/>
  <c r="M397" i="50"/>
  <c r="L397" i="50"/>
  <c r="K397"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J364" i="50"/>
  <c r="J363" i="50"/>
  <c r="J362" i="50"/>
  <c r="J361" i="50"/>
  <c r="J360" i="50"/>
  <c r="J359" i="50"/>
  <c r="J358" i="50"/>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J274" i="50"/>
  <c r="J273" i="50"/>
  <c r="J272" i="50"/>
  <c r="J271" i="50"/>
  <c r="J270" i="50"/>
  <c r="J269" i="50"/>
  <c r="J268" i="50"/>
  <c r="J267"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J216" i="50"/>
  <c r="J215" i="50"/>
  <c r="M214" i="50"/>
  <c r="L214" i="50"/>
  <c r="K214" i="50"/>
  <c r="J214" i="50"/>
  <c r="M213" i="50"/>
  <c r="L213" i="50"/>
  <c r="K213" i="50"/>
  <c r="J213" i="50"/>
  <c r="M212" i="50"/>
  <c r="L212" i="50"/>
  <c r="K212" i="50"/>
  <c r="J212" i="50"/>
  <c r="M211" i="50"/>
  <c r="L211" i="50"/>
  <c r="K211" i="50"/>
  <c r="J211" i="50"/>
  <c r="M210" i="50"/>
  <c r="L210" i="50"/>
  <c r="K210" i="50"/>
  <c r="J210" i="50"/>
  <c r="M209" i="50"/>
  <c r="L209" i="50"/>
  <c r="K209" i="50"/>
  <c r="J209" i="50"/>
  <c r="M208" i="50"/>
  <c r="L208" i="50"/>
  <c r="K208" i="50"/>
  <c r="J208" i="50"/>
  <c r="M207" i="50"/>
  <c r="L207" i="50"/>
  <c r="K207" i="50"/>
  <c r="J207" i="50"/>
  <c r="M206" i="50"/>
  <c r="L206" i="50"/>
  <c r="K206" i="50"/>
  <c r="J206" i="50"/>
  <c r="M205" i="50"/>
  <c r="L205" i="50"/>
  <c r="K205" i="50"/>
  <c r="J205" i="50"/>
  <c r="M204" i="50"/>
  <c r="L204" i="50"/>
  <c r="K204" i="50"/>
  <c r="J204" i="50"/>
  <c r="M203" i="50"/>
  <c r="L203" i="50"/>
  <c r="K203" i="50"/>
  <c r="J203" i="50"/>
  <c r="M202" i="50"/>
  <c r="L202" i="50"/>
  <c r="K202" i="50"/>
  <c r="J202" i="50"/>
  <c r="M201" i="50"/>
  <c r="L201" i="50"/>
  <c r="K201" i="50"/>
  <c r="J201" i="50"/>
  <c r="J200" i="50"/>
  <c r="J199" i="50"/>
  <c r="J198" i="50"/>
  <c r="J197" i="50"/>
  <c r="J196" i="50"/>
  <c r="J195" i="50"/>
  <c r="J194" i="50"/>
  <c r="J193" i="50"/>
  <c r="J192" i="50"/>
  <c r="J191" i="50"/>
  <c r="J190" i="50"/>
  <c r="J189" i="50"/>
  <c r="J188" i="50"/>
  <c r="J18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M19" i="50"/>
  <c r="L19" i="50"/>
  <c r="K19" i="50"/>
  <c r="J19" i="50"/>
  <c r="M16" i="50"/>
  <c r="L16" i="50"/>
  <c r="K16" i="50"/>
  <c r="J16" i="50"/>
  <c r="M15" i="50"/>
  <c r="L15" i="50"/>
  <c r="K15" i="50"/>
  <c r="J15" i="50"/>
  <c r="M14" i="50"/>
  <c r="L14" i="50"/>
  <c r="K14" i="50"/>
  <c r="J14" i="50"/>
  <c r="M13" i="50"/>
  <c r="L13" i="50"/>
  <c r="K13" i="50"/>
  <c r="J13" i="50"/>
  <c r="M12" i="50"/>
  <c r="L12" i="50"/>
  <c r="K12" i="50"/>
  <c r="J12" i="50"/>
  <c r="M11" i="50"/>
  <c r="L11" i="50"/>
  <c r="K11" i="50"/>
  <c r="J11" i="50"/>
  <c r="M10" i="50"/>
  <c r="L10" i="50"/>
  <c r="K10" i="50"/>
  <c r="J10" i="50"/>
  <c r="M9" i="50"/>
  <c r="L9" i="50"/>
  <c r="K9" i="50"/>
  <c r="J9" i="50"/>
  <c r="M8" i="50"/>
  <c r="L8" i="50"/>
  <c r="K8" i="50"/>
  <c r="J8" i="50"/>
  <c r="M7" i="50"/>
  <c r="L7" i="50"/>
  <c r="K7" i="50"/>
  <c r="J7" i="50"/>
  <c r="M6" i="50"/>
  <c r="L6" i="50"/>
  <c r="K6" i="50"/>
  <c r="J6" i="50"/>
  <c r="M5" i="50"/>
  <c r="L5" i="50"/>
  <c r="K5" i="50"/>
  <c r="J5" i="50"/>
  <c r="K3885" i="33"/>
  <c r="K3882" i="33"/>
  <c r="K3881" i="33"/>
  <c r="K3960" i="33"/>
  <c r="K3958" i="33"/>
  <c r="K3957" i="33"/>
  <c r="K3955" i="33"/>
  <c r="K3953" i="33"/>
  <c r="K3952" i="33"/>
  <c r="K3950" i="33"/>
  <c r="K3846" i="33"/>
  <c r="K3842" i="33"/>
  <c r="K3973" i="33"/>
  <c r="K3972" i="33"/>
  <c r="K3845" i="33"/>
  <c r="K3844" i="33"/>
  <c r="K3841" i="33"/>
  <c r="K3840" i="33"/>
  <c r="K3884" i="33"/>
  <c r="M3989" i="33"/>
  <c r="L3989" i="33"/>
  <c r="K3989" i="33"/>
  <c r="K3988" i="33"/>
  <c r="K3387" i="33"/>
  <c r="K3386" i="33"/>
  <c r="M2747" i="33"/>
  <c r="L2747" i="33"/>
  <c r="K2747" i="33"/>
  <c r="K2746" i="33"/>
  <c r="M2563" i="33"/>
  <c r="L2563" i="33"/>
  <c r="K2563" i="33"/>
  <c r="M2561" i="33"/>
  <c r="L2561" i="33"/>
  <c r="M2560" i="33"/>
  <c r="L2560" i="33"/>
  <c r="M2559" i="33"/>
  <c r="L2559" i="33"/>
  <c r="M2558" i="33"/>
  <c r="L2558" i="33"/>
  <c r="M2555" i="33"/>
  <c r="M2553" i="33"/>
  <c r="L2553" i="33"/>
  <c r="M2552" i="33"/>
  <c r="L2552" i="33"/>
  <c r="M2551" i="33"/>
  <c r="L2551" i="33"/>
  <c r="M2550" i="33"/>
  <c r="K2370" i="33"/>
  <c r="M2369" i="33"/>
  <c r="L2369" i="33"/>
  <c r="K2369" i="33"/>
  <c r="K2368" i="33"/>
  <c r="K2297" i="33"/>
  <c r="M2295" i="33"/>
  <c r="L2295" i="33"/>
  <c r="K2295" i="33"/>
  <c r="K2294" i="33"/>
  <c r="K2293" i="33"/>
  <c r="M2291" i="33"/>
  <c r="L2291" i="33"/>
  <c r="K2291" i="33"/>
  <c r="K2290" i="33"/>
  <c r="K2289" i="33"/>
  <c r="K1463" i="33"/>
  <c r="M1462" i="33"/>
  <c r="L1462" i="33"/>
  <c r="K1462" i="33"/>
  <c r="K1461" i="33"/>
  <c r="M1068" i="33"/>
  <c r="L1068" i="33"/>
  <c r="K1068" i="33"/>
  <c r="K1067" i="33"/>
  <c r="M665" i="33"/>
  <c r="L665" i="33"/>
  <c r="K665" i="33"/>
  <c r="K664" i="33"/>
  <c r="J649" i="33"/>
  <c r="J650" i="33"/>
  <c r="J651" i="33"/>
  <c r="J652" i="33"/>
  <c r="J653" i="33"/>
  <c r="J654" i="33"/>
  <c r="J655" i="33"/>
  <c r="J656" i="33"/>
  <c r="J657" i="33"/>
  <c r="J658" i="33"/>
  <c r="J659" i="33"/>
  <c r="J660" i="33"/>
  <c r="J664" i="33"/>
  <c r="J665" i="33"/>
  <c r="J666" i="33"/>
  <c r="J667" i="33"/>
  <c r="J668" i="33"/>
  <c r="J669" i="33"/>
  <c r="J670" i="33"/>
  <c r="J671" i="33"/>
  <c r="J672" i="33"/>
  <c r="J673" i="33"/>
  <c r="J674" i="33"/>
  <c r="J675" i="33"/>
  <c r="J676" i="33"/>
  <c r="J677" i="33"/>
  <c r="J678" i="33"/>
  <c r="J679" i="33"/>
  <c r="J680" i="33"/>
  <c r="J681" i="33"/>
  <c r="J682" i="33"/>
  <c r="J683" i="33"/>
  <c r="J684" i="33"/>
  <c r="J685" i="33"/>
  <c r="J686" i="33"/>
  <c r="J687" i="33"/>
  <c r="J688" i="33"/>
  <c r="J689" i="33"/>
  <c r="J690" i="33"/>
  <c r="J691" i="33"/>
  <c r="J692" i="33"/>
  <c r="J693" i="33"/>
  <c r="J694" i="33"/>
  <c r="J695" i="33"/>
  <c r="J696" i="33"/>
  <c r="J697" i="33"/>
  <c r="J698" i="33"/>
  <c r="J699" i="33"/>
  <c r="J700" i="33"/>
  <c r="J701" i="33"/>
  <c r="J702" i="33"/>
  <c r="J703" i="33"/>
  <c r="J704" i="33"/>
  <c r="J705" i="33"/>
  <c r="J706" i="33"/>
  <c r="J707" i="33"/>
  <c r="J708" i="33"/>
  <c r="J709" i="33"/>
  <c r="J710" i="33"/>
  <c r="J711" i="33"/>
  <c r="J724" i="33"/>
  <c r="J725" i="33"/>
  <c r="J726" i="33"/>
  <c r="J727" i="33"/>
  <c r="J728" i="33"/>
  <c r="J729" i="33"/>
  <c r="J730" i="33"/>
  <c r="J731" i="33"/>
  <c r="J732" i="33"/>
  <c r="J733" i="33"/>
  <c r="J734" i="33"/>
  <c r="J735" i="33"/>
  <c r="J736" i="33"/>
  <c r="J737" i="33"/>
  <c r="J738" i="33"/>
  <c r="J739" i="33"/>
  <c r="J740" i="33"/>
  <c r="J741" i="33"/>
  <c r="J742" i="33"/>
  <c r="J743" i="33"/>
  <c r="J744" i="33"/>
  <c r="J745" i="33"/>
  <c r="J746" i="33"/>
  <c r="J747" i="33"/>
  <c r="J748" i="33"/>
  <c r="J749" i="33"/>
  <c r="J750" i="33"/>
  <c r="J751" i="33"/>
  <c r="J752" i="33"/>
  <c r="J753" i="33"/>
  <c r="J754" i="33"/>
  <c r="J755" i="33"/>
  <c r="J756" i="33"/>
  <c r="J757" i="33"/>
  <c r="J758" i="33"/>
  <c r="J759" i="33"/>
  <c r="J769" i="33"/>
  <c r="J770" i="33"/>
  <c r="J771" i="33"/>
  <c r="J772" i="33"/>
  <c r="J773" i="33"/>
  <c r="J774" i="33"/>
  <c r="J775" i="33"/>
  <c r="J776" i="33"/>
  <c r="J777" i="33"/>
  <c r="J778" i="33"/>
  <c r="J779" i="33"/>
  <c r="J780" i="33"/>
  <c r="J781" i="33"/>
  <c r="J782" i="33"/>
  <c r="J783" i="33"/>
  <c r="J784" i="33"/>
  <c r="J785" i="33"/>
  <c r="J786" i="33"/>
  <c r="J787" i="33"/>
  <c r="J788" i="33"/>
  <c r="J789" i="33"/>
  <c r="J790" i="33"/>
  <c r="J791" i="33"/>
  <c r="J792" i="33"/>
  <c r="J793" i="33"/>
  <c r="J794" i="33"/>
  <c r="J795" i="33"/>
  <c r="J796" i="33"/>
  <c r="J797" i="33"/>
  <c r="J798" i="33"/>
  <c r="J799" i="33"/>
  <c r="J800" i="33"/>
  <c r="J801" i="33"/>
  <c r="J802" i="33"/>
  <c r="J803" i="33"/>
  <c r="J804" i="33"/>
  <c r="J805" i="33"/>
  <c r="J806" i="33"/>
  <c r="J807" i="33"/>
  <c r="J808" i="33"/>
  <c r="J809" i="33"/>
  <c r="J810" i="33"/>
  <c r="J811" i="33"/>
  <c r="J812" i="33"/>
  <c r="J813" i="33"/>
  <c r="J814" i="33"/>
  <c r="J815" i="33"/>
  <c r="J816" i="33"/>
  <c r="J817" i="33"/>
  <c r="J818" i="33"/>
  <c r="J819" i="33"/>
  <c r="J820" i="33"/>
  <c r="J821" i="33"/>
  <c r="J822" i="33"/>
  <c r="J823" i="33"/>
  <c r="J824" i="33"/>
  <c r="J825" i="33"/>
  <c r="J826" i="33"/>
  <c r="J827" i="33"/>
  <c r="J828" i="33"/>
  <c r="J844" i="33"/>
  <c r="J845" i="33"/>
  <c r="J846" i="33"/>
  <c r="J847" i="33"/>
  <c r="J848" i="33"/>
  <c r="J849" i="33"/>
  <c r="J850" i="33"/>
  <c r="J851" i="33"/>
  <c r="J852" i="33"/>
  <c r="J853" i="33"/>
  <c r="J854" i="33"/>
  <c r="J855" i="33"/>
  <c r="J859" i="33"/>
  <c r="J860" i="33"/>
  <c r="J861" i="33"/>
  <c r="J862" i="33"/>
  <c r="J863" i="33"/>
  <c r="J864" i="33"/>
  <c r="J865" i="33"/>
  <c r="J866" i="33"/>
  <c r="J867" i="33"/>
  <c r="J868" i="33"/>
  <c r="J869" i="33"/>
  <c r="J870" i="33"/>
  <c r="J871" i="33"/>
  <c r="J873" i="33"/>
  <c r="J874" i="33"/>
  <c r="J875" i="33"/>
  <c r="J876" i="33"/>
  <c r="J877" i="33"/>
  <c r="J878" i="33"/>
  <c r="J879" i="33"/>
  <c r="J880" i="33"/>
  <c r="J881" i="33"/>
  <c r="J882" i="33"/>
  <c r="J883" i="33"/>
  <c r="J884" i="33"/>
  <c r="J885" i="33"/>
  <c r="J886" i="33"/>
  <c r="J887" i="33"/>
  <c r="J888" i="33"/>
  <c r="J889" i="33"/>
  <c r="J890" i="33"/>
  <c r="J891" i="33"/>
  <c r="J892" i="33"/>
  <c r="J893" i="33"/>
  <c r="J894" i="33"/>
  <c r="J895" i="33"/>
  <c r="J896" i="33"/>
  <c r="J897" i="33"/>
  <c r="J898" i="33"/>
  <c r="J899" i="33"/>
  <c r="J900" i="33"/>
  <c r="J901" i="33"/>
  <c r="J902" i="33"/>
  <c r="J903" i="33"/>
  <c r="J904" i="33"/>
  <c r="J905" i="33"/>
  <c r="J906" i="33"/>
  <c r="J907" i="33"/>
  <c r="J908" i="33"/>
  <c r="J909" i="33"/>
  <c r="J910" i="33"/>
  <c r="J911" i="33"/>
  <c r="J912" i="33"/>
  <c r="J913" i="33"/>
  <c r="J914" i="33"/>
  <c r="J915" i="33"/>
  <c r="J916" i="33"/>
  <c r="J917" i="33"/>
  <c r="J918" i="33"/>
  <c r="J919" i="33"/>
  <c r="J920" i="33"/>
  <c r="J921" i="33"/>
  <c r="J922" i="33"/>
  <c r="J923" i="33"/>
  <c r="J924" i="33"/>
  <c r="J929" i="33"/>
  <c r="J930" i="33"/>
  <c r="J931" i="33"/>
  <c r="J932" i="33"/>
  <c r="J933" i="33"/>
  <c r="J934" i="33"/>
  <c r="J935" i="33"/>
  <c r="J936" i="33"/>
  <c r="J937" i="33"/>
  <c r="J938" i="33"/>
  <c r="J939" i="33"/>
  <c r="J940" i="33"/>
  <c r="J941" i="33"/>
  <c r="J942" i="33"/>
  <c r="J943" i="33"/>
  <c r="J944" i="33"/>
  <c r="J945" i="33"/>
  <c r="J946" i="33"/>
  <c r="J947" i="33"/>
  <c r="J948" i="33"/>
  <c r="J949" i="33"/>
  <c r="J950" i="33"/>
  <c r="J951" i="33"/>
  <c r="J952" i="33"/>
  <c r="J953" i="33"/>
  <c r="J954" i="33"/>
  <c r="J955" i="33"/>
  <c r="J956" i="33"/>
  <c r="J957" i="33"/>
  <c r="J958" i="33"/>
  <c r="J959" i="33"/>
  <c r="J960" i="33"/>
  <c r="J961" i="33"/>
  <c r="J962" i="33"/>
  <c r="J963" i="33"/>
  <c r="J964" i="33"/>
  <c r="J965" i="33"/>
  <c r="J966" i="33"/>
  <c r="J967" i="33"/>
  <c r="J971" i="33"/>
  <c r="J972" i="33"/>
  <c r="J973" i="33"/>
  <c r="J974" i="33"/>
  <c r="J975" i="33"/>
  <c r="J976" i="33"/>
  <c r="J977" i="33"/>
  <c r="J978" i="33"/>
  <c r="J979" i="33"/>
  <c r="J980" i="33"/>
  <c r="J981" i="33"/>
  <c r="J982" i="33"/>
  <c r="J983" i="33"/>
  <c r="J984" i="33"/>
  <c r="J985" i="33"/>
  <c r="J986" i="33"/>
  <c r="J987" i="33"/>
  <c r="J988" i="33"/>
  <c r="J989" i="33"/>
  <c r="J990" i="33"/>
  <c r="J991" i="33"/>
  <c r="J992" i="33"/>
  <c r="J993" i="33"/>
  <c r="J994" i="33"/>
  <c r="J995" i="33"/>
  <c r="J996" i="33"/>
  <c r="J997" i="33"/>
  <c r="J998" i="33"/>
  <c r="J999" i="33"/>
  <c r="J1000" i="33"/>
  <c r="J1001" i="33"/>
  <c r="J1002" i="33"/>
  <c r="J1003" i="33"/>
  <c r="J1004" i="33"/>
  <c r="J1005" i="33"/>
  <c r="J1006" i="33"/>
  <c r="J1007" i="33"/>
  <c r="J1008" i="33"/>
  <c r="J1009" i="33"/>
  <c r="J1010" i="33"/>
  <c r="J1011" i="33"/>
  <c r="J1012" i="33"/>
  <c r="J1013" i="33"/>
  <c r="J1014" i="33"/>
  <c r="J1015" i="33"/>
  <c r="J1016" i="33"/>
  <c r="J1017" i="33"/>
  <c r="J1018" i="33"/>
  <c r="J1019" i="33"/>
  <c r="J1020" i="33"/>
  <c r="J1021" i="33"/>
  <c r="J1022" i="33"/>
  <c r="J1023" i="33"/>
  <c r="J1024" i="33"/>
  <c r="J1025" i="33"/>
  <c r="J1026" i="33"/>
  <c r="J1027" i="33"/>
  <c r="J1028" i="33"/>
  <c r="J1029" i="33"/>
  <c r="J1030" i="33"/>
  <c r="J1031" i="33"/>
  <c r="J1032" i="33"/>
  <c r="J1033" i="33"/>
  <c r="J1034" i="33"/>
  <c r="J1035" i="33"/>
  <c r="J1041" i="33"/>
  <c r="J1042" i="33"/>
  <c r="J1043" i="33"/>
  <c r="J1044" i="33"/>
  <c r="J1045" i="33"/>
  <c r="J1046" i="33"/>
  <c r="J1047" i="33"/>
  <c r="J1048" i="33"/>
  <c r="J1049" i="33"/>
  <c r="J1050" i="33"/>
  <c r="J1051" i="33"/>
  <c r="J1052" i="33"/>
  <c r="J1053" i="33"/>
  <c r="J1055" i="33"/>
  <c r="J1056" i="33"/>
  <c r="J1057" i="33"/>
  <c r="J1058" i="33"/>
  <c r="J1059" i="33"/>
  <c r="J1060" i="33"/>
  <c r="J1061" i="33"/>
  <c r="J1062" i="33"/>
  <c r="J1063" i="33"/>
  <c r="J1064" i="33"/>
  <c r="J1065" i="33"/>
  <c r="J1066" i="33"/>
  <c r="J1067" i="33"/>
  <c r="J1068" i="33"/>
  <c r="J1069" i="33"/>
  <c r="J1070" i="33"/>
  <c r="J1071" i="33"/>
  <c r="J1072" i="33"/>
  <c r="J1073" i="33"/>
  <c r="J1074" i="33"/>
  <c r="J1075" i="33"/>
  <c r="J1076" i="33"/>
  <c r="J1077" i="33"/>
  <c r="J1078" i="33"/>
  <c r="J1079" i="33"/>
  <c r="J1080" i="33"/>
  <c r="J1081" i="33"/>
  <c r="J1082" i="33"/>
  <c r="J1083" i="33"/>
  <c r="J1084" i="33"/>
  <c r="J1085" i="33"/>
  <c r="J1086" i="33"/>
  <c r="J1087" i="33"/>
  <c r="J1088" i="33"/>
  <c r="J1089" i="33"/>
  <c r="J1090" i="33"/>
  <c r="J1091" i="33"/>
  <c r="J1092" i="33"/>
  <c r="J1093" i="33"/>
  <c r="J1094" i="33"/>
  <c r="J1095" i="33"/>
  <c r="J1096" i="33"/>
  <c r="J1097" i="33"/>
  <c r="J1098" i="33"/>
  <c r="J1099" i="33"/>
  <c r="J1100" i="33"/>
  <c r="J1101" i="33"/>
  <c r="J1102" i="33"/>
  <c r="J1103" i="33"/>
  <c r="J1104" i="33"/>
  <c r="J1105" i="33"/>
  <c r="J1106" i="33"/>
  <c r="J1107" i="33"/>
  <c r="J1108" i="33"/>
  <c r="J1109" i="33"/>
  <c r="J1110" i="33"/>
  <c r="J1111" i="33"/>
  <c r="J1112" i="33"/>
  <c r="J1113" i="33"/>
  <c r="J1114" i="33"/>
  <c r="J1115" i="33"/>
  <c r="J1116" i="33"/>
  <c r="J1117" i="33"/>
  <c r="J1118" i="33"/>
  <c r="J1119" i="33"/>
  <c r="J1120" i="33"/>
  <c r="J1121" i="33"/>
  <c r="J1122" i="33"/>
  <c r="J1123" i="33"/>
  <c r="J1124" i="33"/>
  <c r="J1125" i="33"/>
  <c r="J1126" i="33"/>
  <c r="J1127" i="33"/>
  <c r="J1128" i="33"/>
  <c r="J1129" i="33"/>
  <c r="J1130" i="33"/>
  <c r="J1131" i="33"/>
  <c r="J1132" i="33"/>
  <c r="J1133" i="33"/>
  <c r="J1134" i="33"/>
  <c r="J1135" i="33"/>
  <c r="J1136" i="33"/>
  <c r="J1137" i="33"/>
  <c r="J1138" i="33"/>
  <c r="J1139" i="33"/>
  <c r="J1140" i="33"/>
  <c r="J1141" i="33"/>
  <c r="J1142" i="33"/>
  <c r="J1143" i="33"/>
  <c r="J1144" i="33"/>
  <c r="J1145" i="33"/>
  <c r="J1146" i="33"/>
  <c r="J1147" i="33"/>
  <c r="J1148" i="33"/>
  <c r="J1149" i="33"/>
  <c r="J1150" i="33"/>
  <c r="J1151" i="33"/>
  <c r="J1152" i="33"/>
  <c r="J1153" i="33"/>
  <c r="J1154" i="33"/>
  <c r="J1155" i="33"/>
  <c r="J1156" i="33"/>
  <c r="J1157" i="33"/>
  <c r="J1158" i="33"/>
  <c r="J1159" i="33"/>
  <c r="J1160" i="33"/>
  <c r="J1161" i="33"/>
  <c r="J1162" i="33"/>
  <c r="J1163" i="33"/>
  <c r="J1164" i="33"/>
  <c r="J1165" i="33"/>
  <c r="J1166" i="33"/>
  <c r="J1167" i="33"/>
  <c r="J1168" i="33"/>
  <c r="J1169" i="33"/>
  <c r="J1170" i="33"/>
  <c r="J1171" i="33"/>
  <c r="J1172" i="33"/>
  <c r="J1173" i="33"/>
  <c r="J1174" i="33"/>
  <c r="J1175" i="33"/>
  <c r="J1176" i="33"/>
  <c r="J1177" i="33"/>
  <c r="J1178" i="33"/>
  <c r="J1179" i="33"/>
  <c r="J1180" i="33"/>
  <c r="J1181" i="33"/>
  <c r="J1182" i="33"/>
  <c r="J1183" i="33"/>
  <c r="J1184" i="33"/>
  <c r="J1185" i="33"/>
  <c r="J1186" i="33"/>
  <c r="J1187" i="33"/>
  <c r="J1188" i="33"/>
  <c r="J1189" i="33"/>
  <c r="J1190" i="33"/>
  <c r="J1191" i="33"/>
  <c r="J1192" i="33"/>
  <c r="J1193" i="33"/>
  <c r="J1194" i="33"/>
  <c r="J1195" i="33"/>
  <c r="J1196" i="33"/>
  <c r="J1197" i="33"/>
  <c r="J1198" i="33"/>
  <c r="J1199" i="33"/>
  <c r="J1200" i="33"/>
  <c r="J1201" i="33"/>
  <c r="J1202" i="33"/>
  <c r="J1203" i="33"/>
  <c r="J1204" i="33"/>
  <c r="J1205" i="33"/>
  <c r="J1206" i="33"/>
  <c r="J1207" i="33"/>
  <c r="J1208" i="33"/>
  <c r="J1209" i="33"/>
  <c r="J1210" i="33"/>
  <c r="J1211" i="33"/>
  <c r="J1212" i="33"/>
  <c r="J1213" i="33"/>
  <c r="J1214" i="33"/>
  <c r="J1215" i="33"/>
  <c r="J1216" i="33"/>
  <c r="J1217" i="33"/>
  <c r="J1218" i="33"/>
  <c r="J1219" i="33"/>
  <c r="J1220" i="33"/>
  <c r="J1221" i="33"/>
  <c r="J1222" i="33"/>
  <c r="J1447" i="33"/>
  <c r="J1448" i="33"/>
  <c r="J1449" i="33"/>
  <c r="J1450" i="33"/>
  <c r="J1451" i="33"/>
  <c r="J1452" i="33"/>
  <c r="J1453" i="33"/>
  <c r="J1454" i="33"/>
  <c r="J1455" i="33"/>
  <c r="J1456" i="33"/>
  <c r="J1461" i="33"/>
  <c r="J1462" i="33"/>
  <c r="J1463" i="33"/>
  <c r="J1464" i="33"/>
  <c r="J1465" i="33"/>
  <c r="J1466" i="33"/>
  <c r="J1467" i="33"/>
  <c r="J1468" i="33"/>
  <c r="J1469" i="33"/>
  <c r="J1470" i="33"/>
  <c r="J1471" i="33"/>
  <c r="J1472" i="33"/>
  <c r="J1473" i="33"/>
  <c r="J1474" i="33"/>
  <c r="J1475" i="33"/>
  <c r="J1476" i="33"/>
  <c r="J1477" i="33"/>
  <c r="J1478" i="33"/>
  <c r="J1479" i="33"/>
  <c r="J1480" i="33"/>
  <c r="J1481" i="33"/>
  <c r="J1482" i="33"/>
  <c r="J1483" i="33"/>
  <c r="J1484" i="33"/>
  <c r="J1485" i="33"/>
  <c r="J1486" i="33"/>
  <c r="J1487" i="33"/>
  <c r="J1488" i="33"/>
  <c r="J1489" i="33"/>
  <c r="J1490" i="33"/>
  <c r="J1491" i="33"/>
  <c r="J1492" i="33"/>
  <c r="J1493" i="33"/>
  <c r="J1494" i="33"/>
  <c r="J1495" i="33"/>
  <c r="J1496" i="33"/>
  <c r="J1497" i="33"/>
  <c r="J1498" i="33"/>
  <c r="J1499" i="33"/>
  <c r="J1500" i="33"/>
  <c r="J1517" i="33"/>
  <c r="J1518" i="33"/>
  <c r="J1519" i="33"/>
  <c r="J1520" i="33"/>
  <c r="J1521" i="33"/>
  <c r="J1522" i="33"/>
  <c r="J1523" i="33"/>
  <c r="J1524" i="33"/>
  <c r="J1525" i="33"/>
  <c r="J1526" i="33"/>
  <c r="J1527" i="33"/>
  <c r="J1528" i="33"/>
  <c r="J1529" i="33"/>
  <c r="J1530" i="33"/>
  <c r="J1531" i="33"/>
  <c r="J1532" i="33"/>
  <c r="J1533" i="33"/>
  <c r="J1534" i="33"/>
  <c r="J1535" i="33"/>
  <c r="J1536" i="33"/>
  <c r="J1537" i="33"/>
  <c r="J1538" i="33"/>
  <c r="J1539" i="33"/>
  <c r="J1540" i="33"/>
  <c r="J1541" i="33"/>
  <c r="J1542" i="33"/>
  <c r="J1543" i="33"/>
  <c r="J1544" i="33"/>
  <c r="J1545" i="33"/>
  <c r="J1546" i="33"/>
  <c r="J1559" i="33"/>
  <c r="J1560" i="33"/>
  <c r="J1561" i="33"/>
  <c r="J1562" i="33"/>
  <c r="J1563" i="33"/>
  <c r="J1564" i="33"/>
  <c r="J1565" i="33"/>
  <c r="J1566" i="33"/>
  <c r="J1567" i="33"/>
  <c r="J1568" i="33"/>
  <c r="J1569" i="33"/>
  <c r="J1570" i="33"/>
  <c r="J1571" i="33"/>
  <c r="J1572" i="33"/>
  <c r="J1573" i="33"/>
  <c r="J1574" i="33"/>
  <c r="J1575" i="33"/>
  <c r="J1576" i="33"/>
  <c r="J1577" i="33"/>
  <c r="J1578" i="33"/>
  <c r="J1579" i="33"/>
  <c r="J1580" i="33"/>
  <c r="J1581" i="33"/>
  <c r="J1582" i="33"/>
  <c r="J1583" i="33"/>
  <c r="J1584" i="33"/>
  <c r="J1585" i="33"/>
  <c r="J1586" i="33"/>
  <c r="J1587" i="33"/>
  <c r="J1588" i="33"/>
  <c r="J1589" i="33"/>
  <c r="J1590" i="33"/>
  <c r="J1591" i="33"/>
  <c r="J1592" i="33"/>
  <c r="J1593" i="33"/>
  <c r="J1594" i="33"/>
  <c r="J1595" i="33"/>
  <c r="J1596" i="33"/>
  <c r="J1597" i="33"/>
  <c r="J1598" i="33"/>
  <c r="J1599" i="33"/>
  <c r="J1600" i="33"/>
  <c r="J1601" i="33"/>
  <c r="J1602" i="33"/>
  <c r="J1603" i="33"/>
  <c r="J1604" i="33"/>
  <c r="J1605" i="33"/>
  <c r="J1606" i="33"/>
  <c r="J1607" i="33"/>
  <c r="J1608" i="33"/>
  <c r="J1629" i="33"/>
  <c r="J1630" i="33"/>
  <c r="J1631" i="33"/>
  <c r="J1632" i="33"/>
  <c r="J1633" i="33"/>
  <c r="J1634" i="33"/>
  <c r="J1635" i="33"/>
  <c r="J1636" i="33"/>
  <c r="J1637" i="33"/>
  <c r="J1638" i="33"/>
  <c r="J2088" i="33"/>
  <c r="J2089" i="33"/>
  <c r="J2090" i="33"/>
  <c r="J2091" i="33"/>
  <c r="J2092" i="33"/>
  <c r="J2093" i="33"/>
  <c r="J2094" i="33"/>
  <c r="J2095" i="33"/>
  <c r="J2096" i="33"/>
  <c r="J2097" i="33"/>
  <c r="J2098" i="33"/>
  <c r="J2099" i="33"/>
  <c r="J2100" i="33"/>
  <c r="J2101" i="33"/>
  <c r="J2102" i="33"/>
  <c r="J2103" i="33"/>
  <c r="J2104" i="33"/>
  <c r="J2105" i="33"/>
  <c r="J2106" i="33"/>
  <c r="J2107" i="33"/>
  <c r="J2108" i="33"/>
  <c r="J2109" i="33"/>
  <c r="J2110" i="33"/>
  <c r="J2111" i="33"/>
  <c r="J2112" i="33"/>
  <c r="J2113" i="33"/>
  <c r="J2114" i="33"/>
  <c r="J2115" i="33"/>
  <c r="J2116" i="33"/>
  <c r="J2117" i="33"/>
  <c r="J2118" i="33"/>
  <c r="J2119" i="33"/>
  <c r="J2120" i="33"/>
  <c r="J2121" i="33"/>
  <c r="J2122" i="33"/>
  <c r="J2123" i="33"/>
  <c r="J2124" i="33"/>
  <c r="J2125" i="33"/>
  <c r="J2126" i="33"/>
  <c r="J2127" i="33"/>
  <c r="J2128" i="33"/>
  <c r="J2129" i="33"/>
  <c r="J2130" i="33"/>
  <c r="J2131" i="33"/>
  <c r="J2132" i="33"/>
  <c r="J2133" i="33"/>
  <c r="J2134" i="33"/>
  <c r="J2135" i="33"/>
  <c r="J2136" i="33"/>
  <c r="J2137" i="33"/>
  <c r="J2138" i="33"/>
  <c r="J2139" i="33"/>
  <c r="J2140" i="33"/>
  <c r="J2141" i="33"/>
  <c r="J2142" i="33"/>
  <c r="J2143" i="33"/>
  <c r="J2144" i="33"/>
  <c r="J2145" i="33"/>
  <c r="J2146" i="33"/>
  <c r="J2147" i="33"/>
  <c r="J2148" i="33"/>
  <c r="J2149" i="33"/>
  <c r="J2150" i="33"/>
  <c r="J2151" i="33"/>
  <c r="J2152" i="33"/>
  <c r="J2153" i="33"/>
  <c r="J2154" i="33"/>
  <c r="J2155" i="33"/>
  <c r="J2156" i="33"/>
  <c r="J2157" i="33"/>
  <c r="J2158" i="33"/>
  <c r="J2159" i="33"/>
  <c r="J2160" i="33"/>
  <c r="J2161" i="33"/>
  <c r="J2162" i="33"/>
  <c r="J2163" i="33"/>
  <c r="J2164" i="33"/>
  <c r="J2165" i="33"/>
  <c r="J2166" i="33"/>
  <c r="J2167" i="33"/>
  <c r="J2168" i="33"/>
  <c r="J2169" i="33"/>
  <c r="J2170" i="33"/>
  <c r="J2171" i="33"/>
  <c r="J2172" i="33"/>
  <c r="J2173" i="33"/>
  <c r="J2174" i="33"/>
  <c r="J2175" i="33"/>
  <c r="J2176" i="33"/>
  <c r="J2177" i="33"/>
  <c r="J2178" i="33"/>
  <c r="J2179" i="33"/>
  <c r="J2180" i="33"/>
  <c r="J2181" i="33"/>
  <c r="J2182" i="33"/>
  <c r="J2183" i="33"/>
  <c r="J2184" i="33"/>
  <c r="J2185" i="33"/>
  <c r="J2186" i="33"/>
  <c r="J2187" i="33"/>
  <c r="J2188" i="33"/>
  <c r="J2189" i="33"/>
  <c r="J2190" i="33"/>
  <c r="J2191" i="33"/>
  <c r="J2192" i="33"/>
  <c r="J2193" i="33"/>
  <c r="J2194" i="33"/>
  <c r="J2195" i="33"/>
  <c r="J2196" i="33"/>
  <c r="J2197" i="33"/>
  <c r="J2198" i="33"/>
  <c r="J2199" i="33"/>
  <c r="J2200" i="33"/>
  <c r="J2201" i="33"/>
  <c r="J2202" i="33"/>
  <c r="J2203" i="33"/>
  <c r="J2204" i="33"/>
  <c r="J2205" i="33"/>
  <c r="J2206" i="33"/>
  <c r="J2207" i="33"/>
  <c r="J2208" i="33"/>
  <c r="J2209" i="33"/>
  <c r="J2210" i="33"/>
  <c r="J2211" i="33"/>
  <c r="J2212" i="33"/>
  <c r="J2213" i="33"/>
  <c r="J2214" i="33"/>
  <c r="J2215" i="33"/>
  <c r="J2216" i="33"/>
  <c r="J2217" i="33"/>
  <c r="J2218" i="33"/>
  <c r="J2219" i="33"/>
  <c r="J2220" i="33"/>
  <c r="J2221" i="33"/>
  <c r="J2222" i="33"/>
  <c r="J2223" i="33"/>
  <c r="J2224" i="33"/>
  <c r="J2225" i="33"/>
  <c r="J2226" i="33"/>
  <c r="J2227" i="33"/>
  <c r="J2228" i="33"/>
  <c r="J2229" i="33"/>
  <c r="J2230" i="33"/>
  <c r="J2231" i="33"/>
  <c r="J2232" i="33"/>
  <c r="J2233" i="33"/>
  <c r="J2234" i="33"/>
  <c r="J2235" i="33"/>
  <c r="J2236" i="33"/>
  <c r="J2237" i="33"/>
  <c r="J2238" i="33"/>
  <c r="J2239" i="33"/>
  <c r="J2240" i="33"/>
  <c r="J2241" i="33"/>
  <c r="J2242" i="33"/>
  <c r="J2243" i="33"/>
  <c r="J2244" i="33"/>
  <c r="J2245" i="33"/>
  <c r="J2246" i="33"/>
  <c r="J2247" i="33"/>
  <c r="J2248" i="33"/>
  <c r="J2249" i="33"/>
  <c r="J2250" i="33"/>
  <c r="J2251" i="33"/>
  <c r="J2252" i="33"/>
  <c r="J2253" i="33"/>
  <c r="J2254" i="33"/>
  <c r="J2255" i="33"/>
  <c r="J2256" i="33"/>
  <c r="J2257" i="33"/>
  <c r="J2258" i="33"/>
  <c r="J2259" i="33"/>
  <c r="J2260" i="33"/>
  <c r="J2261" i="33"/>
  <c r="J2262" i="33"/>
  <c r="J2263" i="33"/>
  <c r="J2264" i="33"/>
  <c r="J2265" i="33"/>
  <c r="J2266" i="33"/>
  <c r="J2267" i="33"/>
  <c r="J2268" i="33"/>
  <c r="J2269" i="33"/>
  <c r="J2270" i="33"/>
  <c r="J2271" i="33"/>
  <c r="J2272" i="33"/>
  <c r="J2273" i="33"/>
  <c r="J2274" i="33"/>
  <c r="J2275" i="33"/>
  <c r="J2276" i="33"/>
  <c r="J2277" i="33"/>
  <c r="J2278" i="33"/>
  <c r="J2279" i="33"/>
  <c r="J2280" i="33"/>
  <c r="J2281" i="33"/>
  <c r="J2282" i="33"/>
  <c r="J2283" i="33"/>
  <c r="J2284" i="33"/>
  <c r="J2285" i="33"/>
  <c r="J2286" i="33"/>
  <c r="J2287" i="33"/>
  <c r="J2288" i="33"/>
  <c r="J2289" i="33"/>
  <c r="J2290" i="33"/>
  <c r="J2291" i="33"/>
  <c r="J2292" i="33"/>
  <c r="J2293" i="33"/>
  <c r="J2294" i="33"/>
  <c r="J2295" i="33"/>
  <c r="J2296" i="33"/>
  <c r="J2297" i="33"/>
  <c r="J2298" i="33"/>
  <c r="J2299" i="33"/>
  <c r="J2300" i="33"/>
  <c r="J2301" i="33"/>
  <c r="J2302" i="33"/>
  <c r="J2303" i="33"/>
  <c r="J2304" i="33"/>
  <c r="J2305" i="33"/>
  <c r="J2306" i="33"/>
  <c r="J2307" i="33"/>
  <c r="J2308" i="33"/>
  <c r="J2309" i="33"/>
  <c r="J2310" i="33"/>
  <c r="J2311" i="33"/>
  <c r="J2312" i="33"/>
  <c r="J2313" i="33"/>
  <c r="J2314" i="33"/>
  <c r="J2315" i="33"/>
  <c r="J2316" i="33"/>
  <c r="J2317" i="33"/>
  <c r="J2318" i="33"/>
  <c r="J2319" i="33"/>
  <c r="J2320" i="33"/>
  <c r="J2321" i="33"/>
  <c r="J2322" i="33"/>
  <c r="J2323" i="33"/>
  <c r="J2324" i="33"/>
  <c r="J2325" i="33"/>
  <c r="J2326" i="33"/>
  <c r="J2327" i="33"/>
  <c r="J2328" i="33"/>
  <c r="J2329" i="33"/>
  <c r="J2330" i="33"/>
  <c r="J2331" i="33"/>
  <c r="J2332" i="33"/>
  <c r="J2333" i="33"/>
  <c r="J2334" i="33"/>
  <c r="J2335" i="33"/>
  <c r="J2336" i="33"/>
  <c r="J2337" i="33"/>
  <c r="J2338" i="33"/>
  <c r="J2339" i="33"/>
  <c r="J2340" i="33"/>
  <c r="J2341" i="33"/>
  <c r="J2342" i="33"/>
  <c r="J2343" i="33"/>
  <c r="J2344" i="33"/>
  <c r="J2345" i="33"/>
  <c r="J2346" i="33"/>
  <c r="J2347" i="33"/>
  <c r="J2348" i="33"/>
  <c r="J2349" i="33"/>
  <c r="J2350" i="33"/>
  <c r="J2351" i="33"/>
  <c r="J2352" i="33"/>
  <c r="J2353" i="33"/>
  <c r="J2354" i="33"/>
  <c r="J2355" i="33"/>
  <c r="J2356" i="33"/>
  <c r="J2357" i="33"/>
  <c r="J2358" i="33"/>
  <c r="J2359" i="33"/>
  <c r="J2360" i="33"/>
  <c r="J2361" i="33"/>
  <c r="J2362" i="33"/>
  <c r="J2363" i="33"/>
  <c r="J2364" i="33"/>
  <c r="J2368" i="33"/>
  <c r="J2369" i="33"/>
  <c r="J2370" i="33"/>
  <c r="J2371" i="33"/>
  <c r="J2372" i="33"/>
  <c r="J2373" i="33"/>
  <c r="J2374" i="33"/>
  <c r="J2375" i="33"/>
  <c r="J2376" i="33"/>
  <c r="J2377" i="33"/>
  <c r="J2378" i="33"/>
  <c r="J2379" i="33"/>
  <c r="J2380" i="33"/>
  <c r="J2381" i="33"/>
  <c r="J2382" i="33"/>
  <c r="J2383" i="33"/>
  <c r="J2384" i="33"/>
  <c r="J2385" i="33"/>
  <c r="J2386" i="33"/>
  <c r="J2387" i="33"/>
  <c r="J2388" i="33"/>
  <c r="J2389" i="33"/>
  <c r="J2390" i="33"/>
  <c r="J2391" i="33"/>
  <c r="J2392" i="33"/>
  <c r="J2393" i="33"/>
  <c r="J2394" i="33"/>
  <c r="J2395" i="33"/>
  <c r="J2396" i="33"/>
  <c r="J2397" i="33"/>
  <c r="J2398" i="33"/>
  <c r="J2399" i="33"/>
  <c r="J2400" i="33"/>
  <c r="J2401" i="33"/>
  <c r="J2402" i="33"/>
  <c r="J2403" i="33"/>
  <c r="J2404" i="33"/>
  <c r="J2405" i="33"/>
  <c r="J2406" i="33"/>
  <c r="J2407" i="33"/>
  <c r="J2408" i="33"/>
  <c r="J2409" i="33"/>
  <c r="J2410" i="33"/>
  <c r="J2411" i="33"/>
  <c r="J2424" i="33"/>
  <c r="J2425" i="33"/>
  <c r="J2426" i="33"/>
  <c r="J2427" i="33"/>
  <c r="J2428" i="33"/>
  <c r="J2429" i="33"/>
  <c r="J2430" i="33"/>
  <c r="J2431" i="33"/>
  <c r="J2432" i="33"/>
  <c r="J2433" i="33"/>
  <c r="J2434" i="33"/>
  <c r="J2435" i="33"/>
  <c r="J2436" i="33"/>
  <c r="J2437" i="33"/>
  <c r="J2438" i="33"/>
  <c r="J2439" i="33"/>
  <c r="J2440" i="33"/>
  <c r="J2441" i="33"/>
  <c r="J2442" i="33"/>
  <c r="J2443" i="33"/>
  <c r="J2444" i="33"/>
  <c r="J2445" i="33"/>
  <c r="J2446" i="33"/>
  <c r="J2447" i="33"/>
  <c r="J2448" i="33"/>
  <c r="J2449" i="33"/>
  <c r="J2450" i="33"/>
  <c r="J2451" i="33"/>
  <c r="J2452" i="33"/>
  <c r="J2453" i="33"/>
  <c r="J2454" i="33"/>
  <c r="J2455" i="33"/>
  <c r="J2456" i="33"/>
  <c r="J2466" i="33"/>
  <c r="J2467" i="33"/>
  <c r="J2468" i="33"/>
  <c r="J2469" i="33"/>
  <c r="J2470" i="33"/>
  <c r="J2471" i="33"/>
  <c r="J2472" i="33"/>
  <c r="J2473" i="33"/>
  <c r="J2474" i="33"/>
  <c r="J2475" i="33"/>
  <c r="J2476" i="33"/>
  <c r="J2477" i="33"/>
  <c r="J2478" i="33"/>
  <c r="J2479" i="33"/>
  <c r="J2480" i="33"/>
  <c r="J2481" i="33"/>
  <c r="J2482" i="33"/>
  <c r="J2483" i="33"/>
  <c r="J2484" i="33"/>
  <c r="J2485" i="33"/>
  <c r="J2486" i="33"/>
  <c r="J2487" i="33"/>
  <c r="J2488" i="33"/>
  <c r="J2489" i="33"/>
  <c r="J2490" i="33"/>
  <c r="J2491" i="33"/>
  <c r="J2492" i="33"/>
  <c r="J2493" i="33"/>
  <c r="J2494" i="33"/>
  <c r="J2495" i="33"/>
  <c r="J2496" i="33"/>
  <c r="J2497" i="33"/>
  <c r="J2498" i="33"/>
  <c r="J2499" i="33"/>
  <c r="J2500" i="33"/>
  <c r="J2501" i="33"/>
  <c r="J2502" i="33"/>
  <c r="J2503" i="33"/>
  <c r="J2504" i="33"/>
  <c r="J2505" i="33"/>
  <c r="J2506" i="33"/>
  <c r="J2507" i="33"/>
  <c r="J2508" i="33"/>
  <c r="J2509" i="33"/>
  <c r="J2510" i="33"/>
  <c r="J2511" i="33"/>
  <c r="J2512" i="33"/>
  <c r="J2513" i="33"/>
  <c r="J2514" i="33"/>
  <c r="J2515" i="33"/>
  <c r="J2516" i="33"/>
  <c r="J2517" i="33"/>
  <c r="J2518" i="33"/>
  <c r="J2519" i="33"/>
  <c r="J2520" i="33"/>
  <c r="J2536" i="33"/>
  <c r="J2537" i="33"/>
  <c r="J2538" i="33"/>
  <c r="J2539" i="33"/>
  <c r="J2540" i="33"/>
  <c r="J2541" i="33"/>
  <c r="J2542" i="33"/>
  <c r="J2543" i="33"/>
  <c r="J2544" i="33"/>
  <c r="J2545" i="33"/>
  <c r="J2546" i="33"/>
  <c r="J2550" i="33"/>
  <c r="J2551" i="33"/>
  <c r="J2552" i="33"/>
  <c r="J2553" i="33"/>
  <c r="J2554" i="33"/>
  <c r="J2555" i="33"/>
  <c r="J2556" i="33"/>
  <c r="J2557" i="33"/>
  <c r="J2558" i="33"/>
  <c r="J2559" i="33"/>
  <c r="J2560" i="33"/>
  <c r="J2561" i="33"/>
  <c r="J2562" i="33"/>
  <c r="J2563" i="33"/>
  <c r="J2564" i="33"/>
  <c r="J2565" i="33"/>
  <c r="J2566" i="33"/>
  <c r="J2567" i="33"/>
  <c r="J2568" i="33"/>
  <c r="J2569" i="33"/>
  <c r="J2570" i="33"/>
  <c r="J2571" i="33"/>
  <c r="J2572" i="33"/>
  <c r="J2573" i="33"/>
  <c r="J2574" i="33"/>
  <c r="J2575" i="33"/>
  <c r="J2576" i="33"/>
  <c r="J2577" i="33"/>
  <c r="J2578" i="33"/>
  <c r="J2579" i="33"/>
  <c r="J2580" i="33"/>
  <c r="J2581" i="33"/>
  <c r="J2582" i="33"/>
  <c r="J2583" i="33"/>
  <c r="J2584" i="33"/>
  <c r="J2585" i="33"/>
  <c r="J2586" i="33"/>
  <c r="J2587" i="33"/>
  <c r="J2588" i="33"/>
  <c r="J2589" i="33"/>
  <c r="J2590" i="33"/>
  <c r="J2591" i="33"/>
  <c r="J2592" i="33"/>
  <c r="J2593" i="33"/>
  <c r="J2594" i="33"/>
  <c r="J2595" i="33"/>
  <c r="J2596" i="33"/>
  <c r="J2597" i="33"/>
  <c r="J2598" i="33"/>
  <c r="J2599" i="33"/>
  <c r="J2600" i="33"/>
  <c r="J2601" i="33"/>
  <c r="J2602" i="33"/>
  <c r="J2603" i="33"/>
  <c r="J2604" i="33"/>
  <c r="J2605" i="33"/>
  <c r="J2606" i="33"/>
  <c r="J2607" i="33"/>
  <c r="J2608" i="33"/>
  <c r="J2609" i="33"/>
  <c r="J2610" i="33"/>
  <c r="J2611" i="33"/>
  <c r="J2612" i="33"/>
  <c r="J2613" i="33"/>
  <c r="J2614" i="33"/>
  <c r="J2615" i="33"/>
  <c r="J2616" i="33"/>
  <c r="J2617" i="33"/>
  <c r="J2618" i="33"/>
  <c r="J2619" i="33"/>
  <c r="J2620" i="33"/>
  <c r="J2621" i="33"/>
  <c r="J2622" i="33"/>
  <c r="J2623" i="33"/>
  <c r="J2624" i="33"/>
  <c r="J2625" i="33"/>
  <c r="J2626" i="33"/>
  <c r="J2627" i="33"/>
  <c r="J2628" i="33"/>
  <c r="J2629" i="33"/>
  <c r="J2630" i="33"/>
  <c r="J2631" i="33"/>
  <c r="J2632" i="33"/>
  <c r="J2633" i="33"/>
  <c r="J2634" i="33"/>
  <c r="J2635" i="33"/>
  <c r="J2636" i="33"/>
  <c r="J2637" i="33"/>
  <c r="J2638" i="33"/>
  <c r="J2639" i="33"/>
  <c r="J2640" i="33"/>
  <c r="J2641" i="33"/>
  <c r="J2642" i="33"/>
  <c r="J2643" i="33"/>
  <c r="J2644" i="33"/>
  <c r="J2645" i="33"/>
  <c r="J2646" i="33"/>
  <c r="J2647" i="33"/>
  <c r="J2648" i="33"/>
  <c r="J2649" i="33"/>
  <c r="J2650" i="33"/>
  <c r="J2651" i="33"/>
  <c r="J2652" i="33"/>
  <c r="J2653" i="33"/>
  <c r="J2654" i="33"/>
  <c r="J2655" i="33"/>
  <c r="J2656" i="33"/>
  <c r="J2657" i="33"/>
  <c r="J2658" i="33"/>
  <c r="J2659" i="33"/>
  <c r="J2660" i="33"/>
  <c r="J2661" i="33"/>
  <c r="J2662" i="33"/>
  <c r="J2663" i="33"/>
  <c r="J2664" i="33"/>
  <c r="J2665" i="33"/>
  <c r="J2666" i="33"/>
  <c r="J2667" i="33"/>
  <c r="J2668" i="33"/>
  <c r="J2669" i="33"/>
  <c r="J2670" i="33"/>
  <c r="J2671" i="33"/>
  <c r="J2672" i="33"/>
  <c r="J2673" i="33"/>
  <c r="J2674" i="33"/>
  <c r="J2675" i="33"/>
  <c r="J2676" i="33"/>
  <c r="J2677" i="33"/>
  <c r="J2678" i="33"/>
  <c r="J2679" i="33"/>
  <c r="J2680" i="33"/>
  <c r="J2681" i="33"/>
  <c r="J2682" i="33"/>
  <c r="J2683" i="33"/>
  <c r="J2684" i="33"/>
  <c r="J2685" i="33"/>
  <c r="J2686" i="33"/>
  <c r="J2687" i="33"/>
  <c r="J2688" i="33"/>
  <c r="J2689" i="33"/>
  <c r="J2690" i="33"/>
  <c r="J2691" i="33"/>
  <c r="J2692" i="33"/>
  <c r="J2693" i="33"/>
  <c r="J2694" i="33"/>
  <c r="J2695" i="33"/>
  <c r="J2696" i="33"/>
  <c r="J2697" i="33"/>
  <c r="J2698" i="33"/>
  <c r="J2699" i="33"/>
  <c r="J2700" i="33"/>
  <c r="J2701" i="33"/>
  <c r="J2702" i="33"/>
  <c r="J2703" i="33"/>
  <c r="J2704" i="33"/>
  <c r="J2705" i="33"/>
  <c r="J2706" i="33"/>
  <c r="J2707" i="33"/>
  <c r="J2708" i="33"/>
  <c r="J2709" i="33"/>
  <c r="J2710" i="33"/>
  <c r="J2711" i="33"/>
  <c r="J2712" i="33"/>
  <c r="J2713" i="33"/>
  <c r="J2714" i="33"/>
  <c r="J2715" i="33"/>
  <c r="J2716" i="33"/>
  <c r="J2717" i="33"/>
  <c r="J2718" i="33"/>
  <c r="J2719" i="33"/>
  <c r="J2720" i="33"/>
  <c r="J2721" i="33"/>
  <c r="J2722" i="33"/>
  <c r="J2723" i="33"/>
  <c r="J2724" i="33"/>
  <c r="J2725" i="33"/>
  <c r="J2726" i="33"/>
  <c r="J2727" i="33"/>
  <c r="J2728" i="33"/>
  <c r="J2729" i="33"/>
  <c r="J2730" i="33"/>
  <c r="J2731" i="33"/>
  <c r="J2732" i="33"/>
  <c r="J2733" i="33"/>
  <c r="J2734" i="33"/>
  <c r="J2735" i="33"/>
  <c r="J2736" i="33"/>
  <c r="J2737" i="33"/>
  <c r="J2738" i="33"/>
  <c r="J2739" i="33"/>
  <c r="J2740" i="33"/>
  <c r="J2741" i="33"/>
  <c r="J2742" i="33"/>
  <c r="J2743" i="33"/>
  <c r="J2746" i="33"/>
  <c r="J2747" i="33"/>
  <c r="J2748" i="33"/>
  <c r="J2749" i="33"/>
  <c r="J2750" i="33"/>
  <c r="J2751" i="33"/>
  <c r="J2752" i="33"/>
  <c r="J2753" i="33"/>
  <c r="J2754" i="33"/>
  <c r="J2755" i="33"/>
  <c r="J2756" i="33"/>
  <c r="J2757" i="33"/>
  <c r="J2758" i="33"/>
  <c r="J2759" i="33"/>
  <c r="J2760" i="33"/>
  <c r="J2761" i="33"/>
  <c r="J2762" i="33"/>
  <c r="J2763" i="33"/>
  <c r="J2764" i="33"/>
  <c r="J2765" i="33"/>
  <c r="J2766" i="33"/>
  <c r="J2767" i="33"/>
  <c r="J2768" i="33"/>
  <c r="J2769" i="33"/>
  <c r="J2770" i="33"/>
  <c r="J2771" i="33"/>
  <c r="J2772" i="33"/>
  <c r="J2773" i="33"/>
  <c r="J2774" i="33"/>
  <c r="J2775" i="33"/>
  <c r="J2776" i="33"/>
  <c r="J2777" i="33"/>
  <c r="J2778" i="33"/>
  <c r="J2779" i="33"/>
  <c r="J2780" i="33"/>
  <c r="J2781" i="33"/>
  <c r="J2782" i="33"/>
  <c r="J2783" i="33"/>
  <c r="J2784" i="33"/>
  <c r="J2785" i="33"/>
  <c r="J2786" i="33"/>
  <c r="J2787" i="33"/>
  <c r="J2788" i="33"/>
  <c r="J2789" i="33"/>
  <c r="J2790" i="33"/>
  <c r="J2791" i="33"/>
  <c r="J2792" i="33"/>
  <c r="J2793" i="33"/>
  <c r="J2802" i="33"/>
  <c r="J2803" i="33"/>
  <c r="J2804" i="33"/>
  <c r="J2805" i="33"/>
  <c r="J2806" i="33"/>
  <c r="J2807" i="33"/>
  <c r="J2808" i="33"/>
  <c r="J2809" i="33"/>
  <c r="J2810" i="33"/>
  <c r="J2811" i="33"/>
  <c r="J2812" i="33"/>
  <c r="J2813" i="33"/>
  <c r="J2814" i="33"/>
  <c r="J2815" i="33"/>
  <c r="J2816" i="33"/>
  <c r="J2817" i="33"/>
  <c r="J2818" i="33"/>
  <c r="J2819" i="33"/>
  <c r="J2820" i="33"/>
  <c r="J2821" i="33"/>
  <c r="J2822" i="33"/>
  <c r="J2823" i="33"/>
  <c r="J2824" i="33"/>
  <c r="J2825" i="33"/>
  <c r="J2826" i="33"/>
  <c r="J2827" i="33"/>
  <c r="J2828" i="33"/>
  <c r="J2829" i="33"/>
  <c r="J2830" i="33"/>
  <c r="J2831" i="33"/>
  <c r="J2832" i="33"/>
  <c r="J2833" i="33"/>
  <c r="J2834" i="33"/>
  <c r="J2835" i="33"/>
  <c r="J2836" i="33"/>
  <c r="J2837" i="33"/>
  <c r="J2844" i="33"/>
  <c r="J2845" i="33"/>
  <c r="J2846" i="33"/>
  <c r="J2847" i="33"/>
  <c r="J2848" i="33"/>
  <c r="J2849" i="33"/>
  <c r="J2850" i="33"/>
  <c r="J2851" i="33"/>
  <c r="J2852" i="33"/>
  <c r="J2853" i="33"/>
  <c r="J2854" i="33"/>
  <c r="J2855" i="33"/>
  <c r="J2856" i="33"/>
  <c r="J2857" i="33"/>
  <c r="J2858" i="33"/>
  <c r="J2859" i="33"/>
  <c r="J2860" i="33"/>
  <c r="J2861" i="33"/>
  <c r="J2862" i="33"/>
  <c r="J2863" i="33"/>
  <c r="J2864" i="33"/>
  <c r="J2865" i="33"/>
  <c r="J2866" i="33"/>
  <c r="J2867" i="33"/>
  <c r="J2868" i="33"/>
  <c r="J2869" i="33"/>
  <c r="J2870" i="33"/>
  <c r="J2871" i="33"/>
  <c r="J2872" i="33"/>
  <c r="J2873" i="33"/>
  <c r="J2874" i="33"/>
  <c r="J2875" i="33"/>
  <c r="J2876" i="33"/>
  <c r="J2877" i="33"/>
  <c r="J2878" i="33"/>
  <c r="J2879" i="33"/>
  <c r="J2880" i="33"/>
  <c r="J2881" i="33"/>
  <c r="J2882" i="33"/>
  <c r="J2883" i="33"/>
  <c r="J2884" i="33"/>
  <c r="J2885" i="33"/>
  <c r="J2886" i="33"/>
  <c r="J2887" i="33"/>
  <c r="J2888" i="33"/>
  <c r="J2889" i="33"/>
  <c r="J2890" i="33"/>
  <c r="J2891" i="33"/>
  <c r="J2892" i="33"/>
  <c r="J2893" i="33"/>
  <c r="J2894" i="33"/>
  <c r="J2895" i="33"/>
  <c r="J2896" i="33"/>
  <c r="J2897" i="33"/>
  <c r="J2898" i="33"/>
  <c r="J2905" i="33"/>
  <c r="J2906" i="33"/>
  <c r="J2907" i="33"/>
  <c r="J2908" i="33"/>
  <c r="J2914" i="33"/>
  <c r="J2915" i="33"/>
  <c r="J2916" i="33"/>
  <c r="J2917" i="33"/>
  <c r="J2918" i="33"/>
  <c r="J2919" i="33"/>
  <c r="J2920" i="33"/>
  <c r="J2921" i="33"/>
  <c r="J2922" i="33"/>
  <c r="J2923" i="33"/>
  <c r="J2924" i="33"/>
  <c r="J2925" i="33"/>
  <c r="J3372" i="33"/>
  <c r="J3373" i="33"/>
  <c r="J3374" i="33"/>
  <c r="J3375" i="33"/>
  <c r="J3376" i="33"/>
  <c r="J3377" i="33"/>
  <c r="J3378" i="33"/>
  <c r="J3379" i="33"/>
  <c r="J3380" i="33"/>
  <c r="J3381" i="33"/>
  <c r="J3382" i="33"/>
  <c r="J3383" i="33"/>
  <c r="J3386" i="33"/>
  <c r="J3387" i="33"/>
  <c r="J3388" i="33"/>
  <c r="J3389" i="33"/>
  <c r="J3390" i="33"/>
  <c r="J3391"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42" i="33"/>
  <c r="J3443"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J3476" i="33"/>
  <c r="J3477" i="33"/>
  <c r="J3484" i="33"/>
  <c r="J3485" i="33"/>
  <c r="J3486" i="33"/>
  <c r="J3487" i="33"/>
  <c r="J3488" i="33"/>
  <c r="J3489" i="33"/>
  <c r="J3490" i="33"/>
  <c r="J3491" i="33"/>
  <c r="J3492" i="33"/>
  <c r="J3493" i="33"/>
  <c r="J3494" i="33"/>
  <c r="J3495" i="33"/>
  <c r="J3496" i="33"/>
  <c r="J3497" i="33"/>
  <c r="J3498" i="33"/>
  <c r="J3499" i="33"/>
  <c r="J3500" i="33"/>
  <c r="J3501" i="33"/>
  <c r="J3502" i="33"/>
  <c r="J3503" i="33"/>
  <c r="J3504" i="33"/>
  <c r="J3505" i="33"/>
  <c r="J3506" i="33"/>
  <c r="J3507" i="33"/>
  <c r="J3508" i="33"/>
  <c r="J3509" i="33"/>
  <c r="J3510" i="33"/>
  <c r="J3511" i="33"/>
  <c r="J3512" i="33"/>
  <c r="J3513" i="33"/>
  <c r="J3514" i="33"/>
  <c r="J3515" i="33"/>
  <c r="J3516" i="33"/>
  <c r="J3517" i="33"/>
  <c r="J3518" i="33"/>
  <c r="J3519" i="33"/>
  <c r="J3520" i="33"/>
  <c r="J3521" i="33"/>
  <c r="J3522" i="33"/>
  <c r="J3523" i="33"/>
  <c r="J3524" i="33"/>
  <c r="J3525" i="33"/>
  <c r="J3526" i="33"/>
  <c r="J3527" i="33"/>
  <c r="J3528" i="33"/>
  <c r="J3529" i="33"/>
  <c r="J3530" i="33"/>
  <c r="J3531" i="33"/>
  <c r="J3532" i="33"/>
  <c r="J3533" i="33"/>
  <c r="J3534" i="33"/>
  <c r="J3535" i="33"/>
  <c r="J3536" i="33"/>
  <c r="J3537" i="33"/>
  <c r="J3538" i="33"/>
  <c r="J3539" i="33"/>
  <c r="J3540" i="33"/>
  <c r="J3541" i="33"/>
  <c r="J3542" i="33"/>
  <c r="J3543" i="33"/>
  <c r="J3554" i="33"/>
  <c r="J3555" i="33"/>
  <c r="J3556" i="33"/>
  <c r="J3557" i="33"/>
  <c r="J3558" i="33"/>
  <c r="J3559" i="33"/>
  <c r="J3560" i="33"/>
  <c r="J3561" i="33"/>
  <c r="J3562" i="33"/>
  <c r="J3563" i="33"/>
  <c r="J3564" i="33"/>
  <c r="J3565" i="33"/>
  <c r="J3778" i="33"/>
  <c r="J3779" i="33"/>
  <c r="J3780" i="33"/>
  <c r="J3781" i="33"/>
  <c r="J3782" i="33"/>
  <c r="J3783" i="33"/>
  <c r="J3784" i="33"/>
  <c r="J3785" i="33"/>
  <c r="J3786" i="33"/>
  <c r="J3787" i="33"/>
  <c r="J3788" i="33"/>
  <c r="J3789" i="33"/>
  <c r="J3790" i="33"/>
  <c r="J3791" i="33"/>
  <c r="J3792" i="33"/>
  <c r="J3793" i="33"/>
  <c r="J3794" i="33"/>
  <c r="J3795" i="33"/>
  <c r="J3796" i="33"/>
  <c r="J3797" i="33"/>
  <c r="J3798" i="33"/>
  <c r="J3799" i="33"/>
  <c r="J3800" i="33"/>
  <c r="J3801" i="33"/>
  <c r="J3802" i="33"/>
  <c r="J3803" i="33"/>
  <c r="J3804" i="33"/>
  <c r="J3805" i="33"/>
  <c r="J3806" i="33"/>
  <c r="J3807" i="33"/>
  <c r="J3808" i="33"/>
  <c r="J3809" i="33"/>
  <c r="J3810" i="33"/>
  <c r="J3811" i="33"/>
  <c r="J3812" i="33"/>
  <c r="J3813" i="33"/>
  <c r="J3814" i="33"/>
  <c r="J3815" i="33"/>
  <c r="J3816" i="33"/>
  <c r="J3817" i="33"/>
  <c r="J3818" i="33"/>
  <c r="J3819" i="33"/>
  <c r="J3820" i="33"/>
  <c r="J3821" i="33"/>
  <c r="J3822" i="33"/>
  <c r="J3823" i="33"/>
  <c r="J3824" i="33"/>
  <c r="J3825" i="33"/>
  <c r="J3826" i="33"/>
  <c r="J3827" i="33"/>
  <c r="J3828" i="33"/>
  <c r="J3829" i="33"/>
  <c r="J3830" i="33"/>
  <c r="J3831" i="33"/>
  <c r="J3832" i="33"/>
  <c r="J3833" i="33"/>
  <c r="J3834" i="33"/>
  <c r="J3835" i="33"/>
  <c r="J3836" i="33"/>
  <c r="J3837" i="33"/>
  <c r="J3838" i="33"/>
  <c r="J3839" i="33"/>
  <c r="J3840" i="33"/>
  <c r="J3841" i="33"/>
  <c r="J3842" i="33"/>
  <c r="J3843" i="33"/>
  <c r="J3844" i="33"/>
  <c r="J3845" i="33"/>
  <c r="J3846" i="33"/>
  <c r="J3847" i="33"/>
  <c r="J3848" i="33"/>
  <c r="J3849" i="33"/>
  <c r="J3850" i="33"/>
  <c r="J3851" i="33"/>
  <c r="J3852" i="33"/>
  <c r="J3853" i="33"/>
  <c r="J3854" i="33"/>
  <c r="J3855" i="33"/>
  <c r="J3856" i="33"/>
  <c r="J3857" i="33"/>
  <c r="J3858" i="33"/>
  <c r="J3859" i="33"/>
  <c r="J3860" i="33"/>
  <c r="J3861" i="33"/>
  <c r="J3862" i="33"/>
  <c r="J3863" i="33"/>
  <c r="J3864" i="33"/>
  <c r="J3865" i="33"/>
  <c r="J3866" i="33"/>
  <c r="J3867" i="33"/>
  <c r="J3868" i="33"/>
  <c r="J3869" i="33"/>
  <c r="J3870" i="33"/>
  <c r="J3871" i="33"/>
  <c r="J3872" i="33"/>
  <c r="J3873" i="33"/>
  <c r="J3874" i="33"/>
  <c r="J3875" i="33"/>
  <c r="J3876" i="33"/>
  <c r="J3877" i="33"/>
  <c r="J3878" i="33"/>
  <c r="J3879" i="33"/>
  <c r="J3880" i="33"/>
  <c r="J3881" i="33"/>
  <c r="J3882" i="33"/>
  <c r="J3883" i="33"/>
  <c r="J3884" i="33"/>
  <c r="J3885" i="33"/>
  <c r="J3886" i="33"/>
  <c r="J3887" i="33"/>
  <c r="J3888" i="33"/>
  <c r="J3889" i="33"/>
  <c r="J3890" i="33"/>
  <c r="J3891" i="33"/>
  <c r="J3892" i="33"/>
  <c r="J3893" i="33"/>
  <c r="J3894" i="33"/>
  <c r="J3895" i="33"/>
  <c r="J3896" i="33"/>
  <c r="J3897" i="33"/>
  <c r="J3898" i="33"/>
  <c r="J3899" i="33"/>
  <c r="J3900" i="33"/>
  <c r="J3901" i="33"/>
  <c r="J3902" i="33"/>
  <c r="J3903" i="33"/>
  <c r="J3904" i="33"/>
  <c r="J3905" i="33"/>
  <c r="J3906" i="33"/>
  <c r="J3907" i="33"/>
  <c r="J3908" i="33"/>
  <c r="J3909" i="33"/>
  <c r="J3910" i="33"/>
  <c r="J3911" i="33"/>
  <c r="J3912" i="33"/>
  <c r="J3913" i="33"/>
  <c r="J3914" i="33"/>
  <c r="J3915" i="33"/>
  <c r="J3916" i="33"/>
  <c r="J3917" i="33"/>
  <c r="J3918" i="33"/>
  <c r="J3919" i="33"/>
  <c r="J3920" i="33"/>
  <c r="J3921" i="33"/>
  <c r="J3922" i="33"/>
  <c r="J3923" i="33"/>
  <c r="J3924" i="33"/>
  <c r="J3925" i="33"/>
  <c r="J3926" i="33"/>
  <c r="J3927" i="33"/>
  <c r="J3928" i="33"/>
  <c r="J3929" i="33"/>
  <c r="J3930" i="33"/>
  <c r="J3931" i="33"/>
  <c r="J3932" i="33"/>
  <c r="J3933" i="33"/>
  <c r="J3934" i="33"/>
  <c r="J3935" i="33"/>
  <c r="J3936" i="33"/>
  <c r="J3937" i="33"/>
  <c r="J3938" i="33"/>
  <c r="J3939" i="33"/>
  <c r="J3940" i="33"/>
  <c r="J3941" i="33"/>
  <c r="J3942" i="33"/>
  <c r="J3943" i="33"/>
  <c r="J3944" i="33"/>
  <c r="J3945" i="33"/>
  <c r="J3946" i="33"/>
  <c r="J3947" i="33"/>
  <c r="J3948" i="33"/>
  <c r="J3949" i="33"/>
  <c r="J3950" i="33"/>
  <c r="J3951" i="33"/>
  <c r="J3952" i="33"/>
  <c r="J3953" i="33"/>
  <c r="J3954" i="33"/>
  <c r="J3955" i="33"/>
  <c r="J3956" i="33"/>
  <c r="J3957" i="33"/>
  <c r="J3958" i="33"/>
  <c r="J3959" i="33"/>
  <c r="J3960" i="33"/>
  <c r="J3961" i="33"/>
  <c r="J3962" i="33"/>
  <c r="J3963" i="33"/>
  <c r="J3964" i="33"/>
  <c r="J3965" i="33"/>
  <c r="J3966" i="33"/>
  <c r="J3967" i="33"/>
  <c r="J3968" i="33"/>
  <c r="J3969" i="33"/>
  <c r="J3970" i="33"/>
  <c r="J3971" i="33"/>
  <c r="J3972" i="33"/>
  <c r="J3973" i="33"/>
  <c r="J3974" i="33"/>
  <c r="J3975" i="33"/>
  <c r="J3976" i="33"/>
  <c r="J3977" i="33"/>
  <c r="J3978" i="33"/>
  <c r="J3979" i="33"/>
  <c r="J3980" i="33"/>
  <c r="J3981" i="33"/>
  <c r="J3982" i="33"/>
  <c r="J3983" i="33"/>
  <c r="J3984" i="33"/>
  <c r="J3985" i="33"/>
  <c r="J3988" i="33"/>
  <c r="J3989" i="33"/>
  <c r="J3990" i="33"/>
  <c r="J3991" i="33"/>
  <c r="J3992" i="33"/>
  <c r="J3993" i="33"/>
  <c r="J3994" i="33"/>
  <c r="J3995" i="33"/>
  <c r="J3996" i="33"/>
  <c r="J3997" i="33"/>
  <c r="J3998" i="33"/>
  <c r="J3999" i="33"/>
  <c r="J4000" i="33"/>
  <c r="J4001" i="33"/>
  <c r="J4002" i="33"/>
  <c r="J4003" i="33"/>
  <c r="J4004" i="33"/>
  <c r="J4005" i="33"/>
  <c r="J4006" i="33"/>
  <c r="J4007" i="33"/>
  <c r="J4008" i="33"/>
  <c r="J4009" i="33"/>
  <c r="J4010" i="33"/>
  <c r="J4011" i="33"/>
  <c r="J4012" i="33"/>
  <c r="J4013" i="33"/>
  <c r="J4014" i="33"/>
  <c r="J4015" i="33"/>
  <c r="J4016" i="33"/>
  <c r="J4017" i="33"/>
  <c r="J4018" i="33"/>
  <c r="J4019" i="33"/>
  <c r="J4020" i="33"/>
  <c r="J4021" i="33"/>
  <c r="J4022" i="33"/>
  <c r="J4023" i="33"/>
  <c r="J4024" i="33"/>
  <c r="J4025" i="33"/>
  <c r="J4026" i="33"/>
  <c r="J4027" i="33"/>
  <c r="J4028" i="33"/>
  <c r="J4029" i="33"/>
  <c r="J4030" i="33"/>
  <c r="J4031" i="33"/>
  <c r="J4032" i="33"/>
  <c r="J4033" i="33"/>
  <c r="J4034" i="33"/>
  <c r="J4035" i="33"/>
  <c r="J4044" i="33"/>
  <c r="J4045" i="33"/>
  <c r="J4046" i="33"/>
  <c r="J4047" i="33"/>
  <c r="J4048" i="33"/>
  <c r="J4049" i="33"/>
  <c r="J4050" i="33"/>
  <c r="J4051" i="33"/>
  <c r="J4052" i="33"/>
  <c r="J4053" i="33"/>
  <c r="J4054" i="33"/>
  <c r="J4055" i="33"/>
  <c r="J4056" i="33"/>
  <c r="J4057" i="33"/>
  <c r="J4058" i="33"/>
  <c r="J4059" i="33"/>
  <c r="J4060" i="33"/>
  <c r="J4061" i="33"/>
  <c r="J4062" i="33"/>
  <c r="J4063" i="33"/>
  <c r="J4064" i="33"/>
  <c r="J4065" i="33"/>
  <c r="J4066" i="33"/>
  <c r="J4067" i="33"/>
  <c r="J4068" i="33"/>
  <c r="J4069" i="33"/>
  <c r="J4070" i="33"/>
  <c r="J4071" i="33"/>
  <c r="J4072" i="33"/>
  <c r="J4073" i="33"/>
  <c r="J4074" i="33"/>
  <c r="J4075" i="33"/>
  <c r="J4076" i="33"/>
  <c r="J4077" i="33"/>
  <c r="J4078" i="33"/>
  <c r="J4079" i="33"/>
  <c r="J4086" i="33"/>
  <c r="J4087" i="33"/>
  <c r="J4088" i="33"/>
  <c r="J4089" i="33"/>
  <c r="J4090" i="33"/>
  <c r="J4091" i="33"/>
  <c r="J4092" i="33"/>
  <c r="J4093" i="33"/>
  <c r="J4094" i="33"/>
  <c r="J4095" i="33"/>
  <c r="J4096" i="33"/>
  <c r="J4097" i="33"/>
  <c r="J4098" i="33"/>
  <c r="J4099" i="33"/>
  <c r="J4100" i="33"/>
  <c r="J4101" i="33"/>
  <c r="J4102" i="33"/>
  <c r="J4103" i="33"/>
  <c r="J4104" i="33"/>
  <c r="J4105" i="33"/>
  <c r="J4106" i="33"/>
  <c r="J4107" i="33"/>
  <c r="J4108" i="33"/>
  <c r="J4109" i="33"/>
  <c r="J4110" i="33"/>
  <c r="J4111" i="33"/>
  <c r="J4112" i="33"/>
  <c r="J4113" i="33"/>
  <c r="J4114" i="33"/>
  <c r="J4115" i="33"/>
  <c r="J4116" i="33"/>
  <c r="J4117" i="33"/>
  <c r="J4118" i="33"/>
  <c r="J4119" i="33"/>
  <c r="J4120" i="33"/>
  <c r="J4121" i="33"/>
  <c r="J4122" i="33"/>
  <c r="J4123" i="33"/>
  <c r="J4124" i="33"/>
  <c r="J4125" i="33"/>
  <c r="J4126" i="33"/>
  <c r="J4127" i="33"/>
  <c r="J4128" i="33"/>
  <c r="J4129" i="33"/>
  <c r="J4130" i="33"/>
  <c r="J4131" i="33"/>
  <c r="J4132" i="33"/>
  <c r="J4133" i="33"/>
  <c r="J4134" i="33"/>
  <c r="J4135" i="33"/>
  <c r="J4136" i="33"/>
  <c r="J4137" i="33"/>
  <c r="J4138" i="33"/>
  <c r="J4139" i="33"/>
  <c r="J4140" i="33"/>
  <c r="J4141" i="33"/>
  <c r="J4142" i="33"/>
  <c r="J4143" i="33"/>
  <c r="J4144" i="33"/>
  <c r="J4145" i="33"/>
  <c r="J4156" i="33"/>
  <c r="J4157" i="33"/>
  <c r="J4158" i="33"/>
  <c r="J4159" i="33"/>
  <c r="J4160" i="33"/>
  <c r="J4161" i="33"/>
  <c r="J4162" i="33"/>
  <c r="J4163" i="33"/>
  <c r="J4164" i="33"/>
  <c r="J4165" i="33"/>
  <c r="J4166" i="33"/>
  <c r="J4167" i="33"/>
  <c r="K3888" i="33"/>
  <c r="K3951" i="33"/>
  <c r="K3956" i="33"/>
  <c r="K3887" i="33"/>
  <c r="L2746" i="33"/>
  <c r="F14" i="37" l="1"/>
  <c r="F17" i="37"/>
  <c r="F22" i="37"/>
  <c r="F23" i="37"/>
  <c r="D4" i="37"/>
  <c r="F4" i="37"/>
  <c r="F20" i="37"/>
  <c r="F6" i="37"/>
  <c r="F10" i="37"/>
  <c r="F13" i="37"/>
  <c r="F15" i="37"/>
  <c r="F7" i="37"/>
  <c r="F8" i="37"/>
  <c r="L3387" i="33"/>
  <c r="L2370" i="33"/>
  <c r="L2290" i="33"/>
  <c r="L2368" i="33"/>
  <c r="L2297" i="33"/>
  <c r="L2293" i="33"/>
  <c r="L2555" i="33"/>
  <c r="M2557" i="33"/>
  <c r="L2550" i="33"/>
  <c r="M2297" i="33"/>
  <c r="L1463" i="33"/>
  <c r="M664" i="33"/>
  <c r="M21" i="33"/>
  <c r="L21" i="33"/>
  <c r="M1461" i="33"/>
  <c r="L2557" i="33"/>
  <c r="M3950" i="33"/>
  <c r="M3952" i="33"/>
  <c r="L2554" i="33"/>
  <c r="L2562" i="33"/>
  <c r="L2556" i="33"/>
  <c r="L3988" i="33"/>
  <c r="M3841" i="33"/>
  <c r="M2294" i="33"/>
  <c r="M3842" i="33"/>
  <c r="M3845" i="33"/>
  <c r="M3951" i="33"/>
  <c r="M2370" i="33"/>
  <c r="M3846" i="33"/>
  <c r="M3840" i="33"/>
  <c r="L3841" i="33"/>
  <c r="L3846" i="33"/>
  <c r="L3952" i="33"/>
  <c r="L2294" i="33"/>
  <c r="L2918" i="50"/>
  <c r="M2919" i="50"/>
  <c r="L2922" i="50"/>
  <c r="M2923" i="50"/>
  <c r="L2926" i="50"/>
  <c r="M2927" i="50"/>
  <c r="L2919" i="50"/>
  <c r="L2923" i="50"/>
  <c r="L2927" i="50"/>
  <c r="K2918" i="50"/>
  <c r="K2922" i="50"/>
  <c r="K2926" i="50"/>
  <c r="L2289" i="33"/>
  <c r="L3842" i="33"/>
  <c r="L1461" i="33"/>
  <c r="L3951" i="33"/>
  <c r="L3845" i="33"/>
  <c r="L3950" i="33"/>
  <c r="L3840" i="33"/>
  <c r="L664" i="33"/>
  <c r="L1067" i="33"/>
  <c r="K773" i="50"/>
  <c r="K761" i="50"/>
  <c r="K765" i="50"/>
  <c r="K769" i="50"/>
  <c r="L774" i="50"/>
  <c r="M7" i="37"/>
  <c r="M5" i="37"/>
  <c r="M6" i="37"/>
  <c r="M3" i="37"/>
  <c r="M8" i="37"/>
  <c r="M9" i="37"/>
  <c r="F2552" i="33"/>
  <c r="K2552" i="33" s="1"/>
  <c r="F2556" i="33"/>
  <c r="K2556" i="33" s="1"/>
  <c r="F2560" i="33"/>
  <c r="K2560" i="33" s="1"/>
  <c r="G4" i="37"/>
  <c r="M4" i="37"/>
  <c r="K1061" i="33"/>
  <c r="F2551" i="33"/>
  <c r="K2551" i="33" s="1"/>
  <c r="F2555" i="33"/>
  <c r="K2555" i="33" s="1"/>
  <c r="F2559" i="33"/>
  <c r="K2559" i="33" s="1"/>
  <c r="K873" i="33"/>
  <c r="F2550" i="33"/>
  <c r="K2550" i="33" s="1"/>
  <c r="F2554" i="33"/>
  <c r="K2554" i="33" s="1"/>
  <c r="F2558" i="33"/>
  <c r="K2558" i="33" s="1"/>
  <c r="F2562" i="33"/>
  <c r="K2562" i="33" s="1"/>
  <c r="F2553" i="33"/>
  <c r="K2553" i="33" s="1"/>
  <c r="F2557" i="33"/>
  <c r="K2557" i="33" s="1"/>
  <c r="F2561" i="33"/>
  <c r="K2561" i="33" s="1"/>
  <c r="M3844" i="33"/>
  <c r="E4" i="37" l="1"/>
  <c r="M14" i="37"/>
  <c r="L3844" i="33"/>
  <c r="L3386" i="33"/>
  <c r="K869" i="33"/>
  <c r="K654" i="33"/>
  <c r="K870" i="33"/>
  <c r="K864" i="33"/>
  <c r="K865" i="33"/>
  <c r="K867" i="33"/>
  <c r="K862" i="33"/>
  <c r="K766" i="50"/>
  <c r="L769" i="50"/>
  <c r="M769" i="50"/>
  <c r="M761" i="50"/>
  <c r="L761" i="50"/>
  <c r="M771" i="50"/>
  <c r="L771" i="50"/>
  <c r="M763" i="50"/>
  <c r="L763" i="50"/>
  <c r="L772" i="50"/>
  <c r="M772" i="50"/>
  <c r="K762" i="50"/>
  <c r="M765" i="50"/>
  <c r="L765" i="50"/>
  <c r="M773" i="50"/>
  <c r="L773" i="50"/>
  <c r="K770" i="50"/>
  <c r="L764" i="50"/>
  <c r="M764" i="50"/>
  <c r="M767" i="50"/>
  <c r="L767" i="50"/>
  <c r="L768" i="50"/>
  <c r="M768" i="50"/>
  <c r="K861" i="33"/>
  <c r="L1061" i="33"/>
  <c r="K1063" i="33"/>
  <c r="K657" i="33"/>
  <c r="K1056" i="33"/>
  <c r="K1065" i="33"/>
  <c r="K1064" i="33"/>
  <c r="K651" i="33"/>
  <c r="K1062" i="33"/>
  <c r="L873" i="33"/>
  <c r="K649" i="33"/>
  <c r="K1057" i="33"/>
  <c r="K1055" i="33"/>
  <c r="K659" i="33"/>
  <c r="L657" i="33"/>
  <c r="M1063" i="33"/>
  <c r="L1063" i="33"/>
  <c r="K655" i="33"/>
  <c r="K1058" i="33"/>
  <c r="K653" i="33"/>
  <c r="K1060" i="33"/>
  <c r="K660" i="33"/>
  <c r="K3985" i="33"/>
  <c r="K658" i="33"/>
  <c r="K656" i="33"/>
  <c r="K650" i="33"/>
  <c r="K652" i="33"/>
  <c r="K1059" i="33"/>
  <c r="K1066" i="33"/>
  <c r="L654" i="33" l="1"/>
  <c r="M3386" i="33"/>
  <c r="K871" i="33"/>
  <c r="K863" i="33"/>
  <c r="M869" i="33"/>
  <c r="M864" i="33"/>
  <c r="M867" i="33"/>
  <c r="M1061" i="33"/>
  <c r="M870" i="33"/>
  <c r="M865" i="33"/>
  <c r="K860" i="33"/>
  <c r="K859" i="33"/>
  <c r="K866" i="33"/>
  <c r="K868" i="33"/>
  <c r="M862" i="33"/>
  <c r="L762" i="50"/>
  <c r="M762" i="50"/>
  <c r="M766" i="50"/>
  <c r="L766" i="50"/>
  <c r="M770" i="50"/>
  <c r="L770" i="50"/>
  <c r="M871" i="33"/>
  <c r="L871" i="33"/>
  <c r="L866" i="33"/>
  <c r="M863" i="33"/>
  <c r="L863" i="33"/>
  <c r="M868" i="33"/>
  <c r="L868" i="33"/>
  <c r="M860" i="33"/>
  <c r="L860" i="33"/>
  <c r="M861" i="33"/>
  <c r="L861" i="33"/>
  <c r="M1056" i="33"/>
  <c r="L1056" i="33"/>
  <c r="M1065" i="33"/>
  <c r="L1065" i="33"/>
  <c r="M1064" i="33"/>
  <c r="L1064" i="33"/>
  <c r="M1055" i="33"/>
  <c r="L1055" i="33"/>
  <c r="M1058" i="33"/>
  <c r="L1058" i="33"/>
  <c r="L655" i="33"/>
  <c r="L659" i="33"/>
  <c r="M1057" i="33"/>
  <c r="L1057" i="33"/>
  <c r="L1062" i="33"/>
  <c r="M653" i="33"/>
  <c r="L653" i="33"/>
  <c r="M873" i="33"/>
  <c r="L649" i="33"/>
  <c r="M651" i="33"/>
  <c r="L651" i="33"/>
  <c r="L1066" i="33"/>
  <c r="L656" i="33"/>
  <c r="M652" i="33"/>
  <c r="L652" i="33"/>
  <c r="L3985" i="33"/>
  <c r="M660" i="33"/>
  <c r="L660" i="33"/>
  <c r="M1059" i="33"/>
  <c r="L1059" i="33"/>
  <c r="M650" i="33"/>
  <c r="L650" i="33"/>
  <c r="M658" i="33"/>
  <c r="L658" i="33"/>
  <c r="M1060" i="33"/>
  <c r="L1060" i="33"/>
  <c r="C7" i="37" l="1"/>
  <c r="C8" i="37"/>
  <c r="C4" i="37"/>
  <c r="C6" i="37"/>
  <c r="M1062" i="33"/>
  <c r="M655" i="33"/>
  <c r="M657" i="33"/>
  <c r="M654" i="33"/>
  <c r="M649" i="33"/>
  <c r="M659" i="33"/>
  <c r="M3985" i="33"/>
  <c r="L864" i="33"/>
  <c r="L867" i="33"/>
  <c r="L869" i="33"/>
  <c r="L870" i="33"/>
  <c r="L865" i="33"/>
  <c r="M859" i="33"/>
  <c r="L859" i="33"/>
  <c r="L862" i="33"/>
  <c r="M866" i="33"/>
  <c r="M656" i="33"/>
  <c r="M1066" i="33"/>
  <c r="L10" i="37" l="1"/>
  <c r="N10" i="37"/>
  <c r="D6" i="37"/>
  <c r="G6" i="37"/>
  <c r="E6" i="37"/>
  <c r="K10" i="37"/>
  <c r="D7" i="37"/>
  <c r="G7" i="37"/>
  <c r="E7" i="37"/>
  <c r="E8" i="37"/>
  <c r="D8" i="37"/>
  <c r="G8" i="37"/>
  <c r="J10" i="37" l="1"/>
  <c r="M1449" i="33"/>
  <c r="M1451" i="33"/>
  <c r="M1450" i="33"/>
  <c r="M1455" i="33"/>
  <c r="M1452" i="33"/>
  <c r="M1448" i="33"/>
  <c r="M1447" i="33"/>
  <c r="M1453" i="33"/>
  <c r="M1456" i="33"/>
  <c r="M1454" i="33"/>
  <c r="C10" i="37"/>
  <c r="E10" i="37"/>
  <c r="D10" i="37"/>
  <c r="M1464" i="33"/>
  <c r="G10" i="37"/>
  <c r="L1451" i="33"/>
  <c r="L1464" i="33"/>
  <c r="K1449" i="33"/>
  <c r="L1454" i="33"/>
  <c r="L1449" i="33"/>
  <c r="K1452" i="33"/>
  <c r="K1447" i="33"/>
  <c r="L1452" i="33"/>
  <c r="K1455" i="33"/>
  <c r="L1447" i="33"/>
  <c r="K1450" i="33"/>
  <c r="L1455" i="33"/>
  <c r="L1450" i="33"/>
  <c r="K1453" i="33"/>
  <c r="K1448" i="33"/>
  <c r="L1453" i="33"/>
  <c r="K1456" i="33"/>
  <c r="L1448" i="33"/>
  <c r="K1451" i="33"/>
  <c r="K1454" i="33"/>
  <c r="L1456" i="33"/>
  <c r="K1464" i="33"/>
  <c r="L8" i="37"/>
  <c r="L9" i="37"/>
  <c r="M2095" i="33"/>
  <c r="C13" i="37"/>
  <c r="M2089" i="33"/>
  <c r="M2088" i="33"/>
  <c r="M2094" i="33"/>
  <c r="M2092" i="33"/>
  <c r="M2097" i="33"/>
  <c r="M2100" i="33"/>
  <c r="M2096" i="33"/>
  <c r="M2091" i="33"/>
  <c r="M2099" i="33"/>
  <c r="M2101" i="33"/>
  <c r="M2090" i="33"/>
  <c r="M2093" i="33"/>
  <c r="M2098" i="33"/>
  <c r="G13" i="37"/>
  <c r="E13" i="37"/>
  <c r="D13" i="37"/>
  <c r="L2090" i="33"/>
  <c r="L2098" i="33"/>
  <c r="K2088" i="33"/>
  <c r="L2093" i="33"/>
  <c r="K2096" i="33"/>
  <c r="L2101" i="33"/>
  <c r="L2088" i="33"/>
  <c r="K2091" i="33"/>
  <c r="L2096" i="33"/>
  <c r="K2099" i="33"/>
  <c r="L2091" i="33"/>
  <c r="K2094" i="33"/>
  <c r="L2099" i="33"/>
  <c r="K2089" i="33"/>
  <c r="L2094" i="33"/>
  <c r="K2097" i="33"/>
  <c r="L2089" i="33"/>
  <c r="K2092" i="33"/>
  <c r="L2097" i="33"/>
  <c r="K2100" i="33"/>
  <c r="L2092" i="33"/>
  <c r="K2095" i="33"/>
  <c r="L2100" i="33"/>
  <c r="K2090" i="33"/>
  <c r="K2093" i="33"/>
  <c r="L2095" i="33"/>
  <c r="K2098" i="33"/>
  <c r="K2101" i="33"/>
  <c r="M2286" i="33" l="1"/>
  <c r="M2285" i="33"/>
  <c r="M2287" i="33"/>
  <c r="C14" i="37"/>
  <c r="M2284" i="33"/>
  <c r="M2288" i="33"/>
  <c r="D14" i="37"/>
  <c r="M2292" i="33"/>
  <c r="G14" i="37"/>
  <c r="E14" i="37"/>
  <c r="M2296" i="33"/>
  <c r="L2284" i="33"/>
  <c r="L2287" i="33"/>
  <c r="K2285" i="33"/>
  <c r="L2296" i="33"/>
  <c r="L2285" i="33"/>
  <c r="K2288" i="33"/>
  <c r="L2292" i="33"/>
  <c r="K2296" i="33"/>
  <c r="L2288" i="33"/>
  <c r="K2286" i="33"/>
  <c r="L2286" i="33"/>
  <c r="K2292" i="33"/>
  <c r="K2284" i="33"/>
  <c r="K2287" i="33"/>
  <c r="M2363" i="33"/>
  <c r="M2361" i="33"/>
  <c r="C15" i="37"/>
  <c r="M2358" i="33"/>
  <c r="M2357" i="33"/>
  <c r="M2359" i="33"/>
  <c r="M2364" i="33"/>
  <c r="M2356" i="33"/>
  <c r="M2354" i="33"/>
  <c r="M2360" i="33"/>
  <c r="M2355" i="33"/>
  <c r="M2362" i="33"/>
  <c r="G15" i="37"/>
  <c r="D15" i="37"/>
  <c r="E15" i="37"/>
  <c r="L2354" i="33"/>
  <c r="L2362" i="33"/>
  <c r="L2357" i="33"/>
  <c r="K2360" i="33"/>
  <c r="L2355" i="33"/>
  <c r="L2363" i="33"/>
  <c r="L2358" i="33"/>
  <c r="K2361" i="33"/>
  <c r="K2356" i="33"/>
  <c r="L2361" i="33"/>
  <c r="K2364" i="33"/>
  <c r="K2355" i="33"/>
  <c r="K2358" i="33"/>
  <c r="L2360" i="33"/>
  <c r="K2363" i="33"/>
  <c r="L2356" i="33"/>
  <c r="K2359" i="33"/>
  <c r="L2364" i="33"/>
  <c r="K2354" i="33"/>
  <c r="K2357" i="33"/>
  <c r="L2359" i="33"/>
  <c r="K2362" i="33"/>
  <c r="M2732" i="33" l="1"/>
  <c r="M2741" i="33"/>
  <c r="M2736" i="33"/>
  <c r="M2737" i="33"/>
  <c r="M2738" i="33"/>
  <c r="M2740" i="33"/>
  <c r="M2735" i="33"/>
  <c r="M2742" i="33"/>
  <c r="M2739" i="33"/>
  <c r="C17" i="37"/>
  <c r="M2743" i="33"/>
  <c r="M2733" i="33"/>
  <c r="M2734" i="33"/>
  <c r="D17" i="37"/>
  <c r="G17" i="37"/>
  <c r="E17" i="37"/>
  <c r="L2734" i="33"/>
  <c r="L2742" i="33"/>
  <c r="L2737" i="33"/>
  <c r="K2740" i="33"/>
  <c r="K2732" i="33"/>
  <c r="L2732" i="33"/>
  <c r="K2735" i="33"/>
  <c r="L2740" i="33"/>
  <c r="K2743" i="33"/>
  <c r="L2735" i="33"/>
  <c r="K2738" i="33"/>
  <c r="L2743" i="33"/>
  <c r="K2733" i="33"/>
  <c r="L2738" i="33"/>
  <c r="K2741" i="33"/>
  <c r="L2733" i="33"/>
  <c r="K2736" i="33"/>
  <c r="L2741" i="33"/>
  <c r="L2736" i="33"/>
  <c r="K2739" i="33"/>
  <c r="K2734" i="33"/>
  <c r="K2737" i="33"/>
  <c r="L2739" i="33"/>
  <c r="K2742" i="33"/>
  <c r="M3379" i="33" l="1"/>
  <c r="C20" i="37"/>
  <c r="M3382" i="33"/>
  <c r="M3374" i="33"/>
  <c r="M3380" i="33"/>
  <c r="M3381" i="33"/>
  <c r="M3373" i="33"/>
  <c r="M3377" i="33"/>
  <c r="M3378" i="33"/>
  <c r="M3372" i="33"/>
  <c r="M3376" i="33"/>
  <c r="M3383" i="33"/>
  <c r="M3375" i="33"/>
  <c r="E20" i="37"/>
  <c r="D20" i="37"/>
  <c r="G20" i="37"/>
  <c r="L3372" i="33"/>
  <c r="L3380" i="33"/>
  <c r="L3375" i="33"/>
  <c r="K3378" i="33"/>
  <c r="L3383" i="33"/>
  <c r="K3373" i="33"/>
  <c r="L3378" i="33"/>
  <c r="K3381" i="33"/>
  <c r="L3373" i="33"/>
  <c r="K3376" i="33"/>
  <c r="L3381" i="33"/>
  <c r="L3376" i="33"/>
  <c r="K3379" i="33"/>
  <c r="K3374" i="33"/>
  <c r="L3379" i="33"/>
  <c r="K3382" i="33"/>
  <c r="L3374" i="33"/>
  <c r="K3377" i="33"/>
  <c r="L3382" i="33"/>
  <c r="K3372" i="33"/>
  <c r="K3375" i="33"/>
  <c r="L3377" i="33"/>
  <c r="K3380" i="33"/>
  <c r="K3383" i="33"/>
  <c r="M3790" i="33"/>
  <c r="M3791" i="33"/>
  <c r="M3786" i="33"/>
  <c r="M3784" i="33"/>
  <c r="M3782" i="33"/>
  <c r="M3779" i="33"/>
  <c r="M3787" i="33"/>
  <c r="M3785" i="33"/>
  <c r="C22" i="37"/>
  <c r="M3781" i="33"/>
  <c r="M3778" i="33"/>
  <c r="M3783" i="33"/>
  <c r="M3788" i="33"/>
  <c r="M3780" i="33"/>
  <c r="M3789" i="33"/>
  <c r="M3847" i="33"/>
  <c r="E22" i="37"/>
  <c r="D22" i="37"/>
  <c r="G22" i="37"/>
  <c r="M3843" i="33"/>
  <c r="M3949" i="33"/>
  <c r="L3780" i="33"/>
  <c r="L3788" i="33"/>
  <c r="K3778" i="33"/>
  <c r="L3783" i="33"/>
  <c r="K3786" i="33"/>
  <c r="L3791" i="33"/>
  <c r="L3778" i="33"/>
  <c r="K3781" i="33"/>
  <c r="L3786" i="33"/>
  <c r="K3789" i="33"/>
  <c r="K3959" i="33"/>
  <c r="L3781" i="33"/>
  <c r="K3784" i="33"/>
  <c r="L3789" i="33"/>
  <c r="K3883" i="33"/>
  <c r="L3784" i="33"/>
  <c r="K3787" i="33"/>
  <c r="K3949" i="33"/>
  <c r="K3779" i="33"/>
  <c r="L3779" i="33"/>
  <c r="K3782" i="33"/>
  <c r="L3787" i="33"/>
  <c r="K3790" i="33"/>
  <c r="K3843" i="33"/>
  <c r="L3949" i="33"/>
  <c r="L3782" i="33"/>
  <c r="K3785" i="33"/>
  <c r="L3790" i="33"/>
  <c r="L3843" i="33"/>
  <c r="K3886" i="33"/>
  <c r="K3780" i="33"/>
  <c r="K3783" i="33"/>
  <c r="L3785" i="33"/>
  <c r="K3788" i="33"/>
  <c r="K3791" i="33"/>
  <c r="L3847" i="33"/>
  <c r="K3847" i="33"/>
  <c r="K3954" i="33"/>
  <c r="M3978" i="33"/>
  <c r="M3982" i="33"/>
  <c r="M3974" i="33"/>
  <c r="M3977" i="33"/>
  <c r="M3984" i="33"/>
  <c r="M3980" i="33"/>
  <c r="M3983" i="33"/>
  <c r="M3975" i="33"/>
  <c r="M3976" i="33"/>
  <c r="M3981" i="33"/>
  <c r="C23" i="37"/>
  <c r="M3979" i="33"/>
  <c r="G23" i="37"/>
  <c r="D23" i="37"/>
  <c r="E23" i="37"/>
  <c r="L3976" i="33"/>
  <c r="L3984" i="33"/>
  <c r="K3974" i="33"/>
  <c r="L3979" i="33"/>
  <c r="K3982" i="33"/>
  <c r="L3974" i="33"/>
  <c r="K3977" i="33"/>
  <c r="L3982" i="33"/>
  <c r="L3977" i="33"/>
  <c r="K3980" i="33"/>
  <c r="K3975" i="33"/>
  <c r="L3980" i="33"/>
  <c r="K3983" i="33"/>
  <c r="L3975" i="33"/>
  <c r="K3978" i="33"/>
  <c r="L3983" i="33"/>
  <c r="L3978" i="33"/>
  <c r="K3981" i="33"/>
  <c r="K3976" i="33"/>
  <c r="K3979" i="33"/>
  <c r="L3981" i="33"/>
  <c r="K3984" i="33"/>
  <c r="E21" i="37"/>
  <c r="G21" i="37"/>
  <c r="C21" i="37"/>
  <c r="F172" i="33"/>
  <c r="G172" i="33" s="1"/>
  <c r="H172" i="33" s="1"/>
  <c r="F52" i="33"/>
  <c r="F108" i="33"/>
  <c r="G108" i="33" s="1"/>
  <c r="H108" i="33" s="1"/>
  <c r="F167" i="33"/>
  <c r="G167" i="33" s="1"/>
  <c r="H167" i="33" s="1"/>
  <c r="F142" i="33"/>
  <c r="G142" i="33" s="1"/>
  <c r="H142" i="33" s="1"/>
  <c r="F162" i="33"/>
  <c r="G162" i="33" s="1"/>
  <c r="H162" i="33" s="1"/>
  <c r="F44" i="33"/>
  <c r="F90" i="33"/>
  <c r="G90" i="33" s="1"/>
  <c r="H90" i="33" s="1"/>
  <c r="F102" i="33"/>
  <c r="G102" i="33" s="1"/>
  <c r="H102" i="33" s="1"/>
  <c r="F182" i="33"/>
  <c r="G182" i="33" s="1"/>
  <c r="H182" i="33" s="1"/>
  <c r="N5" i="37" s="1"/>
  <c r="F68" i="33"/>
  <c r="F40" i="33"/>
  <c r="F111" i="33"/>
  <c r="G111" i="33" s="1"/>
  <c r="H111" i="33" s="1"/>
  <c r="L4" i="37" s="1"/>
  <c r="F114" i="33"/>
  <c r="G114" i="33" s="1"/>
  <c r="H114" i="33" s="1"/>
  <c r="L5" i="37" s="1"/>
  <c r="F152" i="33"/>
  <c r="G152" i="33" s="1"/>
  <c r="H152" i="33" s="1"/>
  <c r="F64" i="33"/>
  <c r="F126" i="33"/>
  <c r="F96" i="33"/>
  <c r="G96" i="33" s="1"/>
  <c r="H96" i="33" s="1"/>
  <c r="F117" i="33"/>
  <c r="G117" i="33" s="1"/>
  <c r="H117" i="33" s="1"/>
  <c r="L6" i="37" s="1"/>
  <c r="F32" i="33"/>
  <c r="F202" i="33"/>
  <c r="G202" i="33" s="1"/>
  <c r="H202" i="33" s="1"/>
  <c r="N9" i="37" s="1"/>
  <c r="F187" i="33"/>
  <c r="G187" i="33" s="1"/>
  <c r="H187" i="33" s="1"/>
  <c r="N6" i="37" s="1"/>
  <c r="F197" i="33"/>
  <c r="G197" i="33" s="1"/>
  <c r="H197" i="33" s="1"/>
  <c r="N8" i="37" s="1"/>
  <c r="F120" i="33"/>
  <c r="G120" i="33" s="1"/>
  <c r="H120" i="33" s="1"/>
  <c r="L7" i="37" s="1"/>
  <c r="F123" i="33"/>
  <c r="F24" i="33"/>
  <c r="F147" i="33"/>
  <c r="G147" i="33" s="1"/>
  <c r="H147" i="33" s="1"/>
  <c r="F99" i="33"/>
  <c r="G99" i="33" s="1"/>
  <c r="H99" i="33" s="1"/>
  <c r="F157" i="33"/>
  <c r="G157" i="33" s="1"/>
  <c r="H157" i="33" s="1"/>
  <c r="F60" i="33"/>
  <c r="F93" i="33"/>
  <c r="G93" i="33" s="1"/>
  <c r="H93" i="33" s="1"/>
  <c r="F48" i="33"/>
  <c r="F76" i="33"/>
  <c r="F192" i="33"/>
  <c r="G192" i="33" s="1"/>
  <c r="H192" i="33" s="1"/>
  <c r="N7" i="37" s="1"/>
  <c r="F177" i="33"/>
  <c r="G177" i="33" s="1"/>
  <c r="H177" i="33" s="1"/>
  <c r="N4" i="37" s="1"/>
  <c r="F56" i="33"/>
  <c r="F72" i="33"/>
  <c r="F28" i="33"/>
  <c r="F105" i="33"/>
  <c r="G105" i="33" s="1"/>
  <c r="H105" i="33" s="1"/>
  <c r="F137" i="33"/>
  <c r="G137" i="33" s="1"/>
  <c r="H137" i="33" s="1"/>
  <c r="F36" i="33"/>
  <c r="F87" i="33"/>
  <c r="G87" i="33" s="1"/>
  <c r="H87" i="33" s="1"/>
  <c r="G32" i="33" l="1"/>
  <c r="H32" i="33" s="1"/>
  <c r="G68" i="33"/>
  <c r="H68" i="33" s="1"/>
  <c r="K7" i="37" s="1"/>
  <c r="G24" i="33"/>
  <c r="H24" i="33" s="1"/>
  <c r="G52" i="33"/>
  <c r="H52" i="33" s="1"/>
  <c r="G48" i="33"/>
  <c r="H48" i="33" s="1"/>
  <c r="G44" i="33"/>
  <c r="H44" i="33" s="1"/>
  <c r="L3" i="37"/>
  <c r="L14" i="37" s="1"/>
  <c r="D3" i="37"/>
  <c r="K3" i="37"/>
  <c r="J7" i="37"/>
  <c r="N3" i="37"/>
  <c r="N14" i="37" s="1"/>
  <c r="G3" i="37"/>
  <c r="F9" i="33"/>
  <c r="F16" i="33"/>
  <c r="F13" i="33"/>
  <c r="F15" i="33"/>
  <c r="F8" i="33"/>
  <c r="G56" i="33"/>
  <c r="H56" i="33" s="1"/>
  <c r="K4" i="37" s="1"/>
  <c r="J4" i="37" s="1"/>
  <c r="G64" i="33"/>
  <c r="H64" i="33" s="1"/>
  <c r="K6" i="37" s="1"/>
  <c r="J6" i="37" s="1"/>
  <c r="F14" i="33"/>
  <c r="F18" i="33"/>
  <c r="G18" i="33" s="1"/>
  <c r="H18" i="33" s="1"/>
  <c r="G36" i="33"/>
  <c r="H36" i="33" s="1"/>
  <c r="F6" i="33"/>
  <c r="G76" i="33"/>
  <c r="H76" i="33" s="1"/>
  <c r="K9" i="37" s="1"/>
  <c r="J9" i="37" s="1"/>
  <c r="G28" i="33"/>
  <c r="H28" i="33" s="1"/>
  <c r="G60" i="33"/>
  <c r="H60" i="33" s="1"/>
  <c r="K5" i="37" s="1"/>
  <c r="J5" i="37" s="1"/>
  <c r="F10" i="33"/>
  <c r="F12" i="33"/>
  <c r="F17" i="33"/>
  <c r="G17" i="33" s="1"/>
  <c r="H17" i="33" s="1"/>
  <c r="G40" i="33"/>
  <c r="H40" i="33" s="1"/>
  <c r="F11" i="33"/>
  <c r="G72" i="33"/>
  <c r="H72" i="33" s="1"/>
  <c r="K8" i="37" s="1"/>
  <c r="J8" i="37" s="1"/>
  <c r="F5" i="33"/>
  <c r="F7" i="33"/>
  <c r="G9" i="33" l="1"/>
  <c r="K9" i="33"/>
  <c r="G15" i="33"/>
  <c r="K15" i="33"/>
  <c r="G11" i="33"/>
  <c r="K11" i="33"/>
  <c r="G12" i="33"/>
  <c r="K12" i="33"/>
  <c r="G10" i="33"/>
  <c r="K10" i="33"/>
  <c r="G14" i="33"/>
  <c r="K14" i="33"/>
  <c r="G13" i="33"/>
  <c r="K13" i="33"/>
  <c r="E3" i="37"/>
  <c r="G8" i="33"/>
  <c r="K8" i="33"/>
  <c r="J3" i="37"/>
  <c r="J14" i="37" s="1"/>
  <c r="K14" i="37"/>
  <c r="G7" i="33"/>
  <c r="K7" i="33"/>
  <c r="G16" i="33"/>
  <c r="K16" i="33"/>
  <c r="G5" i="33"/>
  <c r="K5" i="33"/>
  <c r="G6" i="33"/>
  <c r="K6" i="33"/>
  <c r="H13" i="33" l="1"/>
  <c r="M13" i="33" s="1"/>
  <c r="L13" i="33"/>
  <c r="H7" i="33"/>
  <c r="M7" i="33" s="1"/>
  <c r="L7" i="33"/>
  <c r="H14" i="33"/>
  <c r="M14" i="33" s="1"/>
  <c r="L14" i="33"/>
  <c r="H5" i="33"/>
  <c r="M5" i="33" s="1"/>
  <c r="L5" i="33"/>
  <c r="H10" i="33"/>
  <c r="M10" i="33" s="1"/>
  <c r="L10" i="33"/>
  <c r="H11" i="33"/>
  <c r="M11" i="33" s="1"/>
  <c r="L11" i="33"/>
  <c r="H6" i="33"/>
  <c r="M6" i="33" s="1"/>
  <c r="L6" i="33"/>
  <c r="H16" i="33"/>
  <c r="M16" i="33" s="1"/>
  <c r="L16" i="33"/>
  <c r="H8" i="33"/>
  <c r="M8" i="33" s="1"/>
  <c r="L8" i="33"/>
  <c r="H12" i="33"/>
  <c r="L12" i="33"/>
  <c r="H15" i="33"/>
  <c r="M15" i="33" s="1"/>
  <c r="L15" i="33"/>
  <c r="H9" i="33"/>
  <c r="M9" i="33" s="1"/>
  <c r="L9" i="33"/>
  <c r="C3" i="37" l="1"/>
  <c r="M12" i="33"/>
  <c r="C19"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356" authorId="0" shapeId="0" xr:uid="{F8DDA28D-49C3-444A-87B5-F7E13FD1F69E}">
      <text>
        <r>
          <rPr>
            <b/>
            <sz val="9"/>
            <color indexed="81"/>
            <rFont val="Tahoma"/>
            <family val="2"/>
          </rPr>
          <t>jeann:</t>
        </r>
        <r>
          <rPr>
            <sz val="9"/>
            <color indexed="81"/>
            <rFont val="Tahoma"/>
            <family val="2"/>
          </rPr>
          <t xml:space="preserve">
Incluye transporte urbano.</t>
        </r>
      </text>
    </comment>
    <comment ref="F3361" authorId="0" shapeId="0" xr:uid="{216F771A-A634-4FCD-BB2E-7044B25C256E}">
      <text>
        <r>
          <rPr>
            <b/>
            <sz val="9"/>
            <color indexed="81"/>
            <rFont val="Tahoma"/>
            <family val="2"/>
          </rPr>
          <t>jeann:</t>
        </r>
        <r>
          <rPr>
            <sz val="9"/>
            <color indexed="81"/>
            <rFont val="Tahoma"/>
            <family val="2"/>
          </rPr>
          <t xml:space="preserve">
Incluye transporte urbano.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545" authorId="0" shapeId="0" xr:uid="{8DB4530E-0A60-4E46-967F-4C8B770B75B2}">
      <text>
        <r>
          <rPr>
            <b/>
            <sz val="9"/>
            <color indexed="81"/>
            <rFont val="Tahoma"/>
            <family val="2"/>
          </rPr>
          <t>jeann:</t>
        </r>
        <r>
          <rPr>
            <sz val="9"/>
            <color indexed="81"/>
            <rFont val="Tahoma"/>
            <family val="2"/>
          </rPr>
          <t xml:space="preserve">
Incluye transporte urbano.</t>
        </r>
      </text>
    </comment>
    <comment ref="F3550" authorId="0" shapeId="0" xr:uid="{66B445D1-7AEB-4659-A98A-802EC60BBD2B}">
      <text>
        <r>
          <rPr>
            <b/>
            <sz val="9"/>
            <color indexed="81"/>
            <rFont val="Tahoma"/>
            <family val="2"/>
          </rPr>
          <t>jeann:</t>
        </r>
        <r>
          <rPr>
            <sz val="9"/>
            <color indexed="81"/>
            <rFont val="Tahoma"/>
            <family val="2"/>
          </rPr>
          <t xml:space="preserve">
Incluye transporte urbano.</t>
        </r>
      </text>
    </comment>
  </commentList>
</comments>
</file>

<file path=xl/sharedStrings.xml><?xml version="1.0" encoding="utf-8"?>
<sst xmlns="http://schemas.openxmlformats.org/spreadsheetml/2006/main" count="47718" uniqueCount="112">
  <si>
    <t>INFRALATAM - INFRAESTRUCTURA EN AMÉRICA LATINA Y EL CARIBE</t>
  </si>
  <si>
    <t>Año</t>
  </si>
  <si>
    <t>Tipo</t>
  </si>
  <si>
    <t>Sector</t>
  </si>
  <si>
    <t>Subsector</t>
  </si>
  <si>
    <t>Moneda nacional (millones)</t>
  </si>
  <si>
    <t>USD (millones)</t>
  </si>
  <si>
    <t>Porcentaje del PIB</t>
  </si>
  <si>
    <t>País</t>
  </si>
  <si>
    <t>Argentina</t>
  </si>
  <si>
    <t>Pública</t>
  </si>
  <si>
    <t>Bolivia</t>
  </si>
  <si>
    <t>Brasil</t>
  </si>
  <si>
    <t>Chile</t>
  </si>
  <si>
    <t>Colombia</t>
  </si>
  <si>
    <t>Costa Rica</t>
  </si>
  <si>
    <t>El Salvador</t>
  </si>
  <si>
    <t>Guatemala</t>
  </si>
  <si>
    <t>Guyana</t>
  </si>
  <si>
    <t>Honduras</t>
  </si>
  <si>
    <t>Nicaragua</t>
  </si>
  <si>
    <t>Panamá</t>
  </si>
  <si>
    <t>Paraguay</t>
  </si>
  <si>
    <t>Perú</t>
  </si>
  <si>
    <t>República Dominicana</t>
  </si>
  <si>
    <t>Agua</t>
  </si>
  <si>
    <t>Agua y saneamiento</t>
  </si>
  <si>
    <t>Defensas contra inundaciones</t>
  </si>
  <si>
    <t>Riego</t>
  </si>
  <si>
    <t/>
  </si>
  <si>
    <t>Energía</t>
  </si>
  <si>
    <t>Electricidad</t>
  </si>
  <si>
    <t>Gas</t>
  </si>
  <si>
    <t>Transporte</t>
  </si>
  <si>
    <t>Aéreo</t>
  </si>
  <si>
    <t>Carreteras</t>
  </si>
  <si>
    <t>FFCC</t>
  </si>
  <si>
    <t>Telecomunicaciones</t>
  </si>
  <si>
    <t>Belice</t>
  </si>
  <si>
    <t>México</t>
  </si>
  <si>
    <t>Total subsectores</t>
  </si>
  <si>
    <t>Total sectores</t>
  </si>
  <si>
    <t>Fluvial y marítimo</t>
  </si>
  <si>
    <t>Trinidad y Tobago</t>
  </si>
  <si>
    <t>Uruguay</t>
  </si>
  <si>
    <t>Ecuador</t>
  </si>
  <si>
    <t>Haití</t>
  </si>
  <si>
    <t>Inversión pública en infraestructura económica anual a precios corrientes en moneda nacional, en dólares y en porcentaje del PIB</t>
  </si>
  <si>
    <t>INFRALATAM - INFRASTRUCTURE IN LATIN AMERICA AND THE CARIBBEAN</t>
  </si>
  <si>
    <t>Annual public investment in economic infrastructure at current prices in national currency, dollars and percentage of GDP</t>
  </si>
  <si>
    <t>Country</t>
  </si>
  <si>
    <t>Year</t>
  </si>
  <si>
    <t>Type</t>
  </si>
  <si>
    <t>National Currency (millons)</t>
  </si>
  <si>
    <t>USD (millons)</t>
  </si>
  <si>
    <t>Percentage of GDP</t>
  </si>
  <si>
    <t>Public</t>
  </si>
  <si>
    <t>Total sectors</t>
  </si>
  <si>
    <t>Total subsectors</t>
  </si>
  <si>
    <t>Water</t>
  </si>
  <si>
    <t>Water and sanitation</t>
  </si>
  <si>
    <t>Flood defenses</t>
  </si>
  <si>
    <t>Irrigation</t>
  </si>
  <si>
    <t>Energy</t>
  </si>
  <si>
    <t>Electricity</t>
  </si>
  <si>
    <t>Transport</t>
  </si>
  <si>
    <t>Air transport</t>
  </si>
  <si>
    <t>Railways</t>
  </si>
  <si>
    <t>Water and seaports</t>
  </si>
  <si>
    <t>Belize</t>
  </si>
  <si>
    <t>Brazil</t>
  </si>
  <si>
    <t>Dominican Republic</t>
  </si>
  <si>
    <t>Volver a Datos</t>
  </si>
  <si>
    <t>CEPAL - CEPALSTAT</t>
  </si>
  <si>
    <t>ESTADÍSTICAS E INDICADORES ECONÓMICOS</t>
  </si>
  <si>
    <t>Cuentas nacionales anuales en dólares</t>
  </si>
  <si>
    <t>(Millones de dólares)</t>
  </si>
  <si>
    <t>~</t>
  </si>
  <si>
    <t>Dominica</t>
  </si>
  <si>
    <t>Fuente: CEPALSTAT.</t>
  </si>
  <si>
    <t>Tipo de cambio nominal</t>
  </si>
  <si>
    <t>(Promedio anual)</t>
  </si>
  <si>
    <t>Total Sectores</t>
  </si>
  <si>
    <t>Road</t>
  </si>
  <si>
    <t>Telecomunications</t>
  </si>
  <si>
    <t>Trinidad and Tobago</t>
  </si>
  <si>
    <r>
      <t>·</t>
    </r>
    <r>
      <rPr>
        <sz val="12"/>
        <color theme="1"/>
        <rFont val="Times New Roman"/>
        <family val="1"/>
      </rPr>
      <t xml:space="preserve">  </t>
    </r>
    <r>
      <rPr>
        <b/>
        <sz val="12"/>
        <color theme="1"/>
        <rFont val="Times New Roman"/>
        <family val="1"/>
      </rPr>
      <t>Argentina:</t>
    </r>
    <r>
      <rPr>
        <sz val="12"/>
        <color theme="1"/>
        <rFont val="Times New Roman"/>
        <family val="1"/>
      </rPr>
      <t> </t>
    </r>
  </si>
  <si>
    <t xml:space="preserve">- Los datos incluyen la inversión del Gobierno Central, de los Gobiernos Subnacionales y de las Empresas Públicas. No obstante, en las inversiones subnacionales sólo se registran inversiones realizadas con fondos transferidos desde el gobierno nacional, es decir, se excluyen los gastos en inversión financiados con recursos recaudados por las provincias y los municipios. </t>
  </si>
  <si>
    <t>- Los datos del Gobierno Central incluyen inversión real directa de la administración pública nacional, adelantos a proveedores a largo plazo (proyectos de inversión prioritaria) y transferencias de capital (excluye transferencias de capital a empresas e instituciones provinciales y municipales).</t>
  </si>
  <si>
    <t>- Los datos de los Gobiernos Subnacionales comprenden, transferencias de capital a instituciones provinciales y municipales. Se excluyen los gastos en inversión financiados con recursos recaudados por las provincias y los municipios. Por ejemplo, en 2013, estas inversiones alcanzaron 20149 millones de pesos argentinos.</t>
  </si>
  <si>
    <t>- Los datos de las Empresas Públicas consideran los valores de inversión real directa de las empresas públicas detalladas en la cuenta anual de inversión, o en caso de no contar con el dato, se toman en cuenta las transferencias de capital de la administración pública nacional dirigidas hacia ellas. Además, es pertinente aclarar que para el año 2017 no se cuenta con datos sobre gasto de capital de la empresa de transporte aéreo aerolíneas argentinas.</t>
  </si>
  <si>
    <t>- Los datos del total transporte a partir de 2016 suman más que el total de los cuatro subsectores (aéreo, carreteras, FFCC, fluvial y marítimo) debido a que está incluida la categoría "sin clasificar", la cual agrupa a partidas presupuestarias que involucran a programas u actividades que no ingresan en ninguna de las cuatro categorías planteadas, o que si bien ingresan, se constituyen como programas u actividades comunes a más de una.</t>
  </si>
  <si>
    <r>
      <t>·</t>
    </r>
    <r>
      <rPr>
        <sz val="12"/>
        <color theme="1"/>
        <rFont val="Times New Roman"/>
        <family val="1"/>
      </rPr>
      <t xml:space="preserve">  </t>
    </r>
    <r>
      <rPr>
        <b/>
        <sz val="12"/>
        <color theme="1"/>
        <rFont val="Times New Roman"/>
        <family val="1"/>
      </rPr>
      <t>El Salvador:</t>
    </r>
    <r>
      <rPr>
        <sz val="12"/>
        <color theme="1"/>
        <rFont val="Times New Roman"/>
        <family val="1"/>
      </rPr>
      <t xml:space="preserve"> Los datos de agua y el saneamiento incluye a las empresas públicas no financieras y a una parte de los gobiernos locales. No se dispone de los datos de inversión en agua y saneamiento ejecutada por el gobierno central y por las instituciones descentralizadas no empresariales. </t>
    </r>
  </si>
  <si>
    <r>
      <t>·</t>
    </r>
    <r>
      <rPr>
        <sz val="12"/>
        <color theme="1"/>
        <rFont val="Times New Roman"/>
        <family val="1"/>
      </rPr>
      <t xml:space="preserve">  </t>
    </r>
    <r>
      <rPr>
        <b/>
        <sz val="12"/>
        <color theme="1"/>
        <rFont val="Times New Roman"/>
        <family val="1"/>
      </rPr>
      <t>Guatemala:</t>
    </r>
    <r>
      <rPr>
        <sz val="12"/>
        <color theme="1"/>
        <rFont val="Times New Roman"/>
        <family val="1"/>
      </rPr>
      <t> No se incluyen inversiones subnacionales, ya que los gobiernos locales reportan el total de inversiones sin discriminar y no es posible identificar a las inversiones correspondientes a los sectores de infraestructura.</t>
    </r>
  </si>
  <si>
    <r>
      <t>·</t>
    </r>
    <r>
      <rPr>
        <sz val="12"/>
        <color theme="1"/>
        <rFont val="Times New Roman"/>
        <family val="1"/>
      </rPr>
      <t xml:space="preserve">  </t>
    </r>
    <r>
      <rPr>
        <b/>
        <sz val="12"/>
        <color theme="1"/>
        <rFont val="Times New Roman"/>
        <family val="1"/>
      </rPr>
      <t>Honduras:</t>
    </r>
    <r>
      <rPr>
        <sz val="12"/>
        <color theme="1"/>
        <rFont val="Times New Roman"/>
        <family val="1"/>
      </rPr>
      <t> A partir de 2018 el “total transporte” incluye la categoría "Transporte y obras públicas". El “total energía” de 2020 y 2021 incluye energías renovables, el dato de 2019 podría incluirlas. Respecto a las inversiones subnacionales: sólo se incluyen inversiones de la Alcaldía Central del Distrito Central para 2011, 2012 y 2013. No se dispone de datos para 2008, 2009 ni 2010, como así tampoco para el resto de los gobiernos subnacionales.</t>
    </r>
  </si>
  <si>
    <r>
      <t>·</t>
    </r>
    <r>
      <rPr>
        <sz val="12"/>
        <color theme="1"/>
        <rFont val="Times New Roman"/>
        <family val="1"/>
      </rPr>
      <t xml:space="preserve">  </t>
    </r>
    <r>
      <rPr>
        <b/>
        <sz val="12"/>
        <color theme="1"/>
        <rFont val="Times New Roman"/>
        <family val="1"/>
      </rPr>
      <t>República Dominicana:</t>
    </r>
    <r>
      <rPr>
        <sz val="12"/>
        <color theme="1"/>
        <rFont val="Times New Roman"/>
        <family val="1"/>
      </rPr>
      <t> Datos desde 2009. Los datos de "agua y saneamiento" desde 2009 hasta 2015 contienen solamente saneamiento (Ordenación de aguas residuales, drenaje y alcantarillado). En los datos de transporte a partir de 2016, el total es mayor que la suma porque contiene una categoría adicional denominada "Planificación, gestión y supervisión del transporte".</t>
    </r>
  </si>
  <si>
    <r>
      <t>·</t>
    </r>
    <r>
      <rPr>
        <sz val="12"/>
        <color theme="1"/>
        <rFont val="Times New Roman"/>
        <family val="1"/>
      </rPr>
      <t xml:space="preserve">  </t>
    </r>
    <r>
      <rPr>
        <b/>
        <sz val="12"/>
        <color theme="1"/>
        <rFont val="Times New Roman"/>
        <family val="1"/>
      </rPr>
      <t>Uruguay:</t>
    </r>
    <r>
      <rPr>
        <sz val="12"/>
        <color theme="1"/>
        <rFont val="Times New Roman"/>
        <family val="1"/>
      </rPr>
      <t xml:space="preserve"> Los datos de los gobiernos subnacionales o departamentales incluyen solo el transporte, y dentro de esta categoría se incluye solamente el transporte por carretera (por lo que no se incluye infraestructura vial urbana). </t>
    </r>
  </si>
  <si>
    <r>
      <t>·</t>
    </r>
    <r>
      <rPr>
        <sz val="12"/>
        <color theme="1"/>
        <rFont val="Times New Roman"/>
        <family val="1"/>
      </rPr>
      <t xml:space="preserve">  </t>
    </r>
    <r>
      <rPr>
        <b/>
        <sz val="12"/>
        <color theme="1"/>
        <rFont val="Times New Roman"/>
        <family val="1"/>
      </rPr>
      <t>Chile:</t>
    </r>
    <r>
      <rPr>
        <sz val="12"/>
        <color theme="1"/>
        <rFont val="Times New Roman"/>
        <family val="1"/>
      </rPr>
      <t> No se incluye la inversión realizada por las Concesiones</t>
    </r>
  </si>
  <si>
    <r>
      <t>·</t>
    </r>
    <r>
      <rPr>
        <sz val="12"/>
        <color theme="1"/>
        <rFont val="Times New Roman"/>
        <family val="1"/>
      </rPr>
      <t xml:space="preserve">  </t>
    </r>
    <r>
      <rPr>
        <b/>
        <sz val="12"/>
        <color theme="1"/>
        <rFont val="Times New Roman"/>
        <family val="1"/>
      </rPr>
      <t>Haití:</t>
    </r>
    <r>
      <rPr>
        <sz val="12"/>
        <color theme="1"/>
        <rFont val="Times New Roman"/>
        <family val="1"/>
      </rPr>
      <t> (https://datacatalog.worldbank.org/search/dataset/0038072)</t>
    </r>
  </si>
  <si>
    <r>
      <t>·</t>
    </r>
    <r>
      <rPr>
        <sz val="12"/>
        <color theme="1"/>
        <rFont val="Times New Roman"/>
        <family val="1"/>
      </rPr>
      <t xml:space="preserve">  </t>
    </r>
    <r>
      <rPr>
        <b/>
        <sz val="12"/>
        <color theme="1"/>
        <rFont val="Times New Roman"/>
        <family val="1"/>
      </rPr>
      <t>Panamá:</t>
    </r>
    <r>
      <rPr>
        <sz val="12"/>
        <color theme="1"/>
        <rFont val="Times New Roman"/>
        <family val="1"/>
      </rPr>
      <t> Se incluye la inversión realizada por el Canal de Panamá.</t>
    </r>
  </si>
  <si>
    <t>T de C nominal</t>
  </si>
  <si>
    <t>PIB USD precios corrientes</t>
  </si>
  <si>
    <t>Total agua</t>
  </si>
  <si>
    <t>Total energía</t>
  </si>
  <si>
    <t>Total transporte</t>
  </si>
  <si>
    <t>Total telecomunicaciones</t>
  </si>
  <si>
    <t>Energia</t>
  </si>
  <si>
    <t>Fluvial Y Maritimo</t>
  </si>
  <si>
    <t>Aver 2015-2023</t>
  </si>
  <si>
    <t>Información revisada al 30/DIC/2024</t>
  </si>
  <si>
    <t xml:space="preserve">Producto interno bruto (PIB) total anual a precios corrientes en dólares </t>
  </si>
  <si>
    <t>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</si>
</sst>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 #,##0.00_-;_-* &quot;-&quot;??_-;_-@_-"/>
    <numFmt numFmtId="165" formatCode="0.0"/>
    <numFmt numFmtId="166" formatCode="0.000"/>
    <numFmt numFmtId="167" formatCode="0.0000"/>
    <numFmt numFmtId="168" formatCode="0.00000"/>
    <numFmt numFmtId="169" formatCode="0.0000000"/>
    <numFmt numFmtId="170" formatCode="_(* #,##0_);_(* \(#,##0\);_(* &quot;-&quot;??_);_(@_)"/>
  </numFmts>
  <fonts count="46" x14ac:knownFonts="1">
    <font>
      <sz val="11"/>
      <color theme="1"/>
      <name val="Calibri"/>
      <family val="2"/>
      <scheme val="minor"/>
    </font>
    <font>
      <sz val="11"/>
      <color theme="1"/>
      <name val="Calibri"/>
      <family val="2"/>
      <scheme val="minor"/>
    </font>
    <font>
      <b/>
      <sz val="12"/>
      <name val="Calibri"/>
      <family val="2"/>
    </font>
    <font>
      <b/>
      <sz val="22"/>
      <color theme="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font>
    <font>
      <b/>
      <sz val="11"/>
      <name val="Calibri"/>
      <family val="2"/>
      <scheme val="minor"/>
    </font>
    <font>
      <u/>
      <sz val="11"/>
      <color theme="10"/>
      <name val="Calibri"/>
      <family val="2"/>
      <scheme val="minor"/>
    </font>
    <font>
      <b/>
      <sz val="14"/>
      <color indexed="8"/>
      <name val="Calibri"/>
      <family val="2"/>
    </font>
    <font>
      <b/>
      <sz val="10"/>
      <color indexed="8"/>
      <name val="Calibri"/>
      <family val="2"/>
    </font>
    <font>
      <b/>
      <i/>
      <sz val="10"/>
      <color indexed="8"/>
      <name val="Calibri"/>
      <family val="2"/>
    </font>
    <font>
      <b/>
      <i/>
      <sz val="10"/>
      <color indexed="54"/>
      <name val="Calibri"/>
      <family val="2"/>
    </font>
    <font>
      <sz val="10"/>
      <color indexed="63"/>
      <name val="Calibri"/>
      <family val="2"/>
    </font>
    <font>
      <sz val="10"/>
      <color indexed="8"/>
      <name val="Calibri"/>
      <family val="2"/>
    </font>
    <font>
      <b/>
      <sz val="12"/>
      <name val="Calibri"/>
      <family val="2"/>
      <scheme val="minor"/>
    </font>
    <font>
      <sz val="8"/>
      <name val="Calibri"/>
      <family val="2"/>
      <scheme val="minor"/>
    </font>
    <font>
      <sz val="10"/>
      <name val="Arial"/>
      <family val="2"/>
    </font>
    <font>
      <sz val="12"/>
      <color theme="1"/>
      <name val="Symbol"/>
      <family val="1"/>
      <charset val="2"/>
    </font>
    <font>
      <sz val="12"/>
      <color theme="1"/>
      <name val="Times New Roman"/>
      <family val="1"/>
    </font>
    <font>
      <b/>
      <sz val="12"/>
      <color theme="1"/>
      <name val="Times New Roman"/>
      <family val="1"/>
    </font>
    <font>
      <sz val="11"/>
      <name val="Calibri"/>
      <family val="2"/>
      <scheme val="minor"/>
    </font>
    <font>
      <sz val="11"/>
      <name val="Calibri"/>
      <family val="2"/>
    </font>
    <font>
      <b/>
      <sz val="9"/>
      <color indexed="81"/>
      <name val="Tahoma"/>
      <family val="2"/>
    </font>
    <font>
      <sz val="9"/>
      <color indexed="81"/>
      <name val="Tahoma"/>
      <family val="2"/>
    </font>
    <font>
      <sz val="11"/>
      <color theme="1"/>
      <name val="Calibri"/>
      <family val="2"/>
    </font>
    <font>
      <sz val="11"/>
      <color rgb="FF000000"/>
      <name val="Calibri"/>
      <family val="2"/>
    </font>
    <font>
      <sz val="10"/>
      <color rgb="FF000000"/>
      <name val="Calibri"/>
      <family val="2"/>
    </font>
    <font>
      <b/>
      <sz val="11"/>
      <color theme="1"/>
      <name val="Calibri"/>
      <family val="2"/>
    </font>
    <font>
      <b/>
      <sz val="9"/>
      <color rgb="FF000000"/>
      <name val="Arial Narrow"/>
      <family val="2"/>
    </font>
    <font>
      <sz val="9"/>
      <color theme="1"/>
      <name val="Arial Narrow"/>
      <family val="2"/>
    </font>
  </fonts>
  <fills count="44">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EFDFD2"/>
        <bgColor indexed="64"/>
      </patternFill>
    </fill>
    <fill>
      <patternFill patternType="solid">
        <fgColor rgb="FFDCE7E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00"/>
        <bgColor rgb="FF000000"/>
      </patternFill>
    </fill>
    <fill>
      <patternFill patternType="solid">
        <fgColor rgb="FFD9D9D9"/>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6">
    <xf numFmtId="0" fontId="0" fillId="0" borderId="0"/>
    <xf numFmtId="43" fontId="1" fillId="0" borderId="0" applyFon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1" fillId="11" borderId="9" applyNumberFormat="0" applyFont="0" applyAlignment="0" applyProtection="0"/>
    <xf numFmtId="0" fontId="18" fillId="0" borderId="0" applyNumberFormat="0" applyFill="0" applyBorder="0" applyAlignment="0" applyProtection="0"/>
    <xf numFmtId="0" fontId="4" fillId="0" borderId="10" applyNumberFormat="0" applyFill="0" applyAlignment="0" applyProtection="0"/>
    <xf numFmtId="0" fontId="1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20" fillId="0" borderId="0"/>
    <xf numFmtId="43" fontId="2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1" fillId="0" borderId="0"/>
    <xf numFmtId="0" fontId="1" fillId="0" borderId="0"/>
    <xf numFmtId="0" fontId="23" fillId="0" borderId="0" applyNumberFormat="0" applyFill="0" applyBorder="0" applyAlignment="0" applyProtection="0"/>
    <xf numFmtId="0" fontId="21" fillId="0" borderId="0"/>
    <xf numFmtId="0" fontId="1" fillId="0" borderId="0"/>
    <xf numFmtId="0" fontId="32" fillId="0" borderId="0"/>
    <xf numFmtId="43" fontId="21" fillId="0" borderId="0" applyFont="0" applyFill="0" applyBorder="0" applyAlignment="0" applyProtection="0"/>
    <xf numFmtId="43" fontId="1" fillId="0" borderId="0" applyFont="0" applyFill="0" applyBorder="0" applyAlignment="0" applyProtection="0"/>
  </cellStyleXfs>
  <cellXfs count="106">
    <xf numFmtId="0" fontId="0" fillId="0" borderId="0" xfId="0"/>
    <xf numFmtId="0" fontId="4" fillId="3" borderId="1"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165" fontId="4" fillId="3" borderId="1" xfId="1" applyNumberFormat="1" applyFont="1" applyFill="1" applyBorder="1" applyAlignment="1">
      <alignment horizontal="center" vertical="center" wrapText="1"/>
    </xf>
    <xf numFmtId="2" fontId="0" fillId="0" borderId="0" xfId="1" applyNumberFormat="1" applyFont="1" applyFill="1" applyBorder="1" applyAlignment="1">
      <alignment vertical="center"/>
    </xf>
    <xf numFmtId="166" fontId="0" fillId="0" borderId="0" xfId="1" applyNumberFormat="1" applyFont="1" applyFill="1" applyBorder="1" applyAlignment="1">
      <alignment vertical="center"/>
    </xf>
    <xf numFmtId="2" fontId="0" fillId="0" borderId="0" xfId="1" applyNumberFormat="1" applyFont="1" applyFill="1" applyBorder="1"/>
    <xf numFmtId="166" fontId="0" fillId="0" borderId="0" xfId="1" applyNumberFormat="1" applyFont="1" applyFill="1" applyBorder="1"/>
    <xf numFmtId="0" fontId="0" fillId="0" borderId="1" xfId="0" applyBorder="1"/>
    <xf numFmtId="166" fontId="0" fillId="0" borderId="0" xfId="1" applyNumberFormat="1" applyFont="1" applyBorder="1" applyAlignment="1">
      <alignment vertical="center"/>
    </xf>
    <xf numFmtId="167" fontId="0" fillId="0" borderId="0" xfId="1" applyNumberFormat="1" applyFont="1" applyFill="1" applyBorder="1" applyAlignment="1">
      <alignment vertical="center"/>
    </xf>
    <xf numFmtId="167" fontId="0" fillId="0" borderId="0" xfId="1" applyNumberFormat="1" applyFont="1" applyFill="1" applyBorder="1"/>
    <xf numFmtId="167" fontId="0" fillId="0" borderId="0" xfId="1" applyNumberFormat="1" applyFont="1" applyBorder="1" applyAlignment="1">
      <alignment vertical="center"/>
    </xf>
    <xf numFmtId="166" fontId="0" fillId="0" borderId="0" xfId="1" applyNumberFormat="1" applyFont="1" applyBorder="1"/>
    <xf numFmtId="0" fontId="22" fillId="3" borderId="1" xfId="0" applyFont="1" applyFill="1" applyBorder="1" applyAlignment="1">
      <alignment horizontal="center" vertical="center"/>
    </xf>
    <xf numFmtId="2" fontId="0" fillId="0" borderId="1" xfId="0" applyNumberFormat="1" applyBorder="1"/>
    <xf numFmtId="0" fontId="23" fillId="36" borderId="0" xfId="50" applyFill="1" applyAlignment="1">
      <alignment horizontal="center"/>
    </xf>
    <xf numFmtId="0" fontId="24" fillId="0" borderId="0" xfId="0" applyFont="1" applyAlignment="1">
      <alignment horizontal="left"/>
    </xf>
    <xf numFmtId="0" fontId="25" fillId="0" borderId="0" xfId="0" applyFont="1" applyAlignment="1">
      <alignment horizontal="left"/>
    </xf>
    <xf numFmtId="0" fontId="26" fillId="0" borderId="0" xfId="0" applyFont="1" applyAlignment="1">
      <alignment horizontal="left"/>
    </xf>
    <xf numFmtId="0" fontId="27" fillId="0" borderId="0" xfId="0" applyFont="1"/>
    <xf numFmtId="0" fontId="25" fillId="37" borderId="0" xfId="0" applyFont="1" applyFill="1" applyAlignment="1">
      <alignment horizontal="left"/>
    </xf>
    <xf numFmtId="165" fontId="28" fillId="38" borderId="0" xfId="0" applyNumberFormat="1" applyFont="1" applyFill="1" applyAlignment="1">
      <alignment horizontal="right" vertical="top"/>
    </xf>
    <xf numFmtId="0" fontId="29" fillId="0" borderId="0" xfId="0" applyFont="1" applyAlignment="1">
      <alignment horizontal="left"/>
    </xf>
    <xf numFmtId="0" fontId="25" fillId="37" borderId="0" xfId="0" applyFont="1" applyFill="1" applyAlignment="1">
      <alignment horizontal="right"/>
    </xf>
    <xf numFmtId="0" fontId="0" fillId="0" borderId="0" xfId="0" applyAlignment="1">
      <alignment horizontal="center" vertical="top"/>
    </xf>
    <xf numFmtId="166" fontId="0" fillId="0" borderId="1" xfId="0" applyNumberFormat="1" applyBorder="1"/>
    <xf numFmtId="0" fontId="0" fillId="0" borderId="0" xfId="0" applyAlignment="1">
      <alignment vertical="center"/>
    </xf>
    <xf numFmtId="0" fontId="0" fillId="0" borderId="0" xfId="0" applyAlignment="1">
      <alignment horizontal="right" vertical="center"/>
    </xf>
    <xf numFmtId="167" fontId="0" fillId="0" borderId="0" xfId="0" applyNumberFormat="1" applyAlignment="1">
      <alignment vertical="center"/>
    </xf>
    <xf numFmtId="167" fontId="0" fillId="0" borderId="0" xfId="0" applyNumberFormat="1"/>
    <xf numFmtId="0" fontId="0" fillId="0" borderId="0" xfId="0" applyAlignment="1">
      <alignment horizontal="left" vertical="center"/>
    </xf>
    <xf numFmtId="2" fontId="0" fillId="0" borderId="0" xfId="0" applyNumberFormat="1"/>
    <xf numFmtId="166" fontId="0" fillId="0" borderId="0" xfId="0" applyNumberFormat="1"/>
    <xf numFmtId="2" fontId="0" fillId="0" borderId="0" xfId="0" applyNumberFormat="1" applyAlignment="1">
      <alignment horizontal="center"/>
    </xf>
    <xf numFmtId="0" fontId="0" fillId="0" borderId="0" xfId="0" applyAlignment="1">
      <alignment horizontal="left"/>
    </xf>
    <xf numFmtId="165" fontId="0" fillId="0" borderId="0" xfId="0" applyNumberFormat="1" applyAlignment="1">
      <alignment horizontal="center"/>
    </xf>
    <xf numFmtId="165" fontId="0" fillId="39" borderId="0" xfId="0" applyNumberFormat="1" applyFill="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 xfId="0" applyFill="1" applyBorder="1"/>
    <xf numFmtId="0" fontId="19" fillId="0" borderId="0" xfId="0" applyFont="1"/>
    <xf numFmtId="3" fontId="0" fillId="0" borderId="0" xfId="0" applyNumberFormat="1"/>
    <xf numFmtId="1" fontId="0" fillId="0" borderId="0" xfId="0" applyNumberFormat="1"/>
    <xf numFmtId="2" fontId="1" fillId="0" borderId="1" xfId="49" applyNumberFormat="1" applyBorder="1" applyAlignment="1">
      <alignment vertical="center"/>
    </xf>
    <xf numFmtId="2" fontId="0" fillId="39" borderId="0" xfId="0" applyNumberFormat="1" applyFill="1" applyAlignment="1">
      <alignment horizontal="center" vertical="center"/>
    </xf>
    <xf numFmtId="0" fontId="0" fillId="0" borderId="0" xfId="0" applyAlignment="1">
      <alignment horizontal="center"/>
    </xf>
    <xf numFmtId="168" fontId="0" fillId="0" borderId="0" xfId="0" applyNumberFormat="1"/>
    <xf numFmtId="169" fontId="0" fillId="0" borderId="0" xfId="0" applyNumberFormat="1"/>
    <xf numFmtId="0" fontId="33" fillId="0" borderId="0" xfId="0" applyFont="1" applyAlignment="1">
      <alignment vertical="center"/>
    </xf>
    <xf numFmtId="0" fontId="34" fillId="0" borderId="0" xfId="0" applyFont="1" applyAlignment="1">
      <alignment vertical="center"/>
    </xf>
    <xf numFmtId="0" fontId="0" fillId="41" borderId="0" xfId="0" applyFill="1"/>
    <xf numFmtId="2" fontId="37" fillId="0" borderId="1" xfId="1" applyNumberFormat="1" applyFont="1" applyFill="1" applyBorder="1" applyAlignment="1">
      <alignment vertical="center"/>
    </xf>
    <xf numFmtId="2" fontId="41" fillId="0" borderId="1" xfId="49" applyNumberFormat="1" applyFont="1" applyBorder="1" applyAlignment="1">
      <alignment vertical="center"/>
    </xf>
    <xf numFmtId="164" fontId="0" fillId="0" borderId="1" xfId="0" applyNumberFormat="1" applyBorder="1"/>
    <xf numFmtId="167" fontId="0" fillId="0" borderId="1" xfId="0" applyNumberFormat="1" applyBorder="1"/>
    <xf numFmtId="2" fontId="42" fillId="0" borderId="1" xfId="0" applyNumberFormat="1" applyFont="1" applyBorder="1"/>
    <xf numFmtId="170" fontId="40" fillId="0" borderId="0" xfId="1" applyNumberFormat="1" applyFont="1" applyFill="1" applyBorder="1"/>
    <xf numFmtId="2" fontId="40" fillId="0" borderId="1" xfId="0" applyNumberFormat="1" applyFont="1" applyBorder="1"/>
    <xf numFmtId="2" fontId="0" fillId="41" borderId="1" xfId="0" applyNumberFormat="1" applyFill="1" applyBorder="1"/>
    <xf numFmtId="166" fontId="0" fillId="41" borderId="1" xfId="0" applyNumberFormat="1" applyFill="1" applyBorder="1"/>
    <xf numFmtId="0" fontId="0" fillId="41" borderId="1" xfId="0" applyFill="1" applyBorder="1"/>
    <xf numFmtId="2" fontId="40" fillId="42" borderId="0" xfId="0" applyNumberFormat="1" applyFont="1" applyFill="1"/>
    <xf numFmtId="2" fontId="40" fillId="43" borderId="0" xfId="0" applyNumberFormat="1" applyFont="1" applyFill="1"/>
    <xf numFmtId="1" fontId="43" fillId="0" borderId="0" xfId="0" applyNumberFormat="1" applyFont="1"/>
    <xf numFmtId="3" fontId="0" fillId="0" borderId="0" xfId="0" applyNumberFormat="1" applyAlignment="1">
      <alignment horizontal="left" vertical="center" wrapText="1"/>
    </xf>
    <xf numFmtId="0" fontId="4" fillId="40" borderId="0" xfId="0" applyFont="1" applyFill="1" applyAlignment="1">
      <alignment horizontal="left" vertical="center" wrapText="1"/>
    </xf>
    <xf numFmtId="0" fontId="44" fillId="0" borderId="0" xfId="0" applyFont="1" applyAlignment="1">
      <alignment horizontal="center" vertical="center"/>
    </xf>
    <xf numFmtId="2" fontId="36" fillId="0" borderId="1" xfId="1" applyNumberFormat="1" applyFont="1" applyFill="1" applyBorder="1" applyAlignment="1">
      <alignment vertical="center"/>
    </xf>
    <xf numFmtId="0" fontId="36" fillId="41" borderId="1" xfId="0" applyFont="1" applyFill="1" applyBorder="1" applyAlignment="1">
      <alignment vertical="center"/>
    </xf>
    <xf numFmtId="0" fontId="36" fillId="41" borderId="1" xfId="0" applyFont="1" applyFill="1" applyBorder="1" applyAlignment="1">
      <alignment horizontal="right" vertical="center"/>
    </xf>
    <xf numFmtId="0" fontId="45" fillId="0" borderId="0" xfId="0" applyFont="1"/>
    <xf numFmtId="168" fontId="45" fillId="0" borderId="0" xfId="0" applyNumberFormat="1" applyFont="1"/>
    <xf numFmtId="0" fontId="0" fillId="0" borderId="1" xfId="0" applyBorder="1" applyAlignment="1">
      <alignment vertical="center"/>
    </xf>
    <xf numFmtId="0" fontId="0" fillId="0" borderId="1" xfId="0" applyBorder="1" applyAlignment="1">
      <alignment horizontal="right" vertical="center"/>
    </xf>
    <xf numFmtId="0" fontId="0" fillId="0" borderId="1" xfId="1" applyNumberFormat="1" applyFont="1" applyFill="1" applyBorder="1" applyAlignment="1">
      <alignment vertical="center"/>
    </xf>
    <xf numFmtId="2" fontId="0" fillId="0" borderId="1" xfId="1" applyNumberFormat="1" applyFont="1" applyFill="1" applyBorder="1" applyAlignment="1">
      <alignment vertical="center"/>
    </xf>
    <xf numFmtId="0" fontId="1" fillId="0" borderId="1" xfId="49" applyBorder="1" applyAlignment="1">
      <alignment vertical="center"/>
    </xf>
    <xf numFmtId="0" fontId="1" fillId="0" borderId="1" xfId="49" applyBorder="1" applyAlignment="1">
      <alignment horizontal="right" vertical="center"/>
    </xf>
    <xf numFmtId="166" fontId="1" fillId="0" borderId="1" xfId="49" applyNumberFormat="1" applyBorder="1" applyAlignment="1">
      <alignment vertical="center"/>
    </xf>
    <xf numFmtId="166" fontId="0" fillId="0" borderId="1" xfId="1" applyNumberFormat="1" applyFont="1" applyFill="1" applyBorder="1" applyAlignment="1">
      <alignment vertical="center"/>
    </xf>
    <xf numFmtId="166" fontId="0" fillId="0" borderId="1" xfId="0" applyNumberFormat="1" applyBorder="1" applyAlignment="1">
      <alignment vertical="center"/>
    </xf>
    <xf numFmtId="1" fontId="0" fillId="0" borderId="1" xfId="0" applyNumberFormat="1" applyBorder="1" applyAlignment="1">
      <alignment horizontal="right" vertical="center"/>
    </xf>
    <xf numFmtId="165" fontId="0" fillId="0" borderId="1" xfId="1" applyNumberFormat="1" applyFont="1" applyFill="1" applyBorder="1" applyAlignment="1">
      <alignment vertical="center"/>
    </xf>
    <xf numFmtId="167" fontId="0" fillId="0" borderId="1" xfId="0" applyNumberFormat="1" applyBorder="1" applyAlignment="1">
      <alignment vertical="center"/>
    </xf>
    <xf numFmtId="167" fontId="1" fillId="0" borderId="1" xfId="49" applyNumberFormat="1" applyBorder="1" applyAlignment="1">
      <alignment vertical="center"/>
    </xf>
    <xf numFmtId="165" fontId="0" fillId="0" borderId="1" xfId="0" applyNumberFormat="1" applyBorder="1"/>
    <xf numFmtId="1" fontId="0" fillId="0" borderId="1" xfId="0" applyNumberFormat="1" applyBorder="1"/>
    <xf numFmtId="2" fontId="0" fillId="0" borderId="0" xfId="0" applyNumberFormat="1" applyAlignment="1">
      <alignment vertical="center"/>
    </xf>
    <xf numFmtId="2" fontId="0" fillId="0" borderId="1" xfId="0" applyNumberFormat="1" applyBorder="1" applyAlignment="1">
      <alignment vertical="center"/>
    </xf>
    <xf numFmtId="165" fontId="40" fillId="0" borderId="1" xfId="0" applyNumberFormat="1" applyFont="1" applyBorder="1"/>
    <xf numFmtId="0" fontId="0" fillId="0" borderId="11" xfId="0" applyBorder="1"/>
    <xf numFmtId="2" fontId="0" fillId="0" borderId="1" xfId="1" applyNumberFormat="1" applyFont="1" applyBorder="1"/>
    <xf numFmtId="0" fontId="3" fillId="2" borderId="0" xfId="0" applyFont="1" applyFill="1" applyAlignment="1">
      <alignment horizontal="center"/>
    </xf>
    <xf numFmtId="2" fontId="3" fillId="2" borderId="0" xfId="0" applyNumberFormat="1" applyFont="1" applyFill="1" applyAlignment="1">
      <alignment horizontal="center"/>
    </xf>
    <xf numFmtId="2" fontId="3" fillId="2" borderId="0" xfId="1" applyNumberFormat="1" applyFont="1" applyFill="1" applyAlignment="1">
      <alignment horizontal="center"/>
    </xf>
    <xf numFmtId="0" fontId="2" fillId="4" borderId="0" xfId="0" applyFont="1" applyFill="1" applyAlignment="1">
      <alignment horizontal="center"/>
    </xf>
    <xf numFmtId="2" fontId="2" fillId="4" borderId="0" xfId="0" applyNumberFormat="1" applyFont="1" applyFill="1" applyAlignment="1">
      <alignment horizontal="center"/>
    </xf>
    <xf numFmtId="2" fontId="2" fillId="4" borderId="0" xfId="1" applyNumberFormat="1"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2" fontId="0" fillId="0" borderId="0" xfId="1" applyNumberFormat="1" applyFont="1" applyBorder="1" applyAlignment="1">
      <alignment horizontal="center"/>
    </xf>
    <xf numFmtId="2" fontId="3" fillId="2" borderId="0" xfId="1" applyNumberFormat="1" applyFont="1" applyFill="1" applyBorder="1" applyAlignment="1">
      <alignment horizontal="center"/>
    </xf>
    <xf numFmtId="0" fontId="30" fillId="4" borderId="0" xfId="0" applyFont="1" applyFill="1" applyAlignment="1">
      <alignment horizontal="center"/>
    </xf>
    <xf numFmtId="2" fontId="30" fillId="4" borderId="0" xfId="0" applyNumberFormat="1" applyFont="1" applyFill="1" applyAlignment="1">
      <alignment horizontal="center"/>
    </xf>
    <xf numFmtId="2" fontId="30" fillId="4" borderId="0" xfId="1" applyNumberFormat="1" applyFont="1" applyFill="1" applyBorder="1" applyAlignment="1" applyProtection="1">
      <alignment horizontal="center"/>
    </xf>
  </cellXfs>
  <cellStyles count="5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5" xr:uid="{00000000-0005-0000-0000-00001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Input" xfId="10" builtinId="20" customBuiltin="1"/>
    <cellStyle name="Linked Cell" xfId="13" builtinId="24" customBuiltin="1"/>
    <cellStyle name="Millares 2" xfId="46" xr:uid="{00000000-0005-0000-0000-000023000000}"/>
    <cellStyle name="Millares 2 3 2" xfId="55" xr:uid="{427AFB32-7017-40C3-AE5F-696C3B9368B4}"/>
    <cellStyle name="Millares 3" xfId="47" xr:uid="{00000000-0005-0000-0000-000024000000}"/>
    <cellStyle name="Millares 4" xfId="54" xr:uid="{601A509E-16F0-4AA2-91AD-B1295074E439}"/>
    <cellStyle name="Neutral" xfId="9" builtinId="28" customBuiltin="1"/>
    <cellStyle name="Normal" xfId="0" builtinId="0"/>
    <cellStyle name="Normal 2" xfId="43" xr:uid="{00000000-0005-0000-0000-000027000000}"/>
    <cellStyle name="Normal 2 2" xfId="48" xr:uid="{00000000-0005-0000-0000-000028000000}"/>
    <cellStyle name="Normal 3" xfId="44" xr:uid="{00000000-0005-0000-0000-000029000000}"/>
    <cellStyle name="Normal 31" xfId="49" xr:uid="{00000000-0005-0000-0000-00002A000000}"/>
    <cellStyle name="Normal 4" xfId="53" xr:uid="{BDB3A57A-C41B-49FA-A70A-FAC211389940}"/>
    <cellStyle name="Normal 5" xfId="52" xr:uid="{D1F5293A-ACA5-4B24-A969-465BE371654A}"/>
    <cellStyle name="Normal 8 2" xfId="51" xr:uid="{39F1E8ED-6800-4A2E-8F50-F7083CEB9499}"/>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0000FF"/>
      <color rgb="FFFF6600"/>
      <color rgb="FF0EA20A"/>
      <color rgb="FFE038D0"/>
      <color rgb="FF954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sharedStrings" Target="sharedStrings.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rtorres/Mis%20documentos/windows/TEMP/DATOS/EXCEL/PREAN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Distribuciones/Conpes%202004/Consejos/Consejos%20comunales/Ejercicios%20Finales/MAGDALEN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PREFCJ1/GOBIERNO/1998/EXCELL/PRESUPUESTO/INGRESOS/vari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Distribuciones/Conpes%202004/Consejos/Consejos%20comunales/Ejercicios%20Finales/Pr220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sanchez/c/WINDOWS/TEMP/PROYECTO/FUNCIONAM972000sh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s-jcasteblanco/Consejos%20Anticorrupci&#243;n/1_Elabora/Consejos%20Anticorrupci&#243;n/Doc%20Base/Adicionales/Transferencias_Sectores%20x%20Mpios%209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PREFCJ1/RESTO/SOCIAL/MODEST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PREFCJ1/GOBIERNO/windows/TEMP/CUADRO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Lrhenals/gobierno/Gobierno/Cierre97/OPEF%201997%20Cier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Lrhenals/gobierno/Gobierno/GOB97/Tesoreria%201997%20Cierre%20ene2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sanchez/2001/ejecuaasepaoctu2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iego/ECOPETROL/Modelo/Modelo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esupuesto/C/WINNT/Profiles/presup.001/Personal/NELSONIV/DATOS/EXCEL/PREAN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PREFCJ1/GOBIERNO/1998/PRESUPUES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conso992002/PROFIN/PROGYCON/EJEC/Ejecdisgas/EJECDISYGAS03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sanchez/c/WINDOWS/TEMP/PROYECTO/972000%20a%20julio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castel/Nombres%20Datamart/Documents%20and%20Settings/gcastel/Mis%20documentos/Variedades/Afros/Afros%20con%20Dpto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dows/TEMP/oec7MAR00adicionPP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herreno/c/WINDOWS/TEMP/PROYECTO/972000%20a%20julio8.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Users/jlarde3/Downloads/INFRALATAM_20231129%20(6).xlsx" TargetMode="External"/><Relationship Id="rId1" Type="http://schemas.openxmlformats.org/officeDocument/2006/relationships/externalLinkPath" Target="file:///C:/Users/jlarde3/Downloads/INFRALATAM_20231129%20(6).xlsx"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Users/rdrouaillet/Downloads/Infralatam/GUA%20Base%20maestra%20INFRALATAM%2006enero25.xlsx" TargetMode="External"/><Relationship Id="rId1" Type="http://schemas.openxmlformats.org/officeDocument/2006/relationships/externalLinkPath" Target="/Users/rdrouaillet/Downloads/Infralatam/GUA%20Base%20maestra%20INFRALATAM%2006enero25.xlsx" TargetMode="External"/></Relationships>
</file>

<file path=xl/externalLinks/_rels/externalLink33.xml.rels><?xml version="1.0" encoding="UTF-8" standalone="yes"?>
<Relationships xmlns="http://schemas.openxmlformats.org/package/2006/relationships"><Relationship Id="rId2" Type="http://schemas.openxmlformats.org/officeDocument/2006/relationships/externalLinkPath" Target="/Users/rdrouaillet/Downloads/Infralatam/Panama_INFRALATAM_20241025.xlsx" TargetMode="External"/><Relationship Id="rId1" Type="http://schemas.openxmlformats.org/officeDocument/2006/relationships/externalLinkPath" Target="/Users/rdrouaillet/Downloads/Infralatam/Panama_INFRALATAM_20241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rtorres/Configuraci&#243;n%20local/Archivos%20temporales%20de%20Internet/OLK3/Consejos%20comunales/Cifras%20soporte/Educaci&#243;n/COSTOS%20Y%20RECURSOS%20EDUCACION%20BAS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gcastel/CONFIG~1/Temp/Directorio%20temporal%201%20para%20Env&#237;o%20datos%20Valle%20del%20Cauca.zip/Refomas%20y%20Tareas/Reforma%20SGP/Ley%20715/Cifras/Variedades/Otros/Varios1/Consejos%20comunales/MET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iego/Downloads/gross-domestic-product-current-price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R.LEY21"/>
      <sheetName val="Hoja2"/>
      <sheetName val="ART.86 LEY 30-92"/>
      <sheetName val="JUNTA CENTRAL DE CONTADORES"/>
      <sheetName val="CALCULO LEY 21 1982 =&gt; 1998 "/>
      <sheetName val="CALCULO LEY 21 DE 1982 =&gt; 1999"/>
      <sheetName val="ART.87 LEY 30 1992"/>
      <sheetName val="NORMAS LEGALES"/>
      <sheetName val="JUSTIFICACION DIFERENCIAS"/>
      <sheetName val="GASTOS"/>
      <sheetName val="GASTOS (2)"/>
      <sheetName val="APOR.LEY21-2000 Y 2001"/>
      <sheetName val="JUNTA CENT.CONTAD. 2000 Y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 val="IPM"/>
      <sheetName val="GASTOS"/>
      <sheetName val="fn version1"/>
    </sheetNames>
    <sheetDataSet>
      <sheetData sheetId="0"/>
      <sheetData sheetId="1"/>
      <sheetData sheetId="2"/>
      <sheetData sheetId="3"/>
      <sheetData sheetId="4"/>
      <sheetData sheetId="5" refreshError="1">
        <row r="5">
          <cell r="H5">
            <v>1723039</v>
          </cell>
          <cell r="I5">
            <v>2221237</v>
          </cell>
          <cell r="J5">
            <v>2774822.6</v>
          </cell>
          <cell r="K5">
            <v>3834351</v>
          </cell>
          <cell r="L5">
            <v>4510141</v>
          </cell>
          <cell r="M5">
            <v>5343752.2535651531</v>
          </cell>
          <cell r="N5">
            <v>7133444.1770399995</v>
          </cell>
          <cell r="O5">
            <v>6564252.3579074843</v>
          </cell>
        </row>
        <row r="6">
          <cell r="H6">
            <v>649239</v>
          </cell>
          <cell r="I6">
            <v>830500</v>
          </cell>
          <cell r="J6">
            <v>1065400</v>
          </cell>
          <cell r="K6">
            <v>1552869</v>
          </cell>
          <cell r="L6">
            <v>1947027</v>
          </cell>
          <cell r="M6">
            <v>2478300</v>
          </cell>
          <cell r="N6">
            <v>3141605</v>
          </cell>
          <cell r="O6">
            <v>2806557.6908411798</v>
          </cell>
        </row>
        <row r="7">
          <cell r="H7">
            <v>1073800</v>
          </cell>
          <cell r="I7">
            <v>1390737</v>
          </cell>
          <cell r="J7">
            <v>1709422.6</v>
          </cell>
          <cell r="K7">
            <v>2281482</v>
          </cell>
          <cell r="L7">
            <v>2563114</v>
          </cell>
          <cell r="M7">
            <v>2865452.2535651531</v>
          </cell>
          <cell r="N7">
            <v>3991839.17704</v>
          </cell>
          <cell r="O7">
            <v>3757694.6670663045</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117206.25</v>
          </cell>
          <cell r="I74">
            <v>116184.52499999999</v>
          </cell>
          <cell r="J74">
            <v>199789.75</v>
          </cell>
          <cell r="K74">
            <v>276188.16386410111</v>
          </cell>
          <cell r="L74">
            <v>282760.375</v>
          </cell>
          <cell r="M74">
            <v>322810</v>
          </cell>
          <cell r="N74">
            <v>395770</v>
          </cell>
          <cell r="O74">
            <v>806844.18430454994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2castigo"/>
      <sheetName val="Hoja1"/>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SUPUESTOS"/>
      <sheetName val="proyecINGRESOS99"/>
      <sheetName val="proyecINGRESOS99 (det)"/>
      <sheetName val="DATOS"/>
    </sheetNames>
    <sheetDataSet>
      <sheetData sheetId="0" refreshError="1"/>
      <sheetData sheetId="1" refreshError="1"/>
      <sheetData sheetId="2" refreshError="1">
        <row r="3">
          <cell r="Y3" t="str">
            <v>CUADRO No. 2</v>
          </cell>
        </row>
        <row r="4">
          <cell r="Y4" t="str">
            <v>APROPIACIONES 1998 - 2000</v>
          </cell>
        </row>
        <row r="5">
          <cell r="Y5" t="str">
            <v>RECURSOS NACION</v>
          </cell>
        </row>
        <row r="6">
          <cell r="Y6" t="str">
            <v>Miles de millones de pesos</v>
          </cell>
        </row>
        <row r="9">
          <cell r="Y9" t="str">
            <v>CONCEPTO</v>
          </cell>
          <cell r="Z9" t="str">
            <v>1998</v>
          </cell>
          <cell r="AA9" t="str">
            <v>1999   1/</v>
          </cell>
          <cell r="AB9" t="str">
            <v>2000</v>
          </cell>
          <cell r="AC9" t="str">
            <v>VARIACION  %</v>
          </cell>
        </row>
        <row r="10">
          <cell r="AC10" t="str">
            <v>99/98</v>
          </cell>
          <cell r="AD10" t="str">
            <v>2000/99</v>
          </cell>
        </row>
        <row r="11">
          <cell r="Z11" t="str">
            <v>(1)</v>
          </cell>
          <cell r="AA11" t="str">
            <v>(2)</v>
          </cell>
          <cell r="AB11" t="str">
            <v>(3)</v>
          </cell>
          <cell r="AC11" t="str">
            <v>(4)=(2/1)</v>
          </cell>
          <cell r="AD11" t="str">
            <v>(5)=(3/2)</v>
          </cell>
        </row>
        <row r="13">
          <cell r="Y13" t="str">
            <v>FUNCIONAMIENTO</v>
          </cell>
          <cell r="Z13">
            <v>17507.617041843005</v>
          </cell>
          <cell r="AA13">
            <v>22543.902873841002</v>
          </cell>
          <cell r="AB13">
            <v>22748.7873545</v>
          </cell>
          <cell r="AC13">
            <v>28.766255395930429</v>
          </cell>
          <cell r="AD13">
            <v>0.90882435843324672</v>
          </cell>
        </row>
        <row r="14">
          <cell r="Y14" t="str">
            <v>Gastos de Personal</v>
          </cell>
          <cell r="Z14">
            <v>4484.8324892346527</v>
          </cell>
          <cell r="AA14">
            <v>5167.0622997669998</v>
          </cell>
          <cell r="AB14">
            <v>5376.3</v>
          </cell>
          <cell r="AC14">
            <v>15.211935165247858</v>
          </cell>
          <cell r="AD14">
            <v>4.0494518566659421</v>
          </cell>
        </row>
        <row r="15">
          <cell r="Y15" t="str">
            <v>Gastos Generales</v>
          </cell>
          <cell r="Z15">
            <v>1321.8889146321796</v>
          </cell>
          <cell r="AA15">
            <v>1280.69206044</v>
          </cell>
          <cell r="AB15">
            <v>1051.7</v>
          </cell>
          <cell r="AC15">
            <v>-3.116514083457822</v>
          </cell>
          <cell r="AD15">
            <v>-17.880337320224072</v>
          </cell>
        </row>
        <row r="16">
          <cell r="Y16" t="str">
            <v>Transferencias</v>
          </cell>
          <cell r="Z16">
            <v>11700.795637976174</v>
          </cell>
          <cell r="AA16">
            <v>16093.200213634</v>
          </cell>
          <cell r="AB16">
            <v>16317.5</v>
          </cell>
          <cell r="AC16">
            <v>37.539366651288319</v>
          </cell>
          <cell r="AD16">
            <v>1.3937550231679641</v>
          </cell>
        </row>
        <row r="17">
          <cell r="Y17" t="str">
            <v>Operación Comercial</v>
          </cell>
          <cell r="Z17">
            <v>0.1</v>
          </cell>
          <cell r="AA17">
            <v>2.9483000000000001</v>
          </cell>
          <cell r="AB17">
            <v>3.2873545000000002</v>
          </cell>
        </row>
        <row r="19">
          <cell r="Y19" t="str">
            <v>SERVICIO DE LA DEUDA</v>
          </cell>
          <cell r="Z19">
            <v>11289.569079999999</v>
          </cell>
          <cell r="AA19">
            <v>13645.599999999999</v>
          </cell>
          <cell r="AB19">
            <v>14930.3</v>
          </cell>
          <cell r="AC19">
            <v>20.869095209079489</v>
          </cell>
          <cell r="AD19">
            <v>9.4147564049950283</v>
          </cell>
        </row>
        <row r="20">
          <cell r="Y20" t="str">
            <v>Externa</v>
          </cell>
          <cell r="Z20">
            <v>2576.1146520000002</v>
          </cell>
          <cell r="AA20">
            <v>3947.7</v>
          </cell>
          <cell r="AB20">
            <v>4191.3</v>
          </cell>
          <cell r="AC20">
            <v>53.242403125775148</v>
          </cell>
          <cell r="AD20">
            <v>6.1706816627403294</v>
          </cell>
        </row>
        <row r="21">
          <cell r="Y21" t="str">
            <v>Interna   2/</v>
          </cell>
          <cell r="Z21">
            <v>8713.4544279999991</v>
          </cell>
          <cell r="AA21">
            <v>9697.9</v>
          </cell>
          <cell r="AB21">
            <v>10739</v>
          </cell>
          <cell r="AC21">
            <v>11.297994155298063</v>
          </cell>
          <cell r="AD21">
            <v>10.735313830829352</v>
          </cell>
        </row>
        <row r="26">
          <cell r="Y26" t="str">
            <v>INVERSION</v>
          </cell>
          <cell r="Z26">
            <v>5073.7929515019996</v>
          </cell>
          <cell r="AA26">
            <v>5147.2</v>
          </cell>
          <cell r="AB26">
            <v>3166.3</v>
          </cell>
          <cell r="AC26">
            <v>1.4467884125281438</v>
          </cell>
          <cell r="AD26">
            <v>-38.485001554243084</v>
          </cell>
        </row>
        <row r="28">
          <cell r="Y28" t="str">
            <v>TOTAL CON DEUDA</v>
          </cell>
          <cell r="Z28">
            <v>33870.979073345006</v>
          </cell>
          <cell r="AA28">
            <v>41336.702873841001</v>
          </cell>
          <cell r="AB28">
            <v>40845.387354500002</v>
          </cell>
          <cell r="AC28">
            <v>22.041653370366255</v>
          </cell>
          <cell r="AD28">
            <v>-1.1885696854935124</v>
          </cell>
        </row>
        <row r="29">
          <cell r="Y29" t="str">
            <v>TOTAL SIN DEUDA</v>
          </cell>
          <cell r="Z29">
            <v>22581.409993345005</v>
          </cell>
          <cell r="AA29">
            <v>27691.102873841002</v>
          </cell>
          <cell r="AB29">
            <v>25915.087354500003</v>
          </cell>
          <cell r="AC29">
            <v>22.627873467608438</v>
          </cell>
          <cell r="AD29">
            <v>-6.4136684170089548</v>
          </cell>
        </row>
        <row r="31">
          <cell r="Y31" t="str">
            <v xml:space="preserve">  1/  Incluye adición por $1.3 mil milllones, traslados por $1.1 mil millones y reducción participación municipios por $223.8 mil millones</v>
          </cell>
        </row>
        <row r="32">
          <cell r="Y32" t="str">
            <v xml:space="preserve">   2/ Icluye el valor del déficit fiscal por $1.046.6 mil millones</v>
          </cell>
        </row>
        <row r="34">
          <cell r="Y34" t="str">
            <v>CUADRO No. 3</v>
          </cell>
        </row>
        <row r="35">
          <cell r="Y35" t="str">
            <v>APROPIACIONES 1998 - 2000</v>
          </cell>
        </row>
        <row r="36">
          <cell r="Y36" t="str">
            <v>RECURSOS PROPIOS</v>
          </cell>
        </row>
        <row r="37">
          <cell r="Y37" t="str">
            <v>Miles de millones de pesos</v>
          </cell>
        </row>
        <row r="40">
          <cell r="Z40" t="str">
            <v>1998</v>
          </cell>
          <cell r="AA40" t="str">
            <v>1999</v>
          </cell>
          <cell r="AB40" t="str">
            <v>2000</v>
          </cell>
          <cell r="AC40" t="str">
            <v>VARIACION  %</v>
          </cell>
        </row>
        <row r="41">
          <cell r="Y41" t="str">
            <v>CONCEPTO</v>
          </cell>
          <cell r="AC41" t="str">
            <v>99/98</v>
          </cell>
          <cell r="AD41" t="str">
            <v>2000/99</v>
          </cell>
        </row>
        <row r="42">
          <cell r="Z42" t="str">
            <v>(1)</v>
          </cell>
          <cell r="AA42" t="str">
            <v>(2)</v>
          </cell>
          <cell r="AB42" t="str">
            <v>(3)</v>
          </cell>
          <cell r="AC42" t="str">
            <v>(4)=(2/1)</v>
          </cell>
          <cell r="AD42" t="str">
            <v>(5)=(3/2)</v>
          </cell>
        </row>
        <row r="45">
          <cell r="Y45" t="str">
            <v>FUNCIONAMIENTO</v>
          </cell>
          <cell r="Z45">
            <v>1659.373423821</v>
          </cell>
          <cell r="AA45">
            <v>1602.6133874049999</v>
          </cell>
          <cell r="AB45">
            <v>1410.701027604</v>
          </cell>
          <cell r="AC45">
            <v>-3.4205704153860705</v>
          </cell>
          <cell r="AD45">
            <v>-11.974962976675874</v>
          </cell>
        </row>
        <row r="46">
          <cell r="Y46" t="str">
            <v>Gastos de Personal</v>
          </cell>
          <cell r="Z46">
            <v>398.89649835734997</v>
          </cell>
          <cell r="AA46">
            <v>380.27551839099999</v>
          </cell>
          <cell r="AB46">
            <v>388.1</v>
          </cell>
          <cell r="AC46">
            <v>-4.668123195623652</v>
          </cell>
          <cell r="AD46">
            <v>2.0575822609108618</v>
          </cell>
        </row>
        <row r="47">
          <cell r="Y47" t="str">
            <v>Gastos Generales</v>
          </cell>
          <cell r="Z47">
            <v>272.74812604427001</v>
          </cell>
          <cell r="AA47">
            <v>243.24939164</v>
          </cell>
          <cell r="AB47">
            <v>197.762</v>
          </cell>
          <cell r="AC47">
            <v>-10.815375647890624</v>
          </cell>
          <cell r="AD47">
            <v>-18.699899446128786</v>
          </cell>
        </row>
        <row r="48">
          <cell r="Y48" t="str">
            <v>Transferencias</v>
          </cell>
          <cell r="Z48">
            <v>690.42139540237997</v>
          </cell>
          <cell r="AA48">
            <v>773.034085688</v>
          </cell>
          <cell r="AB48">
            <v>543.59169398799997</v>
          </cell>
          <cell r="AC48">
            <v>11.965546090510859</v>
          </cell>
          <cell r="AD48">
            <v>-29.680760001131958</v>
          </cell>
        </row>
        <row r="49">
          <cell r="Y49" t="str">
            <v>Operación Comercial</v>
          </cell>
          <cell r="Z49">
            <v>297.30740401700001</v>
          </cell>
          <cell r="AA49">
            <v>206.054391686</v>
          </cell>
          <cell r="AB49">
            <v>281.24733361599999</v>
          </cell>
          <cell r="AC49">
            <v>-30.693151632975201</v>
          </cell>
          <cell r="AD49">
            <v>36.491792926493027</v>
          </cell>
        </row>
        <row r="51">
          <cell r="Y51" t="str">
            <v>SERVICIO DE LA DEUDA</v>
          </cell>
          <cell r="Z51">
            <v>31.026147289999997</v>
          </cell>
          <cell r="AA51">
            <v>18.399635302</v>
          </cell>
          <cell r="AB51">
            <v>13.870000000000001</v>
          </cell>
          <cell r="AC51">
            <v>-40.696358042719773</v>
          </cell>
          <cell r="AD51">
            <v>-24.618071106592186</v>
          </cell>
        </row>
        <row r="52">
          <cell r="Y52" t="str">
            <v>Externa</v>
          </cell>
          <cell r="Z52">
            <v>9.5051620000000003</v>
          </cell>
          <cell r="AA52">
            <v>3.1066911350000002</v>
          </cell>
          <cell r="AB52">
            <v>3.8170000000000002</v>
          </cell>
          <cell r="AC52">
            <v>-67.315747643227965</v>
          </cell>
          <cell r="AD52">
            <v>22.863839182391075</v>
          </cell>
        </row>
        <row r="53">
          <cell r="Y53" t="str">
            <v>Interna</v>
          </cell>
          <cell r="Z53">
            <v>21.520985289999999</v>
          </cell>
          <cell r="AA53">
            <v>15.292944167</v>
          </cell>
          <cell r="AB53">
            <v>10.053000000000001</v>
          </cell>
          <cell r="AC53">
            <v>-28.939386552594026</v>
          </cell>
          <cell r="AD53">
            <v>-34.263802376961884</v>
          </cell>
        </row>
        <row r="55">
          <cell r="Y55" t="str">
            <v>INVERSION</v>
          </cell>
          <cell r="Z55">
            <v>2235.8472710000001</v>
          </cell>
          <cell r="AA55">
            <v>2660.3020459999998</v>
          </cell>
          <cell r="AB55">
            <v>2333.1673000000001</v>
          </cell>
          <cell r="AC55">
            <v>18.984068388989694</v>
          </cell>
          <cell r="AD55">
            <v>-12.296902394668896</v>
          </cell>
        </row>
        <row r="57">
          <cell r="Y57" t="str">
            <v>TOTAL CON DEUDA</v>
          </cell>
          <cell r="Z57">
            <v>3926.2468421109998</v>
          </cell>
          <cell r="AA57">
            <v>4281.3150687069992</v>
          </cell>
          <cell r="AB57">
            <v>3757.738327604</v>
          </cell>
          <cell r="AC57">
            <v>9.0434514403860522</v>
          </cell>
          <cell r="AD57">
            <v>-12.229343851143494</v>
          </cell>
        </row>
        <row r="58">
          <cell r="Y58" t="str">
            <v>TOTAL SIN DEUDA</v>
          </cell>
          <cell r="Z58">
            <v>3895.2206948209996</v>
          </cell>
          <cell r="AA58">
            <v>4262.915433404999</v>
          </cell>
          <cell r="AB58">
            <v>3743.8683276040001</v>
          </cell>
          <cell r="AC58">
            <v>9.439638146122963</v>
          </cell>
          <cell r="AD58">
            <v>-12.175871511164615</v>
          </cell>
        </row>
        <row r="63">
          <cell r="Y63" t="str">
            <v>CUADRO No. 1</v>
          </cell>
        </row>
        <row r="64">
          <cell r="Y64" t="str">
            <v>APROPIACIONES 1998 - 2000</v>
          </cell>
        </row>
        <row r="65">
          <cell r="Y65" t="str">
            <v>TOTAL</v>
          </cell>
        </row>
        <row r="66">
          <cell r="Y66" t="str">
            <v>Miles de millones de pesos</v>
          </cell>
        </row>
        <row r="69">
          <cell r="Z69" t="str">
            <v>1998</v>
          </cell>
          <cell r="AA69" t="str">
            <v>1999</v>
          </cell>
          <cell r="AB69" t="str">
            <v>2000</v>
          </cell>
          <cell r="AC69" t="str">
            <v>VARIACION  %</v>
          </cell>
        </row>
        <row r="70">
          <cell r="Y70" t="str">
            <v>CONCEPTO</v>
          </cell>
          <cell r="AC70" t="str">
            <v>99/98</v>
          </cell>
          <cell r="AD70" t="str">
            <v>2000/99</v>
          </cell>
        </row>
        <row r="71">
          <cell r="Z71" t="str">
            <v>(1)</v>
          </cell>
          <cell r="AA71" t="str">
            <v>(2)</v>
          </cell>
          <cell r="AB71" t="str">
            <v>(3)</v>
          </cell>
          <cell r="AC71" t="str">
            <v>(4)=(2/1)</v>
          </cell>
          <cell r="AD71" t="str">
            <v>(5)=(3/2)</v>
          </cell>
        </row>
        <row r="73">
          <cell r="Y73" t="str">
            <v>FUNCIONAMIENTO</v>
          </cell>
          <cell r="Z73">
            <v>19166.990465664006</v>
          </cell>
          <cell r="AA73">
            <v>24146.516261246001</v>
          </cell>
          <cell r="AB73">
            <v>24159.488382104002</v>
          </cell>
          <cell r="AC73">
            <v>25.979695688284398</v>
          </cell>
          <cell r="AD73">
            <v>5.3722535862532617E-2</v>
          </cell>
        </row>
        <row r="75">
          <cell r="Y75" t="str">
            <v>Gastos de Personal</v>
          </cell>
          <cell r="Z75">
            <v>4883.7289875920023</v>
          </cell>
          <cell r="AA75">
            <v>5547.3378181580001</v>
          </cell>
          <cell r="AB75">
            <v>5764.4000000000005</v>
          </cell>
          <cell r="AC75">
            <v>13.588158398060513</v>
          </cell>
          <cell r="AD75">
            <v>3.9129072170707602</v>
          </cell>
        </row>
        <row r="76">
          <cell r="Y76" t="str">
            <v>Gastos Generales</v>
          </cell>
          <cell r="Z76">
            <v>1594.6370406764497</v>
          </cell>
          <cell r="AA76">
            <v>1523.9414520800001</v>
          </cell>
          <cell r="AB76">
            <v>1249.462</v>
          </cell>
          <cell r="AC76">
            <v>-4.433334156496227</v>
          </cell>
          <cell r="AD76">
            <v>-18.011154674306418</v>
          </cell>
        </row>
        <row r="77">
          <cell r="Y77" t="str">
            <v>Transferencias</v>
          </cell>
          <cell r="Z77">
            <v>12391.217033378554</v>
          </cell>
          <cell r="AA77">
            <v>16866.234299322001</v>
          </cell>
          <cell r="AB77">
            <v>16861.091693988001</v>
          </cell>
          <cell r="AC77">
            <v>36.114428904674753</v>
          </cell>
          <cell r="AD77">
            <v>-3.0490536552119085E-2</v>
          </cell>
        </row>
        <row r="78">
          <cell r="Y78" t="str">
            <v>Operación Comercial</v>
          </cell>
          <cell r="Z78">
            <v>297.40740401700003</v>
          </cell>
          <cell r="AA78">
            <v>209.00269168599999</v>
          </cell>
          <cell r="AB78">
            <v>284.53468811599998</v>
          </cell>
          <cell r="AC78">
            <v>-29.72512154604825</v>
          </cell>
          <cell r="AD78">
            <v>36.139245777502829</v>
          </cell>
        </row>
        <row r="80">
          <cell r="Y80" t="str">
            <v>SERVICIO DE LA DEUDA</v>
          </cell>
          <cell r="Z80">
            <v>11320.595227289999</v>
          </cell>
          <cell r="AA80">
            <v>13663.999635302</v>
          </cell>
          <cell r="AB80">
            <v>14944.17</v>
          </cell>
          <cell r="AC80">
            <v>20.700363902799658</v>
          </cell>
          <cell r="AD80">
            <v>9.3689285631315613</v>
          </cell>
        </row>
        <row r="81">
          <cell r="Y81" t="str">
            <v>Externa</v>
          </cell>
          <cell r="Z81">
            <v>2585.6198140000001</v>
          </cell>
          <cell r="AA81">
            <v>3950.8066911349997</v>
          </cell>
          <cell r="AB81">
            <v>4195.1170000000002</v>
          </cell>
          <cell r="AC81">
            <v>52.799211614294947</v>
          </cell>
          <cell r="AD81">
            <v>6.1838082185391441</v>
          </cell>
        </row>
        <row r="82">
          <cell r="Y82" t="str">
            <v>Interna   2/</v>
          </cell>
          <cell r="Z82">
            <v>8734.9754132899998</v>
          </cell>
          <cell r="AA82">
            <v>9713.192944167</v>
          </cell>
          <cell r="AB82">
            <v>10749.053</v>
          </cell>
          <cell r="AC82">
            <v>11.198858435121316</v>
          </cell>
          <cell r="AD82">
            <v>10.664464937403073</v>
          </cell>
        </row>
        <row r="87">
          <cell r="Y87" t="str">
            <v xml:space="preserve">INVERSION </v>
          </cell>
          <cell r="Z87">
            <v>7309.6402225019992</v>
          </cell>
          <cell r="AA87">
            <v>7807.5020459999996</v>
          </cell>
          <cell r="AB87">
            <v>5499.4673000000003</v>
          </cell>
          <cell r="AC87">
            <v>6.8110304795218513</v>
          </cell>
          <cell r="AD87">
            <v>-29.561756531110607</v>
          </cell>
        </row>
        <row r="89">
          <cell r="Y89" t="str">
            <v>TOTAL CON DEUDA</v>
          </cell>
          <cell r="Z89">
            <v>37797.225915456002</v>
          </cell>
          <cell r="AA89">
            <v>45618.017942548002</v>
          </cell>
          <cell r="AB89">
            <v>44603.125682104001</v>
          </cell>
          <cell r="AC89">
            <v>20.691444511259572</v>
          </cell>
          <cell r="AD89">
            <v>-2.2247618511662903</v>
          </cell>
        </row>
        <row r="90">
          <cell r="Y90" t="str">
            <v>TOTAL SIN DEUDA</v>
          </cell>
          <cell r="Z90">
            <v>26476.630688166002</v>
          </cell>
          <cell r="AA90">
            <v>31954.018307246002</v>
          </cell>
          <cell r="AB90">
            <v>29658.955682104002</v>
          </cell>
          <cell r="AC90">
            <v>20.687630853000382</v>
          </cell>
          <cell r="AD90">
            <v>-7.182391281980216</v>
          </cell>
        </row>
        <row r="92">
          <cell r="Y92" t="str">
            <v xml:space="preserve">  1/  Incluye adición por $1.3 mil milllones, traslados por $1.1 mil millones y reducción participación municipios por $223.8 millones</v>
          </cell>
        </row>
        <row r="93">
          <cell r="Y93" t="str">
            <v xml:space="preserve">   2/ Icluye el valor del déficit fiscal por $1.046.6 mil millones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03 Mil Corr "/>
      <sheetName val="edu_sal_agua_milcte"/>
      <sheetName val="Educación"/>
      <sheetName val="Salud"/>
      <sheetName val="Hoja2"/>
      <sheetName val="Hoja3"/>
      <sheetName val="Agua"/>
      <sheetName val="94_03 Mil Corr "/>
      <sheetName val="CUA1-3"/>
      <sheetName val="BCol"/>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ENCIAS"/>
      <sheetName val="RESUOPE"/>
      <sheetName val="APRyPAGO-TRANSFE"/>
      <sheetName val="FINANCIAMIENTO"/>
      <sheetName val="DETALLE-INV"/>
      <sheetName val="RESUMEN"/>
      <sheetName val="EMBI"/>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t="str">
            <v/>
          </cell>
          <cell r="AW158" t="str">
            <v>PORCENTAJE DEL PIB</v>
          </cell>
          <cell r="AX158" t="str">
            <v/>
          </cell>
          <cell r="AZ158" t="str">
            <v>1998</v>
          </cell>
          <cell r="BB158" t="str">
            <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RESUOPE"/>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O47">
            <v>186403084</v>
          </cell>
        </row>
      </sheetData>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pagos"/>
      <sheetName val="P+D ingresos"/>
      <sheetName val="Dolares ingresos"/>
      <sheetName val="Pesos ingresos"/>
      <sheetName val="Dolares pagos"/>
      <sheetName val="Pesos pagos"/>
      <sheetName val="Seguimiento pagos"/>
      <sheetName val="Seguimiento ingresos"/>
      <sheetName val="Seguimiento Flujo"/>
      <sheetName val="Hoja2"/>
      <sheetName val="Hoja1"/>
      <sheetName val="Seguimiento Transferencias"/>
      <sheetName val="Gráfico3"/>
      <sheetName val="Reporte de Pagos"/>
      <sheetName val="Reporte Vicetecnico"/>
      <sheetName val="inversión"/>
      <sheetName val="Transferencias"/>
      <sheetName val="Calculo TC"/>
      <sheetName val="Gráfico TC"/>
      <sheetName val="Ejercicio Portafolio"/>
      <sheetName val="Rend. financieros"/>
      <sheetName val="Contingencias"/>
      <sheetName val="Resumen TES Convenidas"/>
      <sheetName val="TES Convenidas"/>
      <sheetName val="Gráfico1"/>
      <sheetName val="Comparación Tributarios"/>
      <sheetName val="Comparación Servicio Deuda"/>
      <sheetName val="Ahorro TES"/>
      <sheetName val="Flujo Tesorería"/>
      <sheetName val="P_D ingresos"/>
      <sheetName val="Seguimiento CSF"/>
      <sheetName val="Resumen OPEF"/>
      <sheetName val="Resumen MES OPEF"/>
      <sheetName val="EPS"/>
    </sheetNames>
    <sheetDataSet>
      <sheetData sheetId="0" refreshError="1"/>
      <sheetData sheetId="1" refreshError="1">
        <row r="2">
          <cell r="D2" t="str">
            <v>INGRESOS PROGRAMADOS DE RECAUDO PARA LA TESORERIA</v>
          </cell>
        </row>
        <row r="3">
          <cell r="D3" t="str">
            <v>PESOS MAS DOLARES</v>
          </cell>
        </row>
        <row r="4">
          <cell r="D4" t="str">
            <v>1997</v>
          </cell>
        </row>
        <row r="5">
          <cell r="D5" t="str">
            <v>Miles de millones de pesos</v>
          </cell>
        </row>
        <row r="6">
          <cell r="D6"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 TESORERIA</v>
          </cell>
          <cell r="H10">
            <v>1140.71421463775</v>
          </cell>
          <cell r="I10">
            <v>2651.9847937195022</v>
          </cell>
          <cell r="J10">
            <v>1471.5354278392447</v>
          </cell>
          <cell r="K10">
            <v>2179.6081448299437</v>
          </cell>
          <cell r="L10">
            <v>1722.8942551986092</v>
          </cell>
          <cell r="M10">
            <v>1729.869501630498</v>
          </cell>
          <cell r="N10">
            <v>2106.3267525148112</v>
          </cell>
          <cell r="O10">
            <v>2025.1217938814996</v>
          </cell>
          <cell r="P10">
            <v>2249.0322651158435</v>
          </cell>
          <cell r="Q10">
            <v>1516.7031570160511</v>
          </cell>
          <cell r="R10">
            <v>1087.8304174938371</v>
          </cell>
          <cell r="S10">
            <v>1825.5303261381632</v>
          </cell>
          <cell r="T10">
            <v>21707.151050015753</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898.2148985554644</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H15">
            <v>0</v>
          </cell>
          <cell r="I15">
            <v>0</v>
          </cell>
          <cell r="J15">
            <v>0</v>
          </cell>
          <cell r="K15">
            <v>0</v>
          </cell>
          <cell r="L15">
            <v>0</v>
          </cell>
          <cell r="M15">
            <v>0</v>
          </cell>
          <cell r="N15">
            <v>0</v>
          </cell>
          <cell r="O15">
            <v>0</v>
          </cell>
          <cell r="P15">
            <v>0</v>
          </cell>
          <cell r="Q15">
            <v>0</v>
          </cell>
          <cell r="R15">
            <v>0</v>
          </cell>
          <cell r="S15">
            <v>0</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H18">
            <v>0</v>
          </cell>
          <cell r="I18">
            <v>0</v>
          </cell>
          <cell r="J18">
            <v>0</v>
          </cell>
          <cell r="K18">
            <v>0</v>
          </cell>
          <cell r="L18">
            <v>0</v>
          </cell>
          <cell r="M18">
            <v>0</v>
          </cell>
          <cell r="N18">
            <v>0</v>
          </cell>
          <cell r="O18">
            <v>0</v>
          </cell>
          <cell r="P18">
            <v>0</v>
          </cell>
          <cell r="Q18">
            <v>0</v>
          </cell>
          <cell r="R18">
            <v>0</v>
          </cell>
          <cell r="S18">
            <v>0</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H20">
            <v>0</v>
          </cell>
          <cell r="I20">
            <v>0</v>
          </cell>
          <cell r="J20">
            <v>0</v>
          </cell>
          <cell r="K20">
            <v>0</v>
          </cell>
          <cell r="L20">
            <v>0</v>
          </cell>
          <cell r="M20">
            <v>0</v>
          </cell>
          <cell r="N20">
            <v>0</v>
          </cell>
          <cell r="O20">
            <v>0</v>
          </cell>
          <cell r="P20">
            <v>0</v>
          </cell>
          <cell r="Q20">
            <v>0</v>
          </cell>
          <cell r="R20">
            <v>0</v>
          </cell>
          <cell r="S20">
            <v>0</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H23">
            <v>0</v>
          </cell>
          <cell r="I23">
            <v>0.7</v>
          </cell>
          <cell r="J23">
            <v>0.2</v>
          </cell>
          <cell r="K23">
            <v>0.5</v>
          </cell>
          <cell r="L23">
            <v>0.7</v>
          </cell>
          <cell r="M23">
            <v>0</v>
          </cell>
          <cell r="N23">
            <v>3.5</v>
          </cell>
          <cell r="O23">
            <v>0</v>
          </cell>
          <cell r="P23">
            <v>0</v>
          </cell>
          <cell r="Q23">
            <v>0</v>
          </cell>
          <cell r="R23">
            <v>0</v>
          </cell>
          <cell r="S23">
            <v>1.5</v>
          </cell>
          <cell r="T23">
            <v>7.1</v>
          </cell>
        </row>
        <row r="24">
          <cell r="F24" t="str">
            <v>Impuesto al Oro y Platino</v>
          </cell>
          <cell r="H24">
            <v>0</v>
          </cell>
          <cell r="I24">
            <v>0</v>
          </cell>
          <cell r="J24">
            <v>0</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H25">
            <v>0</v>
          </cell>
          <cell r="I25">
            <v>0</v>
          </cell>
          <cell r="J25">
            <v>0</v>
          </cell>
          <cell r="K25">
            <v>0</v>
          </cell>
          <cell r="L25">
            <v>0</v>
          </cell>
          <cell r="M25">
            <v>0</v>
          </cell>
          <cell r="N25">
            <v>0</v>
          </cell>
          <cell r="O25">
            <v>0</v>
          </cell>
          <cell r="P25">
            <v>0</v>
          </cell>
          <cell r="Q25">
            <v>0</v>
          </cell>
          <cell r="R25">
            <v>0</v>
          </cell>
          <cell r="S25">
            <v>0</v>
          </cell>
          <cell r="T25">
            <v>0</v>
          </cell>
        </row>
        <row r="26">
          <cell r="H26">
            <v>0</v>
          </cell>
          <cell r="I26">
            <v>0</v>
          </cell>
          <cell r="J26">
            <v>0</v>
          </cell>
          <cell r="K26">
            <v>0</v>
          </cell>
          <cell r="L26">
            <v>0</v>
          </cell>
          <cell r="M26">
            <v>0</v>
          </cell>
          <cell r="N26">
            <v>0</v>
          </cell>
          <cell r="O26">
            <v>0</v>
          </cell>
          <cell r="P26">
            <v>0</v>
          </cell>
          <cell r="Q26">
            <v>0</v>
          </cell>
          <cell r="R26">
            <v>0</v>
          </cell>
          <cell r="S26">
            <v>0</v>
          </cell>
          <cell r="T26">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36.868704966588957</v>
          </cell>
          <cell r="Q27">
            <v>44.683765537500214</v>
          </cell>
          <cell r="R27">
            <v>45.714326935617784</v>
          </cell>
          <cell r="S27">
            <v>52.338862085343102</v>
          </cell>
          <cell r="T27">
            <v>421.50592336302719</v>
          </cell>
        </row>
        <row r="28">
          <cell r="F28" t="str">
            <v>Cuota de Valorización Obras Nacionales</v>
          </cell>
          <cell r="H28">
            <v>0</v>
          </cell>
          <cell r="I28">
            <v>0</v>
          </cell>
          <cell r="J28">
            <v>0</v>
          </cell>
          <cell r="K28">
            <v>0</v>
          </cell>
          <cell r="L28">
            <v>0</v>
          </cell>
          <cell r="M28">
            <v>0</v>
          </cell>
          <cell r="N28">
            <v>0</v>
          </cell>
          <cell r="O28">
            <v>0</v>
          </cell>
          <cell r="P28">
            <v>0</v>
          </cell>
          <cell r="Q28">
            <v>0</v>
          </cell>
          <cell r="R28">
            <v>0</v>
          </cell>
          <cell r="S28">
            <v>0</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H32">
            <v>0</v>
          </cell>
          <cell r="I32">
            <v>0</v>
          </cell>
          <cell r="J32">
            <v>0</v>
          </cell>
          <cell r="K32">
            <v>0</v>
          </cell>
          <cell r="L32">
            <v>0</v>
          </cell>
          <cell r="M32">
            <v>0</v>
          </cell>
          <cell r="N32">
            <v>0</v>
          </cell>
          <cell r="O32">
            <v>0</v>
          </cell>
          <cell r="P32">
            <v>0</v>
          </cell>
          <cell r="Q32">
            <v>0</v>
          </cell>
          <cell r="R32">
            <v>0</v>
          </cell>
          <cell r="S32">
            <v>0</v>
          </cell>
          <cell r="T32">
            <v>0</v>
          </cell>
        </row>
        <row r="33">
          <cell r="F33" t="str">
            <v>Concesiones</v>
          </cell>
          <cell r="H33">
            <v>0</v>
          </cell>
          <cell r="I33">
            <v>0</v>
          </cell>
          <cell r="J33">
            <v>5</v>
          </cell>
          <cell r="K33">
            <v>1</v>
          </cell>
          <cell r="L33">
            <v>0</v>
          </cell>
          <cell r="M33">
            <v>0</v>
          </cell>
          <cell r="N33">
            <v>0</v>
          </cell>
          <cell r="O33">
            <v>0</v>
          </cell>
          <cell r="P33">
            <v>0</v>
          </cell>
          <cell r="Q33">
            <v>0</v>
          </cell>
          <cell r="R33">
            <v>0</v>
          </cell>
          <cell r="S33">
            <v>0</v>
          </cell>
          <cell r="T33">
            <v>6</v>
          </cell>
        </row>
        <row r="34">
          <cell r="F34" t="str">
            <v>-</v>
          </cell>
          <cell r="G34" t="str">
            <v>Larga Distancia Nacional</v>
          </cell>
          <cell r="H34">
            <v>0</v>
          </cell>
          <cell r="I34">
            <v>0</v>
          </cell>
          <cell r="J34">
            <v>0</v>
          </cell>
          <cell r="K34">
            <v>0</v>
          </cell>
          <cell r="L34">
            <v>0</v>
          </cell>
          <cell r="M34">
            <v>0</v>
          </cell>
          <cell r="N34">
            <v>0</v>
          </cell>
          <cell r="O34">
            <v>0</v>
          </cell>
          <cell r="P34">
            <v>0</v>
          </cell>
          <cell r="Q34">
            <v>0</v>
          </cell>
          <cell r="R34">
            <v>0</v>
          </cell>
          <cell r="S34">
            <v>0</v>
          </cell>
          <cell r="T34">
            <v>0</v>
          </cell>
        </row>
        <row r="35">
          <cell r="F35" t="str">
            <v>-</v>
          </cell>
          <cell r="G35" t="str">
            <v>Larga Distancia Internacional</v>
          </cell>
          <cell r="H35">
            <v>0</v>
          </cell>
          <cell r="I35">
            <v>0</v>
          </cell>
          <cell r="J35">
            <v>0</v>
          </cell>
          <cell r="K35">
            <v>0</v>
          </cell>
          <cell r="L35">
            <v>0</v>
          </cell>
          <cell r="M35">
            <v>0</v>
          </cell>
          <cell r="N35">
            <v>0</v>
          </cell>
          <cell r="O35">
            <v>0</v>
          </cell>
          <cell r="P35">
            <v>0</v>
          </cell>
          <cell r="Q35">
            <v>0</v>
          </cell>
          <cell r="R35">
            <v>0</v>
          </cell>
          <cell r="S35">
            <v>0</v>
          </cell>
          <cell r="T35">
            <v>0</v>
          </cell>
        </row>
        <row r="36">
          <cell r="F36" t="str">
            <v>-</v>
          </cell>
          <cell r="G36" t="str">
            <v>Sociedades Portuarias</v>
          </cell>
          <cell r="H36">
            <v>0</v>
          </cell>
          <cell r="I36">
            <v>0</v>
          </cell>
          <cell r="J36">
            <v>5</v>
          </cell>
          <cell r="K36">
            <v>1</v>
          </cell>
          <cell r="L36">
            <v>0</v>
          </cell>
          <cell r="M36">
            <v>0</v>
          </cell>
          <cell r="N36">
            <v>0</v>
          </cell>
          <cell r="O36">
            <v>0</v>
          </cell>
          <cell r="P36">
            <v>0</v>
          </cell>
          <cell r="Q36">
            <v>0</v>
          </cell>
          <cell r="R36">
            <v>0</v>
          </cell>
          <cell r="S36">
            <v>0</v>
          </cell>
          <cell r="T36">
            <v>6</v>
          </cell>
        </row>
        <row r="37">
          <cell r="F37" t="str">
            <v>-</v>
          </cell>
          <cell r="G37" t="str">
            <v>Otras</v>
          </cell>
          <cell r="H37">
            <v>0</v>
          </cell>
          <cell r="I37">
            <v>0</v>
          </cell>
          <cell r="J37">
            <v>0</v>
          </cell>
          <cell r="K37">
            <v>0</v>
          </cell>
          <cell r="L37">
            <v>0</v>
          </cell>
          <cell r="M37">
            <v>0</v>
          </cell>
          <cell r="N37">
            <v>0</v>
          </cell>
          <cell r="O37">
            <v>0</v>
          </cell>
          <cell r="P37">
            <v>0</v>
          </cell>
          <cell r="Q37">
            <v>0</v>
          </cell>
          <cell r="R37">
            <v>0</v>
          </cell>
          <cell r="S37">
            <v>0</v>
          </cell>
          <cell r="T37">
            <v>0</v>
          </cell>
        </row>
        <row r="38">
          <cell r="F38" t="str">
            <v>Contraprestación Icel-Corelca</v>
          </cell>
          <cell r="H38">
            <v>0</v>
          </cell>
          <cell r="I38">
            <v>0</v>
          </cell>
          <cell r="J38">
            <v>0</v>
          </cell>
          <cell r="K38">
            <v>0</v>
          </cell>
          <cell r="L38">
            <v>0</v>
          </cell>
          <cell r="M38">
            <v>0</v>
          </cell>
          <cell r="N38">
            <v>0</v>
          </cell>
          <cell r="O38">
            <v>0</v>
          </cell>
          <cell r="P38">
            <v>0</v>
          </cell>
          <cell r="Q38">
            <v>0</v>
          </cell>
          <cell r="R38">
            <v>0</v>
          </cell>
          <cell r="S38">
            <v>0</v>
          </cell>
          <cell r="T38">
            <v>0</v>
          </cell>
        </row>
        <row r="39">
          <cell r="F39" t="str">
            <v>Otros No Tributarios</v>
          </cell>
          <cell r="H39">
            <v>0</v>
          </cell>
          <cell r="I39">
            <v>0</v>
          </cell>
          <cell r="J39">
            <v>0</v>
          </cell>
          <cell r="K39">
            <v>0</v>
          </cell>
          <cell r="L39">
            <v>0</v>
          </cell>
          <cell r="M39">
            <v>0</v>
          </cell>
          <cell r="N39">
            <v>0</v>
          </cell>
          <cell r="O39">
            <v>0</v>
          </cell>
          <cell r="P39">
            <v>0</v>
          </cell>
          <cell r="Q39">
            <v>0</v>
          </cell>
          <cell r="R39">
            <v>0</v>
          </cell>
          <cell r="S39">
            <v>0</v>
          </cell>
          <cell r="T39">
            <v>0</v>
          </cell>
        </row>
        <row r="40">
          <cell r="H40">
            <v>0</v>
          </cell>
          <cell r="I40">
            <v>0</v>
          </cell>
          <cell r="J40">
            <v>0</v>
          </cell>
          <cell r="K40">
            <v>0</v>
          </cell>
          <cell r="L40">
            <v>0</v>
          </cell>
          <cell r="M40">
            <v>0</v>
          </cell>
          <cell r="N40">
            <v>0</v>
          </cell>
          <cell r="O40">
            <v>0</v>
          </cell>
          <cell r="P40">
            <v>0</v>
          </cell>
          <cell r="Q40">
            <v>0</v>
          </cell>
          <cell r="R40">
            <v>0</v>
          </cell>
          <cell r="S40">
            <v>0</v>
          </cell>
          <cell r="T40">
            <v>0</v>
          </cell>
        </row>
        <row r="41">
          <cell r="D41" t="str">
            <v>2.</v>
          </cell>
          <cell r="E41" t="str">
            <v>RECURSOS DE CAPITAL</v>
          </cell>
          <cell r="H41">
            <v>411.99226213767429</v>
          </cell>
          <cell r="I41">
            <v>1209.4085167199025</v>
          </cell>
          <cell r="J41">
            <v>612.63593395478995</v>
          </cell>
          <cell r="K41">
            <v>996.17730737216425</v>
          </cell>
          <cell r="L41">
            <v>712.91603366398579</v>
          </cell>
          <cell r="M41">
            <v>475.56815691244606</v>
          </cell>
          <cell r="N41">
            <v>1048.3826656734291</v>
          </cell>
          <cell r="O41">
            <v>714.5674845747003</v>
          </cell>
          <cell r="P41">
            <v>1320.4815308572013</v>
          </cell>
          <cell r="Q41">
            <v>207.76809372562374</v>
          </cell>
          <cell r="R41">
            <v>222.94976650111329</v>
          </cell>
          <cell r="S41">
            <v>447.69624485758766</v>
          </cell>
          <cell r="T41">
            <v>8380.5439969506187</v>
          </cell>
        </row>
        <row r="42">
          <cell r="E42" t="str">
            <v>2.1</v>
          </cell>
          <cell r="F42" t="str">
            <v>CREDITO EXTERNO</v>
          </cell>
          <cell r="H42">
            <v>31.615580854135906</v>
          </cell>
          <cell r="I42">
            <v>804.21490643300001</v>
          </cell>
          <cell r="J42">
            <v>62.173021754999994</v>
          </cell>
          <cell r="K42">
            <v>448.70730131700003</v>
          </cell>
          <cell r="L42">
            <v>21.168789650642193</v>
          </cell>
          <cell r="M42">
            <v>17.307276384997571</v>
          </cell>
          <cell r="N42">
            <v>43.08056111621061</v>
          </cell>
          <cell r="O42">
            <v>25.187102494115827</v>
          </cell>
          <cell r="P42">
            <v>413.48173885674629</v>
          </cell>
          <cell r="Q42">
            <v>21.436725135664975</v>
          </cell>
          <cell r="R42">
            <v>38.809750203640519</v>
          </cell>
          <cell r="S42">
            <v>61.866621600922549</v>
          </cell>
          <cell r="T42">
            <v>1989.0493758020766</v>
          </cell>
        </row>
        <row r="43">
          <cell r="F43" t="str">
            <v>Banca Multilateral</v>
          </cell>
          <cell r="H43">
            <v>31.615580854135906</v>
          </cell>
          <cell r="I43">
            <v>32.613038932999999</v>
          </cell>
          <cell r="J43">
            <v>62.173021754999994</v>
          </cell>
          <cell r="K43">
            <v>27.088977317000001</v>
          </cell>
          <cell r="L43">
            <v>21.168789650642193</v>
          </cell>
          <cell r="M43">
            <v>17.307276384997571</v>
          </cell>
          <cell r="N43">
            <v>43.08056111621061</v>
          </cell>
          <cell r="O43">
            <v>25.187102494115827</v>
          </cell>
          <cell r="P43">
            <v>55.992423656746311</v>
          </cell>
          <cell r="Q43">
            <v>21.436725135664975</v>
          </cell>
          <cell r="R43">
            <v>38.809750203640519</v>
          </cell>
          <cell r="S43">
            <v>61.866621600922549</v>
          </cell>
          <cell r="T43">
            <v>438.33986910207648</v>
          </cell>
        </row>
        <row r="44">
          <cell r="F44" t="str">
            <v>Banca Comercial</v>
          </cell>
          <cell r="H44">
            <v>0</v>
          </cell>
          <cell r="I44">
            <v>0</v>
          </cell>
          <cell r="J44">
            <v>0</v>
          </cell>
          <cell r="K44">
            <v>0</v>
          </cell>
          <cell r="L44">
            <v>0</v>
          </cell>
          <cell r="M44">
            <v>0</v>
          </cell>
          <cell r="N44">
            <v>0</v>
          </cell>
          <cell r="O44">
            <v>0</v>
          </cell>
          <cell r="P44">
            <v>0</v>
          </cell>
          <cell r="Q44">
            <v>0</v>
          </cell>
          <cell r="R44">
            <v>0</v>
          </cell>
          <cell r="S44">
            <v>0</v>
          </cell>
          <cell r="T44">
            <v>0</v>
          </cell>
        </row>
        <row r="45">
          <cell r="F45" t="str">
            <v>Bonos Resol. 4308/94</v>
          </cell>
          <cell r="H45">
            <v>0</v>
          </cell>
          <cell r="I45">
            <v>0</v>
          </cell>
          <cell r="J45">
            <v>0</v>
          </cell>
          <cell r="K45">
            <v>0</v>
          </cell>
          <cell r="L45">
            <v>0</v>
          </cell>
          <cell r="M45">
            <v>0</v>
          </cell>
          <cell r="N45">
            <v>0</v>
          </cell>
          <cell r="O45">
            <v>0</v>
          </cell>
          <cell r="P45">
            <v>0</v>
          </cell>
          <cell r="Q45">
            <v>0</v>
          </cell>
          <cell r="R45">
            <v>0</v>
          </cell>
          <cell r="S45">
            <v>0</v>
          </cell>
          <cell r="T45">
            <v>0</v>
          </cell>
        </row>
        <row r="46">
          <cell r="F46" t="str">
            <v>Bonos Externos</v>
          </cell>
          <cell r="H46">
            <v>0</v>
          </cell>
          <cell r="I46">
            <v>771.60186750000003</v>
          </cell>
          <cell r="J46">
            <v>0</v>
          </cell>
          <cell r="K46">
            <v>421.61832400000003</v>
          </cell>
          <cell r="L46">
            <v>0</v>
          </cell>
          <cell r="M46">
            <v>0</v>
          </cell>
          <cell r="N46">
            <v>0</v>
          </cell>
          <cell r="O46">
            <v>0</v>
          </cell>
          <cell r="P46">
            <v>357.48931519999996</v>
          </cell>
          <cell r="Q46">
            <v>0</v>
          </cell>
          <cell r="R46">
            <v>0</v>
          </cell>
          <cell r="S46">
            <v>0</v>
          </cell>
          <cell r="T46">
            <v>1550.7095067</v>
          </cell>
        </row>
        <row r="47">
          <cell r="H47">
            <v>0</v>
          </cell>
          <cell r="I47">
            <v>771.60186750000003</v>
          </cell>
          <cell r="J47">
            <v>0</v>
          </cell>
          <cell r="K47">
            <v>421.61832400000003</v>
          </cell>
          <cell r="L47">
            <v>0</v>
          </cell>
          <cell r="M47">
            <v>0</v>
          </cell>
          <cell r="N47">
            <v>0</v>
          </cell>
          <cell r="O47">
            <v>0</v>
          </cell>
          <cell r="P47">
            <v>357.48931519999996</v>
          </cell>
          <cell r="Q47">
            <v>0</v>
          </cell>
          <cell r="R47">
            <v>0</v>
          </cell>
          <cell r="S47">
            <v>0</v>
          </cell>
          <cell r="T47">
            <v>1550.7095067</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820.70593967956142</v>
          </cell>
          <cell r="O48">
            <v>529.4886352406653</v>
          </cell>
          <cell r="P48">
            <v>717.46654953300788</v>
          </cell>
          <cell r="Q48">
            <v>157.02632428525027</v>
          </cell>
          <cell r="R48">
            <v>137.3196338237216</v>
          </cell>
          <cell r="S48">
            <v>202.79999999999998</v>
          </cell>
          <cell r="T48">
            <v>5015.4018692176123</v>
          </cell>
          <cell r="U48">
            <v>0</v>
          </cell>
        </row>
        <row r="49">
          <cell r="F49" t="str">
            <v>TES Convenidos</v>
          </cell>
          <cell r="H49">
            <v>116.718</v>
          </cell>
          <cell r="I49">
            <v>76.635999999999996</v>
          </cell>
          <cell r="J49">
            <v>129.99199999999999</v>
          </cell>
          <cell r="K49">
            <v>266.02800000000002</v>
          </cell>
          <cell r="L49">
            <v>151.977</v>
          </cell>
          <cell r="M49">
            <v>62.365000000000002</v>
          </cell>
          <cell r="N49">
            <v>162.059</v>
          </cell>
          <cell r="O49">
            <v>155.102</v>
          </cell>
          <cell r="P49">
            <v>370.83500000000004</v>
          </cell>
          <cell r="Q49">
            <v>32.6</v>
          </cell>
          <cell r="R49">
            <v>32.6</v>
          </cell>
          <cell r="S49">
            <v>202.79999999999998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J57">
            <v>0</v>
          </cell>
          <cell r="K57">
            <v>0</v>
          </cell>
          <cell r="L57">
            <v>100</v>
          </cell>
          <cell r="M57">
            <v>0</v>
          </cell>
          <cell r="N57">
            <v>0</v>
          </cell>
          <cell r="O57">
            <v>0</v>
          </cell>
          <cell r="P57">
            <v>100</v>
          </cell>
          <cell r="Q57">
            <v>0</v>
          </cell>
          <cell r="R57">
            <v>100</v>
          </cell>
          <cell r="S57">
            <v>0</v>
          </cell>
          <cell r="T57">
            <v>300</v>
          </cell>
        </row>
        <row r="58">
          <cell r="H58">
            <v>0</v>
          </cell>
          <cell r="I58">
            <v>0</v>
          </cell>
          <cell r="J58">
            <v>0</v>
          </cell>
          <cell r="K58">
            <v>0</v>
          </cell>
          <cell r="L58">
            <v>100</v>
          </cell>
          <cell r="M58">
            <v>0</v>
          </cell>
          <cell r="N58">
            <v>0</v>
          </cell>
          <cell r="O58">
            <v>0</v>
          </cell>
          <cell r="P58">
            <v>100</v>
          </cell>
          <cell r="Q58">
            <v>0</v>
          </cell>
          <cell r="R58">
            <v>100</v>
          </cell>
          <cell r="S58">
            <v>0</v>
          </cell>
          <cell r="T58">
            <v>300</v>
          </cell>
        </row>
        <row r="59">
          <cell r="E59" t="str">
            <v>2.3.</v>
          </cell>
          <cell r="F59" t="str">
            <v>OTROS RECURSOS DE CAPITAL</v>
          </cell>
          <cell r="H59">
            <v>13.658681283538403</v>
          </cell>
          <cell r="I59">
            <v>175.04250114310079</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1376.0927519309294</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H61">
            <v>0</v>
          </cell>
          <cell r="I61">
            <v>0</v>
          </cell>
          <cell r="J61">
            <v>0</v>
          </cell>
          <cell r="K61">
            <v>0</v>
          </cell>
          <cell r="L61">
            <v>0</v>
          </cell>
          <cell r="M61">
            <v>0</v>
          </cell>
          <cell r="N61">
            <v>0</v>
          </cell>
          <cell r="O61">
            <v>0</v>
          </cell>
          <cell r="P61">
            <v>0</v>
          </cell>
          <cell r="Q61">
            <v>0</v>
          </cell>
          <cell r="R61">
            <v>0</v>
          </cell>
          <cell r="S61">
            <v>8.1000000000000014</v>
          </cell>
          <cell r="T61">
            <v>8.1000000000000014</v>
          </cell>
        </row>
        <row r="62">
          <cell r="F62" t="str">
            <v>Rendimientos Financieros Portafolio</v>
          </cell>
          <cell r="H62">
            <v>0</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H64">
            <v>0</v>
          </cell>
          <cell r="I64">
            <v>0</v>
          </cell>
          <cell r="J64">
            <v>0</v>
          </cell>
          <cell r="K64">
            <v>0</v>
          </cell>
          <cell r="L64">
            <v>0</v>
          </cell>
          <cell r="M64">
            <v>0</v>
          </cell>
          <cell r="N64">
            <v>0</v>
          </cell>
          <cell r="O64">
            <v>0</v>
          </cell>
          <cell r="P64">
            <v>0</v>
          </cell>
          <cell r="Q64">
            <v>0</v>
          </cell>
          <cell r="R64">
            <v>9.25</v>
          </cell>
          <cell r="S64">
            <v>9.25</v>
          </cell>
          <cell r="T64">
            <v>18.5</v>
          </cell>
        </row>
        <row r="65">
          <cell r="F65" t="str">
            <v>Apalancamiento de Betania</v>
          </cell>
          <cell r="H65">
            <v>0</v>
          </cell>
          <cell r="I65">
            <v>0</v>
          </cell>
          <cell r="J65">
            <v>0</v>
          </cell>
          <cell r="K65">
            <v>0</v>
          </cell>
          <cell r="L65">
            <v>0</v>
          </cell>
          <cell r="M65">
            <v>0</v>
          </cell>
          <cell r="N65">
            <v>0</v>
          </cell>
          <cell r="O65">
            <v>0</v>
          </cell>
          <cell r="P65">
            <v>0</v>
          </cell>
          <cell r="Q65">
            <v>0</v>
          </cell>
          <cell r="R65">
            <v>0</v>
          </cell>
          <cell r="S65">
            <v>0</v>
          </cell>
          <cell r="T65">
            <v>0</v>
          </cell>
        </row>
        <row r="66">
          <cell r="F66" t="str">
            <v>Enajenación de Activos</v>
          </cell>
          <cell r="H66">
            <v>0</v>
          </cell>
          <cell r="I66">
            <v>158.43919920000002</v>
          </cell>
          <cell r="J66">
            <v>0</v>
          </cell>
          <cell r="K66">
            <v>0</v>
          </cell>
          <cell r="L66">
            <v>0</v>
          </cell>
          <cell r="M66">
            <v>0</v>
          </cell>
          <cell r="N66">
            <v>0</v>
          </cell>
          <cell r="O66">
            <v>0</v>
          </cell>
          <cell r="P66">
            <v>0</v>
          </cell>
          <cell r="Q66">
            <v>0</v>
          </cell>
          <cell r="R66">
            <v>0</v>
          </cell>
          <cell r="S66">
            <v>0</v>
          </cell>
          <cell r="T66">
            <v>158.43919920000002</v>
          </cell>
        </row>
        <row r="67">
          <cell r="F67" t="str">
            <v>-</v>
          </cell>
          <cell r="G67" t="str">
            <v>Banco Popular</v>
          </cell>
          <cell r="H67">
            <v>0</v>
          </cell>
          <cell r="I67">
            <v>0</v>
          </cell>
          <cell r="J67">
            <v>0</v>
          </cell>
          <cell r="K67">
            <v>0</v>
          </cell>
          <cell r="L67">
            <v>0</v>
          </cell>
          <cell r="M67">
            <v>0</v>
          </cell>
          <cell r="N67">
            <v>0</v>
          </cell>
          <cell r="O67">
            <v>0</v>
          </cell>
          <cell r="P67">
            <v>0</v>
          </cell>
          <cell r="Q67">
            <v>0</v>
          </cell>
          <cell r="R67">
            <v>0</v>
          </cell>
          <cell r="S67">
            <v>0</v>
          </cell>
          <cell r="T67">
            <v>0</v>
          </cell>
        </row>
        <row r="68">
          <cell r="F68" t="str">
            <v>-</v>
          </cell>
          <cell r="G68" t="str">
            <v>Betania</v>
          </cell>
          <cell r="H68">
            <v>0</v>
          </cell>
          <cell r="I68">
            <v>0</v>
          </cell>
          <cell r="J68">
            <v>0</v>
          </cell>
          <cell r="K68">
            <v>0</v>
          </cell>
          <cell r="L68">
            <v>0</v>
          </cell>
          <cell r="M68">
            <v>0</v>
          </cell>
          <cell r="N68">
            <v>0</v>
          </cell>
          <cell r="O68">
            <v>0</v>
          </cell>
          <cell r="P68">
            <v>0</v>
          </cell>
          <cell r="Q68">
            <v>0</v>
          </cell>
          <cell r="R68">
            <v>0</v>
          </cell>
          <cell r="S68">
            <v>0</v>
          </cell>
          <cell r="T68">
            <v>0</v>
          </cell>
        </row>
        <row r="69">
          <cell r="F69" t="str">
            <v>-</v>
          </cell>
          <cell r="G69" t="str">
            <v>Termotasajero</v>
          </cell>
          <cell r="H69">
            <v>0</v>
          </cell>
          <cell r="I69">
            <v>0</v>
          </cell>
          <cell r="J69">
            <v>0</v>
          </cell>
          <cell r="K69">
            <v>0</v>
          </cell>
          <cell r="L69">
            <v>0</v>
          </cell>
          <cell r="M69">
            <v>0</v>
          </cell>
          <cell r="N69">
            <v>0</v>
          </cell>
          <cell r="O69">
            <v>0</v>
          </cell>
          <cell r="P69">
            <v>0</v>
          </cell>
          <cell r="Q69">
            <v>0</v>
          </cell>
          <cell r="R69">
            <v>0</v>
          </cell>
          <cell r="S69">
            <v>0</v>
          </cell>
          <cell r="T69">
            <v>0</v>
          </cell>
        </row>
        <row r="70">
          <cell r="F70" t="str">
            <v>-</v>
          </cell>
          <cell r="G70" t="str">
            <v>Termocartagena</v>
          </cell>
          <cell r="H70">
            <v>0</v>
          </cell>
          <cell r="I70">
            <v>0</v>
          </cell>
          <cell r="J70">
            <v>0</v>
          </cell>
          <cell r="K70">
            <v>0</v>
          </cell>
          <cell r="L70">
            <v>0</v>
          </cell>
          <cell r="M70">
            <v>0</v>
          </cell>
          <cell r="N70">
            <v>0</v>
          </cell>
          <cell r="O70">
            <v>0</v>
          </cell>
          <cell r="P70">
            <v>0</v>
          </cell>
          <cell r="Q70">
            <v>0</v>
          </cell>
          <cell r="R70">
            <v>0</v>
          </cell>
          <cell r="S70">
            <v>0</v>
          </cell>
          <cell r="T70">
            <v>0</v>
          </cell>
        </row>
        <row r="71">
          <cell r="F71" t="str">
            <v>-</v>
          </cell>
          <cell r="G71" t="str">
            <v>Chivor</v>
          </cell>
          <cell r="H71">
            <v>0</v>
          </cell>
          <cell r="I71">
            <v>0</v>
          </cell>
          <cell r="J71">
            <v>0</v>
          </cell>
          <cell r="K71">
            <v>0</v>
          </cell>
          <cell r="L71">
            <v>0</v>
          </cell>
          <cell r="M71">
            <v>0</v>
          </cell>
          <cell r="N71">
            <v>0</v>
          </cell>
          <cell r="O71">
            <v>0</v>
          </cell>
          <cell r="P71">
            <v>0</v>
          </cell>
          <cell r="Q71">
            <v>0</v>
          </cell>
          <cell r="R71">
            <v>0</v>
          </cell>
          <cell r="S71">
            <v>0</v>
          </cell>
          <cell r="T71">
            <v>0</v>
          </cell>
        </row>
        <row r="72">
          <cell r="F72" t="str">
            <v>-</v>
          </cell>
          <cell r="G72" t="str">
            <v>Cerromatoso</v>
          </cell>
          <cell r="H72">
            <v>0</v>
          </cell>
          <cell r="I72">
            <v>158.43919920000002</v>
          </cell>
          <cell r="J72">
            <v>0</v>
          </cell>
          <cell r="K72">
            <v>0</v>
          </cell>
          <cell r="L72">
            <v>0</v>
          </cell>
          <cell r="M72">
            <v>0</v>
          </cell>
          <cell r="N72">
            <v>0</v>
          </cell>
          <cell r="O72">
            <v>0</v>
          </cell>
          <cell r="P72">
            <v>0</v>
          </cell>
          <cell r="Q72">
            <v>0</v>
          </cell>
          <cell r="R72">
            <v>0</v>
          </cell>
          <cell r="S72">
            <v>0</v>
          </cell>
          <cell r="T72">
            <v>158.43919920000002</v>
          </cell>
        </row>
        <row r="73">
          <cell r="F73" t="str">
            <v>-</v>
          </cell>
          <cell r="G73" t="str">
            <v>Carbocol</v>
          </cell>
          <cell r="H73">
            <v>0</v>
          </cell>
          <cell r="I73">
            <v>0</v>
          </cell>
          <cell r="J73">
            <v>0</v>
          </cell>
          <cell r="K73">
            <v>0</v>
          </cell>
          <cell r="L73">
            <v>0</v>
          </cell>
          <cell r="M73">
            <v>0</v>
          </cell>
          <cell r="N73">
            <v>0</v>
          </cell>
          <cell r="O73">
            <v>0</v>
          </cell>
          <cell r="P73">
            <v>0</v>
          </cell>
          <cell r="Q73">
            <v>0</v>
          </cell>
          <cell r="R73">
            <v>0</v>
          </cell>
          <cell r="S73">
            <v>0</v>
          </cell>
          <cell r="T73">
            <v>0</v>
          </cell>
        </row>
        <row r="74">
          <cell r="F74" t="str">
            <v>-</v>
          </cell>
          <cell r="G74" t="str">
            <v>Epsa</v>
          </cell>
          <cell r="H74">
            <v>0</v>
          </cell>
          <cell r="I74">
            <v>0</v>
          </cell>
          <cell r="J74">
            <v>0</v>
          </cell>
          <cell r="K74">
            <v>0</v>
          </cell>
          <cell r="L74">
            <v>0</v>
          </cell>
          <cell r="M74">
            <v>0</v>
          </cell>
          <cell r="N74">
            <v>0</v>
          </cell>
          <cell r="O74">
            <v>0</v>
          </cell>
          <cell r="P74">
            <v>0</v>
          </cell>
          <cell r="Q74">
            <v>0</v>
          </cell>
          <cell r="R74">
            <v>0</v>
          </cell>
          <cell r="S74">
            <v>0</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H76">
            <v>0</v>
          </cell>
          <cell r="I76">
            <v>0</v>
          </cell>
          <cell r="J76">
            <v>0</v>
          </cell>
          <cell r="K76">
            <v>0</v>
          </cell>
          <cell r="L76">
            <v>0</v>
          </cell>
          <cell r="M76">
            <v>0</v>
          </cell>
          <cell r="N76">
            <v>0</v>
          </cell>
          <cell r="O76">
            <v>0</v>
          </cell>
          <cell r="P76">
            <v>0</v>
          </cell>
          <cell r="Q76">
            <v>0</v>
          </cell>
          <cell r="R76">
            <v>0</v>
          </cell>
          <cell r="S76">
            <v>0</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H80">
            <v>0</v>
          </cell>
          <cell r="I80">
            <v>0</v>
          </cell>
          <cell r="J80">
            <v>0</v>
          </cell>
          <cell r="K80">
            <v>0</v>
          </cell>
          <cell r="L80">
            <v>0</v>
          </cell>
          <cell r="M80">
            <v>0</v>
          </cell>
          <cell r="N80">
            <v>103.5</v>
          </cell>
          <cell r="O80">
            <v>0</v>
          </cell>
          <cell r="P80">
            <v>103.5</v>
          </cell>
          <cell r="Q80">
            <v>0</v>
          </cell>
          <cell r="R80">
            <v>0</v>
          </cell>
          <cell r="S80">
            <v>0</v>
          </cell>
          <cell r="T80">
            <v>207</v>
          </cell>
        </row>
        <row r="81">
          <cell r="F81" t="str">
            <v>-</v>
          </cell>
          <cell r="G81" t="str">
            <v>Banco de la República</v>
          </cell>
          <cell r="H81">
            <v>0</v>
          </cell>
          <cell r="I81">
            <v>0</v>
          </cell>
          <cell r="J81">
            <v>138.19999999999999</v>
          </cell>
          <cell r="K81">
            <v>0</v>
          </cell>
          <cell r="L81">
            <v>0</v>
          </cell>
          <cell r="M81">
            <v>0</v>
          </cell>
          <cell r="N81">
            <v>0</v>
          </cell>
          <cell r="O81">
            <v>0</v>
          </cell>
          <cell r="P81">
            <v>0</v>
          </cell>
          <cell r="Q81">
            <v>0</v>
          </cell>
          <cell r="R81">
            <v>0</v>
          </cell>
          <cell r="S81">
            <v>0</v>
          </cell>
          <cell r="T81">
            <v>138.19999999999999</v>
          </cell>
        </row>
        <row r="82">
          <cell r="F82" t="str">
            <v>-</v>
          </cell>
          <cell r="G82" t="str">
            <v>Resto</v>
          </cell>
          <cell r="H82">
            <v>0</v>
          </cell>
          <cell r="I82">
            <v>0</v>
          </cell>
          <cell r="J82">
            <v>0</v>
          </cell>
          <cell r="K82">
            <v>0</v>
          </cell>
          <cell r="L82">
            <v>0</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H83">
            <v>0</v>
          </cell>
          <cell r="I83">
            <v>0</v>
          </cell>
          <cell r="J83">
            <v>0</v>
          </cell>
          <cell r="K83">
            <v>0</v>
          </cell>
          <cell r="L83">
            <v>0</v>
          </cell>
          <cell r="M83">
            <v>0</v>
          </cell>
          <cell r="N83">
            <v>0</v>
          </cell>
          <cell r="O83">
            <v>0</v>
          </cell>
          <cell r="P83">
            <v>0</v>
          </cell>
          <cell r="Q83">
            <v>0</v>
          </cell>
          <cell r="R83">
            <v>0</v>
          </cell>
          <cell r="S83">
            <v>29</v>
          </cell>
          <cell r="T83">
            <v>29</v>
          </cell>
        </row>
        <row r="84">
          <cell r="T84">
            <v>436.05522537753154</v>
          </cell>
        </row>
        <row r="85">
          <cell r="D85" t="str">
            <v>3.</v>
          </cell>
          <cell r="E85" t="str">
            <v>FONDOS ESPECIALES</v>
          </cell>
          <cell r="H85">
            <v>21.992685496589797</v>
          </cell>
          <cell r="I85">
            <v>20.542088572355723</v>
          </cell>
          <cell r="J85">
            <v>21.429380914338982</v>
          </cell>
          <cell r="K85">
            <v>21.971906138491516</v>
          </cell>
          <cell r="L85">
            <v>23.918774412177434</v>
          </cell>
          <cell r="M85">
            <v>35.375794960875339</v>
          </cell>
          <cell r="N85">
            <v>23.274859026641934</v>
          </cell>
          <cell r="O85">
            <v>18.548787561453171</v>
          </cell>
          <cell r="P85">
            <v>23.49701213548899</v>
          </cell>
          <cell r="Q85">
            <v>22.702260278133863</v>
          </cell>
          <cell r="R85">
            <v>36.716403708939026</v>
          </cell>
          <cell r="S85">
            <v>45.956902418778562</v>
          </cell>
          <cell r="T85">
            <v>315.92685562426436</v>
          </cell>
        </row>
        <row r="86">
          <cell r="E86" t="str">
            <v>Contribuciones Superintendencias</v>
          </cell>
          <cell r="H86">
            <v>5.2389612080578161</v>
          </cell>
          <cell r="I86">
            <v>3.444755239022391</v>
          </cell>
          <cell r="J86">
            <v>2.5527331725103282</v>
          </cell>
          <cell r="K86">
            <v>2.454262661427554</v>
          </cell>
          <cell r="L86">
            <v>1.5</v>
          </cell>
          <cell r="M86">
            <v>12.590924219910802</v>
          </cell>
          <cell r="N86">
            <v>2.7474472511144099</v>
          </cell>
          <cell r="O86">
            <v>0</v>
          </cell>
          <cell r="P86">
            <v>0.79475185735512599</v>
          </cell>
          <cell r="Q86">
            <v>0</v>
          </cell>
          <cell r="R86">
            <v>15.237286551205267</v>
          </cell>
          <cell r="S86">
            <v>21.82668976738006</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0">
          <cell r="H110">
            <v>5.6520978946527904</v>
          </cell>
          <cell r="I110">
            <v>15.4147884272444</v>
          </cell>
          <cell r="J110">
            <v>11.2844003974697</v>
          </cell>
          <cell r="K110">
            <v>2.6923314382546799</v>
          </cell>
          <cell r="L110">
            <v>9.684751595645599</v>
          </cell>
          <cell r="M110">
            <v>12.567473159424969</v>
          </cell>
          <cell r="N110">
            <v>6.8334139344049625</v>
          </cell>
          <cell r="O110">
            <v>14.800599136654286</v>
          </cell>
          <cell r="P110">
            <v>6.8388235676887454</v>
          </cell>
          <cell r="Q110">
            <v>13.633625146306517</v>
          </cell>
          <cell r="R110">
            <v>4.9314737857612929</v>
          </cell>
          <cell r="S110">
            <v>15.794591269759209</v>
          </cell>
          <cell r="T110">
            <v>120.12836975326715</v>
          </cell>
        </row>
        <row r="111">
          <cell r="C111" t="str">
            <v>confis</v>
          </cell>
          <cell r="H111">
            <v>35845.782996527778</v>
          </cell>
          <cell r="S111" t="str">
            <v>c:\ingres97.xls</v>
          </cell>
        </row>
      </sheetData>
      <sheetData sheetId="2" refreshError="1">
        <row r="2">
          <cell r="D2" t="str">
            <v>INGRESOS PROGRAMADOS DE RECAUDO PARA LA TESORERIA</v>
          </cell>
        </row>
        <row r="3">
          <cell r="D3" t="str">
            <v>DOLARES</v>
          </cell>
        </row>
        <row r="4">
          <cell r="D4" t="str">
            <v>1997</v>
          </cell>
        </row>
        <row r="5">
          <cell r="C5" t="str">
            <v>Millones de dólares</v>
          </cell>
        </row>
        <row r="6">
          <cell r="C6" t="str">
            <v>Millones de dólares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DEL PRESUPUESTO NACIONAL</v>
          </cell>
          <cell r="H10">
            <v>31.112160277748899</v>
          </cell>
          <cell r="I10">
            <v>861.7</v>
          </cell>
          <cell r="J10">
            <v>59.7</v>
          </cell>
          <cell r="K10">
            <v>425.7</v>
          </cell>
          <cell r="L10">
            <v>19.845725351165154</v>
          </cell>
          <cell r="M10">
            <v>16.035810890634625</v>
          </cell>
          <cell r="N10">
            <v>39.454286477204434</v>
          </cell>
          <cell r="O10">
            <v>22.803406540130013</v>
          </cell>
          <cell r="P10">
            <v>378.87059048571757</v>
          </cell>
          <cell r="Q10">
            <v>18.974318360239725</v>
          </cell>
          <cell r="R10">
            <v>33.972196701843529</v>
          </cell>
          <cell r="S10">
            <v>53.563289244788614</v>
          </cell>
          <cell r="T10">
            <v>1952.9817843294727</v>
          </cell>
        </row>
        <row r="11">
          <cell r="D11" t="str">
            <v>1.</v>
          </cell>
          <cell r="E11" t="str">
            <v>INGRESOS CORRIENTES</v>
          </cell>
          <cell r="H11">
            <v>0</v>
          </cell>
          <cell r="I11">
            <v>0</v>
          </cell>
          <cell r="J11">
            <v>0</v>
          </cell>
          <cell r="K11">
            <v>0</v>
          </cell>
          <cell r="L11">
            <v>0</v>
          </cell>
          <cell r="M11">
            <v>0</v>
          </cell>
          <cell r="N11">
            <v>0</v>
          </cell>
          <cell r="O11">
            <v>0</v>
          </cell>
          <cell r="P11">
            <v>8.75</v>
          </cell>
          <cell r="Q11">
            <v>0</v>
          </cell>
          <cell r="R11">
            <v>0</v>
          </cell>
          <cell r="S11">
            <v>0</v>
          </cell>
          <cell r="T11">
            <v>0</v>
          </cell>
        </row>
        <row r="12">
          <cell r="E12" t="str">
            <v>Timbre consulados</v>
          </cell>
          <cell r="T12">
            <v>0</v>
          </cell>
        </row>
        <row r="13">
          <cell r="E13" t="str">
            <v>Otros Ingresos Corrientes</v>
          </cell>
          <cell r="T13">
            <v>0</v>
          </cell>
        </row>
        <row r="14">
          <cell r="E14" t="str">
            <v>Concesiones</v>
          </cell>
          <cell r="H14">
            <v>0</v>
          </cell>
          <cell r="I14">
            <v>0</v>
          </cell>
          <cell r="J14">
            <v>0</v>
          </cell>
          <cell r="K14">
            <v>0</v>
          </cell>
          <cell r="L14">
            <v>0</v>
          </cell>
          <cell r="M14">
            <v>0</v>
          </cell>
          <cell r="N14">
            <v>0</v>
          </cell>
          <cell r="O14">
            <v>0</v>
          </cell>
          <cell r="P14">
            <v>8.75</v>
          </cell>
          <cell r="Q14">
            <v>0</v>
          </cell>
          <cell r="R14">
            <v>0</v>
          </cell>
          <cell r="S14">
            <v>0</v>
          </cell>
          <cell r="T14">
            <v>0</v>
          </cell>
        </row>
        <row r="15">
          <cell r="E15" t="str">
            <v>-</v>
          </cell>
          <cell r="F15" t="str">
            <v>Larga Distancia Nacional</v>
          </cell>
          <cell r="T15">
            <v>0</v>
          </cell>
        </row>
        <row r="16">
          <cell r="E16" t="str">
            <v>-</v>
          </cell>
          <cell r="F16" t="str">
            <v>Larga Distancia Internacional</v>
          </cell>
          <cell r="P16">
            <v>0</v>
          </cell>
          <cell r="T16">
            <v>0</v>
          </cell>
        </row>
        <row r="17">
          <cell r="E17" t="str">
            <v>-</v>
          </cell>
          <cell r="F17" t="str">
            <v>Telefonía Celular</v>
          </cell>
          <cell r="T17">
            <v>0</v>
          </cell>
        </row>
        <row r="18">
          <cell r="E18" t="str">
            <v>-</v>
          </cell>
          <cell r="F18" t="str">
            <v>Sociedades Portuarias</v>
          </cell>
          <cell r="T18">
            <v>0</v>
          </cell>
        </row>
        <row r="19">
          <cell r="M19">
            <v>0.62865230921037496</v>
          </cell>
          <cell r="N19">
            <v>1.116950996070021</v>
          </cell>
          <cell r="O19">
            <v>0.63163366358730622</v>
          </cell>
          <cell r="P19">
            <v>1.4278380019474304</v>
          </cell>
          <cell r="Q19">
            <v>0.52002857915163325</v>
          </cell>
          <cell r="R19">
            <v>0.95716645637821773</v>
          </cell>
          <cell r="S19">
            <v>0.60772999365501634</v>
          </cell>
        </row>
        <row r="20">
          <cell r="D20" t="str">
            <v>2.</v>
          </cell>
          <cell r="E20" t="str">
            <v>RECURSOS DE CAPITAL</v>
          </cell>
          <cell r="H20">
            <v>31.112160277748899</v>
          </cell>
          <cell r="I20">
            <v>861.7</v>
          </cell>
          <cell r="J20">
            <v>59.7</v>
          </cell>
          <cell r="K20">
            <v>425.7</v>
          </cell>
          <cell r="L20">
            <v>19.845725351165154</v>
          </cell>
          <cell r="M20">
            <v>16.035810890634625</v>
          </cell>
          <cell r="N20">
            <v>39.454286477204434</v>
          </cell>
          <cell r="O20">
            <v>22.803406540130013</v>
          </cell>
          <cell r="P20">
            <v>370.12059048571757</v>
          </cell>
          <cell r="Q20">
            <v>18.974318360239725</v>
          </cell>
          <cell r="R20">
            <v>33.972196701843529</v>
          </cell>
          <cell r="S20">
            <v>53.563289244788614</v>
          </cell>
          <cell r="T20">
            <v>1952.9817843294727</v>
          </cell>
        </row>
        <row r="21">
          <cell r="E21" t="str">
            <v>2.1</v>
          </cell>
          <cell r="F21" t="str">
            <v>CREDITO EXTERNO</v>
          </cell>
          <cell r="H21">
            <v>31.112160277748899</v>
          </cell>
          <cell r="I21">
            <v>781.7</v>
          </cell>
          <cell r="J21">
            <v>59.7</v>
          </cell>
          <cell r="K21">
            <v>425.7</v>
          </cell>
          <cell r="L21">
            <v>19.845725351165154</v>
          </cell>
          <cell r="M21">
            <v>16.035810890634625</v>
          </cell>
          <cell r="N21">
            <v>39.454286477204434</v>
          </cell>
          <cell r="O21">
            <v>22.803406540130013</v>
          </cell>
          <cell r="P21">
            <v>370.12059048571757</v>
          </cell>
          <cell r="Q21">
            <v>18.974318360239725</v>
          </cell>
          <cell r="R21">
            <v>33.972196701843529</v>
          </cell>
          <cell r="S21">
            <v>53.563289244788614</v>
          </cell>
          <cell r="T21">
            <v>1872.9817843294727</v>
          </cell>
        </row>
        <row r="22">
          <cell r="F22" t="str">
            <v>Banca Multilateral</v>
          </cell>
          <cell r="H22">
            <v>31.112160277748899</v>
          </cell>
          <cell r="I22">
            <v>31.7</v>
          </cell>
          <cell r="J22">
            <v>59.7</v>
          </cell>
          <cell r="K22">
            <v>25.7</v>
          </cell>
          <cell r="L22">
            <v>19.845725351165154</v>
          </cell>
          <cell r="M22">
            <v>16.035810890634625</v>
          </cell>
          <cell r="N22">
            <v>39.454286477204434</v>
          </cell>
          <cell r="O22">
            <v>22.803406540130013</v>
          </cell>
          <cell r="P22">
            <v>50.120590485717599</v>
          </cell>
          <cell r="Q22">
            <v>18.974318360239725</v>
          </cell>
          <cell r="R22">
            <v>33.972196701843529</v>
          </cell>
          <cell r="S22">
            <v>53.563289244788614</v>
          </cell>
          <cell r="T22">
            <v>402.98178432947265</v>
          </cell>
        </row>
        <row r="23">
          <cell r="F23" t="str">
            <v>Banca Comercial</v>
          </cell>
          <cell r="T23">
            <v>0</v>
          </cell>
        </row>
        <row r="24">
          <cell r="F24" t="str">
            <v>Bonos Res. 4308/94</v>
          </cell>
          <cell r="T24">
            <v>0</v>
          </cell>
        </row>
        <row r="25">
          <cell r="F25" t="str">
            <v>Bonos Externos</v>
          </cell>
          <cell r="I25">
            <v>750</v>
          </cell>
          <cell r="K25">
            <v>400</v>
          </cell>
          <cell r="L25">
            <v>0</v>
          </cell>
          <cell r="O25">
            <v>0</v>
          </cell>
          <cell r="P25">
            <v>320</v>
          </cell>
          <cell r="R25">
            <v>0</v>
          </cell>
          <cell r="T25">
            <v>1470</v>
          </cell>
        </row>
        <row r="26">
          <cell r="N26">
            <v>-1.4419893516166269</v>
          </cell>
          <cell r="O26">
            <v>-0.83342704551128721</v>
          </cell>
          <cell r="P26">
            <v>-1.8318252395439945</v>
          </cell>
          <cell r="Q26">
            <v>-0.69348016331401185</v>
          </cell>
          <cell r="R26">
            <v>-1.2416279768077285</v>
          </cell>
          <cell r="S26">
            <v>-1.9576502232063511</v>
          </cell>
        </row>
        <row r="27">
          <cell r="E27" t="str">
            <v>2.3.</v>
          </cell>
          <cell r="F27" t="str">
            <v>OTROS RECURSOS DE CAPITAL</v>
          </cell>
          <cell r="H27">
            <v>0</v>
          </cell>
          <cell r="I27">
            <v>80</v>
          </cell>
          <cell r="J27">
            <v>0</v>
          </cell>
          <cell r="K27">
            <v>0</v>
          </cell>
          <cell r="L27">
            <v>0</v>
          </cell>
          <cell r="M27">
            <v>0</v>
          </cell>
          <cell r="N27">
            <v>0</v>
          </cell>
          <cell r="O27">
            <v>0</v>
          </cell>
          <cell r="P27">
            <v>0</v>
          </cell>
          <cell r="Q27">
            <v>0</v>
          </cell>
          <cell r="R27">
            <v>0</v>
          </cell>
          <cell r="S27">
            <v>0</v>
          </cell>
          <cell r="T27">
            <v>80</v>
          </cell>
        </row>
        <row r="28">
          <cell r="F28" t="str">
            <v>Recuperación de Cartera SPNF</v>
          </cell>
          <cell r="T28">
            <v>0</v>
          </cell>
        </row>
        <row r="29">
          <cell r="F29" t="str">
            <v>Recuperación de Cartera SPF</v>
          </cell>
          <cell r="T29">
            <v>0</v>
          </cell>
        </row>
        <row r="30">
          <cell r="F30" t="str">
            <v>Rendimientos Financieros Portafolio</v>
          </cell>
          <cell r="T30">
            <v>0</v>
          </cell>
        </row>
        <row r="31">
          <cell r="F31" t="str">
            <v>Rendimientos Financieros Entidades</v>
          </cell>
          <cell r="T31">
            <v>0</v>
          </cell>
        </row>
        <row r="32">
          <cell r="F32" t="str">
            <v>Donaciones</v>
          </cell>
          <cell r="T32">
            <v>0</v>
          </cell>
        </row>
        <row r="33">
          <cell r="F33" t="str">
            <v>Apalancamiento de Betania</v>
          </cell>
          <cell r="T33">
            <v>0</v>
          </cell>
        </row>
        <row r="34">
          <cell r="F34" t="str">
            <v>Enajenación de Activos</v>
          </cell>
          <cell r="H34">
            <v>0</v>
          </cell>
          <cell r="I34">
            <v>80</v>
          </cell>
          <cell r="J34">
            <v>0</v>
          </cell>
          <cell r="K34">
            <v>0</v>
          </cell>
          <cell r="L34">
            <v>0</v>
          </cell>
          <cell r="M34">
            <v>0</v>
          </cell>
          <cell r="N34">
            <v>0</v>
          </cell>
          <cell r="O34">
            <v>0</v>
          </cell>
          <cell r="P34">
            <v>0</v>
          </cell>
          <cell r="Q34">
            <v>0</v>
          </cell>
          <cell r="R34">
            <v>0</v>
          </cell>
          <cell r="S34">
            <v>0</v>
          </cell>
          <cell r="T34">
            <v>80</v>
          </cell>
        </row>
        <row r="35">
          <cell r="F35" t="str">
            <v>-</v>
          </cell>
          <cell r="G35" t="str">
            <v>Banco Popular</v>
          </cell>
          <cell r="T35">
            <v>0</v>
          </cell>
        </row>
        <row r="36">
          <cell r="F36" t="str">
            <v>-</v>
          </cell>
          <cell r="G36" t="str">
            <v>Betania</v>
          </cell>
          <cell r="T36">
            <v>0</v>
          </cell>
        </row>
        <row r="37">
          <cell r="F37" t="str">
            <v>-</v>
          </cell>
          <cell r="G37" t="str">
            <v>Termotasajero</v>
          </cell>
          <cell r="T37">
            <v>0</v>
          </cell>
        </row>
        <row r="38">
          <cell r="F38" t="str">
            <v>-</v>
          </cell>
          <cell r="G38" t="str">
            <v>Termocartagena</v>
          </cell>
          <cell r="T38">
            <v>0</v>
          </cell>
        </row>
        <row r="39">
          <cell r="F39" t="str">
            <v>-</v>
          </cell>
          <cell r="G39" t="str">
            <v>Chivor</v>
          </cell>
          <cell r="T39">
            <v>0</v>
          </cell>
        </row>
        <row r="40">
          <cell r="F40" t="str">
            <v>-</v>
          </cell>
          <cell r="G40" t="str">
            <v>Cerromatoso</v>
          </cell>
          <cell r="I40">
            <v>80</v>
          </cell>
          <cell r="T40">
            <v>80</v>
          </cell>
        </row>
        <row r="41">
          <cell r="F41" t="str">
            <v>-</v>
          </cell>
          <cell r="G41" t="str">
            <v>Carbocol</v>
          </cell>
          <cell r="T41">
            <v>0</v>
          </cell>
        </row>
        <row r="42">
          <cell r="F42" t="str">
            <v>-</v>
          </cell>
          <cell r="G42" t="str">
            <v>Epsa</v>
          </cell>
          <cell r="T42">
            <v>0</v>
          </cell>
        </row>
        <row r="43">
          <cell r="F43" t="str">
            <v>Reintegros</v>
          </cell>
          <cell r="H43">
            <v>0</v>
          </cell>
          <cell r="I43">
            <v>0</v>
          </cell>
          <cell r="J43">
            <v>0</v>
          </cell>
          <cell r="K43">
            <v>0</v>
          </cell>
          <cell r="L43">
            <v>0</v>
          </cell>
          <cell r="M43">
            <v>0</v>
          </cell>
          <cell r="N43">
            <v>0</v>
          </cell>
          <cell r="O43">
            <v>0</v>
          </cell>
          <cell r="P43">
            <v>0</v>
          </cell>
          <cell r="Q43">
            <v>0</v>
          </cell>
          <cell r="R43">
            <v>0</v>
          </cell>
          <cell r="S43">
            <v>0</v>
          </cell>
          <cell r="T43">
            <v>0</v>
          </cell>
        </row>
        <row r="44">
          <cell r="F44" t="str">
            <v>-</v>
          </cell>
          <cell r="G44" t="str">
            <v>Exigibles</v>
          </cell>
          <cell r="T44">
            <v>0</v>
          </cell>
        </row>
        <row r="45">
          <cell r="F45" t="str">
            <v>-</v>
          </cell>
          <cell r="G45" t="str">
            <v>No exigibles</v>
          </cell>
          <cell r="T45">
            <v>0</v>
          </cell>
        </row>
        <row r="46">
          <cell r="F46" t="str">
            <v>Otros</v>
          </cell>
          <cell r="P46">
            <v>0</v>
          </cell>
          <cell r="T46">
            <v>0</v>
          </cell>
        </row>
        <row r="47">
          <cell r="T47">
            <v>0</v>
          </cell>
        </row>
        <row r="48">
          <cell r="C48" t="str">
            <v>confis</v>
          </cell>
          <cell r="H48">
            <v>35845.782996527778</v>
          </cell>
          <cell r="S48" t="str">
            <v>c:\ingres97.xls</v>
          </cell>
        </row>
      </sheetData>
      <sheetData sheetId="3" refreshError="1">
        <row r="2">
          <cell r="D2" t="str">
            <v>INGRESOS PROGRAMADOS DE RECAUDO PARA LA TESORERIA</v>
          </cell>
        </row>
        <row r="3">
          <cell r="D3" t="str">
            <v>PESOS</v>
          </cell>
        </row>
        <row r="4">
          <cell r="D4" t="str">
            <v>1997</v>
          </cell>
        </row>
        <row r="5">
          <cell r="D5" t="str">
            <v>Miles de millones de pesos</v>
          </cell>
        </row>
        <row r="6">
          <cell r="D6"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 TESORERIA</v>
          </cell>
          <cell r="H10">
            <v>1109.0986337836141</v>
          </cell>
          <cell r="I10">
            <v>1765.6091627097242</v>
          </cell>
          <cell r="J10">
            <v>1409.3624060842446</v>
          </cell>
          <cell r="K10">
            <v>1730.9008435129435</v>
          </cell>
          <cell r="L10">
            <v>1700.2254655479671</v>
          </cell>
          <cell r="M10">
            <v>1718.3822252455006</v>
          </cell>
          <cell r="N10">
            <v>1994.2461913986008</v>
          </cell>
          <cell r="O10">
            <v>1929.9346913873837</v>
          </cell>
          <cell r="P10">
            <v>1851.2548541715967</v>
          </cell>
          <cell r="Q10">
            <v>1563.7024318803863</v>
          </cell>
          <cell r="R10">
            <v>1156.4856672901965</v>
          </cell>
          <cell r="S10">
            <v>1753.0707045372408</v>
          </cell>
          <cell r="T10">
            <v>19635.797475013678</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902.40422646796435</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I23">
            <v>0.7</v>
          </cell>
          <cell r="J23">
            <v>0.2</v>
          </cell>
          <cell r="K23">
            <v>0.5</v>
          </cell>
          <cell r="L23">
            <v>0.7</v>
          </cell>
          <cell r="N23">
            <v>3.5</v>
          </cell>
          <cell r="S23">
            <v>1.5</v>
          </cell>
          <cell r="T23">
            <v>7.1</v>
          </cell>
        </row>
        <row r="24">
          <cell r="F24" t="str">
            <v>Impuesto al Oro y Platino</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41.058032879088955</v>
          </cell>
          <cell r="Q27">
            <v>44.683765537500214</v>
          </cell>
          <cell r="R27">
            <v>45.714326935617784</v>
          </cell>
          <cell r="S27">
            <v>52.338862085343102</v>
          </cell>
          <cell r="T27">
            <v>421.50592336302719</v>
          </cell>
        </row>
        <row r="28">
          <cell r="F28" t="str">
            <v>Cuota de Valorización Obras Nacionales</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T32">
            <v>0</v>
          </cell>
        </row>
        <row r="33">
          <cell r="F33" t="str">
            <v>Concesiones</v>
          </cell>
          <cell r="H33">
            <v>0</v>
          </cell>
          <cell r="I33">
            <v>0</v>
          </cell>
          <cell r="J33">
            <v>5</v>
          </cell>
          <cell r="K33">
            <v>1</v>
          </cell>
          <cell r="L33">
            <v>0</v>
          </cell>
          <cell r="M33">
            <v>0</v>
          </cell>
          <cell r="N33">
            <v>0</v>
          </cell>
          <cell r="O33">
            <v>0</v>
          </cell>
          <cell r="P33">
            <v>4.1893279124999996</v>
          </cell>
          <cell r="Q33">
            <v>0</v>
          </cell>
          <cell r="R33">
            <v>0</v>
          </cell>
          <cell r="S33">
            <v>0</v>
          </cell>
          <cell r="T33">
            <v>6</v>
          </cell>
        </row>
        <row r="34">
          <cell r="F34" t="str">
            <v>-</v>
          </cell>
          <cell r="G34" t="str">
            <v>Larga Distancia Nacional</v>
          </cell>
          <cell r="T34">
            <v>0</v>
          </cell>
        </row>
        <row r="35">
          <cell r="F35" t="str">
            <v>-</v>
          </cell>
          <cell r="G35" t="str">
            <v>Larga Distancia Internacional</v>
          </cell>
          <cell r="P35">
            <v>0</v>
          </cell>
          <cell r="T35">
            <v>0</v>
          </cell>
        </row>
        <row r="36">
          <cell r="F36" t="str">
            <v>-</v>
          </cell>
          <cell r="G36" t="str">
            <v>Sociedades Portuarias</v>
          </cell>
          <cell r="J36">
            <v>5</v>
          </cell>
          <cell r="K36">
            <v>1</v>
          </cell>
          <cell r="T36">
            <v>6</v>
          </cell>
        </row>
        <row r="37">
          <cell r="F37" t="str">
            <v>-</v>
          </cell>
          <cell r="G37" t="str">
            <v>Otras</v>
          </cell>
          <cell r="T37">
            <v>0</v>
          </cell>
        </row>
        <row r="38">
          <cell r="F38" t="str">
            <v>Contraprestación Icel-Corelca</v>
          </cell>
          <cell r="T38">
            <v>0</v>
          </cell>
        </row>
        <row r="39">
          <cell r="F39" t="str">
            <v>Otros No Tributarios</v>
          </cell>
          <cell r="S39">
            <v>0</v>
          </cell>
          <cell r="T39">
            <v>0</v>
          </cell>
        </row>
        <row r="40">
          <cell r="S40">
            <v>0</v>
          </cell>
          <cell r="T40">
            <v>0</v>
          </cell>
        </row>
        <row r="41">
          <cell r="D41" t="str">
            <v>2.</v>
          </cell>
          <cell r="E41" t="str">
            <v>RECURSOS DE CAPITAL</v>
          </cell>
          <cell r="H41">
            <v>380.3766812835384</v>
          </cell>
          <cell r="I41">
            <v>322.88941108690256</v>
          </cell>
          <cell r="J41">
            <v>550.46291219979003</v>
          </cell>
          <cell r="K41">
            <v>547.47000605516428</v>
          </cell>
          <cell r="L41">
            <v>691.74724401334356</v>
          </cell>
          <cell r="M41">
            <v>458.26088052744848</v>
          </cell>
          <cell r="N41">
            <v>935.30210455721863</v>
          </cell>
          <cell r="O41">
            <v>619.38038208058447</v>
          </cell>
          <cell r="P41">
            <v>918.61479200045471</v>
          </cell>
          <cell r="Q41">
            <v>254.76736858995878</v>
          </cell>
          <cell r="R41">
            <v>291.55501629747278</v>
          </cell>
          <cell r="S41">
            <v>378.68662325666514</v>
          </cell>
          <cell r="T41">
            <v>6309.1904219485423</v>
          </cell>
        </row>
        <row r="42">
          <cell r="E42" t="str">
            <v>2.1</v>
          </cell>
          <cell r="F42" t="str">
            <v>CREDITO EXTERNO</v>
          </cell>
          <cell r="H42">
            <v>0</v>
          </cell>
          <cell r="I42">
            <v>0</v>
          </cell>
          <cell r="J42">
            <v>0</v>
          </cell>
          <cell r="K42">
            <v>0</v>
          </cell>
          <cell r="L42">
            <v>0</v>
          </cell>
          <cell r="M42">
            <v>0</v>
          </cell>
          <cell r="N42">
            <v>0</v>
          </cell>
          <cell r="O42">
            <v>0</v>
          </cell>
          <cell r="P42">
            <v>0</v>
          </cell>
          <cell r="Q42">
            <v>0</v>
          </cell>
          <cell r="R42">
            <v>0</v>
          </cell>
          <cell r="S42">
            <v>0</v>
          </cell>
          <cell r="T42">
            <v>0</v>
          </cell>
        </row>
        <row r="43">
          <cell r="F43" t="str">
            <v>Banca Multilateral</v>
          </cell>
          <cell r="T43">
            <v>0</v>
          </cell>
        </row>
        <row r="44">
          <cell r="F44" t="str">
            <v>Banca Comercial</v>
          </cell>
          <cell r="T44">
            <v>0</v>
          </cell>
        </row>
        <row r="45">
          <cell r="F45" t="str">
            <v>Bonos Resol. 4308/94</v>
          </cell>
          <cell r="T45">
            <v>0</v>
          </cell>
        </row>
        <row r="46">
          <cell r="F46" t="str">
            <v>Bonos Externos</v>
          </cell>
          <cell r="T46">
            <v>0</v>
          </cell>
        </row>
        <row r="47">
          <cell r="T47">
            <v>0</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750.70593967956142</v>
          </cell>
          <cell r="O48">
            <v>459.4886352406653</v>
          </cell>
          <cell r="P48">
            <v>729.08154953300777</v>
          </cell>
          <cell r="Q48">
            <v>225.46232428525028</v>
          </cell>
          <cell r="R48">
            <v>244.73463382372159</v>
          </cell>
          <cell r="S48">
            <v>195.65699999999998</v>
          </cell>
          <cell r="T48">
            <v>5015.4018692176123</v>
          </cell>
        </row>
        <row r="49">
          <cell r="F49" t="str">
            <v>TES Convenidos</v>
          </cell>
          <cell r="H49">
            <v>116.718</v>
          </cell>
          <cell r="I49">
            <v>76.635999999999996</v>
          </cell>
          <cell r="J49">
            <v>129.99199999999999</v>
          </cell>
          <cell r="K49">
            <v>266.02800000000002</v>
          </cell>
          <cell r="L49">
            <v>151.977</v>
          </cell>
          <cell r="M49">
            <v>62.365000000000002</v>
          </cell>
          <cell r="N49">
            <v>92.058999999999997</v>
          </cell>
          <cell r="O49">
            <v>85.102000000000004</v>
          </cell>
          <cell r="P49">
            <v>382.45</v>
          </cell>
          <cell r="Q49">
            <v>101.036</v>
          </cell>
          <cell r="R49">
            <v>140.01499999999999</v>
          </cell>
          <cell r="S49">
            <v>195.65699999999998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K57">
            <v>0</v>
          </cell>
          <cell r="L57">
            <v>100</v>
          </cell>
          <cell r="M57">
            <v>0</v>
          </cell>
          <cell r="N57">
            <v>0</v>
          </cell>
          <cell r="O57">
            <v>0</v>
          </cell>
          <cell r="P57">
            <v>100</v>
          </cell>
          <cell r="Q57">
            <v>0</v>
          </cell>
          <cell r="R57">
            <v>100</v>
          </cell>
          <cell r="S57">
            <v>0</v>
          </cell>
          <cell r="T57">
            <v>300</v>
          </cell>
        </row>
        <row r="58">
          <cell r="K58">
            <v>0</v>
          </cell>
          <cell r="L58">
            <v>100</v>
          </cell>
          <cell r="M58">
            <v>0</v>
          </cell>
          <cell r="N58">
            <v>0</v>
          </cell>
          <cell r="O58">
            <v>0</v>
          </cell>
          <cell r="P58">
            <v>100</v>
          </cell>
          <cell r="Q58">
            <v>0</v>
          </cell>
          <cell r="R58">
            <v>100</v>
          </cell>
          <cell r="S58">
            <v>0</v>
          </cell>
          <cell r="T58">
            <v>300</v>
          </cell>
        </row>
        <row r="59">
          <cell r="E59" t="str">
            <v>2.3.</v>
          </cell>
          <cell r="F59" t="str">
            <v>OTROS RECURSOS DE CAPITAL</v>
          </cell>
          <cell r="H59">
            <v>13.658681283538403</v>
          </cell>
          <cell r="I59">
            <v>92.738301943100765</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1293.7885527309295</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S61">
            <v>8.1000000000000014</v>
          </cell>
          <cell r="T61">
            <v>8.1000000000000014</v>
          </cell>
        </row>
        <row r="62">
          <cell r="F62" t="str">
            <v>Rendimientos Financieros Portafolio</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R64">
            <v>9.25</v>
          </cell>
          <cell r="S64">
            <v>9.25</v>
          </cell>
          <cell r="T64">
            <v>18.5</v>
          </cell>
        </row>
        <row r="65">
          <cell r="F65" t="str">
            <v>Apalancamiento de Betania</v>
          </cell>
          <cell r="T65">
            <v>0</v>
          </cell>
        </row>
        <row r="66">
          <cell r="F66" t="str">
            <v>Enajenación de Activos</v>
          </cell>
          <cell r="H66">
            <v>0</v>
          </cell>
          <cell r="I66">
            <v>76.135000000000005</v>
          </cell>
          <cell r="J66">
            <v>0</v>
          </cell>
          <cell r="K66">
            <v>0</v>
          </cell>
          <cell r="L66">
            <v>0</v>
          </cell>
          <cell r="M66">
            <v>0</v>
          </cell>
          <cell r="N66">
            <v>0</v>
          </cell>
          <cell r="O66">
            <v>0</v>
          </cell>
          <cell r="P66">
            <v>0</v>
          </cell>
          <cell r="Q66">
            <v>0</v>
          </cell>
          <cell r="R66">
            <v>0</v>
          </cell>
          <cell r="S66">
            <v>0</v>
          </cell>
          <cell r="T66">
            <v>76.135000000000005</v>
          </cell>
        </row>
        <row r="67">
          <cell r="F67" t="str">
            <v>-</v>
          </cell>
          <cell r="G67" t="str">
            <v>Banco Popular</v>
          </cell>
          <cell r="T67">
            <v>0</v>
          </cell>
        </row>
        <row r="68">
          <cell r="F68" t="str">
            <v>-</v>
          </cell>
          <cell r="G68" t="str">
            <v>Betania</v>
          </cell>
          <cell r="T68">
            <v>0</v>
          </cell>
        </row>
        <row r="69">
          <cell r="F69" t="str">
            <v>-</v>
          </cell>
          <cell r="G69" t="str">
            <v>Termotasajero</v>
          </cell>
          <cell r="T69">
            <v>0</v>
          </cell>
        </row>
        <row r="70">
          <cell r="F70" t="str">
            <v>-</v>
          </cell>
          <cell r="G70" t="str">
            <v>Termocartagena</v>
          </cell>
          <cell r="T70">
            <v>0</v>
          </cell>
        </row>
        <row r="71">
          <cell r="F71" t="str">
            <v>-</v>
          </cell>
          <cell r="G71" t="str">
            <v>Chivor</v>
          </cell>
          <cell r="T71">
            <v>0</v>
          </cell>
        </row>
        <row r="72">
          <cell r="F72" t="str">
            <v>-</v>
          </cell>
          <cell r="G72" t="str">
            <v>Cerromatoso</v>
          </cell>
          <cell r="I72">
            <v>76.135000000000005</v>
          </cell>
          <cell r="T72">
            <v>76.135000000000005</v>
          </cell>
        </row>
        <row r="73">
          <cell r="F73" t="str">
            <v>-</v>
          </cell>
          <cell r="G73" t="str">
            <v>Carbocol</v>
          </cell>
          <cell r="T73">
            <v>0</v>
          </cell>
        </row>
        <row r="74">
          <cell r="F74" t="str">
            <v>-</v>
          </cell>
          <cell r="G74" t="str">
            <v>Epsa</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N80">
            <v>103.5</v>
          </cell>
          <cell r="P80">
            <v>103.5</v>
          </cell>
          <cell r="S80">
            <v>0</v>
          </cell>
          <cell r="T80">
            <v>207</v>
          </cell>
        </row>
        <row r="81">
          <cell r="F81" t="str">
            <v>-</v>
          </cell>
          <cell r="G81" t="str">
            <v>Banco de la República</v>
          </cell>
          <cell r="J81">
            <v>138.19999999999999</v>
          </cell>
          <cell r="T81">
            <v>138.19999999999999</v>
          </cell>
        </row>
        <row r="82">
          <cell r="F82" t="str">
            <v>-</v>
          </cell>
          <cell r="G82" t="str">
            <v>Resto</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S83">
            <v>29</v>
          </cell>
          <cell r="T83">
            <v>29</v>
          </cell>
        </row>
        <row r="84">
          <cell r="S84">
            <v>29</v>
          </cell>
          <cell r="T84">
            <v>29</v>
          </cell>
        </row>
        <row r="85">
          <cell r="D85" t="str">
            <v>3.</v>
          </cell>
          <cell r="E85" t="str">
            <v>FONDOS ESPECIALES</v>
          </cell>
          <cell r="H85">
            <v>21.992685496589797</v>
          </cell>
          <cell r="I85">
            <v>20.685563195577181</v>
          </cell>
          <cell r="J85">
            <v>21.429380914338978</v>
          </cell>
          <cell r="K85">
            <v>21.971906138491516</v>
          </cell>
          <cell r="L85">
            <v>22.418774412177434</v>
          </cell>
          <cell r="M85">
            <v>41.195794960875382</v>
          </cell>
          <cell r="N85">
            <v>24.274859026641934</v>
          </cell>
          <cell r="O85">
            <v>18.548787561453171</v>
          </cell>
          <cell r="P85">
            <v>23.397012135488989</v>
          </cell>
          <cell r="Q85">
            <v>22.702260278133863</v>
          </cell>
          <cell r="R85">
            <v>36.766403708939031</v>
          </cell>
          <cell r="S85">
            <v>42.506902418778566</v>
          </cell>
          <cell r="T85">
            <v>315.92685562426436</v>
          </cell>
        </row>
        <row r="86">
          <cell r="E86" t="str">
            <v>Contribuciones Superintendencias</v>
          </cell>
          <cell r="H86">
            <v>5.2389612080578161</v>
          </cell>
          <cell r="I86">
            <v>3.5882298622438502</v>
          </cell>
          <cell r="J86">
            <v>2.5527331725103277</v>
          </cell>
          <cell r="K86">
            <v>2.4542626614275531</v>
          </cell>
          <cell r="L86">
            <v>0</v>
          </cell>
          <cell r="M86">
            <v>18.410924219910846</v>
          </cell>
          <cell r="N86">
            <v>3.7474472511144099</v>
          </cell>
          <cell r="O86">
            <v>0</v>
          </cell>
          <cell r="P86">
            <v>0.69475185735512635</v>
          </cell>
          <cell r="Q86">
            <v>0</v>
          </cell>
          <cell r="R86">
            <v>15.28728655120527</v>
          </cell>
          <cell r="S86">
            <v>18.376689767380064</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0">
          <cell r="H110">
            <v>5.6520978946527904</v>
          </cell>
          <cell r="I110">
            <v>15.4147884272444</v>
          </cell>
          <cell r="J110">
            <v>11.2844003974697</v>
          </cell>
          <cell r="K110">
            <v>2.6923314382546799</v>
          </cell>
          <cell r="L110">
            <v>9.684751595645599</v>
          </cell>
          <cell r="M110">
            <v>12.567473159424969</v>
          </cell>
          <cell r="N110">
            <v>6.8334139344049625</v>
          </cell>
          <cell r="O110">
            <v>14.800599136654286</v>
          </cell>
          <cell r="P110">
            <v>6.8388235676887454</v>
          </cell>
          <cell r="Q110">
            <v>13.633625146306517</v>
          </cell>
          <cell r="R110">
            <v>4.9314737857612929</v>
          </cell>
          <cell r="S110">
            <v>15.794591269759209</v>
          </cell>
          <cell r="T110">
            <v>120.12836975326715</v>
          </cell>
        </row>
        <row r="111">
          <cell r="C111" t="str">
            <v>confis</v>
          </cell>
          <cell r="H111">
            <v>35845.782996527778</v>
          </cell>
          <cell r="S111" t="str">
            <v>c:\ingres97.xls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
      <sheetName val="RESUMENV"/>
      <sheetName val="VIGP"/>
      <sheetName val="VIGN"/>
      <sheetName val="RESUMENCXP"/>
      <sheetName val="PROPIOSCXP"/>
      <sheetName val="NACIONCXP"/>
      <sheetName val="RESUMENR"/>
      <sheetName val="PROPIOSR"/>
      <sheetName val="NACIONR"/>
      <sheetName val="INFORMACION"/>
      <sheetName val="SALDOS"/>
      <sheetName val="94-03 Mil Corr "/>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s>
    <sheetDataSet>
      <sheetData sheetId="0" refreshError="1">
        <row r="5">
          <cell r="A5" t="str">
            <v>Cuadros de Gasolina</v>
          </cell>
        </row>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 val="RESUOPE"/>
      <sheetName val="BASE 2006 - 2012"/>
      <sheetName val="PREANT1"/>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TRANSF"/>
      <sheetName val="LIQUI_TRANSF"/>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DIST"/>
      <sheetName val="DISTRIBVTAS"/>
      <sheetName val="Datos"/>
      <sheetName val="PROVYOTF"/>
      <sheetName val="MFISICA"/>
      <sheetName val="Inv"/>
      <sheetName val="O&amp;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Seguimiento CSF"/>
      <sheetName val="Resumen OPEF"/>
      <sheetName val="Resumen MES OPEF"/>
      <sheetName val="Datos"/>
      <sheetName val="VIGN"/>
      <sheetName v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1"/>
      <sheetName val="2"/>
      <sheetName val="3"/>
      <sheetName val="Cuadros Grales"/>
      <sheetName val="Base"/>
      <sheetName val="Pob"/>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1"/>
      <sheetName val="Gráfico2"/>
      <sheetName val="Gráfico3"/>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BASE 2006 - 2012"/>
      <sheetName val="CUA1-3"/>
      <sheetName val="due dilligen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i"/>
      <sheetName val="Datos"/>
      <sheetName val="Seguimiento CSF"/>
      <sheetName val="Resumen OPEF"/>
      <sheetName val="Resumen MES OPEF"/>
      <sheetName val="V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trega 20220404"/>
      <sheetName val="Data"/>
      <sheetName val="Datos"/>
      <sheetName val="Prom_Averages"/>
      <sheetName val="TdC_ExRate"/>
      <sheetName val="PBI_GDP"/>
      <sheetName val="Aclaraciones_Disclaimers"/>
    </sheetNames>
    <sheetDataSet>
      <sheetData sheetId="0" refreshError="1"/>
      <sheetData sheetId="1" refreshError="1"/>
      <sheetData sheetId="2" refreshError="1"/>
      <sheetData sheetId="3" refreshError="1"/>
      <sheetData sheetId="4" refreshError="1">
        <row r="7">
          <cell r="C7">
            <v>2008</v>
          </cell>
          <cell r="D7">
            <v>2009</v>
          </cell>
          <cell r="E7">
            <v>2010</v>
          </cell>
          <cell r="F7">
            <v>2011</v>
          </cell>
          <cell r="G7">
            <v>2012</v>
          </cell>
          <cell r="H7">
            <v>2013</v>
          </cell>
          <cell r="I7">
            <v>2014</v>
          </cell>
          <cell r="J7">
            <v>2015</v>
          </cell>
          <cell r="K7">
            <v>2016</v>
          </cell>
          <cell r="L7">
            <v>2017</v>
          </cell>
          <cell r="M7">
            <v>2018</v>
          </cell>
          <cell r="N7">
            <v>2019</v>
          </cell>
          <cell r="O7">
            <v>2020</v>
          </cell>
          <cell r="P7">
            <v>2021</v>
          </cell>
        </row>
        <row r="8">
          <cell r="B8" t="str">
            <v>Argentina</v>
          </cell>
          <cell r="C8">
            <v>3.1628222692766172</v>
          </cell>
          <cell r="D8">
            <v>3.7291796240353849</v>
          </cell>
          <cell r="E8">
            <v>3.9116091801555934</v>
          </cell>
          <cell r="F8">
            <v>4.1291663280318716</v>
          </cell>
          <cell r="G8">
            <v>4.5505840855762587</v>
          </cell>
          <cell r="H8">
            <v>5.4779847753152646</v>
          </cell>
          <cell r="I8">
            <v>8.1203826532404797</v>
          </cell>
          <cell r="J8">
            <v>9.2561841266704317</v>
          </cell>
          <cell r="K8">
            <v>14.755023737373735</v>
          </cell>
          <cell r="L8">
            <v>16.557709046128991</v>
          </cell>
          <cell r="M8">
            <v>28.115389650699544</v>
          </cell>
          <cell r="N8">
            <v>48.211289217406978</v>
          </cell>
          <cell r="O8">
            <v>32.348569727048897</v>
          </cell>
          <cell r="P8">
            <v>95.079246983029051</v>
          </cell>
        </row>
        <row r="9">
          <cell r="B9" t="str">
            <v>Belice</v>
          </cell>
          <cell r="C9">
            <v>1.9562999999999999</v>
          </cell>
          <cell r="D9">
            <v>1.9501999999999999</v>
          </cell>
          <cell r="E9">
            <v>1.95</v>
          </cell>
          <cell r="F9">
            <v>1.9751000000000001</v>
          </cell>
          <cell r="G9">
            <v>1.9311</v>
          </cell>
          <cell r="H9">
            <v>2.0089999999999999</v>
          </cell>
          <cell r="I9">
            <v>2.0089999999999999</v>
          </cell>
          <cell r="J9">
            <v>2.0049999999999999</v>
          </cell>
          <cell r="K9">
            <v>1.9979</v>
          </cell>
          <cell r="L9">
            <v>2.0009999999999999</v>
          </cell>
          <cell r="M9">
            <v>1.9990000000000001</v>
          </cell>
          <cell r="N9">
            <v>2</v>
          </cell>
          <cell r="O9">
            <v>2.0186166666666701</v>
          </cell>
          <cell r="P9">
            <v>2</v>
          </cell>
        </row>
        <row r="10">
          <cell r="B10" t="str">
            <v>Bolivia</v>
          </cell>
          <cell r="C10">
            <v>7.2344414086517341</v>
          </cell>
          <cell r="D10">
            <v>7.0331511049940376</v>
          </cell>
          <cell r="E10">
            <v>7.0220165921638733</v>
          </cell>
          <cell r="F10">
            <v>6.9546004281949925</v>
          </cell>
          <cell r="G10">
            <v>6.9225037847418269</v>
          </cell>
          <cell r="H10">
            <v>6.9171118208482332</v>
          </cell>
          <cell r="I10">
            <v>6.911290256289603</v>
          </cell>
          <cell r="J10">
            <v>6.903854520202021</v>
          </cell>
          <cell r="K10">
            <v>6.9075272719430325</v>
          </cell>
          <cell r="L10">
            <v>6.912585533596836</v>
          </cell>
          <cell r="M10">
            <v>6.9109402272727252</v>
          </cell>
          <cell r="N10">
            <v>6.9054796411318122</v>
          </cell>
          <cell r="O10">
            <v>6.8298912031476098</v>
          </cell>
          <cell r="P10">
            <v>6.9054796411318122</v>
          </cell>
        </row>
        <row r="11">
          <cell r="B11" t="str">
            <v>Brasil</v>
          </cell>
          <cell r="C11">
            <v>1.8360046933229814</v>
          </cell>
          <cell r="D11">
            <v>1.9993813763410506</v>
          </cell>
          <cell r="E11">
            <v>1.7602329939927224</v>
          </cell>
          <cell r="F11">
            <v>1.6743295205941402</v>
          </cell>
          <cell r="G11">
            <v>1.9541714680186963</v>
          </cell>
          <cell r="H11">
            <v>2.1587680658290989</v>
          </cell>
          <cell r="I11">
            <v>2.354325640802434</v>
          </cell>
          <cell r="J11">
            <v>3.3315788219147993</v>
          </cell>
          <cell r="K11">
            <v>3.4841661757324798</v>
          </cell>
          <cell r="L11">
            <v>3.1922713553234203</v>
          </cell>
          <cell r="M11">
            <v>3.6557382096586983</v>
          </cell>
          <cell r="N11">
            <v>3.9451661282859649</v>
          </cell>
          <cell r="O11">
            <v>4.01011466004804</v>
          </cell>
          <cell r="P11">
            <v>5.1574999999999998</v>
          </cell>
        </row>
        <row r="12">
          <cell r="B12" t="str">
            <v>Chile</v>
          </cell>
          <cell r="C12">
            <v>523.43775350163116</v>
          </cell>
          <cell r="D12">
            <v>559.1689445071836</v>
          </cell>
          <cell r="E12">
            <v>510.14722639437861</v>
          </cell>
          <cell r="F12">
            <v>483.65359265010352</v>
          </cell>
          <cell r="G12">
            <v>486.27205234801431</v>
          </cell>
          <cell r="H12">
            <v>495.47110693895479</v>
          </cell>
          <cell r="I12">
            <v>570.71773949118517</v>
          </cell>
          <cell r="J12">
            <v>654.39890851057146</v>
          </cell>
          <cell r="K12">
            <v>676.00752486040528</v>
          </cell>
          <cell r="L12">
            <v>648.74937493726077</v>
          </cell>
          <cell r="M12">
            <v>642.03482585168456</v>
          </cell>
          <cell r="N12">
            <v>703.32830839450401</v>
          </cell>
          <cell r="O12">
            <v>791.96</v>
          </cell>
          <cell r="P12">
            <v>791.96</v>
          </cell>
        </row>
        <row r="13">
          <cell r="B13" t="str">
            <v>Colombia</v>
          </cell>
          <cell r="C13">
            <v>1968.4483888771254</v>
          </cell>
          <cell r="D13">
            <v>2156.679271315641</v>
          </cell>
          <cell r="E13">
            <v>1898.4524040874583</v>
          </cell>
          <cell r="F13">
            <v>1847.9418802073526</v>
          </cell>
          <cell r="G13">
            <v>1796.747448365644</v>
          </cell>
          <cell r="H13">
            <v>1869.2840788239535</v>
          </cell>
          <cell r="I13">
            <v>2002.442520296129</v>
          </cell>
          <cell r="J13">
            <v>2745.4423276475936</v>
          </cell>
          <cell r="K13">
            <v>3050.7777327624067</v>
          </cell>
          <cell r="L13">
            <v>2949.8687136112676</v>
          </cell>
          <cell r="M13">
            <v>2957.2837416713724</v>
          </cell>
          <cell r="N13">
            <v>3281.4248130058349</v>
          </cell>
          <cell r="O13">
            <v>3240.7369602236499</v>
          </cell>
          <cell r="P13"/>
        </row>
        <row r="14">
          <cell r="B14" t="str">
            <v>Costa Rica</v>
          </cell>
          <cell r="C14">
            <v>526.50190760869566</v>
          </cell>
          <cell r="D14">
            <v>573.19700963046625</v>
          </cell>
          <cell r="E14">
            <v>525.5265522695903</v>
          </cell>
          <cell r="F14">
            <v>505.70897179089025</v>
          </cell>
          <cell r="G14">
            <v>503.05472568856266</v>
          </cell>
          <cell r="H14">
            <v>500.15889892715978</v>
          </cell>
          <cell r="I14">
            <v>538.72671746972821</v>
          </cell>
          <cell r="J14">
            <v>535.42911493035945</v>
          </cell>
          <cell r="K14">
            <v>545.63793533157661</v>
          </cell>
          <cell r="L14">
            <v>568.34206221375246</v>
          </cell>
          <cell r="M14">
            <v>578.02018262594891</v>
          </cell>
          <cell r="N14">
            <v>587.69395566691753</v>
          </cell>
          <cell r="O14">
            <v>571.38389964569001</v>
          </cell>
          <cell r="P14">
            <v>642.02</v>
          </cell>
        </row>
        <row r="15">
          <cell r="B15" t="str">
            <v>Dominica</v>
          </cell>
          <cell r="C15">
            <v>2.6612092195244368</v>
          </cell>
          <cell r="D15">
            <v>2.6917613636363651</v>
          </cell>
          <cell r="E15">
            <v>2.7000000000000015</v>
          </cell>
          <cell r="F15">
            <v>2.7000000000000015</v>
          </cell>
          <cell r="G15">
            <v>2.7000000000000015</v>
          </cell>
          <cell r="H15">
            <v>2.7000000000000015</v>
          </cell>
          <cell r="I15">
            <v>2.7000000000000015</v>
          </cell>
          <cell r="J15">
            <v>2.7000000000000015</v>
          </cell>
          <cell r="K15">
            <v>2.6998035479013747</v>
          </cell>
          <cell r="L15">
            <v>2.6958583349018124</v>
          </cell>
          <cell r="M15">
            <v>2.7034400683857212</v>
          </cell>
          <cell r="N15">
            <v>2.7007046160361381</v>
          </cell>
          <cell r="O15">
            <v>2.7076462122637999</v>
          </cell>
          <cell r="P15">
            <v>2.7076462122637999</v>
          </cell>
        </row>
        <row r="16">
          <cell r="B16" t="str">
            <v>Ecuador</v>
          </cell>
          <cell r="C16">
            <v>1</v>
          </cell>
          <cell r="D16">
            <v>1</v>
          </cell>
          <cell r="E16">
            <v>1</v>
          </cell>
          <cell r="F16">
            <v>1</v>
          </cell>
          <cell r="G16">
            <v>1</v>
          </cell>
          <cell r="H16">
            <v>1</v>
          </cell>
          <cell r="I16">
            <v>1</v>
          </cell>
          <cell r="J16">
            <v>1</v>
          </cell>
          <cell r="K16">
            <v>1</v>
          </cell>
          <cell r="L16">
            <v>1</v>
          </cell>
          <cell r="M16">
            <v>1</v>
          </cell>
          <cell r="N16">
            <v>1</v>
          </cell>
          <cell r="O16">
            <v>1</v>
          </cell>
          <cell r="P16">
            <v>1</v>
          </cell>
        </row>
        <row r="17">
          <cell r="B17" t="str">
            <v>El Salvador</v>
          </cell>
          <cell r="C17">
            <v>1</v>
          </cell>
          <cell r="D17">
            <v>1</v>
          </cell>
          <cell r="E17">
            <v>1</v>
          </cell>
          <cell r="F17">
            <v>1</v>
          </cell>
          <cell r="G17">
            <v>1</v>
          </cell>
          <cell r="H17">
            <v>1</v>
          </cell>
          <cell r="I17">
            <v>1</v>
          </cell>
          <cell r="J17">
            <v>1</v>
          </cell>
          <cell r="K17">
            <v>1</v>
          </cell>
          <cell r="L17">
            <v>1</v>
          </cell>
          <cell r="M17">
            <v>1</v>
          </cell>
          <cell r="N17">
            <v>1</v>
          </cell>
          <cell r="O17">
            <v>1</v>
          </cell>
          <cell r="P17">
            <v>1</v>
          </cell>
        </row>
        <row r="18">
          <cell r="B18" t="str">
            <v>Guatemala</v>
          </cell>
          <cell r="C18">
            <v>7.5820142314252772</v>
          </cell>
          <cell r="D18">
            <v>8.1433991557029923</v>
          </cell>
          <cell r="E18">
            <v>8.0599710531557811</v>
          </cell>
          <cell r="F18">
            <v>7.7875471096837954</v>
          </cell>
          <cell r="G18">
            <v>7.8342034986118962</v>
          </cell>
          <cell r="H18">
            <v>7.8599430663388548</v>
          </cell>
          <cell r="I18">
            <v>7.7346583474104404</v>
          </cell>
          <cell r="J18">
            <v>7.6578075730127368</v>
          </cell>
          <cell r="K18">
            <v>7.6031330487326683</v>
          </cell>
          <cell r="L18">
            <v>7.3513178293023396</v>
          </cell>
          <cell r="M18">
            <v>7.522300585074345</v>
          </cell>
          <cell r="N18">
            <v>7.6994067241514523</v>
          </cell>
          <cell r="O18">
            <v>7.4900429484791804</v>
          </cell>
          <cell r="P18">
            <v>7.7375542990698918</v>
          </cell>
        </row>
        <row r="19">
          <cell r="B19" t="str">
            <v>Guyana</v>
          </cell>
          <cell r="C19">
            <v>203.63333333333335</v>
          </cell>
          <cell r="D19">
            <v>203.95000000000005</v>
          </cell>
          <cell r="E19">
            <v>203.63583333333335</v>
          </cell>
          <cell r="F19">
            <v>204.01208333333332</v>
          </cell>
          <cell r="G19">
            <v>202.69809868875086</v>
          </cell>
          <cell r="H19">
            <v>208.62244400527013</v>
          </cell>
          <cell r="I19">
            <v>207.85612122780594</v>
          </cell>
          <cell r="J19">
            <v>206.97651515151514</v>
          </cell>
          <cell r="K19">
            <v>207.19999999999985</v>
          </cell>
          <cell r="L19">
            <v>207.12063492063479</v>
          </cell>
          <cell r="M19">
            <v>207.88432829851308</v>
          </cell>
          <cell r="N19">
            <v>208.00485068072018</v>
          </cell>
          <cell r="O19">
            <v>209.05477251814199</v>
          </cell>
          <cell r="P19">
            <v>207.22864637277101</v>
          </cell>
        </row>
        <row r="20">
          <cell r="B20" t="str">
            <v>Haití</v>
          </cell>
          <cell r="C20">
            <v>39.061011151146559</v>
          </cell>
          <cell r="D20">
            <v>39.886036585576257</v>
          </cell>
          <cell r="E20">
            <v>39.794995936382456</v>
          </cell>
          <cell r="F20">
            <v>40.306572484864169</v>
          </cell>
          <cell r="G20">
            <v>41.638064246737557</v>
          </cell>
          <cell r="H20">
            <v>42.914853558410194</v>
          </cell>
          <cell r="I20">
            <v>45.050920219273486</v>
          </cell>
          <cell r="J20">
            <v>51.108045439880165</v>
          </cell>
          <cell r="K20">
            <v>63.267466988989263</v>
          </cell>
          <cell r="L20">
            <v>65.204971477272721</v>
          </cell>
          <cell r="M20">
            <v>67.820098596759522</v>
          </cell>
          <cell r="N20">
            <v>90.49984310802121</v>
          </cell>
          <cell r="O20">
            <v>78.1321495548993</v>
          </cell>
          <cell r="P20"/>
        </row>
        <row r="21">
          <cell r="B21" t="str">
            <v>Honduras</v>
          </cell>
          <cell r="C21">
            <v>18.896831400181945</v>
          </cell>
          <cell r="D21">
            <v>18.892442462121206</v>
          </cell>
          <cell r="E21">
            <v>18.895001136363629</v>
          </cell>
          <cell r="F21">
            <v>18.894854826212434</v>
          </cell>
          <cell r="G21">
            <v>19.319835543399837</v>
          </cell>
          <cell r="H21">
            <v>20.105584599880796</v>
          </cell>
          <cell r="I21">
            <v>20.500781628160485</v>
          </cell>
          <cell r="J21">
            <v>21.846621584007774</v>
          </cell>
          <cell r="K21">
            <v>22.829679330572812</v>
          </cell>
          <cell r="L21">
            <v>23.485850278640442</v>
          </cell>
          <cell r="M21">
            <v>23.907046811437358</v>
          </cell>
          <cell r="N21">
            <v>24.573014666227493</v>
          </cell>
          <cell r="O21">
            <v>24.815819826923001</v>
          </cell>
          <cell r="P21">
            <v>24.076572364640189</v>
          </cell>
        </row>
        <row r="22">
          <cell r="B22" t="str">
            <v>México</v>
          </cell>
          <cell r="C22">
            <v>11.157713308668988</v>
          </cell>
          <cell r="D22">
            <v>13.507442058865051</v>
          </cell>
          <cell r="E22">
            <v>12.634182670023215</v>
          </cell>
          <cell r="F22">
            <v>12.440169950122341</v>
          </cell>
          <cell r="G22">
            <v>13.153088338430893</v>
          </cell>
          <cell r="H22">
            <v>12.764995151279882</v>
          </cell>
          <cell r="I22">
            <v>13.310175693111235</v>
          </cell>
          <cell r="J22">
            <v>15.872014124709834</v>
          </cell>
          <cell r="K22">
            <v>18.661504654463894</v>
          </cell>
          <cell r="L22">
            <v>18.918829924163997</v>
          </cell>
          <cell r="M22">
            <v>19.233645517676766</v>
          </cell>
          <cell r="N22">
            <v>19.250893147546897</v>
          </cell>
          <cell r="O22">
            <v>20.174523595489902</v>
          </cell>
          <cell r="P22"/>
        </row>
        <row r="23">
          <cell r="B23" t="str">
            <v>Nicaragua</v>
          </cell>
          <cell r="C23">
            <v>19.37120086866334</v>
          </cell>
          <cell r="D23">
            <v>20.338868003795721</v>
          </cell>
          <cell r="E23">
            <v>21.355904078831795</v>
          </cell>
          <cell r="F23">
            <v>22.420191132285591</v>
          </cell>
          <cell r="G23">
            <v>23.546363809445381</v>
          </cell>
          <cell r="H23">
            <v>24.714311922407301</v>
          </cell>
          <cell r="I23">
            <v>25.957344992236028</v>
          </cell>
          <cell r="J23">
            <v>27.249527754172153</v>
          </cell>
          <cell r="K23">
            <v>28.545381153930609</v>
          </cell>
          <cell r="L23">
            <v>30.028780642841454</v>
          </cell>
          <cell r="M23">
            <v>31.640102095175354</v>
          </cell>
          <cell r="N23">
            <v>33.264568797838628</v>
          </cell>
          <cell r="O23">
            <v>34.441122333192176</v>
          </cell>
          <cell r="P23">
            <v>35.122764442875969</v>
          </cell>
        </row>
        <row r="24">
          <cell r="B24" t="str">
            <v>Panamá</v>
          </cell>
          <cell r="C24">
            <v>1</v>
          </cell>
          <cell r="D24">
            <v>1</v>
          </cell>
          <cell r="E24">
            <v>1</v>
          </cell>
          <cell r="F24">
            <v>1</v>
          </cell>
          <cell r="G24">
            <v>1</v>
          </cell>
          <cell r="H24">
            <v>1</v>
          </cell>
          <cell r="I24">
            <v>1</v>
          </cell>
          <cell r="J24">
            <v>1</v>
          </cell>
          <cell r="K24">
            <v>1</v>
          </cell>
          <cell r="L24">
            <v>1</v>
          </cell>
          <cell r="M24">
            <v>1</v>
          </cell>
          <cell r="N24">
            <v>1</v>
          </cell>
          <cell r="O24">
            <v>1</v>
          </cell>
          <cell r="P24">
            <v>1</v>
          </cell>
        </row>
        <row r="25">
          <cell r="B25" t="str">
            <v>Paraguay</v>
          </cell>
          <cell r="C25">
            <v>4349.4714330808083</v>
          </cell>
          <cell r="D25">
            <v>4969.6808006305291</v>
          </cell>
          <cell r="E25">
            <v>4752.7068220245937</v>
          </cell>
          <cell r="F25">
            <v>4198.7823891084763</v>
          </cell>
          <cell r="G25">
            <v>4425.6123874615723</v>
          </cell>
          <cell r="H25">
            <v>4308.7878493788821</v>
          </cell>
          <cell r="I25">
            <v>4463.4287509410888</v>
          </cell>
          <cell r="J25">
            <v>5204.8073714630782</v>
          </cell>
          <cell r="K25">
            <v>5671.232131877784</v>
          </cell>
          <cell r="L25">
            <v>5622.5387110232759</v>
          </cell>
          <cell r="M25">
            <v>5730.1161256195483</v>
          </cell>
          <cell r="N25">
            <v>6240.84664313947</v>
          </cell>
          <cell r="O25">
            <v>5985.5693534173597</v>
          </cell>
          <cell r="P25">
            <v>6642.97</v>
          </cell>
        </row>
        <row r="26">
          <cell r="B26" t="str">
            <v>Perú</v>
          </cell>
          <cell r="C26">
            <v>2.9245688670478072</v>
          </cell>
          <cell r="D26">
            <v>3.0107076573185267</v>
          </cell>
          <cell r="E26">
            <v>2.8248766485507244</v>
          </cell>
          <cell r="F26">
            <v>2.7539551382614964</v>
          </cell>
          <cell r="G26">
            <v>2.6373347585325302</v>
          </cell>
          <cell r="H26">
            <v>2.7029271649727082</v>
          </cell>
          <cell r="I26">
            <v>2.8389758973273107</v>
          </cell>
          <cell r="J26">
            <v>3.1847600090187593</v>
          </cell>
          <cell r="K26">
            <v>3.3746848586799669</v>
          </cell>
          <cell r="L26">
            <v>3.2604404169019379</v>
          </cell>
          <cell r="M26">
            <v>3.2868253637304732</v>
          </cell>
          <cell r="N26">
            <v>3.3365294237405112</v>
          </cell>
          <cell r="O26">
            <v>3.4958789738220717</v>
          </cell>
          <cell r="P26">
            <v>3.8810072636300905</v>
          </cell>
        </row>
        <row r="27">
          <cell r="B27" t="str">
            <v>República Dominicana</v>
          </cell>
          <cell r="C27">
            <v>34.469054867385026</v>
          </cell>
          <cell r="D27">
            <v>35.957778597308483</v>
          </cell>
          <cell r="E27">
            <v>36.869150519166823</v>
          </cell>
          <cell r="F27">
            <v>38.086587364326491</v>
          </cell>
          <cell r="G27">
            <v>39.280502078235777</v>
          </cell>
          <cell r="H27">
            <v>41.743637073373492</v>
          </cell>
          <cell r="I27">
            <v>43.467452958937201</v>
          </cell>
          <cell r="J27">
            <v>45.000675816393745</v>
          </cell>
          <cell r="K27">
            <v>46.01831644080557</v>
          </cell>
          <cell r="L27">
            <v>47.451264475500352</v>
          </cell>
          <cell r="M27">
            <v>49.539444333082372</v>
          </cell>
          <cell r="N27">
            <v>51.392005862193365</v>
          </cell>
          <cell r="O27">
            <v>52.462502064232297</v>
          </cell>
          <cell r="P27">
            <v>57.101637721155669</v>
          </cell>
        </row>
        <row r="28">
          <cell r="B28" t="str">
            <v>Trinidad y Tobago</v>
          </cell>
          <cell r="C28">
            <v>6.2572026576322228</v>
          </cell>
          <cell r="D28">
            <v>6.2988896074094995</v>
          </cell>
          <cell r="E28">
            <v>6.3384305445761973</v>
          </cell>
          <cell r="F28">
            <v>6.379213165113871</v>
          </cell>
          <cell r="G28">
            <v>6.3812712841928594</v>
          </cell>
          <cell r="H28">
            <v>6.3734456538208164</v>
          </cell>
          <cell r="I28">
            <v>6.352378953667106</v>
          </cell>
          <cell r="J28">
            <v>6.3524996698349971</v>
          </cell>
          <cell r="K28">
            <v>6.6316042082313809</v>
          </cell>
          <cell r="L28">
            <v>6.7447876342618729</v>
          </cell>
          <cell r="M28">
            <v>6.7838466131815052</v>
          </cell>
          <cell r="N28">
            <v>6.7655221102327623</v>
          </cell>
          <cell r="O28">
            <v>6.7887546523927904</v>
          </cell>
          <cell r="P28">
            <v>6.7655221102327623</v>
          </cell>
        </row>
        <row r="29">
          <cell r="B29" t="str">
            <v>Uruguay</v>
          </cell>
          <cell r="C29">
            <v>20.904859143257102</v>
          </cell>
          <cell r="D29">
            <v>22.536106386065626</v>
          </cell>
          <cell r="E29">
            <v>20.009720777260181</v>
          </cell>
          <cell r="F29">
            <v>19.25821461666353</v>
          </cell>
          <cell r="G29">
            <v>20.24418043917435</v>
          </cell>
          <cell r="H29">
            <v>20.435095150025095</v>
          </cell>
          <cell r="I29">
            <v>23.218412784914364</v>
          </cell>
          <cell r="J29">
            <v>27.28114466748228</v>
          </cell>
          <cell r="K29">
            <v>30.079661136206791</v>
          </cell>
          <cell r="L29">
            <v>28.6514930756321</v>
          </cell>
          <cell r="M29">
            <v>30.726023203698478</v>
          </cell>
          <cell r="N29">
            <v>35.252660361377757</v>
          </cell>
          <cell r="O29">
            <v>33.292879018574197</v>
          </cell>
          <cell r="P29">
            <v>43.556372496314076</v>
          </cell>
        </row>
      </sheetData>
      <sheetData sheetId="5" refreshError="1">
        <row r="7">
          <cell r="C7">
            <v>2008</v>
          </cell>
          <cell r="D7">
            <v>2009</v>
          </cell>
          <cell r="E7">
            <v>2010</v>
          </cell>
          <cell r="F7">
            <v>2011</v>
          </cell>
          <cell r="G7">
            <v>2012</v>
          </cell>
          <cell r="H7">
            <v>2013</v>
          </cell>
          <cell r="I7">
            <v>2014</v>
          </cell>
          <cell r="J7">
            <v>2015</v>
          </cell>
          <cell r="K7">
            <v>2016</v>
          </cell>
          <cell r="L7">
            <v>2017</v>
          </cell>
          <cell r="M7">
            <v>2018</v>
          </cell>
          <cell r="N7">
            <v>2019</v>
          </cell>
          <cell r="O7">
            <v>2020</v>
          </cell>
          <cell r="P7">
            <v>2021</v>
          </cell>
        </row>
        <row r="8">
          <cell r="B8" t="str">
            <v>Argentina</v>
          </cell>
          <cell r="C8">
            <v>365644.376649882</v>
          </cell>
          <cell r="D8">
            <v>336359.38961601502</v>
          </cell>
          <cell r="E8">
            <v>426487.43487463199</v>
          </cell>
          <cell r="F8">
            <v>530158.17668127699</v>
          </cell>
          <cell r="G8">
            <v>581430.90439301694</v>
          </cell>
          <cell r="H8">
            <v>613316.02735679899</v>
          </cell>
          <cell r="I8">
            <v>567050.145343057</v>
          </cell>
          <cell r="J8">
            <v>644903.20049863204</v>
          </cell>
          <cell r="K8">
            <v>557532.31736592005</v>
          </cell>
          <cell r="L8">
            <v>643628.39619090105</v>
          </cell>
          <cell r="M8">
            <v>517626.85394740698</v>
          </cell>
          <cell r="N8">
            <v>445445.254556117</v>
          </cell>
          <cell r="O8">
            <v>385540</v>
          </cell>
          <cell r="P8">
            <v>487227</v>
          </cell>
        </row>
        <row r="9">
          <cell r="B9" t="str">
            <v>Belice</v>
          </cell>
          <cell r="C9">
            <v>1351.34070340929</v>
          </cell>
          <cell r="D9">
            <v>1317.3113083721801</v>
          </cell>
          <cell r="E9">
            <v>1377.1791373175399</v>
          </cell>
          <cell r="F9">
            <v>1460.8002119959301</v>
          </cell>
          <cell r="G9">
            <v>1522.89978992074</v>
          </cell>
          <cell r="H9">
            <v>1579.4135152696299</v>
          </cell>
          <cell r="I9">
            <v>1662.8025991019199</v>
          </cell>
          <cell r="J9">
            <v>1723.7853565677599</v>
          </cell>
          <cell r="K9">
            <v>1775.1001786889601</v>
          </cell>
          <cell r="L9">
            <v>1836.59346618157</v>
          </cell>
          <cell r="M9">
            <v>1916</v>
          </cell>
          <cell r="N9">
            <v>1983</v>
          </cell>
          <cell r="O9">
            <v>1706</v>
          </cell>
          <cell r="P9">
            <v>1909</v>
          </cell>
        </row>
        <row r="10">
          <cell r="B10" t="str">
            <v>Bolivia</v>
          </cell>
          <cell r="C10">
            <v>16674.2769518438</v>
          </cell>
          <cell r="D10">
            <v>17339.992165242202</v>
          </cell>
          <cell r="E10">
            <v>19649.7246555819</v>
          </cell>
          <cell r="F10">
            <v>23963.162983798698</v>
          </cell>
          <cell r="G10">
            <v>27084.497539797401</v>
          </cell>
          <cell r="H10">
            <v>30659.338929088299</v>
          </cell>
          <cell r="I10">
            <v>32996.1879884226</v>
          </cell>
          <cell r="J10">
            <v>33000.198263386403</v>
          </cell>
          <cell r="K10">
            <v>33941.126193921802</v>
          </cell>
          <cell r="L10">
            <v>37508.642112879897</v>
          </cell>
          <cell r="M10">
            <v>40287.647901591903</v>
          </cell>
          <cell r="N10">
            <v>40895.322865412403</v>
          </cell>
          <cell r="O10">
            <v>41502.997829232903</v>
          </cell>
          <cell r="P10">
            <v>42110.672793053403</v>
          </cell>
        </row>
        <row r="11">
          <cell r="B11" t="str">
            <v>Brasil</v>
          </cell>
          <cell r="C11">
            <v>1695855.3918492</v>
          </cell>
          <cell r="D11">
            <v>1666996.2942647401</v>
          </cell>
          <cell r="E11">
            <v>2208838.1085931901</v>
          </cell>
          <cell r="F11">
            <v>2616156.6067345198</v>
          </cell>
          <cell r="G11">
            <v>2465228.2938626301</v>
          </cell>
          <cell r="H11">
            <v>2472819.3622590001</v>
          </cell>
          <cell r="I11">
            <v>2456043.7660635002</v>
          </cell>
          <cell r="J11">
            <v>1802211.9995555901</v>
          </cell>
          <cell r="K11">
            <v>1795693.26582427</v>
          </cell>
          <cell r="L11">
            <v>2062837.86757254</v>
          </cell>
          <cell r="M11">
            <v>1885469.4469721001</v>
          </cell>
          <cell r="N11">
            <v>1839771.5214335499</v>
          </cell>
          <cell r="O11">
            <v>1442181.7150000001</v>
          </cell>
          <cell r="P11">
            <v>1301720</v>
          </cell>
        </row>
        <row r="12">
          <cell r="B12" t="str">
            <v>Chile</v>
          </cell>
          <cell r="C12">
            <v>179638.48395787299</v>
          </cell>
          <cell r="D12">
            <v>172389.5000303</v>
          </cell>
          <cell r="E12">
            <v>218537.56549664799</v>
          </cell>
          <cell r="F12">
            <v>252251.99202951801</v>
          </cell>
          <cell r="G12">
            <v>267122.31819473801</v>
          </cell>
          <cell r="H12">
            <v>278384.345259391</v>
          </cell>
          <cell r="I12">
            <v>260541.629960658</v>
          </cell>
          <cell r="J12">
            <v>243919.08530874399</v>
          </cell>
          <cell r="K12">
            <v>250440.136356145</v>
          </cell>
          <cell r="L12">
            <v>277044.95025902899</v>
          </cell>
          <cell r="M12">
            <v>298258.01927506499</v>
          </cell>
          <cell r="N12">
            <v>279385.47837680503</v>
          </cell>
          <cell r="O12">
            <v>252727</v>
          </cell>
          <cell r="P12">
            <v>317059</v>
          </cell>
        </row>
        <row r="13">
          <cell r="B13" t="str">
            <v>Colombia</v>
          </cell>
          <cell r="C13">
            <v>242186.949772536</v>
          </cell>
          <cell r="D13">
            <v>232397.83535635099</v>
          </cell>
          <cell r="E13">
            <v>286563.09975747799</v>
          </cell>
          <cell r="F13">
            <v>334943.87737746601</v>
          </cell>
          <cell r="G13">
            <v>370921.31794256298</v>
          </cell>
          <cell r="H13">
            <v>382116.12090921798</v>
          </cell>
          <cell r="I13">
            <v>381112.11048538401</v>
          </cell>
          <cell r="J13">
            <v>293481.75307887298</v>
          </cell>
          <cell r="K13">
            <v>282825.01236825401</v>
          </cell>
          <cell r="L13">
            <v>311883.73044204502</v>
          </cell>
          <cell r="M13">
            <v>333568.92639258399</v>
          </cell>
          <cell r="N13">
            <v>323615.976341367</v>
          </cell>
          <cell r="O13"/>
          <cell r="P13"/>
        </row>
        <row r="14">
          <cell r="B14" t="str">
            <v>Costa Rica</v>
          </cell>
          <cell r="C14">
            <v>30612.9320944512</v>
          </cell>
          <cell r="D14">
            <v>30562.363429590401</v>
          </cell>
          <cell r="E14">
            <v>37268.635236344497</v>
          </cell>
          <cell r="F14">
            <v>42262.694504018298</v>
          </cell>
          <cell r="G14">
            <v>46473.131798746799</v>
          </cell>
          <cell r="H14">
            <v>49745.084870184197</v>
          </cell>
          <cell r="I14">
            <v>50577.769811472099</v>
          </cell>
          <cell r="J14">
            <v>54775.9975556922</v>
          </cell>
          <cell r="K14">
            <v>57157.995872787098</v>
          </cell>
          <cell r="L14">
            <v>58481.8590411615</v>
          </cell>
          <cell r="M14">
            <v>60553.901289065201</v>
          </cell>
          <cell r="N14">
            <v>61773.944627392899</v>
          </cell>
          <cell r="O14">
            <v>64067</v>
          </cell>
          <cell r="P14">
            <v>64214.031304048302</v>
          </cell>
        </row>
        <row r="15">
          <cell r="B15"/>
          <cell r="C15">
            <v>458.18888888888898</v>
          </cell>
          <cell r="D15">
            <v>489.07407407407402</v>
          </cell>
          <cell r="E15">
            <v>493.82592592592601</v>
          </cell>
          <cell r="F15">
            <v>501.025925925926</v>
          </cell>
          <cell r="G15">
            <v>485.99629629629601</v>
          </cell>
          <cell r="H15">
            <v>498.29629629629602</v>
          </cell>
          <cell r="I15">
            <v>520.207407407407</v>
          </cell>
          <cell r="J15">
            <v>540.737037037037</v>
          </cell>
          <cell r="K15">
            <v>576.22962962963004</v>
          </cell>
          <cell r="L15">
            <v>522</v>
          </cell>
          <cell r="M15">
            <v>555</v>
          </cell>
          <cell r="N15">
            <v>612</v>
          </cell>
          <cell r="O15">
            <v>504</v>
          </cell>
          <cell r="P15">
            <v>554</v>
          </cell>
        </row>
        <row r="16">
          <cell r="B16" t="str">
            <v>Ecuador</v>
          </cell>
          <cell r="C16">
            <v>61762.635000000002</v>
          </cell>
          <cell r="D16">
            <v>62519.686000000002</v>
          </cell>
          <cell r="E16">
            <v>69555.366999999998</v>
          </cell>
          <cell r="F16">
            <v>79276.664000000004</v>
          </cell>
          <cell r="G16">
            <v>87924.543999999994</v>
          </cell>
          <cell r="H16">
            <v>95129.659</v>
          </cell>
          <cell r="I16">
            <v>101726.33100000001</v>
          </cell>
          <cell r="J16">
            <v>99290.380999999994</v>
          </cell>
          <cell r="K16">
            <v>99937.695999999996</v>
          </cell>
          <cell r="L16">
            <v>104295.86199999999</v>
          </cell>
          <cell r="M16">
            <v>107562</v>
          </cell>
          <cell r="N16">
            <v>108108</v>
          </cell>
          <cell r="O16">
            <v>99291</v>
          </cell>
          <cell r="P16">
            <v>106166</v>
          </cell>
        </row>
        <row r="17">
          <cell r="B17" t="str">
            <v>El Salvador</v>
          </cell>
          <cell r="C17">
            <v>17986.8862428623</v>
          </cell>
          <cell r="D17">
            <v>17601.616010157999</v>
          </cell>
          <cell r="E17">
            <v>18447.922436218301</v>
          </cell>
          <cell r="F17">
            <v>20283.7836605663</v>
          </cell>
          <cell r="G17">
            <v>21386.153017945901</v>
          </cell>
          <cell r="H17">
            <v>21990.9620512615</v>
          </cell>
          <cell r="I17">
            <v>22593.472395639801</v>
          </cell>
          <cell r="J17">
            <v>23438.237939965202</v>
          </cell>
          <cell r="K17">
            <v>24191.4299751074</v>
          </cell>
          <cell r="L17">
            <v>24979.190373446399</v>
          </cell>
          <cell r="M17">
            <v>26021</v>
          </cell>
          <cell r="N17">
            <v>26881</v>
          </cell>
          <cell r="O17">
            <v>24563</v>
          </cell>
          <cell r="P17">
            <v>28737</v>
          </cell>
        </row>
        <row r="18">
          <cell r="B18" t="str">
            <v>Guatemala</v>
          </cell>
          <cell r="C18">
            <v>38515.2005311186</v>
          </cell>
          <cell r="D18">
            <v>37134.983904492801</v>
          </cell>
          <cell r="E18">
            <v>40682.125151596003</v>
          </cell>
          <cell r="F18">
            <v>46898.408382539397</v>
          </cell>
          <cell r="G18">
            <v>49588.7652252021</v>
          </cell>
          <cell r="H18">
            <v>52996.447871505203</v>
          </cell>
          <cell r="I18">
            <v>57852.150461186298</v>
          </cell>
          <cell r="J18">
            <v>62186.064755189997</v>
          </cell>
          <cell r="K18">
            <v>66053.402645120601</v>
          </cell>
          <cell r="L18">
            <v>71611.975017211502</v>
          </cell>
          <cell r="M18">
            <v>73118.4922923009</v>
          </cell>
          <cell r="N18">
            <v>76710.402530031701</v>
          </cell>
          <cell r="O18">
            <v>77626</v>
          </cell>
          <cell r="P18">
            <v>85986</v>
          </cell>
        </row>
        <row r="19">
          <cell r="B19" t="str">
            <v>Guyana</v>
          </cell>
          <cell r="C19">
            <v>1916.9946795819801</v>
          </cell>
          <cell r="D19">
            <v>2061.3238538857599</v>
          </cell>
          <cell r="E19">
            <v>2273.2246698559102</v>
          </cell>
          <cell r="F19">
            <v>2576.0241155783201</v>
          </cell>
          <cell r="G19">
            <v>2861.5617991273498</v>
          </cell>
          <cell r="H19">
            <v>2987.6846551143499</v>
          </cell>
          <cell r="I19">
            <v>3077.6438106232699</v>
          </cell>
          <cell r="J19">
            <v>3197.2203389830502</v>
          </cell>
          <cell r="K19">
            <v>3504.0242130750598</v>
          </cell>
          <cell r="L19">
            <v>3555.2058111380102</v>
          </cell>
          <cell r="M19">
            <v>4788</v>
          </cell>
          <cell r="N19">
            <v>5174</v>
          </cell>
          <cell r="O19">
            <v>5471</v>
          </cell>
          <cell r="P19">
            <v>7395</v>
          </cell>
        </row>
        <row r="20">
          <cell r="B20" t="str">
            <v>Haití</v>
          </cell>
          <cell r="C20">
            <v>6407.7072844552104</v>
          </cell>
          <cell r="D20">
            <v>6502.3192082550104</v>
          </cell>
          <cell r="E20">
            <v>6707.7748797660097</v>
          </cell>
          <cell r="F20">
            <v>7473.6650979809701</v>
          </cell>
          <cell r="G20">
            <v>7820.3377021800197</v>
          </cell>
          <cell r="H20">
            <v>8386.8765882841599</v>
          </cell>
          <cell r="I20">
            <v>8661.4288194289093</v>
          </cell>
          <cell r="J20">
            <v>8354.8383861506609</v>
          </cell>
          <cell r="K20">
            <v>7597.7860930072202</v>
          </cell>
          <cell r="L20">
            <v>8521.1320724687594</v>
          </cell>
          <cell r="M20">
            <v>9287.2660636361998</v>
          </cell>
          <cell r="N20">
            <v>8159.1446659056201</v>
          </cell>
          <cell r="O20"/>
          <cell r="P20"/>
        </row>
        <row r="21">
          <cell r="B21" t="str">
            <v>Honduras</v>
          </cell>
          <cell r="C21">
            <v>13881.731630967601</v>
          </cell>
          <cell r="D21">
            <v>14587.496229181101</v>
          </cell>
          <cell r="E21">
            <v>15839.3445919842</v>
          </cell>
          <cell r="F21">
            <v>17710.275997474899</v>
          </cell>
          <cell r="G21">
            <v>18528.5548610515</v>
          </cell>
          <cell r="H21">
            <v>18499.7290634192</v>
          </cell>
          <cell r="I21">
            <v>19756.5336580822</v>
          </cell>
          <cell r="J21">
            <v>20979.791685415999</v>
          </cell>
          <cell r="K21">
            <v>21717.604580862699</v>
          </cell>
          <cell r="L21">
            <v>23136.2480462979</v>
          </cell>
          <cell r="M21">
            <v>24024.161299576099</v>
          </cell>
          <cell r="N21">
            <v>25095.355628330199</v>
          </cell>
          <cell r="O21">
            <v>23828</v>
          </cell>
          <cell r="P21">
            <v>28489</v>
          </cell>
        </row>
        <row r="22">
          <cell r="B22" t="str">
            <v>México</v>
          </cell>
          <cell r="C22">
            <v>1109987.40138638</v>
          </cell>
          <cell r="D22">
            <v>900047.01573799504</v>
          </cell>
          <cell r="E22">
            <v>1057800.5979736501</v>
          </cell>
          <cell r="F22">
            <v>1180487.2264067801</v>
          </cell>
          <cell r="G22">
            <v>1201093.7871274201</v>
          </cell>
          <cell r="H22">
            <v>1274443.9162516401</v>
          </cell>
          <cell r="I22">
            <v>1315356.13126248</v>
          </cell>
          <cell r="J22">
            <v>1171870.07296276</v>
          </cell>
          <cell r="K22">
            <v>1078493.0593069501</v>
          </cell>
          <cell r="L22">
            <v>1158912.01525901</v>
          </cell>
          <cell r="M22">
            <v>1222411.7637521999</v>
          </cell>
          <cell r="N22">
            <v>1258206.04813215</v>
          </cell>
          <cell r="O22">
            <v>1073915.4639999999</v>
          </cell>
          <cell r="P22"/>
        </row>
        <row r="23">
          <cell r="B23" t="str">
            <v>Nicaragua</v>
          </cell>
          <cell r="C23">
            <v>8496.96742103201</v>
          </cell>
          <cell r="D23">
            <v>8298.7025434092193</v>
          </cell>
          <cell r="E23">
            <v>8758.6023605663504</v>
          </cell>
          <cell r="F23">
            <v>9774.3295003039602</v>
          </cell>
          <cell r="G23">
            <v>10532.0174400743</v>
          </cell>
          <cell r="H23">
            <v>10982.9881732422</v>
          </cell>
          <cell r="I23">
            <v>11880.438655240499</v>
          </cell>
          <cell r="J23">
            <v>12756.6962897668</v>
          </cell>
          <cell r="K23">
            <v>13286.093197493399</v>
          </cell>
          <cell r="L23">
            <v>13785.8928488682</v>
          </cell>
          <cell r="M23">
            <v>13063.8680602452</v>
          </cell>
          <cell r="N23">
            <v>12520.885292957901</v>
          </cell>
          <cell r="O23">
            <v>12633.977955406801</v>
          </cell>
          <cell r="P23">
            <v>14013</v>
          </cell>
        </row>
        <row r="24">
          <cell r="B24" t="str">
            <v>Panamá</v>
          </cell>
          <cell r="C24">
            <v>25155.887999999999</v>
          </cell>
          <cell r="D24">
            <v>27116.634999999998</v>
          </cell>
          <cell r="E24">
            <v>29440.289000000001</v>
          </cell>
          <cell r="F24">
            <v>34686.228000000003</v>
          </cell>
          <cell r="G24">
            <v>40429.737000000001</v>
          </cell>
          <cell r="H24">
            <v>45599.99</v>
          </cell>
          <cell r="I24">
            <v>49921.463000000003</v>
          </cell>
          <cell r="J24">
            <v>54091.72</v>
          </cell>
          <cell r="K24">
            <v>57907.696000000004</v>
          </cell>
          <cell r="L24">
            <v>62219.048000000003</v>
          </cell>
          <cell r="M24">
            <v>65128.186000000002</v>
          </cell>
          <cell r="N24">
            <v>66800.769814211599</v>
          </cell>
          <cell r="O24">
            <v>68473.353628423196</v>
          </cell>
          <cell r="P24">
            <v>70145.937442634793</v>
          </cell>
        </row>
        <row r="25">
          <cell r="B25" t="str">
            <v>Paraguay</v>
          </cell>
          <cell r="C25">
            <v>24576.799844912301</v>
          </cell>
          <cell r="D25">
            <v>22341.304697126099</v>
          </cell>
          <cell r="E25">
            <v>27107.573694973998</v>
          </cell>
          <cell r="F25">
            <v>33696.3427082091</v>
          </cell>
          <cell r="G25">
            <v>33307.754496032903</v>
          </cell>
          <cell r="H25">
            <v>38735.858684444</v>
          </cell>
          <cell r="I25">
            <v>40276.590414176302</v>
          </cell>
          <cell r="J25">
            <v>36163.9937019098</v>
          </cell>
          <cell r="K25">
            <v>36054.281585131197</v>
          </cell>
          <cell r="L25">
            <v>39008.900667395399</v>
          </cell>
          <cell r="M25">
            <v>40384.692102471701</v>
          </cell>
          <cell r="N25">
            <v>38145.289071613297</v>
          </cell>
          <cell r="O25">
            <v>35670.341111992311</v>
          </cell>
          <cell r="P25">
            <v>38408.120163119806</v>
          </cell>
        </row>
        <row r="26">
          <cell r="B26" t="str">
            <v>Perú</v>
          </cell>
          <cell r="C26">
            <v>120612.089624967</v>
          </cell>
          <cell r="D26">
            <v>120850.73648033501</v>
          </cell>
          <cell r="E26">
            <v>147527.63152072899</v>
          </cell>
          <cell r="F26">
            <v>171761.73704658501</v>
          </cell>
          <cell r="G26">
            <v>192649.99113608999</v>
          </cell>
          <cell r="H26">
            <v>201175.541637441</v>
          </cell>
          <cell r="I26">
            <v>200786.240836818</v>
          </cell>
          <cell r="J26">
            <v>189802.96189009701</v>
          </cell>
          <cell r="K26">
            <v>191898.127860843</v>
          </cell>
          <cell r="L26">
            <v>211007.95231588799</v>
          </cell>
          <cell r="M26">
            <v>222044.78820539199</v>
          </cell>
          <cell r="N26">
            <v>227423.82991818999</v>
          </cell>
          <cell r="O26">
            <v>207239.75829366501</v>
          </cell>
          <cell r="P26">
            <v>214361</v>
          </cell>
        </row>
        <row r="27">
          <cell r="B27" t="str">
            <v>República Dominicana</v>
          </cell>
          <cell r="C27">
            <v>47991.759368282001</v>
          </cell>
          <cell r="D27">
            <v>48187.489970442803</v>
          </cell>
          <cell r="E27">
            <v>53781.059915697799</v>
          </cell>
          <cell r="F27">
            <v>57811.243036381697</v>
          </cell>
          <cell r="G27">
            <v>60657.844511912801</v>
          </cell>
          <cell r="H27">
            <v>62661.707772094996</v>
          </cell>
          <cell r="I27">
            <v>67170.254556248605</v>
          </cell>
          <cell r="J27">
            <v>71155.035229071</v>
          </cell>
          <cell r="K27">
            <v>75682.409308360002</v>
          </cell>
          <cell r="L27">
            <v>79998.045976408597</v>
          </cell>
          <cell r="M27">
            <v>85555.390386961401</v>
          </cell>
          <cell r="N27">
            <v>89845.035652636696</v>
          </cell>
          <cell r="O27">
            <v>78845</v>
          </cell>
          <cell r="P27">
            <v>94243</v>
          </cell>
        </row>
        <row r="28">
          <cell r="B28" t="str">
            <v>Trinidad y Tobago</v>
          </cell>
          <cell r="C28">
            <v>27945.0191579784</v>
          </cell>
          <cell r="D28">
            <v>19226.700225546501</v>
          </cell>
          <cell r="E28">
            <v>22217.500593901099</v>
          </cell>
          <cell r="F28">
            <v>25501.4275488653</v>
          </cell>
          <cell r="G28">
            <v>25763.212543099398</v>
          </cell>
          <cell r="H28">
            <v>27268.350935915802</v>
          </cell>
          <cell r="I28">
            <v>27615.8716360449</v>
          </cell>
          <cell r="J28">
            <v>25062.733532230399</v>
          </cell>
          <cell r="K28">
            <v>22284.894351926199</v>
          </cell>
          <cell r="L28">
            <v>22474.742027996901</v>
          </cell>
          <cell r="M28">
            <v>23680</v>
          </cell>
          <cell r="N28">
            <v>23208</v>
          </cell>
          <cell r="O28">
            <v>21587</v>
          </cell>
          <cell r="P28">
            <v>21599</v>
          </cell>
        </row>
        <row r="29">
          <cell r="B29" t="str">
            <v>Uruguay</v>
          </cell>
          <cell r="C29">
            <v>32988</v>
          </cell>
          <cell r="D29">
            <v>34395</v>
          </cell>
          <cell r="E29">
            <v>43763</v>
          </cell>
          <cell r="F29">
            <v>52103</v>
          </cell>
          <cell r="G29">
            <v>55691</v>
          </cell>
          <cell r="H29">
            <v>62498</v>
          </cell>
          <cell r="I29">
            <v>62178</v>
          </cell>
          <cell r="J29">
            <v>57874</v>
          </cell>
          <cell r="K29">
            <v>57237</v>
          </cell>
          <cell r="L29">
            <v>64234</v>
          </cell>
          <cell r="M29">
            <v>64515</v>
          </cell>
          <cell r="N29">
            <v>61231</v>
          </cell>
          <cell r="O29">
            <v>53561</v>
          </cell>
          <cell r="P29">
            <v>59318</v>
          </cell>
        </row>
      </sheetData>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a publicar"/>
    </sheetNames>
    <sheetDataSet>
      <sheetData sheetId="0">
        <row r="4">
          <cell r="A4" t="str">
            <v>Guatemala</v>
          </cell>
          <cell r="B4">
            <v>2008</v>
          </cell>
          <cell r="C4" t="str">
            <v>Pública</v>
          </cell>
          <cell r="D4" t="str">
            <v>Total sectores</v>
          </cell>
          <cell r="E4" t="str">
            <v>Total subsectores</v>
          </cell>
          <cell r="F4">
            <v>5066.00374543</v>
          </cell>
          <cell r="G4">
            <v>668.16067482871051</v>
          </cell>
          <cell r="H4">
            <v>1.7347973413480369</v>
          </cell>
        </row>
        <row r="5">
          <cell r="A5" t="str">
            <v>Guatemala</v>
          </cell>
          <cell r="B5">
            <v>2009</v>
          </cell>
          <cell r="C5" t="str">
            <v>Pública</v>
          </cell>
          <cell r="D5" t="str">
            <v>Total sectores</v>
          </cell>
          <cell r="E5" t="str">
            <v>Total subsectores</v>
          </cell>
          <cell r="F5">
            <v>5056.3025255699995</v>
          </cell>
          <cell r="G5">
            <v>620.90810347039974</v>
          </cell>
          <cell r="H5">
            <v>1.6720300864201498</v>
          </cell>
        </row>
        <row r="6">
          <cell r="A6" t="str">
            <v>Guatemala</v>
          </cell>
          <cell r="B6">
            <v>2010</v>
          </cell>
          <cell r="C6" t="str">
            <v>Pública</v>
          </cell>
          <cell r="D6" t="str">
            <v>Total sectores</v>
          </cell>
          <cell r="E6" t="str">
            <v>Total subsectores</v>
          </cell>
          <cell r="F6">
            <v>5605.7417006600008</v>
          </cell>
          <cell r="G6">
            <v>695.50394954149897</v>
          </cell>
          <cell r="H6">
            <v>1.7096057468723795</v>
          </cell>
        </row>
        <row r="7">
          <cell r="A7" t="str">
            <v>Guatemala</v>
          </cell>
          <cell r="B7">
            <v>2011</v>
          </cell>
          <cell r="C7" t="str">
            <v>Pública</v>
          </cell>
          <cell r="D7" t="str">
            <v>Total sectores</v>
          </cell>
          <cell r="E7" t="str">
            <v>Total subsectores</v>
          </cell>
          <cell r="F7">
            <v>7480.2851901299991</v>
          </cell>
          <cell r="G7">
            <v>960.5444544699169</v>
          </cell>
          <cell r="H7">
            <v>2.0481387057636997</v>
          </cell>
        </row>
        <row r="8">
          <cell r="A8" t="str">
            <v>Guatemala</v>
          </cell>
          <cell r="B8">
            <v>2012</v>
          </cell>
          <cell r="C8" t="str">
            <v>Pública</v>
          </cell>
          <cell r="D8" t="str">
            <v>Total sectores</v>
          </cell>
          <cell r="E8" t="str">
            <v>Total subsectores</v>
          </cell>
          <cell r="F8">
            <v>4976.3672957999997</v>
          </cell>
          <cell r="G8">
            <v>635.21036907986081</v>
          </cell>
          <cell r="H8">
            <v>1.2809562129549315</v>
          </cell>
        </row>
        <row r="9">
          <cell r="A9" t="str">
            <v>Guatemala</v>
          </cell>
          <cell r="B9">
            <v>2013</v>
          </cell>
          <cell r="C9" t="str">
            <v>Pública</v>
          </cell>
          <cell r="D9" t="str">
            <v>Total sectores</v>
          </cell>
          <cell r="E9" t="str">
            <v>Total subsectores</v>
          </cell>
          <cell r="F9">
            <v>4187.6401882299997</v>
          </cell>
          <cell r="G9">
            <v>532.78250909527185</v>
          </cell>
          <cell r="H9">
            <v>1.0053173948319185</v>
          </cell>
        </row>
        <row r="10">
          <cell r="A10" t="str">
            <v>Guatemala</v>
          </cell>
          <cell r="B10">
            <v>2014</v>
          </cell>
          <cell r="C10" t="str">
            <v>Pública</v>
          </cell>
          <cell r="D10" t="str">
            <v>Total sectores</v>
          </cell>
          <cell r="E10" t="str">
            <v>Total subsectores</v>
          </cell>
          <cell r="F10">
            <v>4935.5624405600001</v>
          </cell>
          <cell r="G10">
            <v>638.10994860715778</v>
          </cell>
          <cell r="H10">
            <v>1.1030012601437753</v>
          </cell>
        </row>
        <row r="11">
          <cell r="A11" t="str">
            <v>Guatemala</v>
          </cell>
          <cell r="B11">
            <v>2015</v>
          </cell>
          <cell r="C11" t="str">
            <v>Pública</v>
          </cell>
          <cell r="D11" t="str">
            <v>Total sectores</v>
          </cell>
          <cell r="E11" t="str">
            <v>Total subsectores</v>
          </cell>
          <cell r="F11">
            <v>2487.6955424200005</v>
          </cell>
          <cell r="G11">
            <v>324.85741104112003</v>
          </cell>
          <cell r="H11">
            <v>0.5223958330857521</v>
          </cell>
        </row>
        <row r="12">
          <cell r="A12" t="str">
            <v>Guatemala</v>
          </cell>
          <cell r="B12">
            <v>2016</v>
          </cell>
          <cell r="C12" t="str">
            <v>Pública</v>
          </cell>
          <cell r="D12" t="str">
            <v>Total sectores</v>
          </cell>
          <cell r="E12" t="str">
            <v>Total subsectores</v>
          </cell>
          <cell r="F12">
            <v>2453.1614821700005</v>
          </cell>
          <cell r="G12">
            <v>322.65139468773424</v>
          </cell>
          <cell r="H12">
            <v>0.48847051289880622</v>
          </cell>
        </row>
        <row r="13">
          <cell r="A13" t="str">
            <v>Guatemala</v>
          </cell>
          <cell r="B13">
            <v>2017</v>
          </cell>
          <cell r="C13" t="str">
            <v>Pública</v>
          </cell>
          <cell r="D13" t="str">
            <v>Total sectores</v>
          </cell>
          <cell r="E13" t="str">
            <v>Total subsectores</v>
          </cell>
          <cell r="F13">
            <v>2773.1169484299999</v>
          </cell>
          <cell r="G13">
            <v>377.22718739983742</v>
          </cell>
          <cell r="H13">
            <v>0.52676551276399397</v>
          </cell>
        </row>
        <row r="14">
          <cell r="A14" t="str">
            <v>Guatemala</v>
          </cell>
          <cell r="B14">
            <v>2018</v>
          </cell>
          <cell r="C14" t="str">
            <v>Pública</v>
          </cell>
          <cell r="D14" t="str">
            <v>Total sectores</v>
          </cell>
          <cell r="E14" t="str">
            <v>Total subsectores</v>
          </cell>
          <cell r="F14">
            <v>4214.5265104999999</v>
          </cell>
          <cell r="G14">
            <v>560.27095206251272</v>
          </cell>
          <cell r="H14">
            <v>0.76625069048573247</v>
          </cell>
        </row>
        <row r="15">
          <cell r="A15" t="str">
            <v>Guatemala</v>
          </cell>
          <cell r="B15">
            <v>2019</v>
          </cell>
          <cell r="C15" t="str">
            <v>Pública</v>
          </cell>
          <cell r="D15" t="str">
            <v>Total sectores</v>
          </cell>
          <cell r="E15" t="str">
            <v>Total subsectores</v>
          </cell>
          <cell r="F15">
            <v>5373.9177099300014</v>
          </cell>
          <cell r="G15">
            <v>697.96516828668484</v>
          </cell>
          <cell r="H15">
            <v>0.90987029824727517</v>
          </cell>
        </row>
        <row r="16">
          <cell r="A16" t="str">
            <v>Guatemala</v>
          </cell>
          <cell r="B16">
            <v>2020</v>
          </cell>
          <cell r="C16" t="str">
            <v>Pública</v>
          </cell>
          <cell r="D16" t="str">
            <v>Total sectores</v>
          </cell>
          <cell r="E16" t="str">
            <v>Total subsectores</v>
          </cell>
          <cell r="F16">
            <v>4621.6454890099994</v>
          </cell>
          <cell r="G16">
            <v>617.03858319642927</v>
          </cell>
          <cell r="H16">
            <v>0.79488648545130403</v>
          </cell>
        </row>
        <row r="17">
          <cell r="A17" t="str">
            <v>Guatemala</v>
          </cell>
          <cell r="B17">
            <v>2021</v>
          </cell>
          <cell r="C17" t="str">
            <v>Pública</v>
          </cell>
          <cell r="D17" t="str">
            <v>Total sectores</v>
          </cell>
          <cell r="E17" t="str">
            <v>Total subsectores</v>
          </cell>
          <cell r="F17">
            <v>5460.9233968400004</v>
          </cell>
          <cell r="G17">
            <v>705.76866872474704</v>
          </cell>
          <cell r="H17">
            <v>0.820794860471178</v>
          </cell>
        </row>
        <row r="18">
          <cell r="A18" t="str">
            <v>Guatemala</v>
          </cell>
          <cell r="B18">
            <v>2022</v>
          </cell>
          <cell r="C18" t="str">
            <v>Pública</v>
          </cell>
          <cell r="D18" t="str">
            <v>Total sectores</v>
          </cell>
          <cell r="E18" t="str">
            <v>Total subsectores</v>
          </cell>
          <cell r="F18">
            <v>5926.7400311700003</v>
          </cell>
          <cell r="G18">
            <v>764.47466885958204</v>
          </cell>
          <cell r="H18">
            <v>0.79959114343509441</v>
          </cell>
        </row>
        <row r="19">
          <cell r="A19" t="str">
            <v>Guatemala</v>
          </cell>
          <cell r="B19">
            <v>2023</v>
          </cell>
          <cell r="C19" t="str">
            <v>Pública</v>
          </cell>
          <cell r="D19" t="str">
            <v>Total sectores</v>
          </cell>
          <cell r="E19" t="str">
            <v>Total subsectores</v>
          </cell>
          <cell r="F19">
            <v>6155.6450737300001</v>
          </cell>
          <cell r="G19">
            <v>785.78737900913438</v>
          </cell>
          <cell r="H19">
            <v>0.7511828129279321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08 (2)"/>
      <sheetName val="INFRALATAM (ing)"/>
      <sheetName val="INFRALATAM (esp)"/>
      <sheetName val="INFRALATAM"/>
      <sheetName val="Base"/>
      <sheetName val="Cuadros PPT"/>
      <sheetName val="Sheet3"/>
      <sheetName val="2008"/>
      <sheetName val="2009"/>
      <sheetName val="2010"/>
      <sheetName val="2011"/>
      <sheetName val="2012"/>
      <sheetName val="2013"/>
      <sheetName val="2014"/>
      <sheetName val="2015"/>
      <sheetName val="2016"/>
      <sheetName val="2017"/>
      <sheetName val="2018"/>
      <sheetName val="2019"/>
      <sheetName val="2020"/>
      <sheetName val="2021"/>
      <sheetName val="ejecucion gobierno central 2022"/>
      <sheetName val="ejecucion descentralizadas 2022"/>
      <sheetName val="ejecucion gobierno central 2023"/>
      <sheetName val="ejecucion descentralizadas 2023"/>
    </sheetNames>
    <sheetDataSet>
      <sheetData sheetId="0"/>
      <sheetData sheetId="1"/>
      <sheetData sheetId="2"/>
      <sheetData sheetId="3"/>
      <sheetData sheetId="4">
        <row r="38">
          <cell r="D38">
            <v>2008</v>
          </cell>
          <cell r="E38">
            <v>2009</v>
          </cell>
          <cell r="F38">
            <v>2010</v>
          </cell>
          <cell r="G38">
            <v>2011</v>
          </cell>
          <cell r="H38">
            <v>2012</v>
          </cell>
          <cell r="I38">
            <v>2013</v>
          </cell>
          <cell r="J38">
            <v>2014</v>
          </cell>
          <cell r="K38">
            <v>2015</v>
          </cell>
          <cell r="L38">
            <v>2016</v>
          </cell>
          <cell r="M38">
            <v>2017</v>
          </cell>
          <cell r="N38">
            <v>2018</v>
          </cell>
          <cell r="O38">
            <v>2019</v>
          </cell>
          <cell r="P38">
            <v>2020</v>
          </cell>
          <cell r="Q38">
            <v>2021</v>
          </cell>
          <cell r="R38">
            <v>2022</v>
          </cell>
          <cell r="S38">
            <v>2023</v>
          </cell>
        </row>
        <row r="39">
          <cell r="D39">
            <v>15.764508000000001</v>
          </cell>
          <cell r="E39">
            <v>4.5107956299999996</v>
          </cell>
          <cell r="F39">
            <v>25.861007450000002</v>
          </cell>
          <cell r="G39">
            <v>43.795174700000004</v>
          </cell>
          <cell r="H39">
            <v>36.559065270000005</v>
          </cell>
          <cell r="I39">
            <v>159.72622977000003</v>
          </cell>
          <cell r="J39">
            <v>302.46827301999997</v>
          </cell>
          <cell r="K39">
            <v>127.67461347000003</v>
          </cell>
          <cell r="L39">
            <v>74.902826910000002</v>
          </cell>
          <cell r="M39">
            <v>143.83082655000004</v>
          </cell>
          <cell r="N39">
            <v>249.47364417000003</v>
          </cell>
          <cell r="O39">
            <v>180.373051</v>
          </cell>
          <cell r="P39">
            <v>154.38330954</v>
          </cell>
          <cell r="Q39">
            <v>133.28105818</v>
          </cell>
          <cell r="R39">
            <v>126.642155</v>
          </cell>
          <cell r="S39">
            <v>171.05581749999999</v>
          </cell>
        </row>
        <row r="40">
          <cell r="D40">
            <v>13.265561900000002</v>
          </cell>
          <cell r="E40">
            <v>2.7790501700000001</v>
          </cell>
          <cell r="F40">
            <v>25.021007450000003</v>
          </cell>
          <cell r="G40">
            <v>42.955174700000001</v>
          </cell>
          <cell r="H40">
            <v>20.450536639999999</v>
          </cell>
          <cell r="I40">
            <v>140.84111564000006</v>
          </cell>
          <cell r="J40">
            <v>298.20856557000002</v>
          </cell>
          <cell r="K40">
            <v>127.40975084000003</v>
          </cell>
          <cell r="L40">
            <v>74.796826909999993</v>
          </cell>
          <cell r="M40">
            <v>143.50871889000004</v>
          </cell>
          <cell r="N40">
            <v>249.41740117000001</v>
          </cell>
          <cell r="O40">
            <v>180.29115100000001</v>
          </cell>
          <cell r="P40">
            <v>154.36330953999999</v>
          </cell>
          <cell r="Q40">
            <v>133.27105818000001</v>
          </cell>
          <cell r="R40">
            <v>126.642155</v>
          </cell>
          <cell r="S40">
            <v>171.05581749999999</v>
          </cell>
        </row>
        <row r="41">
          <cell r="D41">
            <v>2.4989460999999999</v>
          </cell>
          <cell r="E41">
            <v>1.7317454600000002</v>
          </cell>
          <cell r="F41">
            <v>0.84</v>
          </cell>
          <cell r="G41">
            <v>0.84</v>
          </cell>
          <cell r="H41">
            <v>16.108528630000002</v>
          </cell>
          <cell r="I41">
            <v>18.885114130000002</v>
          </cell>
          <cell r="J41">
            <v>4.2597074500000005</v>
          </cell>
          <cell r="K41">
            <v>0.26486262999999999</v>
          </cell>
          <cell r="L41">
            <v>0.106</v>
          </cell>
          <cell r="M41">
            <v>0.32210765999999996</v>
          </cell>
          <cell r="N41">
            <v>5.6243000000000001E-2</v>
          </cell>
          <cell r="O41">
            <v>8.1900000000000001E-2</v>
          </cell>
          <cell r="P41">
            <v>0.02</v>
          </cell>
          <cell r="Q41">
            <v>0.01</v>
          </cell>
          <cell r="R41">
            <v>0</v>
          </cell>
          <cell r="S41">
            <v>0</v>
          </cell>
        </row>
        <row r="42">
          <cell r="D42">
            <v>32.298175369999996</v>
          </cell>
          <cell r="E42">
            <v>44.21581359999999</v>
          </cell>
          <cell r="F42">
            <v>44.631750899999979</v>
          </cell>
          <cell r="G42">
            <v>32.576670039999996</v>
          </cell>
          <cell r="H42">
            <v>24.844928019999998</v>
          </cell>
          <cell r="I42">
            <v>35.888897500000013</v>
          </cell>
          <cell r="J42">
            <v>62.680063229999988</v>
          </cell>
          <cell r="K42">
            <v>28.009835769999995</v>
          </cell>
          <cell r="L42">
            <v>77.968264259999927</v>
          </cell>
          <cell r="M42">
            <v>109.86596605000008</v>
          </cell>
          <cell r="N42">
            <v>68.454907869999985</v>
          </cell>
          <cell r="O42">
            <v>86.895994999999999</v>
          </cell>
          <cell r="P42">
            <v>36.244506400000013</v>
          </cell>
          <cell r="Q42">
            <v>65.654690970000019</v>
          </cell>
          <cell r="R42">
            <v>57.197059000000003</v>
          </cell>
          <cell r="S42">
            <v>116.41523617999997</v>
          </cell>
        </row>
        <row r="43">
          <cell r="D43">
            <v>32.298175369999996</v>
          </cell>
          <cell r="E43">
            <v>44.21581359999999</v>
          </cell>
          <cell r="F43">
            <v>44.631750899999979</v>
          </cell>
          <cell r="G43">
            <v>32.576670039999996</v>
          </cell>
          <cell r="H43">
            <v>24.844928019999998</v>
          </cell>
          <cell r="I43">
            <v>35.888897500000013</v>
          </cell>
          <cell r="J43">
            <v>62.680063229999988</v>
          </cell>
          <cell r="K43">
            <v>28.009835769999995</v>
          </cell>
          <cell r="L43">
            <v>77.968264259999927</v>
          </cell>
          <cell r="M43">
            <v>109.86596605000008</v>
          </cell>
          <cell r="N43">
            <v>68.454907869999985</v>
          </cell>
          <cell r="O43">
            <v>86.895994999999999</v>
          </cell>
          <cell r="P43">
            <v>36.244506400000013</v>
          </cell>
          <cell r="Q43">
            <v>65.654690970000019</v>
          </cell>
          <cell r="R43">
            <v>57.197059000000003</v>
          </cell>
          <cell r="S43">
            <v>116.41523617999997</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D45">
            <v>454.02303802000006</v>
          </cell>
          <cell r="E45">
            <v>592.51329515000009</v>
          </cell>
          <cell r="F45">
            <v>898.83151917000032</v>
          </cell>
          <cell r="G45">
            <v>1400.44252222</v>
          </cell>
          <cell r="H45">
            <v>2011.1642401600002</v>
          </cell>
          <cell r="I45">
            <v>2306.0616986700002</v>
          </cell>
          <cell r="J45">
            <v>1905.5265154200001</v>
          </cell>
          <cell r="K45">
            <v>2443.0164829599998</v>
          </cell>
          <cell r="L45">
            <v>1915.4534108900002</v>
          </cell>
          <cell r="M45">
            <v>1452.4188801199996</v>
          </cell>
          <cell r="N45">
            <v>1191.9721095800005</v>
          </cell>
          <cell r="O45">
            <v>1370.3653810000001</v>
          </cell>
          <cell r="P45">
            <v>515.95870591000005</v>
          </cell>
          <cell r="Q45">
            <v>794.09353979999992</v>
          </cell>
          <cell r="R45">
            <v>1217.521896</v>
          </cell>
          <cell r="S45">
            <v>1987.76534395</v>
          </cell>
        </row>
        <row r="46">
          <cell r="D46">
            <v>25.707095129999999</v>
          </cell>
          <cell r="E46">
            <v>15.526827359999999</v>
          </cell>
          <cell r="F46">
            <v>59.197525849999991</v>
          </cell>
          <cell r="G46">
            <v>64.846076560000014</v>
          </cell>
          <cell r="H46">
            <v>60.343969340000001</v>
          </cell>
          <cell r="I46">
            <v>52.234356390000002</v>
          </cell>
          <cell r="J46">
            <v>25.864190180000001</v>
          </cell>
          <cell r="K46">
            <v>7.2240695600000011</v>
          </cell>
          <cell r="L46">
            <v>5.4513540500000008</v>
          </cell>
          <cell r="M46">
            <v>9.8822940799999994</v>
          </cell>
          <cell r="N46">
            <v>67.6413802</v>
          </cell>
          <cell r="O46">
            <v>77.081136999999998</v>
          </cell>
          <cell r="P46">
            <v>10.560894100000002</v>
          </cell>
          <cell r="Q46">
            <v>63.510272969999981</v>
          </cell>
          <cell r="R46">
            <v>52.832932</v>
          </cell>
          <cell r="S46">
            <v>106.92440222</v>
          </cell>
        </row>
        <row r="47">
          <cell r="D47">
            <v>248.31594289000006</v>
          </cell>
          <cell r="E47">
            <v>275.98646779000012</v>
          </cell>
          <cell r="F47">
            <v>381.63399332000029</v>
          </cell>
          <cell r="G47">
            <v>484.59644565999997</v>
          </cell>
          <cell r="H47">
            <v>779.82027082000002</v>
          </cell>
          <cell r="I47">
            <v>914.82734227999993</v>
          </cell>
          <cell r="J47">
            <v>921.66232523999997</v>
          </cell>
          <cell r="K47">
            <v>1255.7924134</v>
          </cell>
          <cell r="L47">
            <v>1230.0020568400003</v>
          </cell>
          <cell r="M47">
            <v>1176.5365860399997</v>
          </cell>
          <cell r="N47">
            <v>952.33072938000032</v>
          </cell>
          <cell r="O47">
            <v>1101.2842439999999</v>
          </cell>
          <cell r="P47">
            <v>458.39781181000006</v>
          </cell>
          <cell r="Q47">
            <v>537.58326682999996</v>
          </cell>
          <cell r="R47">
            <v>1084.6889639999999</v>
          </cell>
          <cell r="S47">
            <v>1315.8409417299999</v>
          </cell>
        </row>
        <row r="48">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row>
        <row r="49">
          <cell r="D49">
            <v>180</v>
          </cell>
          <cell r="E49">
            <v>301</v>
          </cell>
          <cell r="F49">
            <v>458</v>
          </cell>
          <cell r="G49">
            <v>851</v>
          </cell>
          <cell r="H49">
            <v>1171</v>
          </cell>
          <cell r="I49">
            <v>1339</v>
          </cell>
          <cell r="J49">
            <v>958</v>
          </cell>
          <cell r="K49">
            <v>1180</v>
          </cell>
          <cell r="L49">
            <v>680</v>
          </cell>
          <cell r="M49">
            <v>266</v>
          </cell>
          <cell r="N49">
            <v>172</v>
          </cell>
          <cell r="O49">
            <v>192</v>
          </cell>
          <cell r="P49">
            <v>47</v>
          </cell>
          <cell r="Q49">
            <v>193</v>
          </cell>
          <cell r="R49">
            <v>80</v>
          </cell>
          <cell r="S49">
            <v>565</v>
          </cell>
        </row>
        <row r="50">
          <cell r="D50">
            <v>502.08572139000006</v>
          </cell>
          <cell r="E50">
            <v>641.2399043800001</v>
          </cell>
          <cell r="F50">
            <v>969.32427752000035</v>
          </cell>
          <cell r="G50">
            <v>1476.8143669600001</v>
          </cell>
          <cell r="H50">
            <v>2072.5682334500002</v>
          </cell>
          <cell r="I50">
            <v>2501.6768259400001</v>
          </cell>
          <cell r="J50">
            <v>2270.67485167</v>
          </cell>
          <cell r="K50">
            <v>2598.7009321999999</v>
          </cell>
          <cell r="L50">
            <v>2068.3245020600002</v>
          </cell>
          <cell r="M50">
            <v>1706.1156727199998</v>
          </cell>
          <cell r="N50">
            <v>1509.9006616200004</v>
          </cell>
          <cell r="O50">
            <v>1637.634427</v>
          </cell>
          <cell r="P50">
            <v>706.58652185000005</v>
          </cell>
          <cell r="Q50">
            <v>993.02928895000002</v>
          </cell>
          <cell r="R50">
            <v>1401.3611100000001</v>
          </cell>
          <cell r="S50">
            <v>2275.2363976300003</v>
          </cell>
        </row>
        <row r="53">
          <cell r="D53">
            <v>2008</v>
          </cell>
          <cell r="E53">
            <v>2009</v>
          </cell>
          <cell r="F53">
            <v>2010</v>
          </cell>
          <cell r="G53">
            <v>2011</v>
          </cell>
          <cell r="H53">
            <v>2012</v>
          </cell>
          <cell r="I53">
            <v>2013</v>
          </cell>
          <cell r="J53">
            <v>2014</v>
          </cell>
          <cell r="K53">
            <v>2015</v>
          </cell>
          <cell r="L53">
            <v>2016</v>
          </cell>
          <cell r="M53">
            <v>2017</v>
          </cell>
          <cell r="N53">
            <v>2018</v>
          </cell>
          <cell r="O53">
            <v>2019</v>
          </cell>
          <cell r="P53">
            <v>2020</v>
          </cell>
          <cell r="Q53">
            <v>2021</v>
          </cell>
          <cell r="R53">
            <v>2022</v>
          </cell>
          <cell r="S53">
            <v>2023</v>
          </cell>
        </row>
        <row r="54">
          <cell r="D54">
            <v>6.2667268990862113E-2</v>
          </cell>
          <cell r="E54">
            <v>1.663479126373903E-2</v>
          </cell>
          <cell r="F54">
            <v>8.784223364791019E-2</v>
          </cell>
          <cell r="G54">
            <v>0.12626098952010578</v>
          </cell>
          <cell r="H54">
            <v>9.0426176331545274E-2</v>
          </cell>
          <cell r="I54">
            <v>0.35027689648616156</v>
          </cell>
          <cell r="J54">
            <v>0.60588823893242061</v>
          </cell>
          <cell r="K54">
            <v>0.23603356201281825</v>
          </cell>
          <cell r="L54">
            <v>0.12934865671395387</v>
          </cell>
          <cell r="M54">
            <v>0.23116847842159211</v>
          </cell>
          <cell r="N54">
            <v>0.37059822030524336</v>
          </cell>
          <cell r="O54">
            <v>0.25849191557134371</v>
          </cell>
          <cell r="P54">
            <v>0.27056383595728822</v>
          </cell>
          <cell r="Q54">
            <v>0.19775696179534283</v>
          </cell>
          <cell r="R54">
            <v>0.16603120405342045</v>
          </cell>
          <cell r="S54">
            <v>0.20530432121838713</v>
          </cell>
        </row>
        <row r="55">
          <cell r="D55">
            <v>5.2733427259653895E-2</v>
          </cell>
          <cell r="E55">
            <v>1.024850675609271E-2</v>
          </cell>
          <cell r="F55">
            <v>8.4989000787322438E-2</v>
          </cell>
          <cell r="G55">
            <v>0.1238392790937083</v>
          </cell>
          <cell r="H55">
            <v>5.0582907922453214E-2</v>
          </cell>
          <cell r="I55">
            <v>0.30886216343468509</v>
          </cell>
          <cell r="J55">
            <v>0.59735542119428664</v>
          </cell>
          <cell r="K55">
            <v>0.23554390734848149</v>
          </cell>
          <cell r="L55">
            <v>0.12916560677876046</v>
          </cell>
          <cell r="M55">
            <v>0.2306507789865252</v>
          </cell>
          <cell r="N55">
            <v>0.37051467017403023</v>
          </cell>
          <cell r="O55">
            <v>0.258374545000918</v>
          </cell>
          <cell r="P55">
            <v>0.27052878503931482</v>
          </cell>
          <cell r="Q55">
            <v>0.19774212420592871</v>
          </cell>
          <cell r="R55">
            <v>0.16603120405342045</v>
          </cell>
          <cell r="S55">
            <v>0.20530432121838713</v>
          </cell>
        </row>
        <row r="56">
          <cell r="D56">
            <v>9.933841731208216E-3</v>
          </cell>
          <cell r="E56">
            <v>6.3862845076463224E-3</v>
          </cell>
          <cell r="F56">
            <v>2.8532328605877476E-3</v>
          </cell>
          <cell r="G56">
            <v>2.4217104263974738E-3</v>
          </cell>
          <cell r="H56">
            <v>3.984326840909206E-2</v>
          </cell>
          <cell r="I56">
            <v>4.1414733051476554E-2</v>
          </cell>
          <cell r="J56">
            <v>8.5328177381339965E-3</v>
          </cell>
          <cell r="K56">
            <v>4.8965466433679679E-4</v>
          </cell>
          <cell r="L56">
            <v>1.8304993519341537E-4</v>
          </cell>
          <cell r="M56">
            <v>5.1769943506689456E-4</v>
          </cell>
          <cell r="N56">
            <v>8.3550131213156441E-5</v>
          </cell>
          <cell r="O56">
            <v>1.173705704256954E-4</v>
          </cell>
          <cell r="P56">
            <v>3.5050917973381884E-5</v>
          </cell>
          <cell r="Q56">
            <v>1.4837589414113612E-5</v>
          </cell>
          <cell r="R56">
            <v>0</v>
          </cell>
          <cell r="S56">
            <v>0</v>
          </cell>
        </row>
        <row r="57">
          <cell r="D57">
            <v>0.12839210991080896</v>
          </cell>
          <cell r="E57">
            <v>0.16305789269206888</v>
          </cell>
          <cell r="F57">
            <v>0.15160092653981752</v>
          </cell>
          <cell r="G57">
            <v>9.3918168444259764E-2</v>
          </cell>
          <cell r="H57">
            <v>6.1452113873508497E-2</v>
          </cell>
          <cell r="I57">
            <v>7.8703739847311396E-2</v>
          </cell>
          <cell r="J57">
            <v>0.12555734440314775</v>
          </cell>
          <cell r="K57">
            <v>5.1782113362266895E-2</v>
          </cell>
          <cell r="L57">
            <v>0.13464231811260446</v>
          </cell>
          <cell r="M57">
            <v>0.17657931064776189</v>
          </cell>
          <cell r="N57">
            <v>0.10169117107414317</v>
          </cell>
          <cell r="O57">
            <v>0.12453031136579212</v>
          </cell>
          <cell r="P57">
            <v>6.3520161040605747E-2</v>
          </cell>
          <cell r="Q57">
            <v>9.7415734772337267E-2</v>
          </cell>
          <cell r="R57">
            <v>7.4986852316943978E-2</v>
          </cell>
          <cell r="S57">
            <v>0.13972369600006801</v>
          </cell>
        </row>
        <row r="58">
          <cell r="D58">
            <v>0.12839210991080896</v>
          </cell>
          <cell r="E58">
            <v>0.16305789269206888</v>
          </cell>
          <cell r="F58">
            <v>0.15160092653981752</v>
          </cell>
          <cell r="G58">
            <v>9.3918168444259764E-2</v>
          </cell>
          <cell r="H58">
            <v>6.1452113873508497E-2</v>
          </cell>
          <cell r="I58">
            <v>7.8703739847311396E-2</v>
          </cell>
          <cell r="J58">
            <v>0.12555734440314775</v>
          </cell>
          <cell r="K58">
            <v>5.1782113362266895E-2</v>
          </cell>
          <cell r="L58">
            <v>0.13464231811260446</v>
          </cell>
          <cell r="M58">
            <v>0.17657931064776189</v>
          </cell>
          <cell r="N58">
            <v>0.10169117107414317</v>
          </cell>
          <cell r="O58">
            <v>0.12453031136579212</v>
          </cell>
          <cell r="P58">
            <v>6.3520161040605747E-2</v>
          </cell>
          <cell r="Q58">
            <v>9.7415734772337267E-2</v>
          </cell>
          <cell r="R58">
            <v>7.4986852316943978E-2</v>
          </cell>
          <cell r="S58">
            <v>0.13972369600006801</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D60">
            <v>1.8048380483328599</v>
          </cell>
          <cell r="E60">
            <v>2.1850546542740283</v>
          </cell>
          <cell r="F60">
            <v>3.053066222176013</v>
          </cell>
          <cell r="G60">
            <v>4.0374598305125593</v>
          </cell>
          <cell r="H60">
            <v>4.9744677789024454</v>
          </cell>
          <cell r="I60">
            <v>5.057153956985518</v>
          </cell>
          <cell r="J60">
            <v>3.817048621792194</v>
          </cell>
          <cell r="K60">
            <v>4.5164333523873887</v>
          </cell>
          <cell r="L60">
            <v>3.3077700257492548</v>
          </cell>
          <cell r="M60">
            <v>2.3343637146617855</v>
          </cell>
          <cell r="N60">
            <v>1.7706990409087697</v>
          </cell>
          <cell r="O60">
            <v>1.9638652803369405</v>
          </cell>
          <cell r="P60">
            <v>0.90424131392518381</v>
          </cell>
          <cell r="Q60">
            <v>1.1782433899952485</v>
          </cell>
          <cell r="R60">
            <v>1.5962033049286259</v>
          </cell>
          <cell r="S60">
            <v>2.3857523271962879</v>
          </cell>
        </row>
        <row r="61">
          <cell r="D61">
            <v>0.10219116546392637</v>
          </cell>
          <cell r="E61">
            <v>5.7259417918189337E-2</v>
          </cell>
          <cell r="F61">
            <v>0.20107657859608644</v>
          </cell>
          <cell r="G61">
            <v>0.18695049966228675</v>
          </cell>
          <cell r="H61">
            <v>0.14925639842772165</v>
          </cell>
          <cell r="I61">
            <v>0.11454905229145884</v>
          </cell>
          <cell r="J61">
            <v>5.1809760022457678E-2</v>
          </cell>
          <cell r="K61">
            <v>1.3355222499857652E-2</v>
          </cell>
          <cell r="L61">
            <v>9.413867977064741E-3</v>
          </cell>
          <cell r="M61">
            <v>1.5883068606257041E-2</v>
          </cell>
          <cell r="N61">
            <v>0.10048265901799339</v>
          </cell>
          <cell r="O61">
            <v>0.11046467666362852</v>
          </cell>
          <cell r="P61">
            <v>1.8508451641233638E-2</v>
          </cell>
          <cell r="Q61">
            <v>9.4233935390713744E-2</v>
          </cell>
          <cell r="R61">
            <v>6.9265366762216632E-2</v>
          </cell>
          <cell r="S61">
            <v>0.12833262346928895</v>
          </cell>
        </row>
        <row r="62">
          <cell r="D62">
            <v>0.98710863591855746</v>
          </cell>
          <cell r="E62">
            <v>1.0177755012375251</v>
          </cell>
          <cell r="F62">
            <v>1.2962983934023211</v>
          </cell>
          <cell r="G62">
            <v>1.3970860298214034</v>
          </cell>
          <cell r="H62">
            <v>1.9288284532249123</v>
          </cell>
          <cell r="I62">
            <v>2.0062007519738492</v>
          </cell>
          <cell r="J62">
            <v>1.8462245892913836</v>
          </cell>
          <cell r="K62">
            <v>2.3215982287122685</v>
          </cell>
          <cell r="L62">
            <v>2.1240735546446192</v>
          </cell>
          <cell r="M62">
            <v>1.890958836335779</v>
          </cell>
          <cell r="N62">
            <v>1.4147068505950964</v>
          </cell>
          <cell r="O62">
            <v>1.5782461528584948</v>
          </cell>
          <cell r="P62">
            <v>0.80336320504650272</v>
          </cell>
          <cell r="Q62">
            <v>0.79764397891214189</v>
          </cell>
          <cell r="R62">
            <v>1.4220558290118896</v>
          </cell>
          <cell r="S62">
            <v>1.5792963684105099</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row>
        <row r="64">
          <cell r="D64">
            <v>0.71553824695037604</v>
          </cell>
          <cell r="E64">
            <v>1.1100197351183139</v>
          </cell>
          <cell r="F64">
            <v>1.5556912501776052</v>
          </cell>
          <cell r="G64">
            <v>2.4534233010288693</v>
          </cell>
          <cell r="H64">
            <v>2.8963829272498112</v>
          </cell>
          <cell r="I64">
            <v>2.9364041527202089</v>
          </cell>
          <cell r="J64">
            <v>1.9190142724783525</v>
          </cell>
          <cell r="K64">
            <v>2.1814799011752628</v>
          </cell>
          <cell r="L64">
            <v>1.1742826031275704</v>
          </cell>
          <cell r="M64">
            <v>0.42752180971975007</v>
          </cell>
          <cell r="N64">
            <v>0.2555095312956796</v>
          </cell>
          <cell r="O64">
            <v>0.27515445081481704</v>
          </cell>
          <cell r="P64">
            <v>8.2369657237447422E-2</v>
          </cell>
          <cell r="Q64">
            <v>0.28636547569239268</v>
          </cell>
          <cell r="R64">
            <v>0.10488210915451995</v>
          </cell>
          <cell r="S64">
            <v>0.67812333531648938</v>
          </cell>
        </row>
        <row r="65">
          <cell r="D65">
            <v>1.9958974272345307</v>
          </cell>
          <cell r="E65">
            <v>2.3647473382298361</v>
          </cell>
          <cell r="F65">
            <v>3.292509382363741</v>
          </cell>
          <cell r="G65">
            <v>4.2576389884769252</v>
          </cell>
          <cell r="H65">
            <v>5.1263460691074991</v>
          </cell>
          <cell r="I65">
            <v>5.4861345933189902</v>
          </cell>
          <cell r="J65">
            <v>4.5484942051277617</v>
          </cell>
          <cell r="K65">
            <v>4.8042490277624745</v>
          </cell>
          <cell r="L65">
            <v>3.5717610005758136</v>
          </cell>
          <cell r="M65">
            <v>2.7421115037311399</v>
          </cell>
          <cell r="N65">
            <v>2.2429884322881564</v>
          </cell>
          <cell r="O65">
            <v>2.3468875072740762</v>
          </cell>
          <cell r="P65">
            <v>1.2383253109230778</v>
          </cell>
          <cell r="Q65">
            <v>1.4734160865629287</v>
          </cell>
          <cell r="R65">
            <v>1.8372213612989907</v>
          </cell>
          <cell r="S65">
            <v>2.7307803444147436</v>
          </cell>
        </row>
        <row r="66">
          <cell r="D66"/>
          <cell r="E66"/>
          <cell r="F66"/>
          <cell r="G66"/>
          <cell r="H66"/>
          <cell r="I66"/>
          <cell r="J66"/>
          <cell r="K66"/>
          <cell r="L66"/>
          <cell r="M66"/>
          <cell r="N66"/>
          <cell r="O66"/>
          <cell r="P66"/>
          <cell r="Q66"/>
        </row>
        <row r="67">
          <cell r="D67">
            <v>25155.887999999999</v>
          </cell>
          <cell r="E67">
            <v>27116.634999999998</v>
          </cell>
          <cell r="F67">
            <v>29440.289000000001</v>
          </cell>
          <cell r="G67">
            <v>34686.228000000003</v>
          </cell>
          <cell r="H67">
            <v>40429.737000000001</v>
          </cell>
          <cell r="I67">
            <v>45599.99</v>
          </cell>
          <cell r="J67">
            <v>49921.463000000003</v>
          </cell>
          <cell r="K67">
            <v>54091.72</v>
          </cell>
          <cell r="L67">
            <v>57907.696000000004</v>
          </cell>
          <cell r="M67">
            <v>62219.048000000003</v>
          </cell>
          <cell r="N67">
            <v>67316.47118124878</v>
          </cell>
          <cell r="O67">
            <v>69778.991192557078</v>
          </cell>
          <cell r="P67">
            <v>57059.846521532643</v>
          </cell>
          <cell r="Q67">
            <v>67396.392506237811</v>
          </cell>
          <cell r="R67">
            <v>76276.116722765539</v>
          </cell>
          <cell r="S67">
            <v>83318.17688242608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2">
          <cell r="M2">
            <v>0.37582719489197253</v>
          </cell>
          <cell r="N2">
            <v>0.4466742187644912</v>
          </cell>
          <cell r="O2">
            <v>0.52202091794207206</v>
          </cell>
          <cell r="P2">
            <v>0.60992847280641138</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Current 1980-91"/>
      <sheetName val="GDP Current 1992-02"/>
      <sheetName val="GDP Current 2003-20"/>
      <sheetName val="Notes"/>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BFBE-4826-405F-8118-85836C7D3B62}">
  <dimension ref="A1:H3489"/>
  <sheetViews>
    <sheetView workbookViewId="0">
      <selection activeCell="D4" sqref="D4"/>
    </sheetView>
  </sheetViews>
  <sheetFormatPr baseColWidth="10" defaultColWidth="11.5" defaultRowHeight="15" x14ac:dyDescent="0.2"/>
  <cols>
    <col min="1" max="1" width="18.6640625" bestFit="1" customWidth="1"/>
    <col min="2" max="2" width="6.6640625" customWidth="1"/>
    <col min="3" max="3" width="6.83203125" customWidth="1"/>
    <col min="4" max="4" width="17.83203125" bestFit="1" customWidth="1"/>
    <col min="5" max="5" width="19.5" bestFit="1" customWidth="1"/>
    <col min="6" max="6" width="17" bestFit="1" customWidth="1"/>
    <col min="7" max="7" width="13.1640625" bestFit="1" customWidth="1"/>
    <col min="8" max="8" width="13.33203125" bestFit="1" customWidth="1"/>
  </cols>
  <sheetData>
    <row r="1" spans="1:8" ht="29" x14ac:dyDescent="0.35">
      <c r="A1" s="93" t="s">
        <v>48</v>
      </c>
      <c r="B1" s="93"/>
      <c r="C1" s="93"/>
      <c r="D1" s="93"/>
      <c r="E1" s="93"/>
      <c r="F1" s="94"/>
      <c r="G1" s="95"/>
      <c r="H1" s="94"/>
    </row>
    <row r="2" spans="1:8" ht="16" x14ac:dyDescent="0.2">
      <c r="A2" s="96" t="s">
        <v>49</v>
      </c>
      <c r="B2" s="96"/>
      <c r="C2" s="96"/>
      <c r="D2" s="96"/>
      <c r="E2" s="96"/>
      <c r="F2" s="97"/>
      <c r="G2" s="98"/>
      <c r="H2" s="97"/>
    </row>
    <row r="3" spans="1:8" x14ac:dyDescent="0.2">
      <c r="A3" s="99"/>
      <c r="B3" s="99"/>
      <c r="C3" s="99"/>
      <c r="D3" s="99"/>
      <c r="E3" s="99"/>
      <c r="F3" s="100"/>
      <c r="G3" s="101"/>
      <c r="H3" s="100"/>
    </row>
    <row r="4" spans="1:8" ht="32" x14ac:dyDescent="0.2">
      <c r="A4" s="14" t="s">
        <v>50</v>
      </c>
      <c r="B4" s="1" t="s">
        <v>51</v>
      </c>
      <c r="C4" s="1" t="s">
        <v>52</v>
      </c>
      <c r="D4" s="1" t="s">
        <v>3</v>
      </c>
      <c r="E4" s="1" t="s">
        <v>4</v>
      </c>
      <c r="F4" s="2" t="s">
        <v>53</v>
      </c>
      <c r="G4" s="3" t="s">
        <v>54</v>
      </c>
      <c r="H4" s="2" t="s">
        <v>55</v>
      </c>
    </row>
    <row r="5" spans="1:8" x14ac:dyDescent="0.2">
      <c r="A5" t="s">
        <v>9</v>
      </c>
      <c r="B5">
        <v>2008</v>
      </c>
      <c r="C5" t="s">
        <v>56</v>
      </c>
      <c r="D5" t="s">
        <v>57</v>
      </c>
      <c r="E5" t="s">
        <v>58</v>
      </c>
      <c r="F5">
        <v>16200.07066661</v>
      </c>
      <c r="G5">
        <v>5122.030037532013</v>
      </c>
      <c r="H5">
        <v>1.4008228663219797</v>
      </c>
    </row>
    <row r="6" spans="1:8" x14ac:dyDescent="0.2">
      <c r="A6" t="s">
        <v>9</v>
      </c>
      <c r="B6">
        <v>2009</v>
      </c>
      <c r="C6" t="s">
        <v>56</v>
      </c>
      <c r="D6" t="s">
        <v>57</v>
      </c>
      <c r="E6" t="s">
        <v>58</v>
      </c>
      <c r="F6">
        <v>22509.052136419999</v>
      </c>
      <c r="G6">
        <v>6035.9259691713951</v>
      </c>
      <c r="H6">
        <v>1.7944871335573405</v>
      </c>
    </row>
    <row r="7" spans="1:8" x14ac:dyDescent="0.2">
      <c r="A7" t="s">
        <v>9</v>
      </c>
      <c r="B7">
        <v>2010</v>
      </c>
      <c r="C7" t="s">
        <v>56</v>
      </c>
      <c r="D7" t="s">
        <v>57</v>
      </c>
      <c r="E7" t="s">
        <v>58</v>
      </c>
      <c r="F7">
        <v>32324.915399950005</v>
      </c>
      <c r="G7">
        <v>8263.8407650593053</v>
      </c>
      <c r="H7">
        <v>1.9376516373778985</v>
      </c>
    </row>
    <row r="8" spans="1:8" x14ac:dyDescent="0.2">
      <c r="A8" t="s">
        <v>9</v>
      </c>
      <c r="B8">
        <v>2011</v>
      </c>
      <c r="C8" t="s">
        <v>56</v>
      </c>
      <c r="D8" t="s">
        <v>57</v>
      </c>
      <c r="E8" t="s">
        <v>58</v>
      </c>
      <c r="F8">
        <v>32149.889723259999</v>
      </c>
      <c r="G8">
        <v>7786.0486038071376</v>
      </c>
      <c r="H8">
        <v>1.4686274674752382</v>
      </c>
    </row>
    <row r="9" spans="1:8" x14ac:dyDescent="0.2">
      <c r="A9" t="s">
        <v>9</v>
      </c>
      <c r="B9">
        <v>2012</v>
      </c>
      <c r="C9" t="s">
        <v>56</v>
      </c>
      <c r="D9" t="s">
        <v>57</v>
      </c>
      <c r="E9" t="s">
        <v>58</v>
      </c>
      <c r="F9">
        <v>35659.964507150005</v>
      </c>
      <c r="G9">
        <v>7836.3488810545168</v>
      </c>
      <c r="H9">
        <v>1.3477695839431256</v>
      </c>
    </row>
    <row r="10" spans="1:8" x14ac:dyDescent="0.2">
      <c r="A10" t="s">
        <v>9</v>
      </c>
      <c r="B10">
        <v>2013</v>
      </c>
      <c r="C10" t="s">
        <v>56</v>
      </c>
      <c r="D10" t="s">
        <v>57</v>
      </c>
      <c r="E10" t="s">
        <v>58</v>
      </c>
      <c r="F10">
        <v>48578.58443327</v>
      </c>
      <c r="G10">
        <v>8867.9663098322944</v>
      </c>
      <c r="H10">
        <v>1.4459048702918245</v>
      </c>
    </row>
    <row r="11" spans="1:8" x14ac:dyDescent="0.2">
      <c r="A11" t="s">
        <v>9</v>
      </c>
      <c r="B11">
        <v>2014</v>
      </c>
      <c r="C11" t="s">
        <v>56</v>
      </c>
      <c r="D11" t="s">
        <v>57</v>
      </c>
      <c r="E11" t="s">
        <v>58</v>
      </c>
      <c r="F11">
        <v>67399.534066580003</v>
      </c>
      <c r="G11">
        <v>8300.0440920950787</v>
      </c>
      <c r="H11">
        <v>1.4637231222423326</v>
      </c>
    </row>
    <row r="12" spans="1:8" x14ac:dyDescent="0.2">
      <c r="A12" t="s">
        <v>9</v>
      </c>
      <c r="B12">
        <v>2015</v>
      </c>
      <c r="C12" t="s">
        <v>56</v>
      </c>
      <c r="D12" t="s">
        <v>57</v>
      </c>
      <c r="E12" t="s">
        <v>58</v>
      </c>
      <c r="F12">
        <v>88372.761112759996</v>
      </c>
      <c r="G12">
        <v>9547.4290380769271</v>
      </c>
      <c r="H12">
        <v>1.4804437364700562</v>
      </c>
    </row>
    <row r="13" spans="1:8" x14ac:dyDescent="0.2">
      <c r="A13" t="s">
        <v>9</v>
      </c>
      <c r="B13">
        <v>2016</v>
      </c>
      <c r="C13" t="s">
        <v>56</v>
      </c>
      <c r="D13" t="s">
        <v>57</v>
      </c>
      <c r="E13" t="s">
        <v>58</v>
      </c>
      <c r="F13">
        <v>88212.241912569996</v>
      </c>
      <c r="G13">
        <v>5978.454761081327</v>
      </c>
      <c r="H13">
        <v>1.0723064071562229</v>
      </c>
    </row>
    <row r="14" spans="1:8" x14ac:dyDescent="0.2">
      <c r="A14" t="s">
        <v>9</v>
      </c>
      <c r="B14">
        <v>2017</v>
      </c>
      <c r="C14" t="s">
        <v>56</v>
      </c>
      <c r="D14" t="s">
        <v>57</v>
      </c>
      <c r="E14" t="s">
        <v>58</v>
      </c>
      <c r="F14">
        <v>126555.87169633999</v>
      </c>
      <c r="G14">
        <v>7643.3201805733715</v>
      </c>
      <c r="H14">
        <v>1.1875361972541609</v>
      </c>
    </row>
    <row r="15" spans="1:8" x14ac:dyDescent="0.2">
      <c r="A15" t="s">
        <v>9</v>
      </c>
      <c r="B15">
        <v>2018</v>
      </c>
      <c r="C15" t="s">
        <v>56</v>
      </c>
      <c r="D15" t="s">
        <v>57</v>
      </c>
      <c r="E15" t="s">
        <v>58</v>
      </c>
      <c r="F15">
        <v>167009.35839904001</v>
      </c>
      <c r="G15">
        <v>5940.1402745590121</v>
      </c>
      <c r="H15">
        <v>1.1475718906891479</v>
      </c>
    </row>
    <row r="16" spans="1:8" x14ac:dyDescent="0.2">
      <c r="A16" t="s">
        <v>9</v>
      </c>
      <c r="B16">
        <v>2019</v>
      </c>
      <c r="C16" t="s">
        <v>56</v>
      </c>
      <c r="D16" t="s">
        <v>57</v>
      </c>
      <c r="E16" t="s">
        <v>58</v>
      </c>
      <c r="F16">
        <v>136651.38631119</v>
      </c>
      <c r="G16">
        <v>2834.4271337562818</v>
      </c>
      <c r="H16">
        <v>0.63631324046335791</v>
      </c>
    </row>
    <row r="17" spans="1:8" x14ac:dyDescent="0.2">
      <c r="A17" t="s">
        <v>9</v>
      </c>
      <c r="B17">
        <v>2008</v>
      </c>
      <c r="C17" t="s">
        <v>56</v>
      </c>
      <c r="D17" t="s">
        <v>59</v>
      </c>
      <c r="E17" t="s">
        <v>60</v>
      </c>
      <c r="F17">
        <v>1508.3282182799996</v>
      </c>
      <c r="G17">
        <v>476.89313210285951</v>
      </c>
      <c r="H17">
        <v>0.13042539761509919</v>
      </c>
    </row>
    <row r="18" spans="1:8" x14ac:dyDescent="0.2">
      <c r="A18" t="s">
        <v>9</v>
      </c>
      <c r="B18">
        <v>2008</v>
      </c>
      <c r="C18" t="s">
        <v>56</v>
      </c>
      <c r="D18" t="s">
        <v>59</v>
      </c>
      <c r="E18" t="s">
        <v>61</v>
      </c>
    </row>
    <row r="19" spans="1:8" x14ac:dyDescent="0.2">
      <c r="A19" t="s">
        <v>9</v>
      </c>
      <c r="B19">
        <v>2008</v>
      </c>
      <c r="C19" t="s">
        <v>56</v>
      </c>
      <c r="D19" t="s">
        <v>59</v>
      </c>
      <c r="E19" t="s">
        <v>62</v>
      </c>
    </row>
    <row r="20" spans="1:8" x14ac:dyDescent="0.2">
      <c r="A20" t="s">
        <v>9</v>
      </c>
      <c r="B20">
        <v>2008</v>
      </c>
      <c r="C20" t="s">
        <v>56</v>
      </c>
      <c r="D20" t="s">
        <v>59</v>
      </c>
      <c r="E20" t="s">
        <v>58</v>
      </c>
      <c r="F20">
        <v>1508.3282182799996</v>
      </c>
      <c r="G20">
        <v>476.89313210285951</v>
      </c>
      <c r="H20">
        <v>0.13042539761509919</v>
      </c>
    </row>
    <row r="21" spans="1:8" x14ac:dyDescent="0.2">
      <c r="A21" t="s">
        <v>9</v>
      </c>
      <c r="B21">
        <v>2009</v>
      </c>
      <c r="C21" t="s">
        <v>56</v>
      </c>
      <c r="D21" t="s">
        <v>59</v>
      </c>
      <c r="E21" t="s">
        <v>60</v>
      </c>
      <c r="F21">
        <v>3368.7823968200005</v>
      </c>
      <c r="G21">
        <v>903.3575039151923</v>
      </c>
      <c r="H21">
        <v>0.26856913521767817</v>
      </c>
    </row>
    <row r="22" spans="1:8" x14ac:dyDescent="0.2">
      <c r="A22" t="s">
        <v>9</v>
      </c>
      <c r="B22">
        <v>2009</v>
      </c>
      <c r="C22" t="s">
        <v>56</v>
      </c>
      <c r="D22" t="s">
        <v>59</v>
      </c>
      <c r="E22" t="s">
        <v>61</v>
      </c>
    </row>
    <row r="23" spans="1:8" x14ac:dyDescent="0.2">
      <c r="A23" t="s">
        <v>9</v>
      </c>
      <c r="B23">
        <v>2009</v>
      </c>
      <c r="C23" t="s">
        <v>56</v>
      </c>
      <c r="D23" t="s">
        <v>59</v>
      </c>
      <c r="E23" t="s">
        <v>62</v>
      </c>
    </row>
    <row r="24" spans="1:8" x14ac:dyDescent="0.2">
      <c r="A24" t="s">
        <v>9</v>
      </c>
      <c r="B24">
        <v>2009</v>
      </c>
      <c r="C24" t="s">
        <v>56</v>
      </c>
      <c r="D24" t="s">
        <v>59</v>
      </c>
      <c r="E24" t="s">
        <v>58</v>
      </c>
      <c r="F24">
        <v>3368.7823968200005</v>
      </c>
      <c r="G24">
        <v>903.3575039151923</v>
      </c>
      <c r="H24">
        <v>0.26856913521767817</v>
      </c>
    </row>
    <row r="25" spans="1:8" x14ac:dyDescent="0.2">
      <c r="A25" t="s">
        <v>9</v>
      </c>
      <c r="B25">
        <v>2010</v>
      </c>
      <c r="C25" t="s">
        <v>56</v>
      </c>
      <c r="D25" t="s">
        <v>59</v>
      </c>
      <c r="E25" t="s">
        <v>60</v>
      </c>
      <c r="F25">
        <v>4691.8354532400017</v>
      </c>
      <c r="G25">
        <v>1199.4642708792735</v>
      </c>
      <c r="H25">
        <v>0.28124258132759805</v>
      </c>
    </row>
    <row r="26" spans="1:8" x14ac:dyDescent="0.2">
      <c r="A26" t="s">
        <v>9</v>
      </c>
      <c r="B26">
        <v>2010</v>
      </c>
      <c r="C26" t="s">
        <v>56</v>
      </c>
      <c r="D26" t="s">
        <v>59</v>
      </c>
      <c r="E26" t="s">
        <v>61</v>
      </c>
    </row>
    <row r="27" spans="1:8" x14ac:dyDescent="0.2">
      <c r="A27" t="s">
        <v>9</v>
      </c>
      <c r="B27">
        <v>2010</v>
      </c>
      <c r="C27" t="s">
        <v>56</v>
      </c>
      <c r="D27" t="s">
        <v>59</v>
      </c>
      <c r="E27" t="s">
        <v>62</v>
      </c>
    </row>
    <row r="28" spans="1:8" x14ac:dyDescent="0.2">
      <c r="A28" t="s">
        <v>9</v>
      </c>
      <c r="B28">
        <v>2010</v>
      </c>
      <c r="C28" t="s">
        <v>56</v>
      </c>
      <c r="D28" t="s">
        <v>59</v>
      </c>
      <c r="E28" t="s">
        <v>58</v>
      </c>
      <c r="F28">
        <v>4691.8354532400017</v>
      </c>
      <c r="G28">
        <v>1199.4642708792735</v>
      </c>
      <c r="H28">
        <v>0.28124258132759805</v>
      </c>
    </row>
    <row r="29" spans="1:8" x14ac:dyDescent="0.2">
      <c r="A29" t="s">
        <v>9</v>
      </c>
      <c r="B29">
        <v>2011</v>
      </c>
      <c r="C29" t="s">
        <v>56</v>
      </c>
      <c r="D29" t="s">
        <v>59</v>
      </c>
      <c r="E29" t="s">
        <v>60</v>
      </c>
      <c r="F29">
        <v>4535.5076718899991</v>
      </c>
      <c r="G29">
        <v>1098.4075989139935</v>
      </c>
      <c r="H29">
        <v>0.20718488315881234</v>
      </c>
    </row>
    <row r="30" spans="1:8" x14ac:dyDescent="0.2">
      <c r="A30" t="s">
        <v>9</v>
      </c>
      <c r="B30">
        <v>2011</v>
      </c>
      <c r="C30" t="s">
        <v>56</v>
      </c>
      <c r="D30" t="s">
        <v>59</v>
      </c>
      <c r="E30" t="s">
        <v>61</v>
      </c>
    </row>
    <row r="31" spans="1:8" x14ac:dyDescent="0.2">
      <c r="A31" t="s">
        <v>9</v>
      </c>
      <c r="B31">
        <v>2011</v>
      </c>
      <c r="C31" t="s">
        <v>56</v>
      </c>
      <c r="D31" t="s">
        <v>59</v>
      </c>
      <c r="E31" t="s">
        <v>62</v>
      </c>
    </row>
    <row r="32" spans="1:8" x14ac:dyDescent="0.2">
      <c r="A32" t="s">
        <v>9</v>
      </c>
      <c r="B32">
        <v>2011</v>
      </c>
      <c r="C32" t="s">
        <v>56</v>
      </c>
      <c r="D32" t="s">
        <v>59</v>
      </c>
      <c r="E32" t="s">
        <v>58</v>
      </c>
      <c r="F32">
        <v>4535.5076718899991</v>
      </c>
      <c r="G32">
        <v>1098.4075989139935</v>
      </c>
      <c r="H32">
        <v>0.20718488315881234</v>
      </c>
    </row>
    <row r="33" spans="1:8" x14ac:dyDescent="0.2">
      <c r="A33" t="s">
        <v>9</v>
      </c>
      <c r="B33">
        <v>2012</v>
      </c>
      <c r="C33" t="s">
        <v>56</v>
      </c>
      <c r="D33" t="s">
        <v>59</v>
      </c>
      <c r="E33" t="s">
        <v>60</v>
      </c>
      <c r="F33">
        <v>5983.96762451</v>
      </c>
      <c r="G33">
        <v>1314.9889139455877</v>
      </c>
      <c r="H33">
        <v>0.22616426199745376</v>
      </c>
    </row>
    <row r="34" spans="1:8" x14ac:dyDescent="0.2">
      <c r="A34" t="s">
        <v>9</v>
      </c>
      <c r="B34">
        <v>2012</v>
      </c>
      <c r="C34" t="s">
        <v>56</v>
      </c>
      <c r="D34" t="s">
        <v>59</v>
      </c>
      <c r="E34" t="s">
        <v>61</v>
      </c>
    </row>
    <row r="35" spans="1:8" x14ac:dyDescent="0.2">
      <c r="A35" t="s">
        <v>9</v>
      </c>
      <c r="B35">
        <v>2012</v>
      </c>
      <c r="C35" t="s">
        <v>56</v>
      </c>
      <c r="D35" t="s">
        <v>59</v>
      </c>
      <c r="E35" t="s">
        <v>62</v>
      </c>
    </row>
    <row r="36" spans="1:8" x14ac:dyDescent="0.2">
      <c r="A36" t="s">
        <v>9</v>
      </c>
      <c r="B36">
        <v>2012</v>
      </c>
      <c r="C36" t="s">
        <v>56</v>
      </c>
      <c r="D36" t="s">
        <v>59</v>
      </c>
      <c r="E36" t="s">
        <v>58</v>
      </c>
      <c r="F36">
        <v>5983.96762451</v>
      </c>
      <c r="G36">
        <v>1314.9889139455877</v>
      </c>
      <c r="H36">
        <v>0.22616426199745376</v>
      </c>
    </row>
    <row r="37" spans="1:8" x14ac:dyDescent="0.2">
      <c r="A37" t="s">
        <v>9</v>
      </c>
      <c r="B37">
        <v>2013</v>
      </c>
      <c r="C37" t="s">
        <v>56</v>
      </c>
      <c r="D37" t="s">
        <v>59</v>
      </c>
      <c r="E37" t="s">
        <v>60</v>
      </c>
      <c r="F37">
        <v>7930.7727633800005</v>
      </c>
      <c r="G37">
        <v>1447.7537066399705</v>
      </c>
      <c r="H37">
        <v>0.23605346054290116</v>
      </c>
    </row>
    <row r="38" spans="1:8" x14ac:dyDescent="0.2">
      <c r="A38" t="s">
        <v>9</v>
      </c>
      <c r="B38">
        <v>2013</v>
      </c>
      <c r="C38" t="s">
        <v>56</v>
      </c>
      <c r="D38" t="s">
        <v>59</v>
      </c>
      <c r="E38" t="s">
        <v>61</v>
      </c>
    </row>
    <row r="39" spans="1:8" x14ac:dyDescent="0.2">
      <c r="A39" t="s">
        <v>9</v>
      </c>
      <c r="B39">
        <v>2013</v>
      </c>
      <c r="C39" t="s">
        <v>56</v>
      </c>
      <c r="D39" t="s">
        <v>59</v>
      </c>
      <c r="E39" t="s">
        <v>62</v>
      </c>
    </row>
    <row r="40" spans="1:8" x14ac:dyDescent="0.2">
      <c r="A40" t="s">
        <v>9</v>
      </c>
      <c r="B40">
        <v>2013</v>
      </c>
      <c r="C40" t="s">
        <v>56</v>
      </c>
      <c r="D40" t="s">
        <v>59</v>
      </c>
      <c r="E40" t="s">
        <v>58</v>
      </c>
      <c r="F40">
        <v>7930.7727633800005</v>
      </c>
      <c r="G40">
        <v>1447.7537066399705</v>
      </c>
      <c r="H40">
        <v>0.23605346054290116</v>
      </c>
    </row>
    <row r="41" spans="1:8" x14ac:dyDescent="0.2">
      <c r="A41" t="s">
        <v>9</v>
      </c>
      <c r="B41">
        <v>2014</v>
      </c>
      <c r="C41" t="s">
        <v>56</v>
      </c>
      <c r="D41" t="s">
        <v>59</v>
      </c>
      <c r="E41" t="s">
        <v>60</v>
      </c>
      <c r="F41">
        <v>11574.27035054</v>
      </c>
      <c r="G41">
        <v>1425.335583899021</v>
      </c>
      <c r="H41">
        <v>0.25135970700381605</v>
      </c>
    </row>
    <row r="42" spans="1:8" x14ac:dyDescent="0.2">
      <c r="A42" t="s">
        <v>9</v>
      </c>
      <c r="B42">
        <v>2014</v>
      </c>
      <c r="C42" t="s">
        <v>56</v>
      </c>
      <c r="D42" t="s">
        <v>59</v>
      </c>
      <c r="E42" t="s">
        <v>61</v>
      </c>
    </row>
    <row r="43" spans="1:8" x14ac:dyDescent="0.2">
      <c r="A43" t="s">
        <v>9</v>
      </c>
      <c r="B43">
        <v>2014</v>
      </c>
      <c r="C43" t="s">
        <v>56</v>
      </c>
      <c r="D43" t="s">
        <v>59</v>
      </c>
      <c r="E43" t="s">
        <v>62</v>
      </c>
    </row>
    <row r="44" spans="1:8" x14ac:dyDescent="0.2">
      <c r="A44" t="s">
        <v>9</v>
      </c>
      <c r="B44">
        <v>2014</v>
      </c>
      <c r="C44" t="s">
        <v>56</v>
      </c>
      <c r="D44" t="s">
        <v>59</v>
      </c>
      <c r="E44" t="s">
        <v>58</v>
      </c>
      <c r="F44">
        <v>11574.27035054</v>
      </c>
      <c r="G44">
        <v>1425.335583899021</v>
      </c>
      <c r="H44">
        <v>0.25135970700381605</v>
      </c>
    </row>
    <row r="45" spans="1:8" x14ac:dyDescent="0.2">
      <c r="A45" t="s">
        <v>9</v>
      </c>
      <c r="B45">
        <v>2015</v>
      </c>
      <c r="C45" t="s">
        <v>56</v>
      </c>
      <c r="D45" t="s">
        <v>59</v>
      </c>
      <c r="E45" t="s">
        <v>60</v>
      </c>
      <c r="F45">
        <v>13466.146287</v>
      </c>
      <c r="G45">
        <v>1454.8269678645584</v>
      </c>
      <c r="H45">
        <v>0.22558842423788597</v>
      </c>
    </row>
    <row r="46" spans="1:8" x14ac:dyDescent="0.2">
      <c r="A46" t="s">
        <v>9</v>
      </c>
      <c r="B46">
        <v>2015</v>
      </c>
      <c r="C46" t="s">
        <v>56</v>
      </c>
      <c r="D46" t="s">
        <v>59</v>
      </c>
      <c r="E46" t="s">
        <v>61</v>
      </c>
    </row>
    <row r="47" spans="1:8" x14ac:dyDescent="0.2">
      <c r="A47" t="s">
        <v>9</v>
      </c>
      <c r="B47">
        <v>2015</v>
      </c>
      <c r="C47" t="s">
        <v>56</v>
      </c>
      <c r="D47" t="s">
        <v>59</v>
      </c>
      <c r="E47" t="s">
        <v>62</v>
      </c>
    </row>
    <row r="48" spans="1:8" x14ac:dyDescent="0.2">
      <c r="A48" t="s">
        <v>9</v>
      </c>
      <c r="B48">
        <v>2015</v>
      </c>
      <c r="C48" t="s">
        <v>56</v>
      </c>
      <c r="D48" t="s">
        <v>59</v>
      </c>
      <c r="E48" t="s">
        <v>58</v>
      </c>
      <c r="F48">
        <v>13466.146287</v>
      </c>
      <c r="G48">
        <v>1454.8269678645584</v>
      </c>
      <c r="H48">
        <v>0.22558842423788597</v>
      </c>
    </row>
    <row r="49" spans="1:8" x14ac:dyDescent="0.2">
      <c r="A49" t="s">
        <v>9</v>
      </c>
      <c r="B49">
        <v>2016</v>
      </c>
      <c r="C49" t="s">
        <v>56</v>
      </c>
      <c r="D49" t="s">
        <v>59</v>
      </c>
      <c r="E49" t="s">
        <v>60</v>
      </c>
      <c r="F49">
        <v>14642.303011299999</v>
      </c>
      <c r="G49">
        <v>992.36051882531228</v>
      </c>
      <c r="H49">
        <v>0.17799156890379961</v>
      </c>
    </row>
    <row r="50" spans="1:8" x14ac:dyDescent="0.2">
      <c r="A50" t="s">
        <v>9</v>
      </c>
      <c r="B50">
        <v>2016</v>
      </c>
      <c r="C50" t="s">
        <v>56</v>
      </c>
      <c r="D50" t="s">
        <v>59</v>
      </c>
      <c r="E50" t="s">
        <v>61</v>
      </c>
    </row>
    <row r="51" spans="1:8" x14ac:dyDescent="0.2">
      <c r="A51" t="s">
        <v>9</v>
      </c>
      <c r="B51">
        <v>2016</v>
      </c>
      <c r="C51" t="s">
        <v>56</v>
      </c>
      <c r="D51" t="s">
        <v>59</v>
      </c>
      <c r="E51" t="s">
        <v>62</v>
      </c>
    </row>
    <row r="52" spans="1:8" x14ac:dyDescent="0.2">
      <c r="A52" t="s">
        <v>9</v>
      </c>
      <c r="B52">
        <v>2016</v>
      </c>
      <c r="C52" t="s">
        <v>56</v>
      </c>
      <c r="D52" t="s">
        <v>59</v>
      </c>
      <c r="E52" t="s">
        <v>58</v>
      </c>
      <c r="F52">
        <v>14642.303011299999</v>
      </c>
      <c r="G52">
        <v>992.36051882531228</v>
      </c>
      <c r="H52">
        <v>0.17799156890379961</v>
      </c>
    </row>
    <row r="53" spans="1:8" x14ac:dyDescent="0.2">
      <c r="A53" t="s">
        <v>9</v>
      </c>
      <c r="B53">
        <v>2017</v>
      </c>
      <c r="C53" t="s">
        <v>56</v>
      </c>
      <c r="D53" t="s">
        <v>59</v>
      </c>
      <c r="E53" t="s">
        <v>60</v>
      </c>
      <c r="F53">
        <v>16346.32670915</v>
      </c>
      <c r="G53">
        <v>987.23359998716671</v>
      </c>
      <c r="H53">
        <v>0.15338565014063671</v>
      </c>
    </row>
    <row r="54" spans="1:8" x14ac:dyDescent="0.2">
      <c r="A54" t="s">
        <v>9</v>
      </c>
      <c r="B54">
        <v>2017</v>
      </c>
      <c r="C54" t="s">
        <v>56</v>
      </c>
      <c r="D54" t="s">
        <v>59</v>
      </c>
      <c r="E54" t="s">
        <v>61</v>
      </c>
    </row>
    <row r="55" spans="1:8" x14ac:dyDescent="0.2">
      <c r="A55" t="s">
        <v>9</v>
      </c>
      <c r="B55">
        <v>2017</v>
      </c>
      <c r="C55" t="s">
        <v>56</v>
      </c>
      <c r="D55" t="s">
        <v>59</v>
      </c>
      <c r="E55" t="s">
        <v>62</v>
      </c>
    </row>
    <row r="56" spans="1:8" x14ac:dyDescent="0.2">
      <c r="A56" t="s">
        <v>9</v>
      </c>
      <c r="B56">
        <v>2017</v>
      </c>
      <c r="C56" t="s">
        <v>56</v>
      </c>
      <c r="D56" t="s">
        <v>59</v>
      </c>
      <c r="E56" t="s">
        <v>58</v>
      </c>
      <c r="F56">
        <v>16346.32670915</v>
      </c>
      <c r="G56">
        <v>987.23359998716671</v>
      </c>
      <c r="H56">
        <v>0.15338565014063671</v>
      </c>
    </row>
    <row r="57" spans="1:8" x14ac:dyDescent="0.2">
      <c r="A57" t="s">
        <v>9</v>
      </c>
      <c r="B57">
        <v>2018</v>
      </c>
      <c r="C57" t="s">
        <v>56</v>
      </c>
      <c r="D57" t="s">
        <v>59</v>
      </c>
      <c r="E57" t="s">
        <v>60</v>
      </c>
      <c r="F57">
        <v>19305.812765520001</v>
      </c>
      <c r="G57">
        <v>686.66353215701031</v>
      </c>
      <c r="H57">
        <v>0.13265608747315458</v>
      </c>
    </row>
    <row r="58" spans="1:8" x14ac:dyDescent="0.2">
      <c r="A58" t="s">
        <v>9</v>
      </c>
      <c r="B58">
        <v>2018</v>
      </c>
      <c r="C58" t="s">
        <v>56</v>
      </c>
      <c r="D58" t="s">
        <v>59</v>
      </c>
      <c r="E58" t="s">
        <v>61</v>
      </c>
    </row>
    <row r="59" spans="1:8" x14ac:dyDescent="0.2">
      <c r="A59" t="s">
        <v>9</v>
      </c>
      <c r="B59">
        <v>2018</v>
      </c>
      <c r="C59" t="s">
        <v>56</v>
      </c>
      <c r="D59" t="s">
        <v>59</v>
      </c>
      <c r="E59" t="s">
        <v>62</v>
      </c>
    </row>
    <row r="60" spans="1:8" x14ac:dyDescent="0.2">
      <c r="A60" t="s">
        <v>9</v>
      </c>
      <c r="B60">
        <v>2018</v>
      </c>
      <c r="C60" t="s">
        <v>56</v>
      </c>
      <c r="D60" t="s">
        <v>59</v>
      </c>
      <c r="E60" t="s">
        <v>58</v>
      </c>
      <c r="F60">
        <v>19305.812765520001</v>
      </c>
      <c r="G60">
        <v>686.66353215701031</v>
      </c>
      <c r="H60">
        <v>0.13265608747315458</v>
      </c>
    </row>
    <row r="61" spans="1:8" x14ac:dyDescent="0.2">
      <c r="A61" t="s">
        <v>9</v>
      </c>
      <c r="B61">
        <v>2019</v>
      </c>
      <c r="C61" t="s">
        <v>56</v>
      </c>
      <c r="D61" t="s">
        <v>59</v>
      </c>
      <c r="E61" t="s">
        <v>60</v>
      </c>
      <c r="F61">
        <v>22198.946242890001</v>
      </c>
      <c r="G61">
        <v>460.45120558350339</v>
      </c>
      <c r="H61">
        <v>0.10336875314618398</v>
      </c>
    </row>
    <row r="62" spans="1:8" x14ac:dyDescent="0.2">
      <c r="A62" t="s">
        <v>9</v>
      </c>
      <c r="B62">
        <v>2019</v>
      </c>
      <c r="C62" t="s">
        <v>56</v>
      </c>
      <c r="D62" t="s">
        <v>59</v>
      </c>
      <c r="E62" t="s">
        <v>61</v>
      </c>
    </row>
    <row r="63" spans="1:8" x14ac:dyDescent="0.2">
      <c r="A63" t="s">
        <v>9</v>
      </c>
      <c r="B63">
        <v>2019</v>
      </c>
      <c r="C63" t="s">
        <v>56</v>
      </c>
      <c r="D63" t="s">
        <v>59</v>
      </c>
      <c r="E63" t="s">
        <v>62</v>
      </c>
    </row>
    <row r="64" spans="1:8" x14ac:dyDescent="0.2">
      <c r="A64" t="s">
        <v>9</v>
      </c>
      <c r="B64">
        <v>2019</v>
      </c>
      <c r="C64" t="s">
        <v>56</v>
      </c>
      <c r="D64" t="s">
        <v>59</v>
      </c>
      <c r="E64" t="s">
        <v>58</v>
      </c>
      <c r="F64">
        <v>22198.946242890001</v>
      </c>
      <c r="G64">
        <v>460.45120558350339</v>
      </c>
      <c r="H64">
        <v>0.10336875314618398</v>
      </c>
    </row>
    <row r="65" spans="1:8" x14ac:dyDescent="0.2">
      <c r="A65" t="s">
        <v>9</v>
      </c>
      <c r="B65">
        <v>2008</v>
      </c>
      <c r="C65" t="s">
        <v>56</v>
      </c>
      <c r="D65" t="s">
        <v>63</v>
      </c>
      <c r="E65" t="s">
        <v>64</v>
      </c>
      <c r="F65">
        <v>6053.1990149899993</v>
      </c>
      <c r="G65">
        <v>1913.859995798769</v>
      </c>
      <c r="H65">
        <v>0.52342114853071042</v>
      </c>
    </row>
    <row r="66" spans="1:8" x14ac:dyDescent="0.2">
      <c r="A66" t="s">
        <v>9</v>
      </c>
      <c r="B66">
        <v>2008</v>
      </c>
      <c r="C66" t="s">
        <v>56</v>
      </c>
      <c r="D66" t="s">
        <v>63</v>
      </c>
      <c r="E66" t="s">
        <v>32</v>
      </c>
    </row>
    <row r="67" spans="1:8" x14ac:dyDescent="0.2">
      <c r="A67" t="s">
        <v>9</v>
      </c>
      <c r="B67">
        <v>2008</v>
      </c>
      <c r="C67" t="s">
        <v>56</v>
      </c>
      <c r="D67" t="s">
        <v>63</v>
      </c>
      <c r="E67" t="s">
        <v>58</v>
      </c>
      <c r="F67">
        <v>6053.1990149899993</v>
      </c>
      <c r="G67">
        <v>1913.859995798769</v>
      </c>
      <c r="H67">
        <v>0.52342114853071042</v>
      </c>
    </row>
    <row r="68" spans="1:8" x14ac:dyDescent="0.2">
      <c r="A68" t="s">
        <v>9</v>
      </c>
      <c r="B68">
        <v>2009</v>
      </c>
      <c r="C68" t="s">
        <v>56</v>
      </c>
      <c r="D68" t="s">
        <v>63</v>
      </c>
      <c r="E68" t="s">
        <v>64</v>
      </c>
      <c r="F68">
        <v>6933.6917886699994</v>
      </c>
      <c r="G68">
        <v>1859.3075388433497</v>
      </c>
      <c r="H68">
        <v>0.55277408517298088</v>
      </c>
    </row>
    <row r="69" spans="1:8" x14ac:dyDescent="0.2">
      <c r="A69" t="s">
        <v>9</v>
      </c>
      <c r="B69">
        <v>2009</v>
      </c>
      <c r="C69" t="s">
        <v>56</v>
      </c>
      <c r="D69" t="s">
        <v>63</v>
      </c>
      <c r="E69" t="s">
        <v>32</v>
      </c>
    </row>
    <row r="70" spans="1:8" x14ac:dyDescent="0.2">
      <c r="A70" t="s">
        <v>9</v>
      </c>
      <c r="B70">
        <v>2009</v>
      </c>
      <c r="C70" t="s">
        <v>56</v>
      </c>
      <c r="D70" t="s">
        <v>63</v>
      </c>
      <c r="E70" t="s">
        <v>58</v>
      </c>
      <c r="F70">
        <v>6933.6917886699994</v>
      </c>
      <c r="G70">
        <v>1859.3075388433497</v>
      </c>
      <c r="H70">
        <v>0.55277408517298088</v>
      </c>
    </row>
    <row r="71" spans="1:8" x14ac:dyDescent="0.2">
      <c r="A71" t="s">
        <v>9</v>
      </c>
      <c r="B71">
        <v>2010</v>
      </c>
      <c r="C71" t="s">
        <v>56</v>
      </c>
      <c r="D71" t="s">
        <v>63</v>
      </c>
      <c r="E71" t="s">
        <v>64</v>
      </c>
      <c r="F71">
        <v>9480.100190090001</v>
      </c>
      <c r="G71">
        <v>2423.5806169451998</v>
      </c>
      <c r="H71">
        <v>0.56826542091623933</v>
      </c>
    </row>
    <row r="72" spans="1:8" x14ac:dyDescent="0.2">
      <c r="A72" t="s">
        <v>9</v>
      </c>
      <c r="B72">
        <v>2010</v>
      </c>
      <c r="C72" t="s">
        <v>56</v>
      </c>
      <c r="D72" t="s">
        <v>63</v>
      </c>
      <c r="E72" t="s">
        <v>32</v>
      </c>
    </row>
    <row r="73" spans="1:8" x14ac:dyDescent="0.2">
      <c r="A73" t="s">
        <v>9</v>
      </c>
      <c r="B73">
        <v>2010</v>
      </c>
      <c r="C73" t="s">
        <v>56</v>
      </c>
      <c r="D73" t="s">
        <v>63</v>
      </c>
      <c r="E73" t="s">
        <v>58</v>
      </c>
      <c r="F73">
        <v>9480.100190090001</v>
      </c>
      <c r="G73">
        <v>2423.5806169451998</v>
      </c>
      <c r="H73">
        <v>0.56826542091623933</v>
      </c>
    </row>
    <row r="74" spans="1:8" x14ac:dyDescent="0.2">
      <c r="A74" t="s">
        <v>9</v>
      </c>
      <c r="B74">
        <v>2011</v>
      </c>
      <c r="C74" t="s">
        <v>56</v>
      </c>
      <c r="D74" t="s">
        <v>63</v>
      </c>
      <c r="E74" t="s">
        <v>64</v>
      </c>
      <c r="F74">
        <v>8916.8436906400002</v>
      </c>
      <c r="G74">
        <v>2159.4779629257828</v>
      </c>
      <c r="H74">
        <v>0.407327106872866</v>
      </c>
    </row>
    <row r="75" spans="1:8" x14ac:dyDescent="0.2">
      <c r="A75" t="s">
        <v>9</v>
      </c>
      <c r="B75">
        <v>2011</v>
      </c>
      <c r="C75" t="s">
        <v>56</v>
      </c>
      <c r="D75" t="s">
        <v>63</v>
      </c>
      <c r="E75" t="s">
        <v>32</v>
      </c>
    </row>
    <row r="76" spans="1:8" x14ac:dyDescent="0.2">
      <c r="A76" t="s">
        <v>9</v>
      </c>
      <c r="B76">
        <v>2011</v>
      </c>
      <c r="C76" t="s">
        <v>56</v>
      </c>
      <c r="D76" t="s">
        <v>63</v>
      </c>
      <c r="E76" t="s">
        <v>58</v>
      </c>
      <c r="F76">
        <v>8916.8436906400002</v>
      </c>
      <c r="G76">
        <v>2159.4779629257828</v>
      </c>
      <c r="H76">
        <v>0.407327106872866</v>
      </c>
    </row>
    <row r="77" spans="1:8" x14ac:dyDescent="0.2">
      <c r="A77" t="s">
        <v>9</v>
      </c>
      <c r="B77">
        <v>2012</v>
      </c>
      <c r="C77" t="s">
        <v>56</v>
      </c>
      <c r="D77" t="s">
        <v>63</v>
      </c>
      <c r="E77" t="s">
        <v>64</v>
      </c>
      <c r="F77">
        <v>10601.575227880001</v>
      </c>
      <c r="G77">
        <v>2329.7174667057011</v>
      </c>
      <c r="H77">
        <v>0.40068690004323088</v>
      </c>
    </row>
    <row r="78" spans="1:8" x14ac:dyDescent="0.2">
      <c r="A78" t="s">
        <v>9</v>
      </c>
      <c r="B78">
        <v>2012</v>
      </c>
      <c r="C78" t="s">
        <v>56</v>
      </c>
      <c r="D78" t="s">
        <v>63</v>
      </c>
      <c r="E78" t="s">
        <v>32</v>
      </c>
    </row>
    <row r="79" spans="1:8" x14ac:dyDescent="0.2">
      <c r="A79" t="s">
        <v>9</v>
      </c>
      <c r="B79">
        <v>2012</v>
      </c>
      <c r="C79" t="s">
        <v>56</v>
      </c>
      <c r="D79" t="s">
        <v>63</v>
      </c>
      <c r="E79" t="s">
        <v>58</v>
      </c>
      <c r="F79">
        <v>10601.575227880001</v>
      </c>
      <c r="G79">
        <v>2329.7174667057011</v>
      </c>
      <c r="H79">
        <v>0.40068690004323088</v>
      </c>
    </row>
    <row r="80" spans="1:8" x14ac:dyDescent="0.2">
      <c r="A80" t="s">
        <v>9</v>
      </c>
      <c r="B80">
        <v>2013</v>
      </c>
      <c r="C80" t="s">
        <v>56</v>
      </c>
      <c r="D80" t="s">
        <v>63</v>
      </c>
      <c r="E80" t="s">
        <v>64</v>
      </c>
      <c r="F80">
        <v>13929.496653100001</v>
      </c>
      <c r="G80">
        <v>2542.8140501354974</v>
      </c>
      <c r="H80">
        <v>0.41460094579530776</v>
      </c>
    </row>
    <row r="81" spans="1:8" x14ac:dyDescent="0.2">
      <c r="A81" t="s">
        <v>9</v>
      </c>
      <c r="B81">
        <v>2013</v>
      </c>
      <c r="C81" t="s">
        <v>56</v>
      </c>
      <c r="D81" t="s">
        <v>63</v>
      </c>
      <c r="E81" t="s">
        <v>32</v>
      </c>
    </row>
    <row r="82" spans="1:8" x14ac:dyDescent="0.2">
      <c r="A82" t="s">
        <v>9</v>
      </c>
      <c r="B82">
        <v>2013</v>
      </c>
      <c r="C82" t="s">
        <v>56</v>
      </c>
      <c r="D82" t="s">
        <v>63</v>
      </c>
      <c r="E82" t="s">
        <v>58</v>
      </c>
      <c r="F82">
        <v>13929.496653100001</v>
      </c>
      <c r="G82">
        <v>2542.8140501354974</v>
      </c>
      <c r="H82">
        <v>0.41460094579530776</v>
      </c>
    </row>
    <row r="83" spans="1:8" x14ac:dyDescent="0.2">
      <c r="A83" t="s">
        <v>9</v>
      </c>
      <c r="B83">
        <v>2014</v>
      </c>
      <c r="C83" t="s">
        <v>56</v>
      </c>
      <c r="D83" t="s">
        <v>63</v>
      </c>
      <c r="E83" t="s">
        <v>64</v>
      </c>
      <c r="F83">
        <v>23236.807104</v>
      </c>
      <c r="G83">
        <v>2861.5409022291869</v>
      </c>
      <c r="H83">
        <v>0.50463630522446956</v>
      </c>
    </row>
    <row r="84" spans="1:8" x14ac:dyDescent="0.2">
      <c r="A84" t="s">
        <v>9</v>
      </c>
      <c r="B84">
        <v>2014</v>
      </c>
      <c r="C84" t="s">
        <v>56</v>
      </c>
      <c r="D84" t="s">
        <v>63</v>
      </c>
      <c r="E84" t="s">
        <v>32</v>
      </c>
    </row>
    <row r="85" spans="1:8" x14ac:dyDescent="0.2">
      <c r="A85" t="s">
        <v>9</v>
      </c>
      <c r="B85">
        <v>2014</v>
      </c>
      <c r="C85" t="s">
        <v>56</v>
      </c>
      <c r="D85" t="s">
        <v>63</v>
      </c>
      <c r="E85" t="s">
        <v>58</v>
      </c>
      <c r="F85">
        <v>23236.807104</v>
      </c>
      <c r="G85">
        <v>2861.5409022291869</v>
      </c>
      <c r="H85">
        <v>0.50463630522446956</v>
      </c>
    </row>
    <row r="86" spans="1:8" x14ac:dyDescent="0.2">
      <c r="A86" t="s">
        <v>9</v>
      </c>
      <c r="B86">
        <v>2015</v>
      </c>
      <c r="C86" t="s">
        <v>56</v>
      </c>
      <c r="D86" t="s">
        <v>63</v>
      </c>
      <c r="E86" t="s">
        <v>64</v>
      </c>
      <c r="F86">
        <v>37721.914121990005</v>
      </c>
      <c r="G86">
        <v>4075.3201973693949</v>
      </c>
      <c r="H86">
        <v>0.63192742635149002</v>
      </c>
    </row>
    <row r="87" spans="1:8" x14ac:dyDescent="0.2">
      <c r="A87" t="s">
        <v>9</v>
      </c>
      <c r="B87">
        <v>2015</v>
      </c>
      <c r="C87" t="s">
        <v>56</v>
      </c>
      <c r="D87" t="s">
        <v>63</v>
      </c>
      <c r="E87" t="s">
        <v>32</v>
      </c>
    </row>
    <row r="88" spans="1:8" x14ac:dyDescent="0.2">
      <c r="A88" t="s">
        <v>9</v>
      </c>
      <c r="B88">
        <v>2015</v>
      </c>
      <c r="C88" t="s">
        <v>56</v>
      </c>
      <c r="D88" t="s">
        <v>63</v>
      </c>
      <c r="E88" t="s">
        <v>58</v>
      </c>
      <c r="F88">
        <v>37721.914121990005</v>
      </c>
      <c r="G88">
        <v>4075.3201973693949</v>
      </c>
      <c r="H88">
        <v>0.63192742635149002</v>
      </c>
    </row>
    <row r="89" spans="1:8" x14ac:dyDescent="0.2">
      <c r="A89" t="s">
        <v>9</v>
      </c>
      <c r="B89">
        <v>2016</v>
      </c>
      <c r="C89" t="s">
        <v>56</v>
      </c>
      <c r="D89" t="s">
        <v>63</v>
      </c>
      <c r="E89" t="s">
        <v>64</v>
      </c>
      <c r="F89">
        <v>25091.808406430002</v>
      </c>
      <c r="G89">
        <v>1700.5603551062891</v>
      </c>
      <c r="H89">
        <v>0.30501556629768889</v>
      </c>
    </row>
    <row r="90" spans="1:8" x14ac:dyDescent="0.2">
      <c r="A90" t="s">
        <v>9</v>
      </c>
      <c r="B90">
        <v>2016</v>
      </c>
      <c r="C90" t="s">
        <v>56</v>
      </c>
      <c r="D90" t="s">
        <v>63</v>
      </c>
      <c r="E90" t="s">
        <v>32</v>
      </c>
    </row>
    <row r="91" spans="1:8" x14ac:dyDescent="0.2">
      <c r="A91" t="s">
        <v>9</v>
      </c>
      <c r="B91">
        <v>2016</v>
      </c>
      <c r="C91" t="s">
        <v>56</v>
      </c>
      <c r="D91" t="s">
        <v>63</v>
      </c>
      <c r="E91" t="s">
        <v>58</v>
      </c>
      <c r="F91">
        <v>25091.808406430002</v>
      </c>
      <c r="G91">
        <v>1700.5603551062891</v>
      </c>
      <c r="H91">
        <v>0.30501556629768889</v>
      </c>
    </row>
    <row r="92" spans="1:8" x14ac:dyDescent="0.2">
      <c r="A92" t="s">
        <v>9</v>
      </c>
      <c r="B92">
        <v>2017</v>
      </c>
      <c r="C92" t="s">
        <v>56</v>
      </c>
      <c r="D92" t="s">
        <v>63</v>
      </c>
      <c r="E92" t="s">
        <v>64</v>
      </c>
      <c r="F92">
        <v>28959.417665959998</v>
      </c>
      <c r="G92">
        <v>1748.9990665544633</v>
      </c>
      <c r="H92">
        <v>0.27174050692998136</v>
      </c>
    </row>
    <row r="93" spans="1:8" x14ac:dyDescent="0.2">
      <c r="A93" t="s">
        <v>9</v>
      </c>
      <c r="B93">
        <v>2017</v>
      </c>
      <c r="C93" t="s">
        <v>56</v>
      </c>
      <c r="D93" t="s">
        <v>63</v>
      </c>
      <c r="E93" t="s">
        <v>32</v>
      </c>
    </row>
    <row r="94" spans="1:8" x14ac:dyDescent="0.2">
      <c r="A94" t="s">
        <v>9</v>
      </c>
      <c r="B94">
        <v>2017</v>
      </c>
      <c r="C94" t="s">
        <v>56</v>
      </c>
      <c r="D94" t="s">
        <v>63</v>
      </c>
      <c r="E94" t="s">
        <v>58</v>
      </c>
      <c r="F94">
        <v>28959.417665959998</v>
      </c>
      <c r="G94">
        <v>1748.9990665544633</v>
      </c>
      <c r="H94">
        <v>0.27174050692998136</v>
      </c>
    </row>
    <row r="95" spans="1:8" x14ac:dyDescent="0.2">
      <c r="A95" t="s">
        <v>9</v>
      </c>
      <c r="B95">
        <v>2018</v>
      </c>
      <c r="C95" t="s">
        <v>56</v>
      </c>
      <c r="D95" t="s">
        <v>63</v>
      </c>
      <c r="E95" t="s">
        <v>64</v>
      </c>
      <c r="F95">
        <v>30083.331795720002</v>
      </c>
      <c r="G95">
        <v>1069.9951937166729</v>
      </c>
      <c r="H95">
        <v>0.20671168536889489</v>
      </c>
    </row>
    <row r="96" spans="1:8" x14ac:dyDescent="0.2">
      <c r="A96" t="s">
        <v>9</v>
      </c>
      <c r="B96">
        <v>2018</v>
      </c>
      <c r="C96" t="s">
        <v>56</v>
      </c>
      <c r="D96" t="s">
        <v>63</v>
      </c>
      <c r="E96" t="s">
        <v>32</v>
      </c>
    </row>
    <row r="97" spans="1:8" x14ac:dyDescent="0.2">
      <c r="A97" t="s">
        <v>9</v>
      </c>
      <c r="B97">
        <v>2018</v>
      </c>
      <c r="C97" t="s">
        <v>56</v>
      </c>
      <c r="D97" t="s">
        <v>63</v>
      </c>
      <c r="E97" t="s">
        <v>58</v>
      </c>
      <c r="F97">
        <v>30083.331795720002</v>
      </c>
      <c r="G97">
        <v>1069.9951937166729</v>
      </c>
      <c r="H97">
        <v>0.20671168536889489</v>
      </c>
    </row>
    <row r="98" spans="1:8" x14ac:dyDescent="0.2">
      <c r="A98" t="s">
        <v>9</v>
      </c>
      <c r="B98">
        <v>2019</v>
      </c>
      <c r="C98" t="s">
        <v>56</v>
      </c>
      <c r="D98" t="s">
        <v>63</v>
      </c>
      <c r="E98" t="s">
        <v>64</v>
      </c>
      <c r="F98">
        <v>12472.2011282</v>
      </c>
      <c r="G98">
        <v>258.69876808224484</v>
      </c>
      <c r="H98">
        <v>5.807644495843519E-2</v>
      </c>
    </row>
    <row r="99" spans="1:8" x14ac:dyDescent="0.2">
      <c r="A99" t="s">
        <v>9</v>
      </c>
      <c r="B99">
        <v>2019</v>
      </c>
      <c r="C99" t="s">
        <v>56</v>
      </c>
      <c r="D99" t="s">
        <v>63</v>
      </c>
      <c r="E99" t="s">
        <v>32</v>
      </c>
    </row>
    <row r="100" spans="1:8" x14ac:dyDescent="0.2">
      <c r="A100" t="s">
        <v>9</v>
      </c>
      <c r="B100">
        <v>2019</v>
      </c>
      <c r="C100" t="s">
        <v>56</v>
      </c>
      <c r="D100" t="s">
        <v>63</v>
      </c>
      <c r="E100" t="s">
        <v>58</v>
      </c>
      <c r="F100">
        <v>12472.2011282</v>
      </c>
      <c r="G100">
        <v>258.69876808224484</v>
      </c>
      <c r="H100">
        <v>5.807644495843519E-2</v>
      </c>
    </row>
    <row r="101" spans="1:8" x14ac:dyDescent="0.2">
      <c r="A101" t="s">
        <v>9</v>
      </c>
      <c r="B101">
        <v>2008</v>
      </c>
      <c r="C101" t="s">
        <v>56</v>
      </c>
      <c r="D101" t="s">
        <v>65</v>
      </c>
      <c r="E101" t="s">
        <v>66</v>
      </c>
    </row>
    <row r="102" spans="1:8" x14ac:dyDescent="0.2">
      <c r="A102" t="s">
        <v>9</v>
      </c>
      <c r="B102">
        <v>2008</v>
      </c>
      <c r="C102" t="s">
        <v>56</v>
      </c>
      <c r="D102" t="s">
        <v>65</v>
      </c>
      <c r="E102" t="s">
        <v>83</v>
      </c>
      <c r="F102">
        <v>8578.3790268600005</v>
      </c>
      <c r="G102">
        <v>2712.2545298196596</v>
      </c>
      <c r="H102">
        <v>0.74177389371332891</v>
      </c>
    </row>
    <row r="103" spans="1:8" x14ac:dyDescent="0.2">
      <c r="A103" t="s">
        <v>9</v>
      </c>
      <c r="B103">
        <v>2008</v>
      </c>
      <c r="C103" t="s">
        <v>56</v>
      </c>
      <c r="D103" t="s">
        <v>65</v>
      </c>
      <c r="E103" t="s">
        <v>67</v>
      </c>
    </row>
    <row r="104" spans="1:8" x14ac:dyDescent="0.2">
      <c r="A104" t="s">
        <v>9</v>
      </c>
      <c r="B104">
        <v>2008</v>
      </c>
      <c r="C104" t="s">
        <v>56</v>
      </c>
      <c r="D104" t="s">
        <v>65</v>
      </c>
      <c r="E104" t="s">
        <v>68</v>
      </c>
    </row>
    <row r="105" spans="1:8" x14ac:dyDescent="0.2">
      <c r="A105" t="s">
        <v>9</v>
      </c>
      <c r="B105">
        <v>2008</v>
      </c>
      <c r="C105" t="s">
        <v>56</v>
      </c>
      <c r="D105" t="s">
        <v>65</v>
      </c>
      <c r="E105" t="s">
        <v>58</v>
      </c>
      <c r="F105">
        <v>8578.3790268600005</v>
      </c>
      <c r="G105">
        <v>2712.2545298196596</v>
      </c>
      <c r="H105">
        <v>0.74177389371332891</v>
      </c>
    </row>
    <row r="106" spans="1:8" x14ac:dyDescent="0.2">
      <c r="A106" t="s">
        <v>9</v>
      </c>
      <c r="B106">
        <v>2009</v>
      </c>
      <c r="C106" t="s">
        <v>56</v>
      </c>
      <c r="D106" t="s">
        <v>65</v>
      </c>
      <c r="E106" t="s">
        <v>66</v>
      </c>
    </row>
    <row r="107" spans="1:8" x14ac:dyDescent="0.2">
      <c r="A107" t="s">
        <v>9</v>
      </c>
      <c r="B107">
        <v>2009</v>
      </c>
      <c r="C107" t="s">
        <v>56</v>
      </c>
      <c r="D107" t="s">
        <v>65</v>
      </c>
      <c r="E107" t="s">
        <v>83</v>
      </c>
      <c r="F107">
        <v>11589.536692669997</v>
      </c>
      <c r="G107">
        <v>3107.7979236969113</v>
      </c>
      <c r="H107">
        <v>0.92395158858051996</v>
      </c>
    </row>
    <row r="108" spans="1:8" x14ac:dyDescent="0.2">
      <c r="A108" t="s">
        <v>9</v>
      </c>
      <c r="B108">
        <v>2009</v>
      </c>
      <c r="C108" t="s">
        <v>56</v>
      </c>
      <c r="D108" t="s">
        <v>65</v>
      </c>
      <c r="E108" t="s">
        <v>67</v>
      </c>
    </row>
    <row r="109" spans="1:8" x14ac:dyDescent="0.2">
      <c r="A109" t="s">
        <v>9</v>
      </c>
      <c r="B109">
        <v>2009</v>
      </c>
      <c r="C109" t="s">
        <v>56</v>
      </c>
      <c r="D109" t="s">
        <v>65</v>
      </c>
      <c r="E109" t="s">
        <v>68</v>
      </c>
    </row>
    <row r="110" spans="1:8" x14ac:dyDescent="0.2">
      <c r="A110" t="s">
        <v>9</v>
      </c>
      <c r="B110">
        <v>2009</v>
      </c>
      <c r="C110" t="s">
        <v>56</v>
      </c>
      <c r="D110" t="s">
        <v>65</v>
      </c>
      <c r="E110" t="s">
        <v>58</v>
      </c>
      <c r="F110">
        <v>11589.536692669997</v>
      </c>
      <c r="G110">
        <v>3107.7979236969113</v>
      </c>
      <c r="H110">
        <v>0.92395158858051996</v>
      </c>
    </row>
    <row r="111" spans="1:8" x14ac:dyDescent="0.2">
      <c r="A111" t="s">
        <v>9</v>
      </c>
      <c r="B111">
        <v>2010</v>
      </c>
      <c r="C111" t="s">
        <v>56</v>
      </c>
      <c r="D111" t="s">
        <v>65</v>
      </c>
      <c r="E111" t="s">
        <v>66</v>
      </c>
    </row>
    <row r="112" spans="1:8" x14ac:dyDescent="0.2">
      <c r="A112" t="s">
        <v>9</v>
      </c>
      <c r="B112">
        <v>2010</v>
      </c>
      <c r="C112" t="s">
        <v>56</v>
      </c>
      <c r="D112" t="s">
        <v>65</v>
      </c>
      <c r="E112" t="s">
        <v>83</v>
      </c>
      <c r="F112">
        <v>14955.036068740003</v>
      </c>
      <c r="G112">
        <v>3823.2439336245579</v>
      </c>
      <c r="H112">
        <v>0.89644937247645251</v>
      </c>
    </row>
    <row r="113" spans="1:8" x14ac:dyDescent="0.2">
      <c r="A113" t="s">
        <v>9</v>
      </c>
      <c r="B113">
        <v>2010</v>
      </c>
      <c r="C113" t="s">
        <v>56</v>
      </c>
      <c r="D113" t="s">
        <v>65</v>
      </c>
      <c r="E113" t="s">
        <v>67</v>
      </c>
    </row>
    <row r="114" spans="1:8" x14ac:dyDescent="0.2">
      <c r="A114" t="s">
        <v>9</v>
      </c>
      <c r="B114">
        <v>2010</v>
      </c>
      <c r="C114" t="s">
        <v>56</v>
      </c>
      <c r="D114" t="s">
        <v>65</v>
      </c>
      <c r="E114" t="s">
        <v>68</v>
      </c>
    </row>
    <row r="115" spans="1:8" x14ac:dyDescent="0.2">
      <c r="A115" t="s">
        <v>9</v>
      </c>
      <c r="B115">
        <v>2010</v>
      </c>
      <c r="C115" t="s">
        <v>56</v>
      </c>
      <c r="D115" t="s">
        <v>65</v>
      </c>
      <c r="E115" t="s">
        <v>58</v>
      </c>
      <c r="F115">
        <v>14955.036068740003</v>
      </c>
      <c r="G115">
        <v>3823.2439336245579</v>
      </c>
      <c r="H115">
        <v>0.89644937247645251</v>
      </c>
    </row>
    <row r="116" spans="1:8" x14ac:dyDescent="0.2">
      <c r="A116" t="s">
        <v>9</v>
      </c>
      <c r="B116">
        <v>2011</v>
      </c>
      <c r="C116" t="s">
        <v>56</v>
      </c>
      <c r="D116" t="s">
        <v>65</v>
      </c>
      <c r="E116" t="s">
        <v>66</v>
      </c>
    </row>
    <row r="117" spans="1:8" x14ac:dyDescent="0.2">
      <c r="A117" t="s">
        <v>9</v>
      </c>
      <c r="B117">
        <v>2011</v>
      </c>
      <c r="C117" t="s">
        <v>56</v>
      </c>
      <c r="D117" t="s">
        <v>65</v>
      </c>
      <c r="E117" t="s">
        <v>83</v>
      </c>
      <c r="F117">
        <v>16289.38311653</v>
      </c>
      <c r="G117">
        <v>3944.9568805076888</v>
      </c>
      <c r="H117">
        <v>0.7441094099882829</v>
      </c>
    </row>
    <row r="118" spans="1:8" x14ac:dyDescent="0.2">
      <c r="A118" t="s">
        <v>9</v>
      </c>
      <c r="B118">
        <v>2011</v>
      </c>
      <c r="C118" t="s">
        <v>56</v>
      </c>
      <c r="D118" t="s">
        <v>65</v>
      </c>
      <c r="E118" t="s">
        <v>67</v>
      </c>
    </row>
    <row r="119" spans="1:8" x14ac:dyDescent="0.2">
      <c r="A119" t="s">
        <v>9</v>
      </c>
      <c r="B119">
        <v>2011</v>
      </c>
      <c r="C119" t="s">
        <v>56</v>
      </c>
      <c r="D119" t="s">
        <v>65</v>
      </c>
      <c r="E119" t="s">
        <v>68</v>
      </c>
    </row>
    <row r="120" spans="1:8" x14ac:dyDescent="0.2">
      <c r="A120" t="s">
        <v>9</v>
      </c>
      <c r="B120">
        <v>2011</v>
      </c>
      <c r="C120" t="s">
        <v>56</v>
      </c>
      <c r="D120" t="s">
        <v>65</v>
      </c>
      <c r="E120" t="s">
        <v>58</v>
      </c>
      <c r="F120">
        <v>16289.38311653</v>
      </c>
      <c r="G120">
        <v>3944.9568805076888</v>
      </c>
      <c r="H120">
        <v>0.7441094099882829</v>
      </c>
    </row>
    <row r="121" spans="1:8" x14ac:dyDescent="0.2">
      <c r="A121" t="s">
        <v>9</v>
      </c>
      <c r="B121">
        <v>2012</v>
      </c>
      <c r="C121" t="s">
        <v>56</v>
      </c>
      <c r="D121" t="s">
        <v>65</v>
      </c>
      <c r="E121" t="s">
        <v>66</v>
      </c>
    </row>
    <row r="122" spans="1:8" x14ac:dyDescent="0.2">
      <c r="A122" t="s">
        <v>9</v>
      </c>
      <c r="B122">
        <v>2012</v>
      </c>
      <c r="C122" t="s">
        <v>56</v>
      </c>
      <c r="D122" t="s">
        <v>65</v>
      </c>
      <c r="E122" t="s">
        <v>83</v>
      </c>
      <c r="F122">
        <v>16295.44947901</v>
      </c>
      <c r="G122">
        <v>3580.9577787301655</v>
      </c>
      <c r="H122">
        <v>0.61588707302521106</v>
      </c>
    </row>
    <row r="123" spans="1:8" x14ac:dyDescent="0.2">
      <c r="A123" t="s">
        <v>9</v>
      </c>
      <c r="B123">
        <v>2012</v>
      </c>
      <c r="C123" t="s">
        <v>56</v>
      </c>
      <c r="D123" t="s">
        <v>65</v>
      </c>
      <c r="E123" t="s">
        <v>67</v>
      </c>
    </row>
    <row r="124" spans="1:8" x14ac:dyDescent="0.2">
      <c r="A124" t="s">
        <v>9</v>
      </c>
      <c r="B124">
        <v>2012</v>
      </c>
      <c r="C124" t="s">
        <v>56</v>
      </c>
      <c r="D124" t="s">
        <v>65</v>
      </c>
      <c r="E124" t="s">
        <v>68</v>
      </c>
    </row>
    <row r="125" spans="1:8" x14ac:dyDescent="0.2">
      <c r="A125" t="s">
        <v>9</v>
      </c>
      <c r="B125">
        <v>2012</v>
      </c>
      <c r="C125" t="s">
        <v>56</v>
      </c>
      <c r="D125" t="s">
        <v>65</v>
      </c>
      <c r="E125" t="s">
        <v>58</v>
      </c>
      <c r="F125">
        <v>16295.44947901</v>
      </c>
      <c r="G125">
        <v>3580.9577787301655</v>
      </c>
      <c r="H125">
        <v>0.61588707302521106</v>
      </c>
    </row>
    <row r="126" spans="1:8" x14ac:dyDescent="0.2">
      <c r="A126" t="s">
        <v>9</v>
      </c>
      <c r="B126">
        <v>2013</v>
      </c>
      <c r="C126" t="s">
        <v>56</v>
      </c>
      <c r="D126" t="s">
        <v>65</v>
      </c>
      <c r="E126" t="s">
        <v>66</v>
      </c>
    </row>
    <row r="127" spans="1:8" x14ac:dyDescent="0.2">
      <c r="A127" t="s">
        <v>9</v>
      </c>
      <c r="B127">
        <v>2013</v>
      </c>
      <c r="C127" t="s">
        <v>56</v>
      </c>
      <c r="D127" t="s">
        <v>65</v>
      </c>
      <c r="E127" t="s">
        <v>83</v>
      </c>
      <c r="F127">
        <v>22838.620110790001</v>
      </c>
      <c r="G127">
        <v>4169.1645828781284</v>
      </c>
      <c r="H127">
        <v>0.67977427572632154</v>
      </c>
    </row>
    <row r="128" spans="1:8" x14ac:dyDescent="0.2">
      <c r="A128" t="s">
        <v>9</v>
      </c>
      <c r="B128">
        <v>2013</v>
      </c>
      <c r="C128" t="s">
        <v>56</v>
      </c>
      <c r="D128" t="s">
        <v>65</v>
      </c>
      <c r="E128" t="s">
        <v>67</v>
      </c>
    </row>
    <row r="129" spans="1:8" x14ac:dyDescent="0.2">
      <c r="A129" t="s">
        <v>9</v>
      </c>
      <c r="B129">
        <v>2013</v>
      </c>
      <c r="C129" t="s">
        <v>56</v>
      </c>
      <c r="D129" t="s">
        <v>65</v>
      </c>
      <c r="E129" t="s">
        <v>68</v>
      </c>
    </row>
    <row r="130" spans="1:8" x14ac:dyDescent="0.2">
      <c r="A130" t="s">
        <v>9</v>
      </c>
      <c r="B130">
        <v>2013</v>
      </c>
      <c r="C130" t="s">
        <v>56</v>
      </c>
      <c r="D130" t="s">
        <v>65</v>
      </c>
      <c r="E130" t="s">
        <v>58</v>
      </c>
      <c r="F130">
        <v>22838.620110790001</v>
      </c>
      <c r="G130">
        <v>4169.1645828781284</v>
      </c>
      <c r="H130">
        <v>0.67977427572632154</v>
      </c>
    </row>
    <row r="131" spans="1:8" x14ac:dyDescent="0.2">
      <c r="A131" t="s">
        <v>9</v>
      </c>
      <c r="B131">
        <v>2014</v>
      </c>
      <c r="C131" t="s">
        <v>56</v>
      </c>
      <c r="D131" t="s">
        <v>65</v>
      </c>
      <c r="E131" t="s">
        <v>66</v>
      </c>
    </row>
    <row r="132" spans="1:8" x14ac:dyDescent="0.2">
      <c r="A132" t="s">
        <v>9</v>
      </c>
      <c r="B132">
        <v>2014</v>
      </c>
      <c r="C132" t="s">
        <v>56</v>
      </c>
      <c r="D132" t="s">
        <v>65</v>
      </c>
      <c r="E132" t="s">
        <v>83</v>
      </c>
      <c r="F132">
        <v>28570.185057040002</v>
      </c>
      <c r="G132">
        <v>3518.3298961458331</v>
      </c>
      <c r="H132">
        <v>0.62046186303634498</v>
      </c>
    </row>
    <row r="133" spans="1:8" x14ac:dyDescent="0.2">
      <c r="A133" t="s">
        <v>9</v>
      </c>
      <c r="B133">
        <v>2014</v>
      </c>
      <c r="C133" t="s">
        <v>56</v>
      </c>
      <c r="D133" t="s">
        <v>65</v>
      </c>
      <c r="E133" t="s">
        <v>67</v>
      </c>
    </row>
    <row r="134" spans="1:8" x14ac:dyDescent="0.2">
      <c r="A134" t="s">
        <v>9</v>
      </c>
      <c r="B134">
        <v>2014</v>
      </c>
      <c r="C134" t="s">
        <v>56</v>
      </c>
      <c r="D134" t="s">
        <v>65</v>
      </c>
      <c r="E134" t="s">
        <v>68</v>
      </c>
    </row>
    <row r="135" spans="1:8" x14ac:dyDescent="0.2">
      <c r="A135" t="s">
        <v>9</v>
      </c>
      <c r="B135">
        <v>2014</v>
      </c>
      <c r="C135" t="s">
        <v>56</v>
      </c>
      <c r="D135" t="s">
        <v>65</v>
      </c>
      <c r="E135" t="s">
        <v>58</v>
      </c>
      <c r="F135">
        <v>28570.185057040002</v>
      </c>
      <c r="G135">
        <v>3518.3298961458331</v>
      </c>
      <c r="H135">
        <v>0.62046186303634498</v>
      </c>
    </row>
    <row r="136" spans="1:8" x14ac:dyDescent="0.2">
      <c r="A136" t="s">
        <v>9</v>
      </c>
      <c r="B136">
        <v>2015</v>
      </c>
      <c r="C136" t="s">
        <v>56</v>
      </c>
      <c r="D136" t="s">
        <v>65</v>
      </c>
      <c r="E136" t="s">
        <v>66</v>
      </c>
    </row>
    <row r="137" spans="1:8" x14ac:dyDescent="0.2">
      <c r="A137" t="s">
        <v>9</v>
      </c>
      <c r="B137">
        <v>2015</v>
      </c>
      <c r="C137" t="s">
        <v>56</v>
      </c>
      <c r="D137" t="s">
        <v>65</v>
      </c>
      <c r="E137" t="s">
        <v>83</v>
      </c>
      <c r="F137">
        <v>32785.41815677</v>
      </c>
      <c r="G137">
        <v>3542.0015103527694</v>
      </c>
      <c r="H137">
        <v>0.54922994762843991</v>
      </c>
    </row>
    <row r="138" spans="1:8" x14ac:dyDescent="0.2">
      <c r="A138" t="s">
        <v>9</v>
      </c>
      <c r="B138">
        <v>2015</v>
      </c>
      <c r="C138" t="s">
        <v>56</v>
      </c>
      <c r="D138" t="s">
        <v>65</v>
      </c>
      <c r="E138" t="s">
        <v>67</v>
      </c>
    </row>
    <row r="139" spans="1:8" x14ac:dyDescent="0.2">
      <c r="A139" t="s">
        <v>9</v>
      </c>
      <c r="B139">
        <v>2015</v>
      </c>
      <c r="C139" t="s">
        <v>56</v>
      </c>
      <c r="D139" t="s">
        <v>65</v>
      </c>
      <c r="E139" t="s">
        <v>68</v>
      </c>
    </row>
    <row r="140" spans="1:8" x14ac:dyDescent="0.2">
      <c r="A140" t="s">
        <v>9</v>
      </c>
      <c r="B140">
        <v>2015</v>
      </c>
      <c r="C140" t="s">
        <v>56</v>
      </c>
      <c r="D140" t="s">
        <v>65</v>
      </c>
      <c r="E140" t="s">
        <v>58</v>
      </c>
      <c r="F140">
        <v>32785.41815677</v>
      </c>
      <c r="G140">
        <v>3542.0015103527694</v>
      </c>
      <c r="H140">
        <v>0.54922994762843991</v>
      </c>
    </row>
    <row r="141" spans="1:8" x14ac:dyDescent="0.2">
      <c r="A141" t="s">
        <v>9</v>
      </c>
      <c r="B141">
        <v>2016</v>
      </c>
      <c r="C141" t="s">
        <v>56</v>
      </c>
      <c r="D141" t="s">
        <v>65</v>
      </c>
      <c r="E141" t="s">
        <v>66</v>
      </c>
      <c r="F141">
        <v>969.34960207000006</v>
      </c>
      <c r="G141">
        <v>65.696241451288628</v>
      </c>
      <c r="H141">
        <v>1.1783396119829016E-2</v>
      </c>
    </row>
    <row r="142" spans="1:8" x14ac:dyDescent="0.2">
      <c r="A142" t="s">
        <v>9</v>
      </c>
      <c r="B142">
        <v>2016</v>
      </c>
      <c r="C142" t="s">
        <v>56</v>
      </c>
      <c r="D142" t="s">
        <v>65</v>
      </c>
      <c r="E142" t="s">
        <v>83</v>
      </c>
      <c r="F142">
        <v>32494.13556273</v>
      </c>
      <c r="G142">
        <v>2202.2421746719378</v>
      </c>
      <c r="H142">
        <v>0.39499812048142863</v>
      </c>
    </row>
    <row r="143" spans="1:8" x14ac:dyDescent="0.2">
      <c r="A143" t="s">
        <v>9</v>
      </c>
      <c r="B143">
        <v>2016</v>
      </c>
      <c r="C143" t="s">
        <v>56</v>
      </c>
      <c r="D143" t="s">
        <v>65</v>
      </c>
      <c r="E143" t="s">
        <v>67</v>
      </c>
      <c r="F143">
        <v>12795.928375149999</v>
      </c>
      <c r="G143">
        <v>867.22519752635537</v>
      </c>
      <c r="H143">
        <v>0.15554707243224744</v>
      </c>
    </row>
    <row r="144" spans="1:8" x14ac:dyDescent="0.2">
      <c r="A144" t="s">
        <v>9</v>
      </c>
      <c r="B144">
        <v>2016</v>
      </c>
      <c r="C144" t="s">
        <v>56</v>
      </c>
      <c r="D144" t="s">
        <v>65</v>
      </c>
      <c r="E144" t="s">
        <v>68</v>
      </c>
      <c r="F144">
        <v>167.83969467</v>
      </c>
      <c r="G144">
        <v>11.375088082364142</v>
      </c>
      <c r="H144">
        <v>2.0402562735925556E-3</v>
      </c>
    </row>
    <row r="145" spans="1:8" x14ac:dyDescent="0.2">
      <c r="A145" t="s">
        <v>9</v>
      </c>
      <c r="B145">
        <v>2016</v>
      </c>
      <c r="C145" t="s">
        <v>56</v>
      </c>
      <c r="D145" t="s">
        <v>65</v>
      </c>
      <c r="E145" t="s">
        <v>58</v>
      </c>
      <c r="F145">
        <v>46427.253234619995</v>
      </c>
      <c r="G145">
        <v>3146.5387017319458</v>
      </c>
      <c r="H145">
        <v>0.56436884530709752</v>
      </c>
    </row>
    <row r="146" spans="1:8" x14ac:dyDescent="0.2">
      <c r="A146" t="s">
        <v>9</v>
      </c>
      <c r="B146">
        <v>2017</v>
      </c>
      <c r="C146" t="s">
        <v>56</v>
      </c>
      <c r="D146" t="s">
        <v>65</v>
      </c>
      <c r="E146" t="s">
        <v>66</v>
      </c>
      <c r="F146">
        <v>409.81754329</v>
      </c>
      <c r="G146">
        <v>24.750860287994421</v>
      </c>
      <c r="H146">
        <v>3.8455202465388556E-3</v>
      </c>
    </row>
    <row r="147" spans="1:8" x14ac:dyDescent="0.2">
      <c r="A147" t="s">
        <v>9</v>
      </c>
      <c r="B147">
        <v>2017</v>
      </c>
      <c r="C147" t="s">
        <v>56</v>
      </c>
      <c r="D147" t="s">
        <v>65</v>
      </c>
      <c r="E147" t="s">
        <v>83</v>
      </c>
      <c r="F147">
        <v>50432.315147250003</v>
      </c>
      <c r="G147">
        <v>3045.8510296773525</v>
      </c>
      <c r="H147">
        <v>0.47323130049935663</v>
      </c>
    </row>
    <row r="148" spans="1:8" x14ac:dyDescent="0.2">
      <c r="A148" t="s">
        <v>9</v>
      </c>
      <c r="B148">
        <v>2017</v>
      </c>
      <c r="C148" t="s">
        <v>56</v>
      </c>
      <c r="D148" t="s">
        <v>65</v>
      </c>
      <c r="E148" t="s">
        <v>67</v>
      </c>
      <c r="F148">
        <v>28322.1765438</v>
      </c>
      <c r="G148">
        <v>1710.5129981989514</v>
      </c>
      <c r="H148">
        <v>0.26576095901331409</v>
      </c>
    </row>
    <row r="149" spans="1:8" x14ac:dyDescent="0.2">
      <c r="A149" t="s">
        <v>9</v>
      </c>
      <c r="B149">
        <v>2017</v>
      </c>
      <c r="C149" t="s">
        <v>56</v>
      </c>
      <c r="D149" t="s">
        <v>65</v>
      </c>
      <c r="E149" t="s">
        <v>68</v>
      </c>
      <c r="F149">
        <v>322.54351763</v>
      </c>
      <c r="G149">
        <v>19.479960466234132</v>
      </c>
      <c r="H149">
        <v>3.0265849955532962E-3</v>
      </c>
    </row>
    <row r="150" spans="1:8" x14ac:dyDescent="0.2">
      <c r="A150" t="s">
        <v>9</v>
      </c>
      <c r="B150">
        <v>2017</v>
      </c>
      <c r="C150" t="s">
        <v>56</v>
      </c>
      <c r="D150" t="s">
        <v>65</v>
      </c>
      <c r="E150" t="s">
        <v>58</v>
      </c>
      <c r="F150">
        <v>79486.85275197</v>
      </c>
      <c r="G150">
        <v>4800.5948486305324</v>
      </c>
      <c r="H150">
        <v>0.74586436475476292</v>
      </c>
    </row>
    <row r="151" spans="1:8" x14ac:dyDescent="0.2">
      <c r="A151" t="s">
        <v>9</v>
      </c>
      <c r="B151">
        <v>2018</v>
      </c>
      <c r="C151" t="s">
        <v>56</v>
      </c>
      <c r="D151" t="s">
        <v>65</v>
      </c>
      <c r="E151" t="s">
        <v>66</v>
      </c>
      <c r="F151">
        <v>17233.300551839999</v>
      </c>
      <c r="G151">
        <v>612.9490206589121</v>
      </c>
      <c r="H151">
        <v>0.1184152282642566</v>
      </c>
    </row>
    <row r="152" spans="1:8" x14ac:dyDescent="0.2">
      <c r="A152" t="s">
        <v>9</v>
      </c>
      <c r="B152">
        <v>2018</v>
      </c>
      <c r="C152" t="s">
        <v>56</v>
      </c>
      <c r="D152" t="s">
        <v>65</v>
      </c>
      <c r="E152" t="s">
        <v>83</v>
      </c>
      <c r="F152">
        <v>69865.147445979994</v>
      </c>
      <c r="G152">
        <v>2484.9432397691016</v>
      </c>
      <c r="H152">
        <v>0.48006459108892791</v>
      </c>
    </row>
    <row r="153" spans="1:8" x14ac:dyDescent="0.2">
      <c r="A153" t="s">
        <v>9</v>
      </c>
      <c r="B153">
        <v>2018</v>
      </c>
      <c r="C153" t="s">
        <v>56</v>
      </c>
      <c r="D153" t="s">
        <v>65</v>
      </c>
      <c r="E153" t="s">
        <v>67</v>
      </c>
      <c r="F153">
        <v>27933.714997859999</v>
      </c>
      <c r="G153">
        <v>993.538248799087</v>
      </c>
      <c r="H153">
        <v>0.19194101720619669</v>
      </c>
    </row>
    <row r="154" spans="1:8" x14ac:dyDescent="0.2">
      <c r="A154" t="s">
        <v>9</v>
      </c>
      <c r="B154">
        <v>2018</v>
      </c>
      <c r="C154" t="s">
        <v>56</v>
      </c>
      <c r="D154" t="s">
        <v>65</v>
      </c>
      <c r="E154" t="s">
        <v>68</v>
      </c>
      <c r="F154">
        <v>783.4085515700001</v>
      </c>
      <c r="G154">
        <v>27.864047459520375</v>
      </c>
      <c r="H154">
        <v>5.3830374616444217E-3</v>
      </c>
    </row>
    <row r="155" spans="1:8" x14ac:dyDescent="0.2">
      <c r="A155" t="s">
        <v>9</v>
      </c>
      <c r="B155">
        <v>2018</v>
      </c>
      <c r="C155" t="s">
        <v>56</v>
      </c>
      <c r="D155" t="s">
        <v>65</v>
      </c>
      <c r="E155" t="s">
        <v>58</v>
      </c>
      <c r="F155">
        <v>115815.57154725</v>
      </c>
      <c r="G155">
        <v>4119.294556686621</v>
      </c>
      <c r="H155">
        <v>0.79580387402102559</v>
      </c>
    </row>
    <row r="156" spans="1:8" x14ac:dyDescent="0.2">
      <c r="A156" t="s">
        <v>9</v>
      </c>
      <c r="B156">
        <v>2019</v>
      </c>
      <c r="C156" t="s">
        <v>56</v>
      </c>
      <c r="D156" t="s">
        <v>65</v>
      </c>
      <c r="E156" t="s">
        <v>66</v>
      </c>
      <c r="F156">
        <v>6127.2025666600002</v>
      </c>
      <c r="G156">
        <v>127.09061852773969</v>
      </c>
      <c r="H156">
        <v>2.8531142093854964E-2</v>
      </c>
    </row>
    <row r="157" spans="1:8" x14ac:dyDescent="0.2">
      <c r="A157" t="s">
        <v>9</v>
      </c>
      <c r="B157">
        <v>2019</v>
      </c>
      <c r="C157" t="s">
        <v>56</v>
      </c>
      <c r="D157" t="s">
        <v>65</v>
      </c>
      <c r="E157" t="s">
        <v>83</v>
      </c>
      <c r="F157">
        <v>70360.285187329995</v>
      </c>
      <c r="G157">
        <v>1459.4151355306631</v>
      </c>
      <c r="H157">
        <v>0.32763063936666237</v>
      </c>
    </row>
    <row r="158" spans="1:8" x14ac:dyDescent="0.2">
      <c r="A158" t="s">
        <v>9</v>
      </c>
      <c r="B158">
        <v>2019</v>
      </c>
      <c r="C158" t="s">
        <v>56</v>
      </c>
      <c r="D158" t="s">
        <v>65</v>
      </c>
      <c r="E158" t="s">
        <v>67</v>
      </c>
      <c r="F158">
        <v>22640.330391209998</v>
      </c>
      <c r="G158">
        <v>469.60640876277523</v>
      </c>
      <c r="H158">
        <v>0.10542404570697125</v>
      </c>
    </row>
    <row r="159" spans="1:8" x14ac:dyDescent="0.2">
      <c r="A159" t="s">
        <v>9</v>
      </c>
      <c r="B159">
        <v>2019</v>
      </c>
      <c r="C159" t="s">
        <v>56</v>
      </c>
      <c r="D159" t="s">
        <v>65</v>
      </c>
      <c r="E159" t="s">
        <v>68</v>
      </c>
      <c r="F159">
        <v>906.44565711000007</v>
      </c>
      <c r="G159">
        <v>18.801522876154955</v>
      </c>
      <c r="H159">
        <v>4.2208380679440698E-3</v>
      </c>
    </row>
    <row r="160" spans="1:8" x14ac:dyDescent="0.2">
      <c r="A160" t="s">
        <v>9</v>
      </c>
      <c r="B160">
        <v>2019</v>
      </c>
      <c r="C160" t="s">
        <v>56</v>
      </c>
      <c r="D160" t="s">
        <v>65</v>
      </c>
      <c r="E160" t="s">
        <v>58</v>
      </c>
      <c r="F160">
        <v>100034.26380230999</v>
      </c>
      <c r="G160">
        <v>2074.9136856973328</v>
      </c>
      <c r="H160">
        <v>0.46580666523543268</v>
      </c>
    </row>
    <row r="161" spans="1:8" x14ac:dyDescent="0.2">
      <c r="A161" t="s">
        <v>9</v>
      </c>
      <c r="B161">
        <v>2008</v>
      </c>
      <c r="C161" t="s">
        <v>56</v>
      </c>
      <c r="D161" t="s">
        <v>84</v>
      </c>
      <c r="E161" t="s">
        <v>58</v>
      </c>
      <c r="F161">
        <v>60.164406480000004</v>
      </c>
      <c r="G161">
        <v>19.022379810725333</v>
      </c>
      <c r="H161">
        <v>5.2024264628415069E-3</v>
      </c>
    </row>
    <row r="162" spans="1:8" x14ac:dyDescent="0.2">
      <c r="A162" t="s">
        <v>9</v>
      </c>
      <c r="B162">
        <v>2009</v>
      </c>
      <c r="C162" t="s">
        <v>56</v>
      </c>
      <c r="D162" t="s">
        <v>84</v>
      </c>
      <c r="E162" t="s">
        <v>58</v>
      </c>
      <c r="F162">
        <v>617.04125825999995</v>
      </c>
      <c r="G162">
        <v>165.46300271594131</v>
      </c>
      <c r="H162">
        <v>4.9192324586161386E-2</v>
      </c>
    </row>
    <row r="163" spans="1:8" x14ac:dyDescent="0.2">
      <c r="A163" t="s">
        <v>9</v>
      </c>
      <c r="B163">
        <v>2010</v>
      </c>
      <c r="C163" t="s">
        <v>56</v>
      </c>
      <c r="D163" t="s">
        <v>84</v>
      </c>
      <c r="E163" t="s">
        <v>58</v>
      </c>
      <c r="F163">
        <v>3197.9436878800002</v>
      </c>
      <c r="G163">
        <v>817.55194361027509</v>
      </c>
      <c r="H163">
        <v>0.19169426265760875</v>
      </c>
    </row>
    <row r="164" spans="1:8" x14ac:dyDescent="0.2">
      <c r="A164" t="s">
        <v>9</v>
      </c>
      <c r="B164">
        <v>2011</v>
      </c>
      <c r="C164" t="s">
        <v>56</v>
      </c>
      <c r="D164" t="s">
        <v>84</v>
      </c>
      <c r="E164" t="s">
        <v>58</v>
      </c>
      <c r="F164">
        <v>2408.1552441999997</v>
      </c>
      <c r="G164">
        <v>583.20616145967278</v>
      </c>
      <c r="H164">
        <v>0.11000606745527712</v>
      </c>
    </row>
    <row r="165" spans="1:8" x14ac:dyDescent="0.2">
      <c r="A165" t="s">
        <v>9</v>
      </c>
      <c r="B165">
        <v>2012</v>
      </c>
      <c r="C165" t="s">
        <v>56</v>
      </c>
      <c r="D165" t="s">
        <v>84</v>
      </c>
      <c r="E165" t="s">
        <v>58</v>
      </c>
      <c r="F165">
        <v>2778.9721757499992</v>
      </c>
      <c r="G165">
        <v>610.68472167306118</v>
      </c>
      <c r="H165">
        <v>0.10503134887722963</v>
      </c>
    </row>
    <row r="166" spans="1:8" x14ac:dyDescent="0.2">
      <c r="A166" t="s">
        <v>9</v>
      </c>
      <c r="B166">
        <v>2013</v>
      </c>
      <c r="C166" t="s">
        <v>56</v>
      </c>
      <c r="D166" t="s">
        <v>84</v>
      </c>
      <c r="E166" t="s">
        <v>58</v>
      </c>
      <c r="F166">
        <v>3879.6949060000002</v>
      </c>
      <c r="G166">
        <v>708.23397017869934</v>
      </c>
      <c r="H166">
        <v>0.11547618822729404</v>
      </c>
    </row>
    <row r="167" spans="1:8" x14ac:dyDescent="0.2">
      <c r="A167" t="s">
        <v>9</v>
      </c>
      <c r="B167">
        <v>2014</v>
      </c>
      <c r="C167" t="s">
        <v>56</v>
      </c>
      <c r="D167" t="s">
        <v>84</v>
      </c>
      <c r="E167" t="s">
        <v>58</v>
      </c>
      <c r="F167">
        <v>4018.2715549999998</v>
      </c>
      <c r="G167">
        <v>494.83770982103761</v>
      </c>
      <c r="H167">
        <v>8.7265246977702132E-2</v>
      </c>
    </row>
    <row r="168" spans="1:8" x14ac:dyDescent="0.2">
      <c r="A168" t="s">
        <v>9</v>
      </c>
      <c r="B168">
        <v>2015</v>
      </c>
      <c r="C168" t="s">
        <v>56</v>
      </c>
      <c r="D168" t="s">
        <v>84</v>
      </c>
      <c r="E168" t="s">
        <v>58</v>
      </c>
      <c r="F168">
        <v>4399.2825469999998</v>
      </c>
      <c r="G168">
        <v>475.28036249020448</v>
      </c>
      <c r="H168">
        <v>7.3697938252240483E-2</v>
      </c>
    </row>
    <row r="169" spans="1:8" x14ac:dyDescent="0.2">
      <c r="A169" t="s">
        <v>9</v>
      </c>
      <c r="B169">
        <v>2016</v>
      </c>
      <c r="C169" t="s">
        <v>56</v>
      </c>
      <c r="D169" t="s">
        <v>84</v>
      </c>
      <c r="E169" t="s">
        <v>58</v>
      </c>
      <c r="F169">
        <v>2050.8772602200002</v>
      </c>
      <c r="G169">
        <v>138.99518541777951</v>
      </c>
      <c r="H169">
        <v>2.4930426647636655E-2</v>
      </c>
    </row>
    <row r="170" spans="1:8" x14ac:dyDescent="0.2">
      <c r="A170" t="s">
        <v>9</v>
      </c>
      <c r="B170">
        <v>2017</v>
      </c>
      <c r="C170" t="s">
        <v>56</v>
      </c>
      <c r="D170" t="s">
        <v>84</v>
      </c>
      <c r="E170" t="s">
        <v>58</v>
      </c>
      <c r="F170">
        <v>1763.2745692599999</v>
      </c>
      <c r="G170">
        <v>106.49266540120983</v>
      </c>
      <c r="H170">
        <v>1.6545675428780174E-2</v>
      </c>
    </row>
    <row r="171" spans="1:8" x14ac:dyDescent="0.2">
      <c r="A171" t="s">
        <v>9</v>
      </c>
      <c r="B171">
        <v>2018</v>
      </c>
      <c r="C171" t="s">
        <v>56</v>
      </c>
      <c r="D171" t="s">
        <v>84</v>
      </c>
      <c r="E171" t="s">
        <v>58</v>
      </c>
      <c r="F171">
        <v>1804.6422905499999</v>
      </c>
      <c r="G171">
        <v>64.186991998707668</v>
      </c>
      <c r="H171">
        <v>1.2400243826072696E-2</v>
      </c>
    </row>
    <row r="172" spans="1:8" x14ac:dyDescent="0.2">
      <c r="A172" t="s">
        <v>9</v>
      </c>
      <c r="B172">
        <v>2019</v>
      </c>
      <c r="C172" t="s">
        <v>56</v>
      </c>
      <c r="D172" t="s">
        <v>84</v>
      </c>
      <c r="E172" t="s">
        <v>58</v>
      </c>
      <c r="F172">
        <v>1945.97513779</v>
      </c>
      <c r="G172">
        <v>40.363474393200711</v>
      </c>
      <c r="H172">
        <v>9.0613771233061229E-3</v>
      </c>
    </row>
    <row r="173" spans="1:8" x14ac:dyDescent="0.2">
      <c r="A173" t="s">
        <v>38</v>
      </c>
      <c r="B173">
        <v>2008</v>
      </c>
      <c r="C173" t="s">
        <v>56</v>
      </c>
      <c r="D173" t="s">
        <v>57</v>
      </c>
      <c r="E173" t="s">
        <v>58</v>
      </c>
      <c r="F173">
        <v>119.19110334</v>
      </c>
      <c r="G173">
        <v>60.926802300260697</v>
      </c>
      <c r="H173">
        <v>4.5086188957787483</v>
      </c>
    </row>
    <row r="174" spans="1:8" x14ac:dyDescent="0.2">
      <c r="A174" t="s">
        <v>38</v>
      </c>
      <c r="B174">
        <v>2009</v>
      </c>
      <c r="C174" t="s">
        <v>56</v>
      </c>
      <c r="D174" t="s">
        <v>57</v>
      </c>
      <c r="E174" t="s">
        <v>58</v>
      </c>
      <c r="F174">
        <v>136.28314958000001</v>
      </c>
      <c r="G174">
        <v>69.881627310019496</v>
      </c>
      <c r="H174">
        <v>5.3048680950270741</v>
      </c>
    </row>
    <row r="175" spans="1:8" x14ac:dyDescent="0.2">
      <c r="A175" t="s">
        <v>38</v>
      </c>
      <c r="B175">
        <v>2010</v>
      </c>
      <c r="C175" t="s">
        <v>56</v>
      </c>
      <c r="D175" t="s">
        <v>57</v>
      </c>
      <c r="E175" t="s">
        <v>58</v>
      </c>
      <c r="F175">
        <v>103.31921423</v>
      </c>
      <c r="G175">
        <v>52.984212425641026</v>
      </c>
      <c r="H175">
        <v>3.8472999619238579</v>
      </c>
    </row>
    <row r="176" spans="1:8" x14ac:dyDescent="0.2">
      <c r="A176" t="s">
        <v>38</v>
      </c>
      <c r="B176">
        <v>2011</v>
      </c>
      <c r="C176" t="s">
        <v>56</v>
      </c>
      <c r="D176" t="s">
        <v>57</v>
      </c>
      <c r="E176" t="s">
        <v>58</v>
      </c>
      <c r="F176">
        <v>84.240646850000005</v>
      </c>
      <c r="G176">
        <v>42.651332514809376</v>
      </c>
      <c r="H176">
        <v>2.9197238722010947</v>
      </c>
    </row>
    <row r="177" spans="1:8" x14ac:dyDescent="0.2">
      <c r="A177" t="s">
        <v>38</v>
      </c>
      <c r="B177">
        <v>2012</v>
      </c>
      <c r="C177" t="s">
        <v>56</v>
      </c>
      <c r="D177" t="s">
        <v>57</v>
      </c>
      <c r="E177" t="s">
        <v>58</v>
      </c>
      <c r="F177">
        <v>90.828269390000003</v>
      </c>
      <c r="G177">
        <v>47.034472264512452</v>
      </c>
      <c r="H177">
        <v>3.0884811053103096</v>
      </c>
    </row>
    <row r="178" spans="1:8" x14ac:dyDescent="0.2">
      <c r="A178" t="s">
        <v>38</v>
      </c>
      <c r="B178">
        <v>2013</v>
      </c>
      <c r="C178" t="s">
        <v>56</v>
      </c>
      <c r="D178" t="s">
        <v>57</v>
      </c>
      <c r="E178" t="s">
        <v>58</v>
      </c>
      <c r="F178">
        <v>90.505221749999976</v>
      </c>
      <c r="G178">
        <v>45.049886386261811</v>
      </c>
      <c r="H178">
        <v>2.8523173919131062</v>
      </c>
    </row>
    <row r="179" spans="1:8" x14ac:dyDescent="0.2">
      <c r="A179" t="s">
        <v>38</v>
      </c>
      <c r="B179">
        <v>2014</v>
      </c>
      <c r="C179" t="s">
        <v>56</v>
      </c>
      <c r="D179" t="s">
        <v>57</v>
      </c>
      <c r="E179" t="s">
        <v>58</v>
      </c>
      <c r="F179">
        <v>133.58801774</v>
      </c>
      <c r="G179">
        <v>66.494782349427581</v>
      </c>
      <c r="H179">
        <v>3.9989582879736552</v>
      </c>
    </row>
    <row r="180" spans="1:8" x14ac:dyDescent="0.2">
      <c r="A180" t="s">
        <v>38</v>
      </c>
      <c r="B180">
        <v>2015</v>
      </c>
      <c r="C180" t="s">
        <v>56</v>
      </c>
      <c r="D180" t="s">
        <v>57</v>
      </c>
      <c r="E180" t="s">
        <v>58</v>
      </c>
      <c r="F180">
        <v>142.11443639000001</v>
      </c>
      <c r="G180">
        <v>70.88001814962594</v>
      </c>
      <c r="H180">
        <v>4.1118819045287403</v>
      </c>
    </row>
    <row r="181" spans="1:8" x14ac:dyDescent="0.2">
      <c r="A181" t="s">
        <v>38</v>
      </c>
      <c r="B181">
        <v>2016</v>
      </c>
      <c r="C181" t="s">
        <v>56</v>
      </c>
      <c r="D181" t="s">
        <v>57</v>
      </c>
      <c r="E181" t="s">
        <v>58</v>
      </c>
      <c r="F181">
        <v>225.03256791000001</v>
      </c>
      <c r="G181">
        <v>112.63455023274439</v>
      </c>
      <c r="H181">
        <v>6.3452503461485286</v>
      </c>
    </row>
    <row r="182" spans="1:8" x14ac:dyDescent="0.2">
      <c r="A182" t="s">
        <v>38</v>
      </c>
      <c r="B182">
        <v>2017</v>
      </c>
      <c r="C182" t="s">
        <v>56</v>
      </c>
      <c r="D182" t="s">
        <v>57</v>
      </c>
      <c r="E182" t="s">
        <v>58</v>
      </c>
      <c r="F182">
        <v>199.32362097999999</v>
      </c>
      <c r="G182">
        <v>99.612004487756124</v>
      </c>
      <c r="H182">
        <v>5.4237372789340119</v>
      </c>
    </row>
    <row r="183" spans="1:8" x14ac:dyDescent="0.2">
      <c r="A183" t="s">
        <v>38</v>
      </c>
      <c r="B183">
        <v>2018</v>
      </c>
      <c r="C183" t="s">
        <v>56</v>
      </c>
      <c r="D183" t="s">
        <v>57</v>
      </c>
      <c r="E183" t="s">
        <v>58</v>
      </c>
      <c r="F183">
        <v>173.52253844999998</v>
      </c>
      <c r="G183">
        <v>86.804671560780378</v>
      </c>
      <c r="H183">
        <v>4.5305152171597269</v>
      </c>
    </row>
    <row r="184" spans="1:8" x14ac:dyDescent="0.2">
      <c r="A184" t="s">
        <v>38</v>
      </c>
      <c r="B184">
        <v>2019</v>
      </c>
      <c r="C184" t="s">
        <v>56</v>
      </c>
      <c r="D184" t="s">
        <v>57</v>
      </c>
      <c r="E184" t="s">
        <v>58</v>
      </c>
      <c r="F184">
        <v>194.05609826593167</v>
      </c>
      <c r="G184">
        <v>97.028049132965833</v>
      </c>
      <c r="H184">
        <v>4.8929928962665574</v>
      </c>
    </row>
    <row r="185" spans="1:8" x14ac:dyDescent="0.2">
      <c r="A185" t="s">
        <v>38</v>
      </c>
      <c r="B185">
        <v>2020</v>
      </c>
      <c r="C185" t="s">
        <v>56</v>
      </c>
      <c r="D185" t="s">
        <v>57</v>
      </c>
      <c r="E185" t="s">
        <v>58</v>
      </c>
      <c r="F185">
        <v>159.83229292000001</v>
      </c>
      <c r="G185">
        <v>79.916146460000007</v>
      </c>
      <c r="H185">
        <v>4.6844165568581486</v>
      </c>
    </row>
    <row r="186" spans="1:8" x14ac:dyDescent="0.2">
      <c r="A186" t="s">
        <v>38</v>
      </c>
      <c r="B186">
        <v>2021</v>
      </c>
      <c r="C186" t="s">
        <v>56</v>
      </c>
      <c r="D186" t="s">
        <v>57</v>
      </c>
      <c r="E186" t="s">
        <v>58</v>
      </c>
      <c r="F186">
        <v>121.27279614180192</v>
      </c>
      <c r="G186">
        <v>60.63639807090096</v>
      </c>
      <c r="H186">
        <v>3.1763435343583528</v>
      </c>
    </row>
    <row r="187" spans="1:8" x14ac:dyDescent="0.2">
      <c r="A187" t="s">
        <v>38</v>
      </c>
      <c r="B187">
        <v>2008</v>
      </c>
      <c r="C187" t="s">
        <v>56</v>
      </c>
      <c r="D187" t="s">
        <v>59</v>
      </c>
      <c r="E187" t="s">
        <v>60</v>
      </c>
      <c r="F187">
        <v>4.8699037599999997</v>
      </c>
      <c r="G187">
        <v>2.4893440474364872</v>
      </c>
      <c r="H187">
        <v>0.18421291101171858</v>
      </c>
    </row>
    <row r="188" spans="1:8" x14ac:dyDescent="0.2">
      <c r="A188" t="s">
        <v>38</v>
      </c>
      <c r="B188">
        <v>2008</v>
      </c>
      <c r="C188" t="s">
        <v>56</v>
      </c>
      <c r="D188" t="s">
        <v>59</v>
      </c>
      <c r="E188" t="s">
        <v>61</v>
      </c>
    </row>
    <row r="189" spans="1:8" x14ac:dyDescent="0.2">
      <c r="A189" t="s">
        <v>38</v>
      </c>
      <c r="B189">
        <v>2008</v>
      </c>
      <c r="C189" t="s">
        <v>56</v>
      </c>
      <c r="D189" t="s">
        <v>59</v>
      </c>
      <c r="E189" t="s">
        <v>62</v>
      </c>
    </row>
    <row r="190" spans="1:8" x14ac:dyDescent="0.2">
      <c r="A190" t="s">
        <v>38</v>
      </c>
      <c r="B190">
        <v>2008</v>
      </c>
      <c r="C190" t="s">
        <v>56</v>
      </c>
      <c r="D190" t="s">
        <v>59</v>
      </c>
      <c r="E190" t="s">
        <v>58</v>
      </c>
      <c r="F190">
        <v>4.8699037599999997</v>
      </c>
      <c r="G190">
        <v>2.4893440474364872</v>
      </c>
      <c r="H190">
        <v>0.18421291101171858</v>
      </c>
    </row>
    <row r="191" spans="1:8" x14ac:dyDescent="0.2">
      <c r="A191" t="s">
        <v>38</v>
      </c>
      <c r="B191">
        <v>2009</v>
      </c>
      <c r="C191" t="s">
        <v>56</v>
      </c>
      <c r="D191" t="s">
        <v>59</v>
      </c>
      <c r="E191" t="s">
        <v>60</v>
      </c>
      <c r="F191">
        <v>6.6306699099999999</v>
      </c>
      <c r="G191">
        <v>3.3999948261716746</v>
      </c>
      <c r="H191">
        <v>0.25810108852501201</v>
      </c>
    </row>
    <row r="192" spans="1:8" x14ac:dyDescent="0.2">
      <c r="A192" t="s">
        <v>38</v>
      </c>
      <c r="B192">
        <v>2009</v>
      </c>
      <c r="C192" t="s">
        <v>56</v>
      </c>
      <c r="D192" t="s">
        <v>59</v>
      </c>
      <c r="E192" t="s">
        <v>61</v>
      </c>
    </row>
    <row r="193" spans="1:8" x14ac:dyDescent="0.2">
      <c r="A193" t="s">
        <v>38</v>
      </c>
      <c r="B193">
        <v>2009</v>
      </c>
      <c r="C193" t="s">
        <v>56</v>
      </c>
      <c r="D193" t="s">
        <v>59</v>
      </c>
      <c r="E193" t="s">
        <v>62</v>
      </c>
    </row>
    <row r="194" spans="1:8" x14ac:dyDescent="0.2">
      <c r="A194" t="s">
        <v>38</v>
      </c>
      <c r="B194">
        <v>2009</v>
      </c>
      <c r="C194" t="s">
        <v>56</v>
      </c>
      <c r="D194" t="s">
        <v>59</v>
      </c>
      <c r="E194" t="s">
        <v>58</v>
      </c>
      <c r="F194">
        <v>6.6306699099999999</v>
      </c>
      <c r="G194">
        <v>3.3999948261716746</v>
      </c>
      <c r="H194">
        <v>0.25810108852501201</v>
      </c>
    </row>
    <row r="195" spans="1:8" x14ac:dyDescent="0.2">
      <c r="A195" t="s">
        <v>38</v>
      </c>
      <c r="B195">
        <v>2010</v>
      </c>
      <c r="C195" t="s">
        <v>56</v>
      </c>
      <c r="D195" t="s">
        <v>59</v>
      </c>
      <c r="E195" t="s">
        <v>60</v>
      </c>
      <c r="F195">
        <v>7.25265878</v>
      </c>
      <c r="G195">
        <v>3.7193121948717951</v>
      </c>
      <c r="H195">
        <v>0.27006742217401331</v>
      </c>
    </row>
    <row r="196" spans="1:8" x14ac:dyDescent="0.2">
      <c r="A196" t="s">
        <v>38</v>
      </c>
      <c r="B196">
        <v>2010</v>
      </c>
      <c r="C196" t="s">
        <v>56</v>
      </c>
      <c r="D196" t="s">
        <v>59</v>
      </c>
      <c r="E196" t="s">
        <v>61</v>
      </c>
    </row>
    <row r="197" spans="1:8" x14ac:dyDescent="0.2">
      <c r="A197" t="s">
        <v>38</v>
      </c>
      <c r="B197">
        <v>2010</v>
      </c>
      <c r="C197" t="s">
        <v>56</v>
      </c>
      <c r="D197" t="s">
        <v>59</v>
      </c>
      <c r="E197" t="s">
        <v>62</v>
      </c>
    </row>
    <row r="198" spans="1:8" x14ac:dyDescent="0.2">
      <c r="A198" t="s">
        <v>38</v>
      </c>
      <c r="B198">
        <v>2010</v>
      </c>
      <c r="C198" t="s">
        <v>56</v>
      </c>
      <c r="D198" t="s">
        <v>59</v>
      </c>
      <c r="E198" t="s">
        <v>58</v>
      </c>
      <c r="F198">
        <v>7.25265878</v>
      </c>
      <c r="G198">
        <v>3.7193121948717951</v>
      </c>
      <c r="H198">
        <v>0.27006742217401331</v>
      </c>
    </row>
    <row r="199" spans="1:8" x14ac:dyDescent="0.2">
      <c r="A199" t="s">
        <v>38</v>
      </c>
      <c r="B199">
        <v>2011</v>
      </c>
      <c r="C199" t="s">
        <v>56</v>
      </c>
      <c r="D199" t="s">
        <v>59</v>
      </c>
      <c r="E199" t="s">
        <v>60</v>
      </c>
      <c r="F199">
        <v>11.77754515</v>
      </c>
      <c r="G199">
        <v>5.9630120753379572</v>
      </c>
      <c r="H199">
        <v>0.40820175314669044</v>
      </c>
    </row>
    <row r="200" spans="1:8" x14ac:dyDescent="0.2">
      <c r="A200" t="s">
        <v>38</v>
      </c>
      <c r="B200">
        <v>2011</v>
      </c>
      <c r="C200" t="s">
        <v>56</v>
      </c>
      <c r="D200" t="s">
        <v>59</v>
      </c>
      <c r="E200" t="s">
        <v>61</v>
      </c>
    </row>
    <row r="201" spans="1:8" x14ac:dyDescent="0.2">
      <c r="A201" t="s">
        <v>38</v>
      </c>
      <c r="B201">
        <v>2011</v>
      </c>
      <c r="C201" t="s">
        <v>56</v>
      </c>
      <c r="D201" t="s">
        <v>59</v>
      </c>
      <c r="E201" t="s">
        <v>62</v>
      </c>
    </row>
    <row r="202" spans="1:8" x14ac:dyDescent="0.2">
      <c r="A202" t="s">
        <v>38</v>
      </c>
      <c r="B202">
        <v>2011</v>
      </c>
      <c r="C202" t="s">
        <v>56</v>
      </c>
      <c r="D202" t="s">
        <v>59</v>
      </c>
      <c r="E202" t="s">
        <v>58</v>
      </c>
      <c r="F202">
        <v>11.77754515</v>
      </c>
      <c r="G202">
        <v>5.9630120753379572</v>
      </c>
      <c r="H202">
        <v>0.40820175314669044</v>
      </c>
    </row>
    <row r="203" spans="1:8" x14ac:dyDescent="0.2">
      <c r="A203" t="s">
        <v>38</v>
      </c>
      <c r="B203">
        <v>2012</v>
      </c>
      <c r="C203" t="s">
        <v>56</v>
      </c>
      <c r="D203" t="s">
        <v>59</v>
      </c>
      <c r="E203" t="s">
        <v>60</v>
      </c>
      <c r="F203">
        <v>8.9215969899999994</v>
      </c>
      <c r="G203">
        <v>4.619955978457873</v>
      </c>
      <c r="H203">
        <v>0.30336572432637349</v>
      </c>
    </row>
    <row r="204" spans="1:8" x14ac:dyDescent="0.2">
      <c r="A204" t="s">
        <v>38</v>
      </c>
      <c r="B204">
        <v>2012</v>
      </c>
      <c r="C204" t="s">
        <v>56</v>
      </c>
      <c r="D204" t="s">
        <v>59</v>
      </c>
      <c r="E204" t="s">
        <v>61</v>
      </c>
    </row>
    <row r="205" spans="1:8" x14ac:dyDescent="0.2">
      <c r="A205" t="s">
        <v>38</v>
      </c>
      <c r="B205">
        <v>2012</v>
      </c>
      <c r="C205" t="s">
        <v>56</v>
      </c>
      <c r="D205" t="s">
        <v>59</v>
      </c>
      <c r="E205" t="s">
        <v>62</v>
      </c>
    </row>
    <row r="206" spans="1:8" x14ac:dyDescent="0.2">
      <c r="A206" t="s">
        <v>38</v>
      </c>
      <c r="B206">
        <v>2012</v>
      </c>
      <c r="C206" t="s">
        <v>56</v>
      </c>
      <c r="D206" t="s">
        <v>59</v>
      </c>
      <c r="E206" t="s">
        <v>58</v>
      </c>
      <c r="F206">
        <v>8.9215969899999994</v>
      </c>
      <c r="G206">
        <v>4.619955978457873</v>
      </c>
      <c r="H206">
        <v>0.30336572432637349</v>
      </c>
    </row>
    <row r="207" spans="1:8" x14ac:dyDescent="0.2">
      <c r="A207" t="s">
        <v>38</v>
      </c>
      <c r="B207">
        <v>2013</v>
      </c>
      <c r="C207" t="s">
        <v>56</v>
      </c>
      <c r="D207" t="s">
        <v>59</v>
      </c>
      <c r="E207" t="s">
        <v>60</v>
      </c>
      <c r="F207">
        <v>11.744931410000001</v>
      </c>
      <c r="G207">
        <v>5.8461579940268802</v>
      </c>
      <c r="H207">
        <v>0.37014739569509458</v>
      </c>
    </row>
    <row r="208" spans="1:8" x14ac:dyDescent="0.2">
      <c r="A208" t="s">
        <v>38</v>
      </c>
      <c r="B208">
        <v>2013</v>
      </c>
      <c r="C208" t="s">
        <v>56</v>
      </c>
      <c r="D208" t="s">
        <v>59</v>
      </c>
      <c r="E208" t="s">
        <v>61</v>
      </c>
    </row>
    <row r="209" spans="1:8" x14ac:dyDescent="0.2">
      <c r="A209" t="s">
        <v>38</v>
      </c>
      <c r="B209">
        <v>2013</v>
      </c>
      <c r="C209" t="s">
        <v>56</v>
      </c>
      <c r="D209" t="s">
        <v>59</v>
      </c>
      <c r="E209" t="s">
        <v>62</v>
      </c>
    </row>
    <row r="210" spans="1:8" x14ac:dyDescent="0.2">
      <c r="A210" t="s">
        <v>38</v>
      </c>
      <c r="B210">
        <v>2013</v>
      </c>
      <c r="C210" t="s">
        <v>56</v>
      </c>
      <c r="D210" t="s">
        <v>59</v>
      </c>
      <c r="E210" t="s">
        <v>58</v>
      </c>
      <c r="F210">
        <v>11.744931410000001</v>
      </c>
      <c r="G210">
        <v>5.8461579940268802</v>
      </c>
      <c r="H210">
        <v>0.37014739569509458</v>
      </c>
    </row>
    <row r="211" spans="1:8" x14ac:dyDescent="0.2">
      <c r="A211" t="s">
        <v>38</v>
      </c>
      <c r="B211">
        <v>2014</v>
      </c>
      <c r="C211" t="s">
        <v>56</v>
      </c>
      <c r="D211" t="s">
        <v>59</v>
      </c>
      <c r="E211" t="s">
        <v>60</v>
      </c>
      <c r="F211">
        <v>19.876044490000002</v>
      </c>
      <c r="G211">
        <v>9.8935014883026398</v>
      </c>
      <c r="H211">
        <v>0.59498953716130354</v>
      </c>
    </row>
    <row r="212" spans="1:8" x14ac:dyDescent="0.2">
      <c r="A212" t="s">
        <v>38</v>
      </c>
      <c r="B212">
        <v>2014</v>
      </c>
      <c r="C212" t="s">
        <v>56</v>
      </c>
      <c r="D212" t="s">
        <v>59</v>
      </c>
      <c r="E212" t="s">
        <v>61</v>
      </c>
    </row>
    <row r="213" spans="1:8" x14ac:dyDescent="0.2">
      <c r="A213" t="s">
        <v>38</v>
      </c>
      <c r="B213">
        <v>2014</v>
      </c>
      <c r="C213" t="s">
        <v>56</v>
      </c>
      <c r="D213" t="s">
        <v>59</v>
      </c>
      <c r="E213" t="s">
        <v>62</v>
      </c>
    </row>
    <row r="214" spans="1:8" x14ac:dyDescent="0.2">
      <c r="A214" t="s">
        <v>38</v>
      </c>
      <c r="B214">
        <v>2014</v>
      </c>
      <c r="C214" t="s">
        <v>56</v>
      </c>
      <c r="D214" t="s">
        <v>59</v>
      </c>
      <c r="E214" t="s">
        <v>58</v>
      </c>
      <c r="F214">
        <v>19.876044490000002</v>
      </c>
      <c r="G214">
        <v>9.8935014883026398</v>
      </c>
      <c r="H214">
        <v>0.59498953716130354</v>
      </c>
    </row>
    <row r="215" spans="1:8" x14ac:dyDescent="0.2">
      <c r="A215" t="s">
        <v>38</v>
      </c>
      <c r="B215">
        <v>2015</v>
      </c>
      <c r="C215" t="s">
        <v>56</v>
      </c>
      <c r="D215" t="s">
        <v>59</v>
      </c>
      <c r="E215" t="s">
        <v>60</v>
      </c>
      <c r="F215">
        <v>23.37257645</v>
      </c>
      <c r="G215">
        <v>11.657145361596012</v>
      </c>
      <c r="H215">
        <v>0.6762527200490106</v>
      </c>
    </row>
    <row r="216" spans="1:8" x14ac:dyDescent="0.2">
      <c r="A216" t="s">
        <v>38</v>
      </c>
      <c r="B216">
        <v>2015</v>
      </c>
      <c r="C216" t="s">
        <v>56</v>
      </c>
      <c r="D216" t="s">
        <v>59</v>
      </c>
      <c r="E216" t="s">
        <v>61</v>
      </c>
    </row>
    <row r="217" spans="1:8" x14ac:dyDescent="0.2">
      <c r="A217" t="s">
        <v>38</v>
      </c>
      <c r="B217">
        <v>2015</v>
      </c>
      <c r="C217" t="s">
        <v>56</v>
      </c>
      <c r="D217" t="s">
        <v>59</v>
      </c>
      <c r="E217" t="s">
        <v>62</v>
      </c>
    </row>
    <row r="218" spans="1:8" x14ac:dyDescent="0.2">
      <c r="A218" t="s">
        <v>38</v>
      </c>
      <c r="B218">
        <v>2015</v>
      </c>
      <c r="C218" t="s">
        <v>56</v>
      </c>
      <c r="D218" t="s">
        <v>59</v>
      </c>
      <c r="E218" t="s">
        <v>58</v>
      </c>
      <c r="F218">
        <v>23.37257645</v>
      </c>
      <c r="G218">
        <v>11.657145361596012</v>
      </c>
      <c r="H218">
        <v>0.6762527200490106</v>
      </c>
    </row>
    <row r="219" spans="1:8" x14ac:dyDescent="0.2">
      <c r="A219" t="s">
        <v>38</v>
      </c>
      <c r="B219">
        <v>2016</v>
      </c>
      <c r="C219" t="s">
        <v>56</v>
      </c>
      <c r="D219" t="s">
        <v>59</v>
      </c>
      <c r="E219" t="s">
        <v>60</v>
      </c>
      <c r="F219">
        <v>29.188199300000001</v>
      </c>
      <c r="G219">
        <v>14.609439561539617</v>
      </c>
      <c r="H219">
        <v>0.82302056734227491</v>
      </c>
    </row>
    <row r="220" spans="1:8" x14ac:dyDescent="0.2">
      <c r="A220" t="s">
        <v>38</v>
      </c>
      <c r="B220">
        <v>2016</v>
      </c>
      <c r="C220" t="s">
        <v>56</v>
      </c>
      <c r="D220" t="s">
        <v>59</v>
      </c>
      <c r="E220" t="s">
        <v>61</v>
      </c>
    </row>
    <row r="221" spans="1:8" x14ac:dyDescent="0.2">
      <c r="A221" t="s">
        <v>38</v>
      </c>
      <c r="B221">
        <v>2016</v>
      </c>
      <c r="C221" t="s">
        <v>56</v>
      </c>
      <c r="D221" t="s">
        <v>59</v>
      </c>
      <c r="E221" t="s">
        <v>62</v>
      </c>
    </row>
    <row r="222" spans="1:8" x14ac:dyDescent="0.2">
      <c r="A222" t="s">
        <v>38</v>
      </c>
      <c r="B222">
        <v>2016</v>
      </c>
      <c r="C222" t="s">
        <v>56</v>
      </c>
      <c r="D222" t="s">
        <v>59</v>
      </c>
      <c r="E222" t="s">
        <v>58</v>
      </c>
      <c r="F222">
        <v>29.188199300000001</v>
      </c>
      <c r="G222">
        <v>14.609439561539617</v>
      </c>
      <c r="H222">
        <v>0.82302056734227491</v>
      </c>
    </row>
    <row r="223" spans="1:8" x14ac:dyDescent="0.2">
      <c r="A223" t="s">
        <v>38</v>
      </c>
      <c r="B223">
        <v>2017</v>
      </c>
      <c r="C223" t="s">
        <v>56</v>
      </c>
      <c r="D223" t="s">
        <v>59</v>
      </c>
      <c r="E223" t="s">
        <v>60</v>
      </c>
      <c r="F223">
        <v>17.788476409999998</v>
      </c>
      <c r="G223">
        <v>8.8897933083458263</v>
      </c>
      <c r="H223">
        <v>0.48403707581669897</v>
      </c>
    </row>
    <row r="224" spans="1:8" x14ac:dyDescent="0.2">
      <c r="A224" t="s">
        <v>38</v>
      </c>
      <c r="B224">
        <v>2017</v>
      </c>
      <c r="C224" t="s">
        <v>56</v>
      </c>
      <c r="D224" t="s">
        <v>59</v>
      </c>
      <c r="E224" t="s">
        <v>61</v>
      </c>
    </row>
    <row r="225" spans="1:8" x14ac:dyDescent="0.2">
      <c r="A225" t="s">
        <v>38</v>
      </c>
      <c r="B225">
        <v>2017</v>
      </c>
      <c r="C225" t="s">
        <v>56</v>
      </c>
      <c r="D225" t="s">
        <v>59</v>
      </c>
      <c r="E225" t="s">
        <v>62</v>
      </c>
    </row>
    <row r="226" spans="1:8" x14ac:dyDescent="0.2">
      <c r="A226" t="s">
        <v>38</v>
      </c>
      <c r="B226">
        <v>2017</v>
      </c>
      <c r="C226" t="s">
        <v>56</v>
      </c>
      <c r="D226" t="s">
        <v>59</v>
      </c>
      <c r="E226" t="s">
        <v>58</v>
      </c>
      <c r="F226">
        <v>17.788476409999998</v>
      </c>
      <c r="G226">
        <v>8.8897933083458263</v>
      </c>
      <c r="H226">
        <v>0.48403707581669897</v>
      </c>
    </row>
    <row r="227" spans="1:8" x14ac:dyDescent="0.2">
      <c r="A227" t="s">
        <v>38</v>
      </c>
      <c r="B227">
        <v>2018</v>
      </c>
      <c r="C227" t="s">
        <v>56</v>
      </c>
      <c r="D227" t="s">
        <v>59</v>
      </c>
      <c r="E227" t="s">
        <v>60</v>
      </c>
      <c r="F227">
        <v>17.275676179999998</v>
      </c>
      <c r="G227">
        <v>8.6421591695847901</v>
      </c>
      <c r="H227">
        <v>0.45105214872571975</v>
      </c>
    </row>
    <row r="228" spans="1:8" x14ac:dyDescent="0.2">
      <c r="A228" t="s">
        <v>38</v>
      </c>
      <c r="B228">
        <v>2018</v>
      </c>
      <c r="C228" t="s">
        <v>56</v>
      </c>
      <c r="D228" t="s">
        <v>59</v>
      </c>
      <c r="E228" t="s">
        <v>61</v>
      </c>
    </row>
    <row r="229" spans="1:8" x14ac:dyDescent="0.2">
      <c r="A229" t="s">
        <v>38</v>
      </c>
      <c r="B229">
        <v>2018</v>
      </c>
      <c r="C229" t="s">
        <v>56</v>
      </c>
      <c r="D229" t="s">
        <v>59</v>
      </c>
      <c r="E229" t="s">
        <v>62</v>
      </c>
    </row>
    <row r="230" spans="1:8" x14ac:dyDescent="0.2">
      <c r="A230" t="s">
        <v>38</v>
      </c>
      <c r="B230">
        <v>2018</v>
      </c>
      <c r="C230" t="s">
        <v>56</v>
      </c>
      <c r="D230" t="s">
        <v>59</v>
      </c>
      <c r="E230" t="s">
        <v>58</v>
      </c>
      <c r="F230">
        <v>17.275676179999998</v>
      </c>
      <c r="G230">
        <v>8.6421591695847901</v>
      </c>
      <c r="H230">
        <v>0.45105214872571975</v>
      </c>
    </row>
    <row r="231" spans="1:8" x14ac:dyDescent="0.2">
      <c r="A231" t="s">
        <v>38</v>
      </c>
      <c r="B231">
        <v>2019</v>
      </c>
      <c r="C231" t="s">
        <v>56</v>
      </c>
      <c r="D231" t="s">
        <v>59</v>
      </c>
      <c r="E231" t="s">
        <v>60</v>
      </c>
      <c r="F231">
        <v>21.677105859999998</v>
      </c>
      <c r="G231">
        <v>10.838552929999999</v>
      </c>
      <c r="H231">
        <v>0.54657352143217341</v>
      </c>
    </row>
    <row r="232" spans="1:8" x14ac:dyDescent="0.2">
      <c r="A232" t="s">
        <v>38</v>
      </c>
      <c r="B232">
        <v>2019</v>
      </c>
      <c r="C232" t="s">
        <v>56</v>
      </c>
      <c r="D232" t="s">
        <v>59</v>
      </c>
      <c r="E232" t="s">
        <v>61</v>
      </c>
    </row>
    <row r="233" spans="1:8" x14ac:dyDescent="0.2">
      <c r="A233" t="s">
        <v>38</v>
      </c>
      <c r="B233">
        <v>2019</v>
      </c>
      <c r="C233" t="s">
        <v>56</v>
      </c>
      <c r="D233" t="s">
        <v>59</v>
      </c>
      <c r="E233" t="s">
        <v>62</v>
      </c>
    </row>
    <row r="234" spans="1:8" x14ac:dyDescent="0.2">
      <c r="A234" t="s">
        <v>38</v>
      </c>
      <c r="B234">
        <v>2019</v>
      </c>
      <c r="C234" t="s">
        <v>56</v>
      </c>
      <c r="D234" t="s">
        <v>59</v>
      </c>
      <c r="E234" t="s">
        <v>58</v>
      </c>
      <c r="F234">
        <v>21.677105859999998</v>
      </c>
      <c r="G234">
        <v>10.838552929999999</v>
      </c>
      <c r="H234">
        <v>0.54657352143217341</v>
      </c>
    </row>
    <row r="235" spans="1:8" x14ac:dyDescent="0.2">
      <c r="A235" t="s">
        <v>38</v>
      </c>
      <c r="B235">
        <v>2020</v>
      </c>
      <c r="C235" t="s">
        <v>56</v>
      </c>
      <c r="D235" t="s">
        <v>59</v>
      </c>
      <c r="E235" t="s">
        <v>60</v>
      </c>
      <c r="F235">
        <v>23.013225860000002</v>
      </c>
      <c r="G235">
        <v>11.506612930000001</v>
      </c>
      <c r="H235">
        <v>0.67447906975381011</v>
      </c>
    </row>
    <row r="236" spans="1:8" x14ac:dyDescent="0.2">
      <c r="A236" t="s">
        <v>38</v>
      </c>
      <c r="B236">
        <v>2020</v>
      </c>
      <c r="C236" t="s">
        <v>56</v>
      </c>
      <c r="D236" t="s">
        <v>59</v>
      </c>
      <c r="E236" t="s">
        <v>61</v>
      </c>
    </row>
    <row r="237" spans="1:8" x14ac:dyDescent="0.2">
      <c r="A237" t="s">
        <v>38</v>
      </c>
      <c r="B237">
        <v>2020</v>
      </c>
      <c r="C237" t="s">
        <v>56</v>
      </c>
      <c r="D237" t="s">
        <v>59</v>
      </c>
      <c r="E237" t="s">
        <v>62</v>
      </c>
    </row>
    <row r="238" spans="1:8" x14ac:dyDescent="0.2">
      <c r="A238" t="s">
        <v>38</v>
      </c>
      <c r="B238">
        <v>2020</v>
      </c>
      <c r="C238" t="s">
        <v>56</v>
      </c>
      <c r="D238" t="s">
        <v>59</v>
      </c>
      <c r="E238" t="s">
        <v>58</v>
      </c>
      <c r="F238">
        <v>23.013225860000002</v>
      </c>
      <c r="G238">
        <v>11.506612930000001</v>
      </c>
      <c r="H238">
        <v>0.67447906975381011</v>
      </c>
    </row>
    <row r="239" spans="1:8" x14ac:dyDescent="0.2">
      <c r="A239" t="s">
        <v>38</v>
      </c>
      <c r="B239">
        <v>2021</v>
      </c>
      <c r="C239" t="s">
        <v>56</v>
      </c>
      <c r="D239" t="s">
        <v>59</v>
      </c>
      <c r="E239" t="s">
        <v>60</v>
      </c>
      <c r="F239">
        <v>10.122059539999999</v>
      </c>
      <c r="G239">
        <v>5.0610297699999993</v>
      </c>
      <c r="H239">
        <v>0.26511418386589836</v>
      </c>
    </row>
    <row r="240" spans="1:8" x14ac:dyDescent="0.2">
      <c r="A240" t="s">
        <v>38</v>
      </c>
      <c r="B240">
        <v>2021</v>
      </c>
      <c r="C240" t="s">
        <v>56</v>
      </c>
      <c r="D240" t="s">
        <v>59</v>
      </c>
      <c r="E240" t="s">
        <v>61</v>
      </c>
    </row>
    <row r="241" spans="1:8" x14ac:dyDescent="0.2">
      <c r="A241" t="s">
        <v>38</v>
      </c>
      <c r="B241">
        <v>2021</v>
      </c>
      <c r="C241" t="s">
        <v>56</v>
      </c>
      <c r="D241" t="s">
        <v>59</v>
      </c>
      <c r="E241" t="s">
        <v>62</v>
      </c>
    </row>
    <row r="242" spans="1:8" x14ac:dyDescent="0.2">
      <c r="A242" t="s">
        <v>38</v>
      </c>
      <c r="B242">
        <v>2021</v>
      </c>
      <c r="C242" t="s">
        <v>56</v>
      </c>
      <c r="D242" t="s">
        <v>59</v>
      </c>
      <c r="E242" t="s">
        <v>58</v>
      </c>
      <c r="F242">
        <v>10.122059539999999</v>
      </c>
      <c r="G242">
        <v>5.0610297699999993</v>
      </c>
      <c r="H242">
        <v>0.26511418386589836</v>
      </c>
    </row>
    <row r="243" spans="1:8" x14ac:dyDescent="0.2">
      <c r="A243" t="s">
        <v>38</v>
      </c>
      <c r="B243">
        <v>2008</v>
      </c>
      <c r="C243" t="s">
        <v>56</v>
      </c>
      <c r="D243" t="s">
        <v>63</v>
      </c>
      <c r="E243" t="s">
        <v>64</v>
      </c>
      <c r="F243">
        <v>41.652000000000001</v>
      </c>
      <c r="G243">
        <v>21.29121300414047</v>
      </c>
      <c r="H243">
        <v>1.5755621769125272</v>
      </c>
    </row>
    <row r="244" spans="1:8" x14ac:dyDescent="0.2">
      <c r="A244" t="s">
        <v>38</v>
      </c>
      <c r="B244">
        <v>2008</v>
      </c>
      <c r="C244" t="s">
        <v>56</v>
      </c>
      <c r="D244" t="s">
        <v>63</v>
      </c>
      <c r="E244" t="s">
        <v>32</v>
      </c>
    </row>
    <row r="245" spans="1:8" x14ac:dyDescent="0.2">
      <c r="A245" t="s">
        <v>38</v>
      </c>
      <c r="B245">
        <v>2008</v>
      </c>
      <c r="C245" t="s">
        <v>56</v>
      </c>
      <c r="D245" t="s">
        <v>63</v>
      </c>
      <c r="E245" t="s">
        <v>58</v>
      </c>
      <c r="F245">
        <v>41.652000000000001</v>
      </c>
      <c r="G245">
        <v>21.29121300414047</v>
      </c>
      <c r="H245">
        <v>1.5755621769125272</v>
      </c>
    </row>
    <row r="246" spans="1:8" x14ac:dyDescent="0.2">
      <c r="A246" t="s">
        <v>38</v>
      </c>
      <c r="B246">
        <v>2009</v>
      </c>
      <c r="C246" t="s">
        <v>56</v>
      </c>
      <c r="D246" t="s">
        <v>63</v>
      </c>
      <c r="E246" t="s">
        <v>64</v>
      </c>
      <c r="F246">
        <v>43.643344000000006</v>
      </c>
      <c r="G246">
        <v>22.378906778791922</v>
      </c>
      <c r="H246">
        <v>1.6988320556092278</v>
      </c>
    </row>
    <row r="247" spans="1:8" x14ac:dyDescent="0.2">
      <c r="A247" t="s">
        <v>38</v>
      </c>
      <c r="B247">
        <v>2009</v>
      </c>
      <c r="C247" t="s">
        <v>56</v>
      </c>
      <c r="D247" t="s">
        <v>63</v>
      </c>
      <c r="E247" t="s">
        <v>32</v>
      </c>
    </row>
    <row r="248" spans="1:8" x14ac:dyDescent="0.2">
      <c r="A248" t="s">
        <v>38</v>
      </c>
      <c r="B248">
        <v>2009</v>
      </c>
      <c r="C248" t="s">
        <v>56</v>
      </c>
      <c r="D248" t="s">
        <v>63</v>
      </c>
      <c r="E248" t="s">
        <v>58</v>
      </c>
      <c r="F248">
        <v>43.643344000000006</v>
      </c>
      <c r="G248">
        <v>22.378906778791922</v>
      </c>
      <c r="H248">
        <v>1.6988320556092278</v>
      </c>
    </row>
    <row r="249" spans="1:8" x14ac:dyDescent="0.2">
      <c r="A249" t="s">
        <v>38</v>
      </c>
      <c r="B249">
        <v>2010</v>
      </c>
      <c r="C249" t="s">
        <v>56</v>
      </c>
      <c r="D249" t="s">
        <v>63</v>
      </c>
      <c r="E249" t="s">
        <v>64</v>
      </c>
      <c r="F249">
        <v>44.372</v>
      </c>
      <c r="G249">
        <v>22.754871794871796</v>
      </c>
      <c r="H249">
        <v>1.6522811868319165</v>
      </c>
    </row>
    <row r="250" spans="1:8" x14ac:dyDescent="0.2">
      <c r="A250" t="s">
        <v>38</v>
      </c>
      <c r="B250">
        <v>2010</v>
      </c>
      <c r="C250" t="s">
        <v>56</v>
      </c>
      <c r="D250" t="s">
        <v>63</v>
      </c>
      <c r="E250" t="s">
        <v>32</v>
      </c>
    </row>
    <row r="251" spans="1:8" x14ac:dyDescent="0.2">
      <c r="A251" t="s">
        <v>38</v>
      </c>
      <c r="B251">
        <v>2010</v>
      </c>
      <c r="C251" t="s">
        <v>56</v>
      </c>
      <c r="D251" t="s">
        <v>63</v>
      </c>
      <c r="E251" t="s">
        <v>58</v>
      </c>
      <c r="F251">
        <v>44.372</v>
      </c>
      <c r="G251">
        <v>22.754871794871796</v>
      </c>
      <c r="H251">
        <v>1.6522811868319165</v>
      </c>
    </row>
    <row r="252" spans="1:8" x14ac:dyDescent="0.2">
      <c r="A252" t="s">
        <v>38</v>
      </c>
      <c r="B252">
        <v>2011</v>
      </c>
      <c r="C252" t="s">
        <v>56</v>
      </c>
      <c r="D252" t="s">
        <v>63</v>
      </c>
      <c r="E252" t="s">
        <v>64</v>
      </c>
      <c r="F252">
        <v>31.471</v>
      </c>
      <c r="G252">
        <v>15.93387676573338</v>
      </c>
      <c r="H252">
        <v>1.0907635852518465</v>
      </c>
    </row>
    <row r="253" spans="1:8" x14ac:dyDescent="0.2">
      <c r="A253" t="s">
        <v>38</v>
      </c>
      <c r="B253">
        <v>2011</v>
      </c>
      <c r="C253" t="s">
        <v>56</v>
      </c>
      <c r="D253" t="s">
        <v>63</v>
      </c>
      <c r="E253" t="s">
        <v>32</v>
      </c>
    </row>
    <row r="254" spans="1:8" x14ac:dyDescent="0.2">
      <c r="A254" t="s">
        <v>38</v>
      </c>
      <c r="B254">
        <v>2011</v>
      </c>
      <c r="C254" t="s">
        <v>56</v>
      </c>
      <c r="D254" t="s">
        <v>63</v>
      </c>
      <c r="E254" t="s">
        <v>58</v>
      </c>
      <c r="F254">
        <v>31.471</v>
      </c>
      <c r="G254">
        <v>15.93387676573338</v>
      </c>
      <c r="H254">
        <v>1.0907635852518465</v>
      </c>
    </row>
    <row r="255" spans="1:8" x14ac:dyDescent="0.2">
      <c r="A255" t="s">
        <v>38</v>
      </c>
      <c r="B255">
        <v>2012</v>
      </c>
      <c r="C255" t="s">
        <v>56</v>
      </c>
      <c r="D255" t="s">
        <v>63</v>
      </c>
      <c r="E255" t="s">
        <v>64</v>
      </c>
      <c r="F255">
        <v>17.781208499999998</v>
      </c>
      <c r="G255">
        <v>9.2078134224017383</v>
      </c>
      <c r="H255">
        <v>0.60462372398652464</v>
      </c>
    </row>
    <row r="256" spans="1:8" x14ac:dyDescent="0.2">
      <c r="A256" t="s">
        <v>38</v>
      </c>
      <c r="B256">
        <v>2012</v>
      </c>
      <c r="C256" t="s">
        <v>56</v>
      </c>
      <c r="D256" t="s">
        <v>63</v>
      </c>
      <c r="E256" t="s">
        <v>32</v>
      </c>
    </row>
    <row r="257" spans="1:8" x14ac:dyDescent="0.2">
      <c r="A257" t="s">
        <v>38</v>
      </c>
      <c r="B257">
        <v>2012</v>
      </c>
      <c r="C257" t="s">
        <v>56</v>
      </c>
      <c r="D257" t="s">
        <v>63</v>
      </c>
      <c r="E257" t="s">
        <v>58</v>
      </c>
      <c r="F257">
        <v>17.781208499999998</v>
      </c>
      <c r="G257">
        <v>9.2078134224017383</v>
      </c>
      <c r="H257">
        <v>0.60462372398652464</v>
      </c>
    </row>
    <row r="258" spans="1:8" x14ac:dyDescent="0.2">
      <c r="A258" t="s">
        <v>38</v>
      </c>
      <c r="B258">
        <v>2013</v>
      </c>
      <c r="C258" t="s">
        <v>56</v>
      </c>
      <c r="D258" t="s">
        <v>63</v>
      </c>
      <c r="E258" t="s">
        <v>64</v>
      </c>
      <c r="F258">
        <v>14.82479764</v>
      </c>
      <c r="G258">
        <v>7.3791924539571934</v>
      </c>
      <c r="H258">
        <v>0.46721092244784629</v>
      </c>
    </row>
    <row r="259" spans="1:8" x14ac:dyDescent="0.2">
      <c r="A259" t="s">
        <v>38</v>
      </c>
      <c r="B259">
        <v>2013</v>
      </c>
      <c r="C259" t="s">
        <v>56</v>
      </c>
      <c r="D259" t="s">
        <v>63</v>
      </c>
      <c r="E259" t="s">
        <v>32</v>
      </c>
    </row>
    <row r="260" spans="1:8" x14ac:dyDescent="0.2">
      <c r="A260" t="s">
        <v>38</v>
      </c>
      <c r="B260">
        <v>2013</v>
      </c>
      <c r="C260" t="s">
        <v>56</v>
      </c>
      <c r="D260" t="s">
        <v>63</v>
      </c>
      <c r="E260" t="s">
        <v>58</v>
      </c>
      <c r="F260">
        <v>14.82479764</v>
      </c>
      <c r="G260">
        <v>7.3791924539571934</v>
      </c>
      <c r="H260">
        <v>0.46721092244784629</v>
      </c>
    </row>
    <row r="261" spans="1:8" x14ac:dyDescent="0.2">
      <c r="A261" t="s">
        <v>38</v>
      </c>
      <c r="B261">
        <v>2014</v>
      </c>
      <c r="C261" t="s">
        <v>56</v>
      </c>
      <c r="D261" t="s">
        <v>63</v>
      </c>
      <c r="E261" t="s">
        <v>64</v>
      </c>
      <c r="F261">
        <v>23.013784690000001</v>
      </c>
      <c r="G261">
        <v>11.455343300149329</v>
      </c>
      <c r="H261">
        <v>0.68891781299454091</v>
      </c>
    </row>
    <row r="262" spans="1:8" x14ac:dyDescent="0.2">
      <c r="A262" t="s">
        <v>38</v>
      </c>
      <c r="B262">
        <v>2014</v>
      </c>
      <c r="C262" t="s">
        <v>56</v>
      </c>
      <c r="D262" t="s">
        <v>63</v>
      </c>
      <c r="E262" t="s">
        <v>32</v>
      </c>
    </row>
    <row r="263" spans="1:8" x14ac:dyDescent="0.2">
      <c r="A263" t="s">
        <v>38</v>
      </c>
      <c r="B263">
        <v>2014</v>
      </c>
      <c r="C263" t="s">
        <v>56</v>
      </c>
      <c r="D263" t="s">
        <v>63</v>
      </c>
      <c r="E263" t="s">
        <v>58</v>
      </c>
      <c r="F263">
        <v>23.013784690000001</v>
      </c>
      <c r="G263">
        <v>11.455343300149329</v>
      </c>
      <c r="H263">
        <v>0.68891781299454091</v>
      </c>
    </row>
    <row r="264" spans="1:8" x14ac:dyDescent="0.2">
      <c r="A264" t="s">
        <v>38</v>
      </c>
      <c r="B264">
        <v>2015</v>
      </c>
      <c r="C264" t="s">
        <v>56</v>
      </c>
      <c r="D264" t="s">
        <v>63</v>
      </c>
      <c r="E264" t="s">
        <v>64</v>
      </c>
      <c r="F264">
        <v>27.786093359999999</v>
      </c>
      <c r="G264">
        <v>13.858400678304239</v>
      </c>
      <c r="H264">
        <v>0.80395164197808189</v>
      </c>
    </row>
    <row r="265" spans="1:8" x14ac:dyDescent="0.2">
      <c r="A265" t="s">
        <v>38</v>
      </c>
      <c r="B265">
        <v>2015</v>
      </c>
      <c r="C265" t="s">
        <v>56</v>
      </c>
      <c r="D265" t="s">
        <v>63</v>
      </c>
      <c r="E265" t="s">
        <v>32</v>
      </c>
    </row>
    <row r="266" spans="1:8" x14ac:dyDescent="0.2">
      <c r="A266" t="s">
        <v>38</v>
      </c>
      <c r="B266">
        <v>2015</v>
      </c>
      <c r="C266" t="s">
        <v>56</v>
      </c>
      <c r="D266" t="s">
        <v>63</v>
      </c>
      <c r="E266" t="s">
        <v>58</v>
      </c>
      <c r="F266">
        <v>27.786093359999999</v>
      </c>
      <c r="G266">
        <v>13.858400678304239</v>
      </c>
      <c r="H266">
        <v>0.80395164197808189</v>
      </c>
    </row>
    <row r="267" spans="1:8" x14ac:dyDescent="0.2">
      <c r="A267" t="s">
        <v>38</v>
      </c>
      <c r="B267">
        <v>2016</v>
      </c>
      <c r="C267" t="s">
        <v>56</v>
      </c>
      <c r="D267" t="s">
        <v>63</v>
      </c>
      <c r="E267" t="s">
        <v>64</v>
      </c>
      <c r="F267">
        <v>39.149005339999995</v>
      </c>
      <c r="G267">
        <v>19.595077501376444</v>
      </c>
      <c r="H267">
        <v>1.1038857263734168</v>
      </c>
    </row>
    <row r="268" spans="1:8" x14ac:dyDescent="0.2">
      <c r="A268" t="s">
        <v>38</v>
      </c>
      <c r="B268">
        <v>2016</v>
      </c>
      <c r="C268" t="s">
        <v>56</v>
      </c>
      <c r="D268" t="s">
        <v>63</v>
      </c>
      <c r="E268" t="s">
        <v>32</v>
      </c>
    </row>
    <row r="269" spans="1:8" x14ac:dyDescent="0.2">
      <c r="A269" t="s">
        <v>38</v>
      </c>
      <c r="B269">
        <v>2016</v>
      </c>
      <c r="C269" t="s">
        <v>56</v>
      </c>
      <c r="D269" t="s">
        <v>63</v>
      </c>
      <c r="E269" t="s">
        <v>58</v>
      </c>
      <c r="F269">
        <v>39.149005339999995</v>
      </c>
      <c r="G269">
        <v>19.595077501376444</v>
      </c>
      <c r="H269">
        <v>1.1038857263734168</v>
      </c>
    </row>
    <row r="270" spans="1:8" x14ac:dyDescent="0.2">
      <c r="A270" t="s">
        <v>38</v>
      </c>
      <c r="B270">
        <v>2017</v>
      </c>
      <c r="C270" t="s">
        <v>56</v>
      </c>
      <c r="D270" t="s">
        <v>63</v>
      </c>
      <c r="E270" t="s">
        <v>64</v>
      </c>
      <c r="F270">
        <v>33.757219130000003</v>
      </c>
      <c r="G270">
        <v>16.870174477761122</v>
      </c>
      <c r="H270">
        <v>0.91855790562271866</v>
      </c>
    </row>
    <row r="271" spans="1:8" x14ac:dyDescent="0.2">
      <c r="A271" t="s">
        <v>38</v>
      </c>
      <c r="B271">
        <v>2017</v>
      </c>
      <c r="C271" t="s">
        <v>56</v>
      </c>
      <c r="D271" t="s">
        <v>63</v>
      </c>
      <c r="E271" t="s">
        <v>32</v>
      </c>
    </row>
    <row r="272" spans="1:8" x14ac:dyDescent="0.2">
      <c r="A272" t="s">
        <v>38</v>
      </c>
      <c r="B272">
        <v>2017</v>
      </c>
      <c r="C272" t="s">
        <v>56</v>
      </c>
      <c r="D272" t="s">
        <v>63</v>
      </c>
      <c r="E272" t="s">
        <v>58</v>
      </c>
      <c r="F272">
        <v>33.757219130000003</v>
      </c>
      <c r="G272">
        <v>16.870174477761122</v>
      </c>
      <c r="H272">
        <v>0.91855790562271866</v>
      </c>
    </row>
    <row r="273" spans="1:8" x14ac:dyDescent="0.2">
      <c r="A273" t="s">
        <v>38</v>
      </c>
      <c r="B273">
        <v>2018</v>
      </c>
      <c r="C273" t="s">
        <v>56</v>
      </c>
      <c r="D273" t="s">
        <v>63</v>
      </c>
      <c r="E273" t="s">
        <v>64</v>
      </c>
      <c r="F273">
        <v>30.603999999999999</v>
      </c>
      <c r="G273">
        <v>15.309654827413706</v>
      </c>
      <c r="H273">
        <v>0.79904252752681137</v>
      </c>
    </row>
    <row r="274" spans="1:8" x14ac:dyDescent="0.2">
      <c r="A274" t="s">
        <v>38</v>
      </c>
      <c r="B274">
        <v>2018</v>
      </c>
      <c r="C274" t="s">
        <v>56</v>
      </c>
      <c r="D274" t="s">
        <v>63</v>
      </c>
      <c r="E274" t="s">
        <v>32</v>
      </c>
    </row>
    <row r="275" spans="1:8" x14ac:dyDescent="0.2">
      <c r="A275" t="s">
        <v>38</v>
      </c>
      <c r="B275">
        <v>2018</v>
      </c>
      <c r="C275" t="s">
        <v>56</v>
      </c>
      <c r="D275" t="s">
        <v>63</v>
      </c>
      <c r="E275" t="s">
        <v>58</v>
      </c>
      <c r="F275">
        <v>30.603999999999999</v>
      </c>
      <c r="G275">
        <v>15.309654827413706</v>
      </c>
      <c r="H275">
        <v>0.79904252752681137</v>
      </c>
    </row>
    <row r="276" spans="1:8" x14ac:dyDescent="0.2">
      <c r="A276" t="s">
        <v>38</v>
      </c>
      <c r="B276">
        <v>2019</v>
      </c>
      <c r="C276" t="s">
        <v>56</v>
      </c>
      <c r="D276" t="s">
        <v>63</v>
      </c>
      <c r="E276" t="s">
        <v>64</v>
      </c>
      <c r="F276">
        <v>32.520422285931694</v>
      </c>
      <c r="G276">
        <v>16.260211142965847</v>
      </c>
      <c r="H276">
        <v>0.81998039046726412</v>
      </c>
    </row>
    <row r="277" spans="1:8" x14ac:dyDescent="0.2">
      <c r="A277" t="s">
        <v>38</v>
      </c>
      <c r="B277">
        <v>2019</v>
      </c>
      <c r="C277" t="s">
        <v>56</v>
      </c>
      <c r="D277" t="s">
        <v>63</v>
      </c>
      <c r="E277" t="s">
        <v>32</v>
      </c>
    </row>
    <row r="278" spans="1:8" x14ac:dyDescent="0.2">
      <c r="A278" t="s">
        <v>38</v>
      </c>
      <c r="B278">
        <v>2019</v>
      </c>
      <c r="C278" t="s">
        <v>56</v>
      </c>
      <c r="D278" t="s">
        <v>63</v>
      </c>
      <c r="E278" t="s">
        <v>58</v>
      </c>
      <c r="F278">
        <v>32.520422285931694</v>
      </c>
      <c r="G278">
        <v>16.260211142965847</v>
      </c>
      <c r="H278">
        <v>0.81998039046726412</v>
      </c>
    </row>
    <row r="279" spans="1:8" x14ac:dyDescent="0.2">
      <c r="A279" t="s">
        <v>38</v>
      </c>
      <c r="B279">
        <v>2020</v>
      </c>
      <c r="C279" t="s">
        <v>56</v>
      </c>
      <c r="D279" t="s">
        <v>63</v>
      </c>
      <c r="E279" t="s">
        <v>64</v>
      </c>
      <c r="F279">
        <v>30.839073159999998</v>
      </c>
      <c r="G279">
        <v>15.419536579999999</v>
      </c>
      <c r="H279">
        <v>0.90384153458382177</v>
      </c>
    </row>
    <row r="280" spans="1:8" x14ac:dyDescent="0.2">
      <c r="A280" t="s">
        <v>38</v>
      </c>
      <c r="B280">
        <v>2020</v>
      </c>
      <c r="C280" t="s">
        <v>56</v>
      </c>
      <c r="D280" t="s">
        <v>63</v>
      </c>
      <c r="E280" t="s">
        <v>32</v>
      </c>
    </row>
    <row r="281" spans="1:8" x14ac:dyDescent="0.2">
      <c r="A281" t="s">
        <v>38</v>
      </c>
      <c r="B281">
        <v>2020</v>
      </c>
      <c r="C281" t="s">
        <v>56</v>
      </c>
      <c r="D281" t="s">
        <v>63</v>
      </c>
      <c r="E281" t="s">
        <v>58</v>
      </c>
      <c r="F281">
        <v>30.839073159999998</v>
      </c>
      <c r="G281">
        <v>15.419536579999999</v>
      </c>
      <c r="H281">
        <v>0.90384153458382177</v>
      </c>
    </row>
    <row r="282" spans="1:8" x14ac:dyDescent="0.2">
      <c r="A282" t="s">
        <v>38</v>
      </c>
      <c r="B282">
        <v>2021</v>
      </c>
      <c r="C282" t="s">
        <v>56</v>
      </c>
      <c r="D282" t="s">
        <v>63</v>
      </c>
      <c r="E282" t="s">
        <v>64</v>
      </c>
      <c r="F282">
        <v>30.603999999999999</v>
      </c>
      <c r="G282">
        <v>15.302</v>
      </c>
      <c r="H282">
        <v>0.80157150340492411</v>
      </c>
    </row>
    <row r="283" spans="1:8" x14ac:dyDescent="0.2">
      <c r="A283" t="s">
        <v>38</v>
      </c>
      <c r="B283">
        <v>2021</v>
      </c>
      <c r="C283" t="s">
        <v>56</v>
      </c>
      <c r="D283" t="s">
        <v>63</v>
      </c>
      <c r="E283" t="s">
        <v>32</v>
      </c>
    </row>
    <row r="284" spans="1:8" x14ac:dyDescent="0.2">
      <c r="A284" t="s">
        <v>38</v>
      </c>
      <c r="B284">
        <v>2021</v>
      </c>
      <c r="C284" t="s">
        <v>56</v>
      </c>
      <c r="D284" t="s">
        <v>63</v>
      </c>
      <c r="E284" t="s">
        <v>58</v>
      </c>
      <c r="F284">
        <v>30.603999999999999</v>
      </c>
      <c r="G284">
        <v>15.302</v>
      </c>
      <c r="H284">
        <v>0.80157150340492411</v>
      </c>
    </row>
    <row r="285" spans="1:8" x14ac:dyDescent="0.2">
      <c r="A285" t="s">
        <v>38</v>
      </c>
      <c r="B285">
        <v>2008</v>
      </c>
      <c r="C285" t="s">
        <v>56</v>
      </c>
      <c r="D285" t="s">
        <v>65</v>
      </c>
      <c r="E285" t="s">
        <v>66</v>
      </c>
    </row>
    <row r="286" spans="1:8" x14ac:dyDescent="0.2">
      <c r="A286" t="s">
        <v>38</v>
      </c>
      <c r="B286">
        <v>2008</v>
      </c>
      <c r="C286" t="s">
        <v>56</v>
      </c>
      <c r="D286" t="s">
        <v>65</v>
      </c>
      <c r="E286" t="s">
        <v>83</v>
      </c>
      <c r="F286">
        <v>17.196243979999998</v>
      </c>
      <c r="G286">
        <v>8.7901875888156216</v>
      </c>
      <c r="H286">
        <v>0.65047900700681227</v>
      </c>
    </row>
    <row r="287" spans="1:8" x14ac:dyDescent="0.2">
      <c r="A287" t="s">
        <v>38</v>
      </c>
      <c r="B287">
        <v>2008</v>
      </c>
      <c r="C287" t="s">
        <v>56</v>
      </c>
      <c r="D287" t="s">
        <v>65</v>
      </c>
      <c r="E287" t="s">
        <v>67</v>
      </c>
    </row>
    <row r="288" spans="1:8" x14ac:dyDescent="0.2">
      <c r="A288" t="s">
        <v>38</v>
      </c>
      <c r="B288">
        <v>2008</v>
      </c>
      <c r="C288" t="s">
        <v>56</v>
      </c>
      <c r="D288" t="s">
        <v>65</v>
      </c>
      <c r="E288" t="s">
        <v>68</v>
      </c>
      <c r="F288">
        <v>9.3859555999999991</v>
      </c>
      <c r="G288">
        <v>4.7978099473495881</v>
      </c>
      <c r="H288">
        <v>0.35504073363920885</v>
      </c>
    </row>
    <row r="289" spans="1:8" x14ac:dyDescent="0.2">
      <c r="A289" t="s">
        <v>38</v>
      </c>
      <c r="B289">
        <v>2008</v>
      </c>
      <c r="C289" t="s">
        <v>56</v>
      </c>
      <c r="D289" t="s">
        <v>65</v>
      </c>
      <c r="E289" t="s">
        <v>58</v>
      </c>
      <c r="F289">
        <v>26.582199579999997</v>
      </c>
      <c r="G289">
        <v>13.58799753616521</v>
      </c>
      <c r="H289">
        <v>1.0055197406460212</v>
      </c>
    </row>
    <row r="290" spans="1:8" x14ac:dyDescent="0.2">
      <c r="A290" t="s">
        <v>38</v>
      </c>
      <c r="B290">
        <v>2009</v>
      </c>
      <c r="C290" t="s">
        <v>56</v>
      </c>
      <c r="D290" t="s">
        <v>65</v>
      </c>
      <c r="E290" t="s">
        <v>66</v>
      </c>
    </row>
    <row r="291" spans="1:8" x14ac:dyDescent="0.2">
      <c r="A291" t="s">
        <v>38</v>
      </c>
      <c r="B291">
        <v>2009</v>
      </c>
      <c r="C291" t="s">
        <v>56</v>
      </c>
      <c r="D291" t="s">
        <v>65</v>
      </c>
      <c r="E291" t="s">
        <v>83</v>
      </c>
      <c r="F291">
        <v>25.708370630000001</v>
      </c>
      <c r="G291">
        <v>13.182427766382936</v>
      </c>
      <c r="H291">
        <v>1.0007070980566202</v>
      </c>
    </row>
    <row r="292" spans="1:8" x14ac:dyDescent="0.2">
      <c r="A292" t="s">
        <v>38</v>
      </c>
      <c r="B292">
        <v>2009</v>
      </c>
      <c r="C292" t="s">
        <v>56</v>
      </c>
      <c r="D292" t="s">
        <v>65</v>
      </c>
      <c r="E292" t="s">
        <v>67</v>
      </c>
    </row>
    <row r="293" spans="1:8" x14ac:dyDescent="0.2">
      <c r="A293" t="s">
        <v>38</v>
      </c>
      <c r="B293">
        <v>2009</v>
      </c>
      <c r="C293" t="s">
        <v>56</v>
      </c>
      <c r="D293" t="s">
        <v>65</v>
      </c>
      <c r="E293" t="s">
        <v>68</v>
      </c>
    </row>
    <row r="294" spans="1:8" x14ac:dyDescent="0.2">
      <c r="A294" t="s">
        <v>38</v>
      </c>
      <c r="B294">
        <v>2009</v>
      </c>
      <c r="C294" t="s">
        <v>56</v>
      </c>
      <c r="D294" t="s">
        <v>65</v>
      </c>
      <c r="E294" t="s">
        <v>58</v>
      </c>
      <c r="F294">
        <v>25.708370630000001</v>
      </c>
      <c r="G294">
        <v>13.182427766382936</v>
      </c>
      <c r="H294">
        <v>1.0007070980566202</v>
      </c>
    </row>
    <row r="295" spans="1:8" x14ac:dyDescent="0.2">
      <c r="A295" t="s">
        <v>38</v>
      </c>
      <c r="B295">
        <v>2010</v>
      </c>
      <c r="C295" t="s">
        <v>56</v>
      </c>
      <c r="D295" t="s">
        <v>65</v>
      </c>
      <c r="E295" t="s">
        <v>66</v>
      </c>
    </row>
    <row r="296" spans="1:8" x14ac:dyDescent="0.2">
      <c r="A296" t="s">
        <v>38</v>
      </c>
      <c r="B296">
        <v>2010</v>
      </c>
      <c r="C296" t="s">
        <v>56</v>
      </c>
      <c r="D296" t="s">
        <v>65</v>
      </c>
      <c r="E296" t="s">
        <v>83</v>
      </c>
      <c r="F296">
        <v>28.812555449999998</v>
      </c>
      <c r="G296">
        <v>14.775669461538461</v>
      </c>
      <c r="H296">
        <v>1.072893791458271</v>
      </c>
    </row>
    <row r="297" spans="1:8" x14ac:dyDescent="0.2">
      <c r="A297" t="s">
        <v>38</v>
      </c>
      <c r="B297">
        <v>2010</v>
      </c>
      <c r="C297" t="s">
        <v>56</v>
      </c>
      <c r="D297" t="s">
        <v>65</v>
      </c>
      <c r="E297" t="s">
        <v>67</v>
      </c>
    </row>
    <row r="298" spans="1:8" x14ac:dyDescent="0.2">
      <c r="A298" t="s">
        <v>38</v>
      </c>
      <c r="B298">
        <v>2010</v>
      </c>
      <c r="C298" t="s">
        <v>56</v>
      </c>
      <c r="D298" t="s">
        <v>65</v>
      </c>
      <c r="E298" t="s">
        <v>68</v>
      </c>
    </row>
    <row r="299" spans="1:8" x14ac:dyDescent="0.2">
      <c r="A299" t="s">
        <v>38</v>
      </c>
      <c r="B299">
        <v>2010</v>
      </c>
      <c r="C299" t="s">
        <v>56</v>
      </c>
      <c r="D299" t="s">
        <v>65</v>
      </c>
      <c r="E299" t="s">
        <v>58</v>
      </c>
      <c r="F299">
        <v>28.812555449999998</v>
      </c>
      <c r="G299">
        <v>14.775669461538461</v>
      </c>
      <c r="H299">
        <v>1.072893791458271</v>
      </c>
    </row>
    <row r="300" spans="1:8" x14ac:dyDescent="0.2">
      <c r="A300" t="s">
        <v>38</v>
      </c>
      <c r="B300">
        <v>2011</v>
      </c>
      <c r="C300" t="s">
        <v>56</v>
      </c>
      <c r="D300" t="s">
        <v>65</v>
      </c>
      <c r="E300" t="s">
        <v>66</v>
      </c>
    </row>
    <row r="301" spans="1:8" x14ac:dyDescent="0.2">
      <c r="A301" t="s">
        <v>38</v>
      </c>
      <c r="B301">
        <v>2011</v>
      </c>
      <c r="C301" t="s">
        <v>56</v>
      </c>
      <c r="D301" t="s">
        <v>65</v>
      </c>
      <c r="E301" t="s">
        <v>83</v>
      </c>
      <c r="F301">
        <v>12.966295059999998</v>
      </c>
      <c r="G301">
        <v>6.5648802896055889</v>
      </c>
      <c r="H301">
        <v>0.44940302141904936</v>
      </c>
    </row>
    <row r="302" spans="1:8" x14ac:dyDescent="0.2">
      <c r="A302" t="s">
        <v>38</v>
      </c>
      <c r="B302">
        <v>2011</v>
      </c>
      <c r="C302" t="s">
        <v>56</v>
      </c>
      <c r="D302" t="s">
        <v>65</v>
      </c>
      <c r="E302" t="s">
        <v>67</v>
      </c>
    </row>
    <row r="303" spans="1:8" x14ac:dyDescent="0.2">
      <c r="A303" t="s">
        <v>38</v>
      </c>
      <c r="B303">
        <v>2011</v>
      </c>
      <c r="C303" t="s">
        <v>56</v>
      </c>
      <c r="D303" t="s">
        <v>65</v>
      </c>
      <c r="E303" t="s">
        <v>68</v>
      </c>
    </row>
    <row r="304" spans="1:8" x14ac:dyDescent="0.2">
      <c r="A304" t="s">
        <v>38</v>
      </c>
      <c r="B304">
        <v>2011</v>
      </c>
      <c r="C304" t="s">
        <v>56</v>
      </c>
      <c r="D304" t="s">
        <v>65</v>
      </c>
      <c r="E304" t="s">
        <v>58</v>
      </c>
      <c r="F304">
        <v>12.966295059999998</v>
      </c>
      <c r="G304">
        <v>6.5648802896055889</v>
      </c>
      <c r="H304">
        <v>0.44940302141904936</v>
      </c>
    </row>
    <row r="305" spans="1:8" x14ac:dyDescent="0.2">
      <c r="A305" t="s">
        <v>38</v>
      </c>
      <c r="B305">
        <v>2012</v>
      </c>
      <c r="C305" t="s">
        <v>56</v>
      </c>
      <c r="D305" t="s">
        <v>65</v>
      </c>
      <c r="E305" t="s">
        <v>66</v>
      </c>
    </row>
    <row r="306" spans="1:8" x14ac:dyDescent="0.2">
      <c r="A306" t="s">
        <v>38</v>
      </c>
      <c r="B306">
        <v>2012</v>
      </c>
      <c r="C306" t="s">
        <v>56</v>
      </c>
      <c r="D306" t="s">
        <v>65</v>
      </c>
      <c r="E306" t="s">
        <v>83</v>
      </c>
      <c r="F306">
        <v>31.815463899999997</v>
      </c>
      <c r="G306">
        <v>16.475306250323648</v>
      </c>
      <c r="H306">
        <v>1.0818378437875491</v>
      </c>
    </row>
    <row r="307" spans="1:8" x14ac:dyDescent="0.2">
      <c r="A307" t="s">
        <v>38</v>
      </c>
      <c r="B307">
        <v>2012</v>
      </c>
      <c r="C307" t="s">
        <v>56</v>
      </c>
      <c r="D307" t="s">
        <v>65</v>
      </c>
      <c r="E307" t="s">
        <v>67</v>
      </c>
    </row>
    <row r="308" spans="1:8" x14ac:dyDescent="0.2">
      <c r="A308" t="s">
        <v>38</v>
      </c>
      <c r="B308">
        <v>2012</v>
      </c>
      <c r="C308" t="s">
        <v>56</v>
      </c>
      <c r="D308" t="s">
        <v>65</v>
      </c>
      <c r="E308" t="s">
        <v>68</v>
      </c>
    </row>
    <row r="309" spans="1:8" x14ac:dyDescent="0.2">
      <c r="A309" t="s">
        <v>38</v>
      </c>
      <c r="B309">
        <v>2012</v>
      </c>
      <c r="C309" t="s">
        <v>56</v>
      </c>
      <c r="D309" t="s">
        <v>65</v>
      </c>
      <c r="E309" t="s">
        <v>58</v>
      </c>
      <c r="F309">
        <v>31.815463899999997</v>
      </c>
      <c r="G309">
        <v>16.475306250323648</v>
      </c>
      <c r="H309">
        <v>1.0818378437875491</v>
      </c>
    </row>
    <row r="310" spans="1:8" x14ac:dyDescent="0.2">
      <c r="A310" t="s">
        <v>38</v>
      </c>
      <c r="B310">
        <v>2013</v>
      </c>
      <c r="C310" t="s">
        <v>56</v>
      </c>
      <c r="D310" t="s">
        <v>65</v>
      </c>
      <c r="E310" t="s">
        <v>66</v>
      </c>
    </row>
    <row r="311" spans="1:8" x14ac:dyDescent="0.2">
      <c r="A311" t="s">
        <v>38</v>
      </c>
      <c r="B311">
        <v>2013</v>
      </c>
      <c r="C311" t="s">
        <v>56</v>
      </c>
      <c r="D311" t="s">
        <v>65</v>
      </c>
      <c r="E311" t="s">
        <v>83</v>
      </c>
      <c r="F311">
        <v>26.19649269999999</v>
      </c>
      <c r="G311">
        <v>13.039568292682922</v>
      </c>
      <c r="H311">
        <v>0.82559558764171204</v>
      </c>
    </row>
    <row r="312" spans="1:8" x14ac:dyDescent="0.2">
      <c r="A312" t="s">
        <v>38</v>
      </c>
      <c r="B312">
        <v>2013</v>
      </c>
      <c r="C312" t="s">
        <v>56</v>
      </c>
      <c r="D312" t="s">
        <v>65</v>
      </c>
      <c r="E312" t="s">
        <v>67</v>
      </c>
    </row>
    <row r="313" spans="1:8" x14ac:dyDescent="0.2">
      <c r="A313" t="s">
        <v>38</v>
      </c>
      <c r="B313">
        <v>2013</v>
      </c>
      <c r="C313" t="s">
        <v>56</v>
      </c>
      <c r="D313" t="s">
        <v>65</v>
      </c>
      <c r="E313" t="s">
        <v>68</v>
      </c>
    </row>
    <row r="314" spans="1:8" x14ac:dyDescent="0.2">
      <c r="A314" t="s">
        <v>38</v>
      </c>
      <c r="B314">
        <v>2013</v>
      </c>
      <c r="C314" t="s">
        <v>56</v>
      </c>
      <c r="D314" t="s">
        <v>65</v>
      </c>
      <c r="E314" t="s">
        <v>58</v>
      </c>
      <c r="F314">
        <v>26.19649269999999</v>
      </c>
      <c r="G314">
        <v>13.039568292682922</v>
      </c>
      <c r="H314">
        <v>0.82559558764171204</v>
      </c>
    </row>
    <row r="315" spans="1:8" x14ac:dyDescent="0.2">
      <c r="A315" t="s">
        <v>38</v>
      </c>
      <c r="B315">
        <v>2014</v>
      </c>
      <c r="C315" t="s">
        <v>56</v>
      </c>
      <c r="D315" t="s">
        <v>65</v>
      </c>
      <c r="E315" t="s">
        <v>66</v>
      </c>
    </row>
    <row r="316" spans="1:8" x14ac:dyDescent="0.2">
      <c r="A316" t="s">
        <v>38</v>
      </c>
      <c r="B316">
        <v>2014</v>
      </c>
      <c r="C316" t="s">
        <v>56</v>
      </c>
      <c r="D316" t="s">
        <v>65</v>
      </c>
      <c r="E316" t="s">
        <v>83</v>
      </c>
      <c r="F316">
        <v>55.092694079999994</v>
      </c>
      <c r="G316">
        <v>27.422943792931804</v>
      </c>
      <c r="H316">
        <v>1.6492002001766743</v>
      </c>
    </row>
    <row r="317" spans="1:8" x14ac:dyDescent="0.2">
      <c r="A317" t="s">
        <v>38</v>
      </c>
      <c r="B317">
        <v>2014</v>
      </c>
      <c r="C317" t="s">
        <v>56</v>
      </c>
      <c r="D317" t="s">
        <v>65</v>
      </c>
      <c r="E317" t="s">
        <v>67</v>
      </c>
    </row>
    <row r="318" spans="1:8" x14ac:dyDescent="0.2">
      <c r="A318" t="s">
        <v>38</v>
      </c>
      <c r="B318">
        <v>2014</v>
      </c>
      <c r="C318" t="s">
        <v>56</v>
      </c>
      <c r="D318" t="s">
        <v>65</v>
      </c>
      <c r="E318" t="s">
        <v>68</v>
      </c>
    </row>
    <row r="319" spans="1:8" x14ac:dyDescent="0.2">
      <c r="A319" t="s">
        <v>38</v>
      </c>
      <c r="B319">
        <v>2014</v>
      </c>
      <c r="C319" t="s">
        <v>56</v>
      </c>
      <c r="D319" t="s">
        <v>65</v>
      </c>
      <c r="E319" t="s">
        <v>58</v>
      </c>
      <c r="F319">
        <v>55.092694079999994</v>
      </c>
      <c r="G319">
        <v>27.422943792931804</v>
      </c>
      <c r="H319">
        <v>1.6492002001766743</v>
      </c>
    </row>
    <row r="320" spans="1:8" x14ac:dyDescent="0.2">
      <c r="A320" t="s">
        <v>38</v>
      </c>
      <c r="B320">
        <v>2015</v>
      </c>
      <c r="C320" t="s">
        <v>56</v>
      </c>
      <c r="D320" t="s">
        <v>65</v>
      </c>
      <c r="E320" t="s">
        <v>66</v>
      </c>
    </row>
    <row r="321" spans="1:8" x14ac:dyDescent="0.2">
      <c r="A321" t="s">
        <v>38</v>
      </c>
      <c r="B321">
        <v>2015</v>
      </c>
      <c r="C321" t="s">
        <v>56</v>
      </c>
      <c r="D321" t="s">
        <v>65</v>
      </c>
      <c r="E321" t="s">
        <v>83</v>
      </c>
      <c r="F321">
        <v>51.61566701000001</v>
      </c>
      <c r="G321">
        <v>25.743474817955118</v>
      </c>
      <c r="H321">
        <v>1.4934269350804275</v>
      </c>
    </row>
    <row r="322" spans="1:8" x14ac:dyDescent="0.2">
      <c r="A322" t="s">
        <v>38</v>
      </c>
      <c r="B322">
        <v>2015</v>
      </c>
      <c r="C322" t="s">
        <v>56</v>
      </c>
      <c r="D322" t="s">
        <v>65</v>
      </c>
      <c r="E322" t="s">
        <v>67</v>
      </c>
    </row>
    <row r="323" spans="1:8" x14ac:dyDescent="0.2">
      <c r="A323" t="s">
        <v>38</v>
      </c>
      <c r="B323">
        <v>2015</v>
      </c>
      <c r="C323" t="s">
        <v>56</v>
      </c>
      <c r="D323" t="s">
        <v>65</v>
      </c>
      <c r="E323" t="s">
        <v>68</v>
      </c>
      <c r="F323">
        <v>0.36403032000000002</v>
      </c>
      <c r="G323">
        <v>0.18156125685785537</v>
      </c>
      <c r="H323">
        <v>1.0532706764568597E-2</v>
      </c>
    </row>
    <row r="324" spans="1:8" x14ac:dyDescent="0.2">
      <c r="A324" t="s">
        <v>38</v>
      </c>
      <c r="B324">
        <v>2015</v>
      </c>
      <c r="C324" t="s">
        <v>56</v>
      </c>
      <c r="D324" t="s">
        <v>65</v>
      </c>
      <c r="E324" t="s">
        <v>58</v>
      </c>
      <c r="F324">
        <v>51.979697330000008</v>
      </c>
      <c r="G324">
        <v>25.925036074812972</v>
      </c>
      <c r="H324">
        <v>1.5039596418449963</v>
      </c>
    </row>
    <row r="325" spans="1:8" x14ac:dyDescent="0.2">
      <c r="A325" t="s">
        <v>38</v>
      </c>
      <c r="B325">
        <v>2016</v>
      </c>
      <c r="C325" t="s">
        <v>56</v>
      </c>
      <c r="D325" t="s">
        <v>65</v>
      </c>
      <c r="E325" t="s">
        <v>66</v>
      </c>
    </row>
    <row r="326" spans="1:8" x14ac:dyDescent="0.2">
      <c r="A326" t="s">
        <v>38</v>
      </c>
      <c r="B326">
        <v>2016</v>
      </c>
      <c r="C326" t="s">
        <v>56</v>
      </c>
      <c r="D326" t="s">
        <v>65</v>
      </c>
      <c r="E326" t="s">
        <v>83</v>
      </c>
      <c r="F326">
        <v>115.65662817000002</v>
      </c>
      <c r="G326">
        <v>57.889097637519406</v>
      </c>
      <c r="H326">
        <v>3.2611735569918476</v>
      </c>
    </row>
    <row r="327" spans="1:8" x14ac:dyDescent="0.2">
      <c r="A327" t="s">
        <v>38</v>
      </c>
      <c r="B327">
        <v>2016</v>
      </c>
      <c r="C327" t="s">
        <v>56</v>
      </c>
      <c r="D327" t="s">
        <v>65</v>
      </c>
      <c r="E327" t="s">
        <v>67</v>
      </c>
    </row>
    <row r="328" spans="1:8" x14ac:dyDescent="0.2">
      <c r="A328" t="s">
        <v>38</v>
      </c>
      <c r="B328">
        <v>2016</v>
      </c>
      <c r="C328" t="s">
        <v>56</v>
      </c>
      <c r="D328" t="s">
        <v>65</v>
      </c>
      <c r="E328" t="s">
        <v>68</v>
      </c>
      <c r="F328">
        <v>0.71524012000000003</v>
      </c>
      <c r="G328">
        <v>0.35799595575354126</v>
      </c>
      <c r="H328">
        <v>2.0167648003840952E-2</v>
      </c>
    </row>
    <row r="329" spans="1:8" x14ac:dyDescent="0.2">
      <c r="A329" t="s">
        <v>38</v>
      </c>
      <c r="B329">
        <v>2016</v>
      </c>
      <c r="C329" t="s">
        <v>56</v>
      </c>
      <c r="D329" t="s">
        <v>65</v>
      </c>
      <c r="E329" t="s">
        <v>58</v>
      </c>
      <c r="F329">
        <v>116.37186829000002</v>
      </c>
      <c r="G329">
        <v>58.24709359327295</v>
      </c>
      <c r="H329">
        <v>3.2813412049956887</v>
      </c>
    </row>
    <row r="330" spans="1:8" x14ac:dyDescent="0.2">
      <c r="A330" t="s">
        <v>38</v>
      </c>
      <c r="B330">
        <v>2017</v>
      </c>
      <c r="C330" t="s">
        <v>56</v>
      </c>
      <c r="D330" t="s">
        <v>65</v>
      </c>
      <c r="E330" t="s">
        <v>66</v>
      </c>
    </row>
    <row r="331" spans="1:8" x14ac:dyDescent="0.2">
      <c r="A331" t="s">
        <v>38</v>
      </c>
      <c r="B331">
        <v>2017</v>
      </c>
      <c r="C331" t="s">
        <v>56</v>
      </c>
      <c r="D331" t="s">
        <v>65</v>
      </c>
      <c r="E331" t="s">
        <v>83</v>
      </c>
      <c r="F331">
        <v>74.447743269999975</v>
      </c>
      <c r="G331">
        <v>37.20526900049974</v>
      </c>
      <c r="H331">
        <v>2.0257759643375284</v>
      </c>
    </row>
    <row r="332" spans="1:8" x14ac:dyDescent="0.2">
      <c r="A332" t="s">
        <v>38</v>
      </c>
      <c r="B332">
        <v>2017</v>
      </c>
      <c r="C332" t="s">
        <v>56</v>
      </c>
      <c r="D332" t="s">
        <v>65</v>
      </c>
      <c r="E332" t="s">
        <v>67</v>
      </c>
    </row>
    <row r="333" spans="1:8" x14ac:dyDescent="0.2">
      <c r="A333" t="s">
        <v>38</v>
      </c>
      <c r="B333">
        <v>2017</v>
      </c>
      <c r="C333" t="s">
        <v>56</v>
      </c>
      <c r="D333" t="s">
        <v>65</v>
      </c>
      <c r="E333" t="s">
        <v>68</v>
      </c>
      <c r="F333">
        <v>1.2997951699999999</v>
      </c>
      <c r="G333">
        <v>0.64957279860069961</v>
      </c>
      <c r="H333">
        <v>3.5368349640882438E-2</v>
      </c>
    </row>
    <row r="334" spans="1:8" x14ac:dyDescent="0.2">
      <c r="A334" t="s">
        <v>38</v>
      </c>
      <c r="B334">
        <v>2017</v>
      </c>
      <c r="C334" t="s">
        <v>56</v>
      </c>
      <c r="D334" t="s">
        <v>65</v>
      </c>
      <c r="E334" t="s">
        <v>58</v>
      </c>
      <c r="F334">
        <v>75.747538439999971</v>
      </c>
      <c r="G334">
        <v>37.854841799100434</v>
      </c>
      <c r="H334">
        <v>2.0611443139784109</v>
      </c>
    </row>
    <row r="335" spans="1:8" x14ac:dyDescent="0.2">
      <c r="A335" t="s">
        <v>38</v>
      </c>
      <c r="B335">
        <v>2018</v>
      </c>
      <c r="C335" t="s">
        <v>56</v>
      </c>
      <c r="D335" t="s">
        <v>65</v>
      </c>
      <c r="E335" t="s">
        <v>66</v>
      </c>
    </row>
    <row r="336" spans="1:8" x14ac:dyDescent="0.2">
      <c r="A336" t="s">
        <v>38</v>
      </c>
      <c r="B336">
        <v>2018</v>
      </c>
      <c r="C336" t="s">
        <v>56</v>
      </c>
      <c r="D336" t="s">
        <v>65</v>
      </c>
      <c r="E336" t="s">
        <v>83</v>
      </c>
      <c r="F336">
        <v>46.807910919999998</v>
      </c>
      <c r="G336">
        <v>23.415663291645821</v>
      </c>
      <c r="H336">
        <v>1.222111862820763</v>
      </c>
    </row>
    <row r="337" spans="1:8" x14ac:dyDescent="0.2">
      <c r="A337" t="s">
        <v>38</v>
      </c>
      <c r="B337">
        <v>2018</v>
      </c>
      <c r="C337" t="s">
        <v>56</v>
      </c>
      <c r="D337" t="s">
        <v>65</v>
      </c>
      <c r="E337" t="s">
        <v>67</v>
      </c>
    </row>
    <row r="338" spans="1:8" x14ac:dyDescent="0.2">
      <c r="A338" t="s">
        <v>38</v>
      </c>
      <c r="B338">
        <v>2018</v>
      </c>
      <c r="C338" t="s">
        <v>56</v>
      </c>
      <c r="D338" t="s">
        <v>65</v>
      </c>
      <c r="E338" t="s">
        <v>68</v>
      </c>
      <c r="F338">
        <v>0.64835134999999999</v>
      </c>
      <c r="G338">
        <v>0.32433784392196097</v>
      </c>
      <c r="H338">
        <v>1.692786241763888E-2</v>
      </c>
    </row>
    <row r="339" spans="1:8" x14ac:dyDescent="0.2">
      <c r="A339" t="s">
        <v>38</v>
      </c>
      <c r="B339">
        <v>2018</v>
      </c>
      <c r="C339" t="s">
        <v>56</v>
      </c>
      <c r="D339" t="s">
        <v>65</v>
      </c>
      <c r="E339" t="s">
        <v>58</v>
      </c>
      <c r="F339">
        <v>47.456262269999996</v>
      </c>
      <c r="G339">
        <v>23.74000113556778</v>
      </c>
      <c r="H339">
        <v>1.239039725238402</v>
      </c>
    </row>
    <row r="340" spans="1:8" x14ac:dyDescent="0.2">
      <c r="A340" t="s">
        <v>38</v>
      </c>
      <c r="B340">
        <v>2019</v>
      </c>
      <c r="C340" t="s">
        <v>56</v>
      </c>
      <c r="D340" t="s">
        <v>65</v>
      </c>
      <c r="E340" t="s">
        <v>66</v>
      </c>
    </row>
    <row r="341" spans="1:8" x14ac:dyDescent="0.2">
      <c r="A341" t="s">
        <v>38</v>
      </c>
      <c r="B341">
        <v>2019</v>
      </c>
      <c r="C341" t="s">
        <v>56</v>
      </c>
      <c r="D341" t="s">
        <v>65</v>
      </c>
      <c r="E341" t="s">
        <v>83</v>
      </c>
      <c r="F341">
        <v>56.569689150000002</v>
      </c>
      <c r="G341">
        <v>28.284844575000001</v>
      </c>
      <c r="H341">
        <v>1.4263663426626325</v>
      </c>
    </row>
    <row r="342" spans="1:8" x14ac:dyDescent="0.2">
      <c r="A342" t="s">
        <v>38</v>
      </c>
      <c r="B342">
        <v>2019</v>
      </c>
      <c r="C342" t="s">
        <v>56</v>
      </c>
      <c r="D342" t="s">
        <v>65</v>
      </c>
      <c r="E342" t="s">
        <v>67</v>
      </c>
    </row>
    <row r="343" spans="1:8" x14ac:dyDescent="0.2">
      <c r="A343" t="s">
        <v>38</v>
      </c>
      <c r="B343">
        <v>2019</v>
      </c>
      <c r="C343" t="s">
        <v>56</v>
      </c>
      <c r="D343" t="s">
        <v>65</v>
      </c>
      <c r="E343" t="s">
        <v>68</v>
      </c>
      <c r="F343">
        <v>0.21524279999999998</v>
      </c>
      <c r="G343">
        <v>0.10762139999999999</v>
      </c>
      <c r="H343">
        <v>5.4272012102874424E-3</v>
      </c>
    </row>
    <row r="344" spans="1:8" x14ac:dyDescent="0.2">
      <c r="A344" t="s">
        <v>38</v>
      </c>
      <c r="B344">
        <v>2019</v>
      </c>
      <c r="C344" t="s">
        <v>56</v>
      </c>
      <c r="D344" t="s">
        <v>65</v>
      </c>
      <c r="E344" t="s">
        <v>58</v>
      </c>
      <c r="F344">
        <v>56.784931950000001</v>
      </c>
      <c r="G344">
        <v>28.392465975</v>
      </c>
      <c r="H344">
        <v>1.4317935438729199</v>
      </c>
    </row>
    <row r="345" spans="1:8" x14ac:dyDescent="0.2">
      <c r="A345" t="s">
        <v>38</v>
      </c>
      <c r="B345">
        <v>2020</v>
      </c>
      <c r="C345" t="s">
        <v>56</v>
      </c>
      <c r="D345" t="s">
        <v>65</v>
      </c>
      <c r="E345" t="s">
        <v>66</v>
      </c>
    </row>
    <row r="346" spans="1:8" x14ac:dyDescent="0.2">
      <c r="A346" t="s">
        <v>38</v>
      </c>
      <c r="B346">
        <v>2020</v>
      </c>
      <c r="C346" t="s">
        <v>56</v>
      </c>
      <c r="D346" t="s">
        <v>65</v>
      </c>
      <c r="E346" t="s">
        <v>83</v>
      </c>
      <c r="F346">
        <v>66.62225749000001</v>
      </c>
      <c r="G346">
        <v>33.311128745000005</v>
      </c>
      <c r="H346">
        <v>1.9525866790738573</v>
      </c>
    </row>
    <row r="347" spans="1:8" x14ac:dyDescent="0.2">
      <c r="A347" t="s">
        <v>38</v>
      </c>
      <c r="B347">
        <v>2020</v>
      </c>
      <c r="C347" t="s">
        <v>56</v>
      </c>
      <c r="D347" t="s">
        <v>65</v>
      </c>
      <c r="E347" t="s">
        <v>67</v>
      </c>
    </row>
    <row r="348" spans="1:8" x14ac:dyDescent="0.2">
      <c r="A348" t="s">
        <v>38</v>
      </c>
      <c r="B348">
        <v>2020</v>
      </c>
      <c r="C348" t="s">
        <v>56</v>
      </c>
      <c r="D348" t="s">
        <v>65</v>
      </c>
      <c r="E348" t="s">
        <v>68</v>
      </c>
      <c r="F348">
        <v>0.30287888000000002</v>
      </c>
      <c r="G348">
        <v>0.15143944000000001</v>
      </c>
      <c r="H348">
        <v>8.8768722157092621E-3</v>
      </c>
    </row>
    <row r="349" spans="1:8" x14ac:dyDescent="0.2">
      <c r="A349" t="s">
        <v>38</v>
      </c>
      <c r="B349">
        <v>2020</v>
      </c>
      <c r="C349" t="s">
        <v>56</v>
      </c>
      <c r="D349" t="s">
        <v>65</v>
      </c>
      <c r="E349" t="s">
        <v>58</v>
      </c>
      <c r="F349">
        <v>66.925136370000004</v>
      </c>
      <c r="G349">
        <v>33.462568185000002</v>
      </c>
      <c r="H349">
        <v>1.9614635512895662</v>
      </c>
    </row>
    <row r="350" spans="1:8" x14ac:dyDescent="0.2">
      <c r="A350" t="s">
        <v>38</v>
      </c>
      <c r="B350">
        <v>2021</v>
      </c>
      <c r="C350" t="s">
        <v>56</v>
      </c>
      <c r="D350" t="s">
        <v>65</v>
      </c>
      <c r="E350" t="s">
        <v>66</v>
      </c>
    </row>
    <row r="351" spans="1:8" x14ac:dyDescent="0.2">
      <c r="A351" t="s">
        <v>38</v>
      </c>
      <c r="B351">
        <v>2021</v>
      </c>
      <c r="C351" t="s">
        <v>56</v>
      </c>
      <c r="D351" t="s">
        <v>65</v>
      </c>
      <c r="E351" t="s">
        <v>83</v>
      </c>
      <c r="F351">
        <v>36.647237309999987</v>
      </c>
      <c r="G351">
        <v>18.323618654999994</v>
      </c>
      <c r="H351">
        <v>0.95985430356207402</v>
      </c>
    </row>
    <row r="352" spans="1:8" x14ac:dyDescent="0.2">
      <c r="A352" t="s">
        <v>38</v>
      </c>
      <c r="B352">
        <v>2021</v>
      </c>
      <c r="C352" t="s">
        <v>56</v>
      </c>
      <c r="D352" t="s">
        <v>65</v>
      </c>
      <c r="E352" t="s">
        <v>67</v>
      </c>
    </row>
    <row r="353" spans="1:8" x14ac:dyDescent="0.2">
      <c r="A353" t="s">
        <v>38</v>
      </c>
      <c r="B353">
        <v>2021</v>
      </c>
      <c r="C353" t="s">
        <v>56</v>
      </c>
      <c r="D353" t="s">
        <v>65</v>
      </c>
      <c r="E353" t="s">
        <v>68</v>
      </c>
      <c r="F353">
        <v>0.26501897999999996</v>
      </c>
      <c r="G353">
        <v>0.13250948999999998</v>
      </c>
      <c r="H353">
        <v>6.9413038239916182E-3</v>
      </c>
    </row>
    <row r="354" spans="1:8" x14ac:dyDescent="0.2">
      <c r="A354" t="s">
        <v>38</v>
      </c>
      <c r="B354">
        <v>2021</v>
      </c>
      <c r="C354" t="s">
        <v>56</v>
      </c>
      <c r="D354" t="s">
        <v>65</v>
      </c>
      <c r="E354" t="s">
        <v>58</v>
      </c>
      <c r="F354">
        <v>36.912256289999988</v>
      </c>
      <c r="G354">
        <v>18.456128144999994</v>
      </c>
      <c r="H354">
        <v>0.96679560738606563</v>
      </c>
    </row>
    <row r="355" spans="1:8" x14ac:dyDescent="0.2">
      <c r="A355" t="s">
        <v>38</v>
      </c>
      <c r="B355">
        <v>2008</v>
      </c>
      <c r="C355" t="s">
        <v>56</v>
      </c>
      <c r="D355" t="s">
        <v>84</v>
      </c>
      <c r="E355" t="s">
        <v>58</v>
      </c>
      <c r="F355">
        <v>46.087000000000003</v>
      </c>
      <c r="G355">
        <v>23.558247712518533</v>
      </c>
      <c r="H355">
        <v>1.7433240672084811</v>
      </c>
    </row>
    <row r="356" spans="1:8" x14ac:dyDescent="0.2">
      <c r="A356" t="s">
        <v>38</v>
      </c>
      <c r="B356">
        <v>2009</v>
      </c>
      <c r="C356" t="s">
        <v>56</v>
      </c>
      <c r="D356" t="s">
        <v>84</v>
      </c>
      <c r="E356" t="s">
        <v>58</v>
      </c>
      <c r="F356">
        <v>60.300765040000002</v>
      </c>
      <c r="G356">
        <v>30.92029793867296</v>
      </c>
      <c r="H356">
        <v>2.3472278528362143</v>
      </c>
    </row>
    <row r="357" spans="1:8" x14ac:dyDescent="0.2">
      <c r="A357" t="s">
        <v>38</v>
      </c>
      <c r="B357">
        <v>2010</v>
      </c>
      <c r="C357" t="s">
        <v>56</v>
      </c>
      <c r="D357" t="s">
        <v>84</v>
      </c>
      <c r="E357" t="s">
        <v>58</v>
      </c>
      <c r="F357">
        <v>22.881999999999998</v>
      </c>
      <c r="G357">
        <v>11.734358974358974</v>
      </c>
      <c r="H357">
        <v>0.85205756145965716</v>
      </c>
    </row>
    <row r="358" spans="1:8" x14ac:dyDescent="0.2">
      <c r="A358" t="s">
        <v>38</v>
      </c>
      <c r="B358">
        <v>2011</v>
      </c>
      <c r="C358" t="s">
        <v>56</v>
      </c>
      <c r="D358" t="s">
        <v>84</v>
      </c>
      <c r="E358" t="s">
        <v>58</v>
      </c>
      <c r="F358">
        <v>28.025806640000003</v>
      </c>
      <c r="G358">
        <v>14.18956338413245</v>
      </c>
      <c r="H358">
        <v>0.97135551238350881</v>
      </c>
    </row>
    <row r="359" spans="1:8" x14ac:dyDescent="0.2">
      <c r="A359" t="s">
        <v>38</v>
      </c>
      <c r="B359">
        <v>2012</v>
      </c>
      <c r="C359" t="s">
        <v>56</v>
      </c>
      <c r="D359" t="s">
        <v>84</v>
      </c>
      <c r="E359" t="s">
        <v>58</v>
      </c>
      <c r="F359">
        <v>32.31</v>
      </c>
      <c r="G359">
        <v>16.731396613329192</v>
      </c>
      <c r="H359">
        <v>1.0986538132098622</v>
      </c>
    </row>
    <row r="360" spans="1:8" x14ac:dyDescent="0.2">
      <c r="A360" t="s">
        <v>38</v>
      </c>
      <c r="B360">
        <v>2013</v>
      </c>
      <c r="C360" t="s">
        <v>56</v>
      </c>
      <c r="D360" t="s">
        <v>84</v>
      </c>
      <c r="E360" t="s">
        <v>58</v>
      </c>
      <c r="F360">
        <v>37.738999999999997</v>
      </c>
      <c r="G360">
        <v>18.784967645594822</v>
      </c>
      <c r="H360">
        <v>1.1893634861284534</v>
      </c>
    </row>
    <row r="361" spans="1:8" x14ac:dyDescent="0.2">
      <c r="A361" t="s">
        <v>38</v>
      </c>
      <c r="B361">
        <v>2014</v>
      </c>
      <c r="C361" t="s">
        <v>56</v>
      </c>
      <c r="D361" t="s">
        <v>84</v>
      </c>
      <c r="E361" t="s">
        <v>58</v>
      </c>
      <c r="F361">
        <v>35.605494479999997</v>
      </c>
      <c r="G361">
        <v>17.722993768043803</v>
      </c>
      <c r="H361">
        <v>1.0658507376411364</v>
      </c>
    </row>
    <row r="362" spans="1:8" x14ac:dyDescent="0.2">
      <c r="A362" t="s">
        <v>38</v>
      </c>
      <c r="B362">
        <v>2015</v>
      </c>
      <c r="C362" t="s">
        <v>56</v>
      </c>
      <c r="D362" t="s">
        <v>84</v>
      </c>
      <c r="E362" t="s">
        <v>58</v>
      </c>
      <c r="F362">
        <v>38.976069250000002</v>
      </c>
      <c r="G362">
        <v>19.43943603491272</v>
      </c>
      <c r="H362">
        <v>1.1277179006566518</v>
      </c>
    </row>
    <row r="363" spans="1:8" x14ac:dyDescent="0.2">
      <c r="A363" t="s">
        <v>38</v>
      </c>
      <c r="B363">
        <v>2016</v>
      </c>
      <c r="C363" t="s">
        <v>56</v>
      </c>
      <c r="D363" t="s">
        <v>84</v>
      </c>
      <c r="E363" t="s">
        <v>58</v>
      </c>
      <c r="F363">
        <v>40.32349498</v>
      </c>
      <c r="G363">
        <v>20.182939576555384</v>
      </c>
      <c r="H363">
        <v>1.1370028474371483</v>
      </c>
    </row>
    <row r="364" spans="1:8" x14ac:dyDescent="0.2">
      <c r="A364" t="s">
        <v>38</v>
      </c>
      <c r="B364">
        <v>2017</v>
      </c>
      <c r="C364" t="s">
        <v>56</v>
      </c>
      <c r="D364" t="s">
        <v>84</v>
      </c>
      <c r="E364" t="s">
        <v>58</v>
      </c>
      <c r="F364">
        <v>72.030387000000005</v>
      </c>
      <c r="G364">
        <v>35.997194902548728</v>
      </c>
      <c r="H364">
        <v>1.9599979835161823</v>
      </c>
    </row>
    <row r="365" spans="1:8" x14ac:dyDescent="0.2">
      <c r="A365" t="s">
        <v>38</v>
      </c>
      <c r="B365">
        <v>2018</v>
      </c>
      <c r="C365" t="s">
        <v>56</v>
      </c>
      <c r="D365" t="s">
        <v>84</v>
      </c>
      <c r="E365" t="s">
        <v>58</v>
      </c>
      <c r="F365">
        <v>78.186599999999999</v>
      </c>
      <c r="G365">
        <v>39.112856428214101</v>
      </c>
      <c r="H365">
        <v>2.0413808156687945</v>
      </c>
    </row>
    <row r="366" spans="1:8" x14ac:dyDescent="0.2">
      <c r="A366" t="s">
        <v>38</v>
      </c>
      <c r="B366">
        <v>2019</v>
      </c>
      <c r="C366" t="s">
        <v>56</v>
      </c>
      <c r="D366" t="s">
        <v>84</v>
      </c>
      <c r="E366" t="s">
        <v>58</v>
      </c>
      <c r="F366">
        <v>83.073638169999995</v>
      </c>
      <c r="G366">
        <v>41.536819084999998</v>
      </c>
      <c r="H366">
        <v>2.0946454404942005</v>
      </c>
    </row>
    <row r="367" spans="1:8" x14ac:dyDescent="0.2">
      <c r="A367" t="s">
        <v>38</v>
      </c>
      <c r="B367">
        <v>2020</v>
      </c>
      <c r="C367" t="s">
        <v>56</v>
      </c>
      <c r="D367" t="s">
        <v>84</v>
      </c>
      <c r="E367" t="s">
        <v>58</v>
      </c>
      <c r="F367">
        <v>39.05485753</v>
      </c>
      <c r="G367">
        <v>19.527428765</v>
      </c>
      <c r="H367">
        <v>1.1446324012309497</v>
      </c>
    </row>
    <row r="368" spans="1:8" x14ac:dyDescent="0.2">
      <c r="A368" t="s">
        <v>38</v>
      </c>
      <c r="B368">
        <v>2021</v>
      </c>
      <c r="C368" t="s">
        <v>56</v>
      </c>
      <c r="D368" t="s">
        <v>84</v>
      </c>
      <c r="E368" t="s">
        <v>58</v>
      </c>
      <c r="F368">
        <v>43.634480311801937</v>
      </c>
      <c r="G368">
        <v>21.817240155900969</v>
      </c>
      <c r="H368">
        <v>1.1428622397014649</v>
      </c>
    </row>
    <row r="369" spans="1:8" x14ac:dyDescent="0.2">
      <c r="A369" t="s">
        <v>11</v>
      </c>
      <c r="B369">
        <v>2008</v>
      </c>
      <c r="C369" t="s">
        <v>56</v>
      </c>
      <c r="D369" t="s">
        <v>57</v>
      </c>
      <c r="E369" t="s">
        <v>58</v>
      </c>
      <c r="F369">
        <v>4119.0999999999995</v>
      </c>
      <c r="G369">
        <v>569.37360707268022</v>
      </c>
      <c r="H369">
        <v>3.4146824400066134</v>
      </c>
    </row>
    <row r="370" spans="1:8" x14ac:dyDescent="0.2">
      <c r="A370" t="s">
        <v>11</v>
      </c>
      <c r="B370">
        <v>2009</v>
      </c>
      <c r="C370" t="s">
        <v>56</v>
      </c>
      <c r="D370" t="s">
        <v>57</v>
      </c>
      <c r="E370" t="s">
        <v>58</v>
      </c>
      <c r="F370">
        <v>4486.8000000000011</v>
      </c>
      <c r="G370">
        <v>637.95017809500121</v>
      </c>
      <c r="H370">
        <v>3.6790684333396895</v>
      </c>
    </row>
    <row r="371" spans="1:8" x14ac:dyDescent="0.2">
      <c r="A371" t="s">
        <v>11</v>
      </c>
      <c r="B371">
        <v>2010</v>
      </c>
      <c r="C371" t="s">
        <v>56</v>
      </c>
      <c r="D371" t="s">
        <v>57</v>
      </c>
      <c r="E371" t="s">
        <v>58</v>
      </c>
      <c r="F371">
        <v>5487.2000000000007</v>
      </c>
      <c r="G371">
        <v>781.42794565928102</v>
      </c>
      <c r="H371">
        <v>3.9767882723857944</v>
      </c>
    </row>
    <row r="372" spans="1:8" x14ac:dyDescent="0.2">
      <c r="A372" t="s">
        <v>11</v>
      </c>
      <c r="B372">
        <v>2011</v>
      </c>
      <c r="C372" t="s">
        <v>56</v>
      </c>
      <c r="D372" t="s">
        <v>57</v>
      </c>
      <c r="E372" t="s">
        <v>58</v>
      </c>
      <c r="F372">
        <v>7646.5</v>
      </c>
      <c r="G372">
        <v>1099.4880408944766</v>
      </c>
      <c r="H372">
        <v>4.5882425522783929</v>
      </c>
    </row>
    <row r="373" spans="1:8" x14ac:dyDescent="0.2">
      <c r="A373" t="s">
        <v>11</v>
      </c>
      <c r="B373">
        <v>2012</v>
      </c>
      <c r="C373" t="s">
        <v>56</v>
      </c>
      <c r="D373" t="s">
        <v>57</v>
      </c>
      <c r="E373" t="s">
        <v>58</v>
      </c>
      <c r="F373">
        <v>9040.2000000000007</v>
      </c>
      <c r="G373">
        <v>1305.9147789743176</v>
      </c>
      <c r="H373">
        <v>4.8216319208264187</v>
      </c>
    </row>
    <row r="374" spans="1:8" x14ac:dyDescent="0.2">
      <c r="A374" t="s">
        <v>11</v>
      </c>
      <c r="B374">
        <v>2013</v>
      </c>
      <c r="C374" t="s">
        <v>56</v>
      </c>
      <c r="D374" t="s">
        <v>57</v>
      </c>
      <c r="E374" t="s">
        <v>58</v>
      </c>
      <c r="F374">
        <v>11442.900000000001</v>
      </c>
      <c r="G374">
        <v>1654.2887112958049</v>
      </c>
      <c r="H374">
        <v>5.3957090044308975</v>
      </c>
    </row>
    <row r="375" spans="1:8" x14ac:dyDescent="0.2">
      <c r="A375" t="s">
        <v>11</v>
      </c>
      <c r="B375">
        <v>2014</v>
      </c>
      <c r="C375" t="s">
        <v>56</v>
      </c>
      <c r="D375" t="s">
        <v>57</v>
      </c>
      <c r="E375" t="s">
        <v>58</v>
      </c>
      <c r="F375">
        <v>12508.27817786</v>
      </c>
      <c r="G375">
        <v>1809.8325658478707</v>
      </c>
      <c r="H375">
        <v>5.4849747082386857</v>
      </c>
    </row>
    <row r="376" spans="1:8" x14ac:dyDescent="0.2">
      <c r="A376" t="s">
        <v>11</v>
      </c>
      <c r="B376">
        <v>2015</v>
      </c>
      <c r="C376" t="s">
        <v>56</v>
      </c>
      <c r="D376" t="s">
        <v>57</v>
      </c>
      <c r="E376" t="s">
        <v>58</v>
      </c>
      <c r="F376">
        <v>14942.4882459</v>
      </c>
      <c r="G376">
        <v>2164.3689336406746</v>
      </c>
      <c r="H376">
        <v>6.558654334031786</v>
      </c>
    </row>
    <row r="377" spans="1:8" x14ac:dyDescent="0.2">
      <c r="A377" t="s">
        <v>11</v>
      </c>
      <c r="B377">
        <v>2016</v>
      </c>
      <c r="C377" t="s">
        <v>56</v>
      </c>
      <c r="D377" t="s">
        <v>57</v>
      </c>
      <c r="E377" t="s">
        <v>58</v>
      </c>
      <c r="F377">
        <v>20426.847992750001</v>
      </c>
      <c r="G377">
        <v>2957.186731020186</v>
      </c>
      <c r="H377">
        <v>8.7126947825018277</v>
      </c>
    </row>
    <row r="378" spans="1:8" x14ac:dyDescent="0.2">
      <c r="A378" t="s">
        <v>11</v>
      </c>
      <c r="B378">
        <v>2017</v>
      </c>
      <c r="C378" t="s">
        <v>56</v>
      </c>
      <c r="D378" t="s">
        <v>57</v>
      </c>
      <c r="E378" t="s">
        <v>58</v>
      </c>
      <c r="F378">
        <v>19298.777362429511</v>
      </c>
      <c r="G378">
        <v>2791.8319807592675</v>
      </c>
      <c r="H378">
        <v>7.4431699562928051</v>
      </c>
    </row>
    <row r="379" spans="1:8" x14ac:dyDescent="0.2">
      <c r="A379" t="s">
        <v>11</v>
      </c>
      <c r="B379">
        <v>2018</v>
      </c>
      <c r="C379" t="s">
        <v>56</v>
      </c>
      <c r="D379" t="s">
        <v>57</v>
      </c>
      <c r="E379" t="s">
        <v>58</v>
      </c>
      <c r="F379">
        <v>17571.745842869997</v>
      </c>
      <c r="G379">
        <v>2542.5984402999766</v>
      </c>
      <c r="H379">
        <v>6.3111116501777946</v>
      </c>
    </row>
    <row r="380" spans="1:8" x14ac:dyDescent="0.2">
      <c r="A380" t="s">
        <v>11</v>
      </c>
      <c r="B380">
        <v>2019</v>
      </c>
      <c r="C380" t="s">
        <v>56</v>
      </c>
      <c r="D380" t="s">
        <v>57</v>
      </c>
      <c r="E380" t="s">
        <v>58</v>
      </c>
      <c r="F380">
        <v>14888.284934530002</v>
      </c>
      <c r="G380">
        <v>2156.0102568182801</v>
      </c>
      <c r="H380">
        <v>5.2720216048025028</v>
      </c>
    </row>
    <row r="381" spans="1:8" x14ac:dyDescent="0.2">
      <c r="A381" t="s">
        <v>11</v>
      </c>
      <c r="B381">
        <v>2008</v>
      </c>
      <c r="C381" t="s">
        <v>56</v>
      </c>
      <c r="D381" t="s">
        <v>59</v>
      </c>
      <c r="E381" t="s">
        <v>60</v>
      </c>
      <c r="F381">
        <v>163.4</v>
      </c>
      <c r="G381">
        <v>22.586401737194038</v>
      </c>
      <c r="H381">
        <v>0.13545655864074208</v>
      </c>
    </row>
    <row r="382" spans="1:8" x14ac:dyDescent="0.2">
      <c r="A382" t="s">
        <v>11</v>
      </c>
      <c r="B382">
        <v>2008</v>
      </c>
      <c r="C382" t="s">
        <v>56</v>
      </c>
      <c r="D382" t="s">
        <v>59</v>
      </c>
      <c r="E382" t="s">
        <v>61</v>
      </c>
    </row>
    <row r="383" spans="1:8" x14ac:dyDescent="0.2">
      <c r="A383" t="s">
        <v>11</v>
      </c>
      <c r="B383">
        <v>2008</v>
      </c>
      <c r="C383" t="s">
        <v>56</v>
      </c>
      <c r="D383" t="s">
        <v>59</v>
      </c>
      <c r="E383" t="s">
        <v>62</v>
      </c>
      <c r="F383">
        <v>246.1</v>
      </c>
      <c r="G383">
        <v>34.017830278601302</v>
      </c>
      <c r="H383">
        <v>0.20401382546809441</v>
      </c>
    </row>
    <row r="384" spans="1:8" x14ac:dyDescent="0.2">
      <c r="A384" t="s">
        <v>11</v>
      </c>
      <c r="B384">
        <v>2008</v>
      </c>
      <c r="C384" t="s">
        <v>56</v>
      </c>
      <c r="D384" t="s">
        <v>59</v>
      </c>
      <c r="E384" t="s">
        <v>58</v>
      </c>
      <c r="F384">
        <v>409.5</v>
      </c>
      <c r="G384">
        <v>56.604232015795333</v>
      </c>
      <c r="H384">
        <v>0.33947038410883645</v>
      </c>
    </row>
    <row r="385" spans="1:8" x14ac:dyDescent="0.2">
      <c r="A385" t="s">
        <v>11</v>
      </c>
      <c r="B385">
        <v>2009</v>
      </c>
      <c r="C385" t="s">
        <v>56</v>
      </c>
      <c r="D385" t="s">
        <v>59</v>
      </c>
      <c r="E385" t="s">
        <v>60</v>
      </c>
      <c r="F385">
        <v>383.8</v>
      </c>
      <c r="G385">
        <v>54.570134249991405</v>
      </c>
      <c r="H385">
        <v>0.31470679876878238</v>
      </c>
    </row>
    <row r="386" spans="1:8" x14ac:dyDescent="0.2">
      <c r="A386" t="s">
        <v>11</v>
      </c>
      <c r="B386">
        <v>2009</v>
      </c>
      <c r="C386" t="s">
        <v>56</v>
      </c>
      <c r="D386" t="s">
        <v>59</v>
      </c>
      <c r="E386" t="s">
        <v>61</v>
      </c>
    </row>
    <row r="387" spans="1:8" x14ac:dyDescent="0.2">
      <c r="A387" t="s">
        <v>11</v>
      </c>
      <c r="B387">
        <v>2009</v>
      </c>
      <c r="C387" t="s">
        <v>56</v>
      </c>
      <c r="D387" t="s">
        <v>59</v>
      </c>
      <c r="E387" t="s">
        <v>62</v>
      </c>
      <c r="F387">
        <v>268.39999999999998</v>
      </c>
      <c r="G387">
        <v>38.162126192542182</v>
      </c>
      <c r="H387">
        <v>0.22008156537139439</v>
      </c>
    </row>
    <row r="388" spans="1:8" x14ac:dyDescent="0.2">
      <c r="A388" t="s">
        <v>11</v>
      </c>
      <c r="B388">
        <v>2009</v>
      </c>
      <c r="C388" t="s">
        <v>56</v>
      </c>
      <c r="D388" t="s">
        <v>59</v>
      </c>
      <c r="E388" t="s">
        <v>58</v>
      </c>
      <c r="F388">
        <v>652.20000000000005</v>
      </c>
      <c r="G388">
        <v>92.732260442533601</v>
      </c>
      <c r="H388">
        <v>0.53478836414017683</v>
      </c>
    </row>
    <row r="389" spans="1:8" x14ac:dyDescent="0.2">
      <c r="A389" t="s">
        <v>11</v>
      </c>
      <c r="B389">
        <v>2010</v>
      </c>
      <c r="C389" t="s">
        <v>56</v>
      </c>
      <c r="D389" t="s">
        <v>59</v>
      </c>
      <c r="E389" t="s">
        <v>60</v>
      </c>
      <c r="F389">
        <v>482.1</v>
      </c>
      <c r="G389">
        <v>68.655491435037789</v>
      </c>
      <c r="H389">
        <v>0.3493967098187038</v>
      </c>
    </row>
    <row r="390" spans="1:8" x14ac:dyDescent="0.2">
      <c r="A390" t="s">
        <v>11</v>
      </c>
      <c r="B390">
        <v>2010</v>
      </c>
      <c r="C390" t="s">
        <v>56</v>
      </c>
      <c r="D390" t="s">
        <v>59</v>
      </c>
      <c r="E390" t="s">
        <v>61</v>
      </c>
    </row>
    <row r="391" spans="1:8" x14ac:dyDescent="0.2">
      <c r="A391" t="s">
        <v>11</v>
      </c>
      <c r="B391">
        <v>2010</v>
      </c>
      <c r="C391" t="s">
        <v>56</v>
      </c>
      <c r="D391" t="s">
        <v>59</v>
      </c>
      <c r="E391" t="s">
        <v>62</v>
      </c>
      <c r="F391">
        <v>244.1</v>
      </c>
      <c r="G391">
        <v>34.762093879470491</v>
      </c>
      <c r="H391">
        <v>0.17690880909924414</v>
      </c>
    </row>
    <row r="392" spans="1:8" x14ac:dyDescent="0.2">
      <c r="A392" t="s">
        <v>11</v>
      </c>
      <c r="B392">
        <v>2010</v>
      </c>
      <c r="C392" t="s">
        <v>56</v>
      </c>
      <c r="D392" t="s">
        <v>59</v>
      </c>
      <c r="E392" t="s">
        <v>58</v>
      </c>
      <c r="F392">
        <v>726.2</v>
      </c>
      <c r="G392">
        <v>103.41758531450827</v>
      </c>
      <c r="H392">
        <v>0.52630551891794786</v>
      </c>
    </row>
    <row r="393" spans="1:8" x14ac:dyDescent="0.2">
      <c r="A393" t="s">
        <v>11</v>
      </c>
      <c r="B393">
        <v>2011</v>
      </c>
      <c r="C393" t="s">
        <v>56</v>
      </c>
      <c r="D393" t="s">
        <v>59</v>
      </c>
      <c r="E393" t="s">
        <v>60</v>
      </c>
      <c r="F393">
        <v>732</v>
      </c>
      <c r="G393">
        <v>105.25406995811899</v>
      </c>
      <c r="H393">
        <v>0.43923279255447384</v>
      </c>
    </row>
    <row r="394" spans="1:8" x14ac:dyDescent="0.2">
      <c r="A394" t="s">
        <v>11</v>
      </c>
      <c r="B394">
        <v>2011</v>
      </c>
      <c r="C394" t="s">
        <v>56</v>
      </c>
      <c r="D394" t="s">
        <v>59</v>
      </c>
      <c r="E394" t="s">
        <v>61</v>
      </c>
    </row>
    <row r="395" spans="1:8" x14ac:dyDescent="0.2">
      <c r="A395" t="s">
        <v>11</v>
      </c>
      <c r="B395">
        <v>2011</v>
      </c>
      <c r="C395" t="s">
        <v>56</v>
      </c>
      <c r="D395" t="s">
        <v>59</v>
      </c>
      <c r="E395" t="s">
        <v>62</v>
      </c>
      <c r="F395">
        <v>449.4</v>
      </c>
      <c r="G395">
        <v>64.619097048058293</v>
      </c>
      <c r="H395">
        <v>0.26966013247811543</v>
      </c>
    </row>
    <row r="396" spans="1:8" x14ac:dyDescent="0.2">
      <c r="A396" t="s">
        <v>11</v>
      </c>
      <c r="B396">
        <v>2011</v>
      </c>
      <c r="C396" t="s">
        <v>56</v>
      </c>
      <c r="D396" t="s">
        <v>59</v>
      </c>
      <c r="E396" t="s">
        <v>58</v>
      </c>
      <c r="F396">
        <v>1181.4000000000001</v>
      </c>
      <c r="G396">
        <v>169.87316700617728</v>
      </c>
      <c r="H396">
        <v>0.70889292503258927</v>
      </c>
    </row>
    <row r="397" spans="1:8" x14ac:dyDescent="0.2">
      <c r="A397" t="s">
        <v>11</v>
      </c>
      <c r="B397">
        <v>2012</v>
      </c>
      <c r="C397" t="s">
        <v>56</v>
      </c>
      <c r="D397" t="s">
        <v>59</v>
      </c>
      <c r="E397" t="s">
        <v>60</v>
      </c>
      <c r="F397">
        <v>911.8</v>
      </c>
      <c r="G397">
        <v>131.71534871670789</v>
      </c>
      <c r="H397">
        <v>0.48631269058312077</v>
      </c>
    </row>
    <row r="398" spans="1:8" x14ac:dyDescent="0.2">
      <c r="A398" t="s">
        <v>11</v>
      </c>
      <c r="B398">
        <v>2012</v>
      </c>
      <c r="C398" t="s">
        <v>56</v>
      </c>
      <c r="D398" t="s">
        <v>59</v>
      </c>
      <c r="E398" t="s">
        <v>61</v>
      </c>
    </row>
    <row r="399" spans="1:8" x14ac:dyDescent="0.2">
      <c r="A399" t="s">
        <v>11</v>
      </c>
      <c r="B399">
        <v>2012</v>
      </c>
      <c r="C399" t="s">
        <v>56</v>
      </c>
      <c r="D399" t="s">
        <v>59</v>
      </c>
      <c r="E399" t="s">
        <v>62</v>
      </c>
      <c r="F399">
        <v>564.70000000000005</v>
      </c>
      <c r="G399">
        <v>81.574531059799256</v>
      </c>
      <c r="H399">
        <v>0.30118532175070012</v>
      </c>
    </row>
    <row r="400" spans="1:8" x14ac:dyDescent="0.2">
      <c r="A400" t="s">
        <v>11</v>
      </c>
      <c r="B400">
        <v>2012</v>
      </c>
      <c r="C400" t="s">
        <v>56</v>
      </c>
      <c r="D400" t="s">
        <v>59</v>
      </c>
      <c r="E400" t="s">
        <v>58</v>
      </c>
      <c r="F400">
        <v>1476.5</v>
      </c>
      <c r="G400">
        <v>213.28987977650715</v>
      </c>
      <c r="H400">
        <v>0.78749801233382088</v>
      </c>
    </row>
    <row r="401" spans="1:8" x14ac:dyDescent="0.2">
      <c r="A401" t="s">
        <v>11</v>
      </c>
      <c r="B401">
        <v>2013</v>
      </c>
      <c r="C401" t="s">
        <v>56</v>
      </c>
      <c r="D401" t="s">
        <v>59</v>
      </c>
      <c r="E401" t="s">
        <v>60</v>
      </c>
      <c r="F401">
        <v>1205.9000000000001</v>
      </c>
      <c r="G401">
        <v>174.3357677644313</v>
      </c>
      <c r="H401">
        <v>0.56862207031812029</v>
      </c>
    </row>
    <row r="402" spans="1:8" x14ac:dyDescent="0.2">
      <c r="A402" t="s">
        <v>11</v>
      </c>
      <c r="B402">
        <v>2013</v>
      </c>
      <c r="C402" t="s">
        <v>56</v>
      </c>
      <c r="D402" t="s">
        <v>59</v>
      </c>
      <c r="E402" t="s">
        <v>61</v>
      </c>
    </row>
    <row r="403" spans="1:8" x14ac:dyDescent="0.2">
      <c r="A403" t="s">
        <v>11</v>
      </c>
      <c r="B403">
        <v>2013</v>
      </c>
      <c r="C403" t="s">
        <v>56</v>
      </c>
      <c r="D403" t="s">
        <v>59</v>
      </c>
      <c r="E403" t="s">
        <v>62</v>
      </c>
      <c r="F403">
        <v>703.4</v>
      </c>
      <c r="G403">
        <v>101.68984082054976</v>
      </c>
      <c r="H403">
        <v>0.33167656046253069</v>
      </c>
    </row>
    <row r="404" spans="1:8" x14ac:dyDescent="0.2">
      <c r="A404" t="s">
        <v>11</v>
      </c>
      <c r="B404">
        <v>2013</v>
      </c>
      <c r="C404" t="s">
        <v>56</v>
      </c>
      <c r="D404" t="s">
        <v>59</v>
      </c>
      <c r="E404" t="s">
        <v>58</v>
      </c>
      <c r="F404">
        <v>1909.3000000000002</v>
      </c>
      <c r="G404">
        <v>276.02560858498106</v>
      </c>
      <c r="H404">
        <v>0.90029863078065098</v>
      </c>
    </row>
    <row r="405" spans="1:8" x14ac:dyDescent="0.2">
      <c r="A405" t="s">
        <v>11</v>
      </c>
      <c r="B405">
        <v>2014</v>
      </c>
      <c r="C405" t="s">
        <v>56</v>
      </c>
      <c r="D405" t="s">
        <v>59</v>
      </c>
      <c r="E405" t="s">
        <v>60</v>
      </c>
      <c r="F405">
        <v>2404.6781778599998</v>
      </c>
      <c r="G405">
        <v>347.9347688619543</v>
      </c>
      <c r="H405">
        <v>1.0544695920147942</v>
      </c>
    </row>
    <row r="406" spans="1:8" x14ac:dyDescent="0.2">
      <c r="A406" t="s">
        <v>11</v>
      </c>
      <c r="B406">
        <v>2014</v>
      </c>
      <c r="C406" t="s">
        <v>56</v>
      </c>
      <c r="D406" t="s">
        <v>59</v>
      </c>
      <c r="E406" t="s">
        <v>61</v>
      </c>
    </row>
    <row r="407" spans="1:8" x14ac:dyDescent="0.2">
      <c r="A407" t="s">
        <v>11</v>
      </c>
      <c r="B407">
        <v>2014</v>
      </c>
      <c r="C407" t="s">
        <v>56</v>
      </c>
      <c r="D407" t="s">
        <v>59</v>
      </c>
      <c r="E407" t="s">
        <v>62</v>
      </c>
    </row>
    <row r="408" spans="1:8" x14ac:dyDescent="0.2">
      <c r="A408" t="s">
        <v>11</v>
      </c>
      <c r="B408">
        <v>2014</v>
      </c>
      <c r="C408" t="s">
        <v>56</v>
      </c>
      <c r="D408" t="s">
        <v>59</v>
      </c>
      <c r="E408" t="s">
        <v>58</v>
      </c>
      <c r="F408">
        <v>2404.6781778599998</v>
      </c>
      <c r="G408">
        <v>347.9347688619543</v>
      </c>
      <c r="H408">
        <v>1.0544695920147942</v>
      </c>
    </row>
    <row r="409" spans="1:8" x14ac:dyDescent="0.2">
      <c r="A409" t="s">
        <v>11</v>
      </c>
      <c r="B409">
        <v>2015</v>
      </c>
      <c r="C409" t="s">
        <v>56</v>
      </c>
      <c r="D409" t="s">
        <v>59</v>
      </c>
      <c r="E409" t="s">
        <v>60</v>
      </c>
      <c r="F409">
        <v>2041.0882459000002</v>
      </c>
      <c r="G409">
        <v>295.64473583957761</v>
      </c>
      <c r="H409">
        <v>0.89588775643082841</v>
      </c>
    </row>
    <row r="410" spans="1:8" x14ac:dyDescent="0.2">
      <c r="A410" t="s">
        <v>11</v>
      </c>
      <c r="B410">
        <v>2015</v>
      </c>
      <c r="C410" t="s">
        <v>56</v>
      </c>
      <c r="D410" t="s">
        <v>59</v>
      </c>
      <c r="E410" t="s">
        <v>61</v>
      </c>
    </row>
    <row r="411" spans="1:8" x14ac:dyDescent="0.2">
      <c r="A411" t="s">
        <v>11</v>
      </c>
      <c r="B411">
        <v>2015</v>
      </c>
      <c r="C411" t="s">
        <v>56</v>
      </c>
      <c r="D411" t="s">
        <v>59</v>
      </c>
      <c r="E411" t="s">
        <v>62</v>
      </c>
      <c r="F411">
        <v>806</v>
      </c>
      <c r="G411">
        <v>116.74637662793839</v>
      </c>
      <c r="H411">
        <v>0.35377477340028002</v>
      </c>
    </row>
    <row r="412" spans="1:8" x14ac:dyDescent="0.2">
      <c r="A412" t="s">
        <v>11</v>
      </c>
      <c r="B412">
        <v>2015</v>
      </c>
      <c r="C412" t="s">
        <v>56</v>
      </c>
      <c r="D412" t="s">
        <v>59</v>
      </c>
      <c r="E412" t="s">
        <v>58</v>
      </c>
      <c r="F412">
        <v>2847.0882459000004</v>
      </c>
      <c r="G412">
        <v>412.391112467516</v>
      </c>
      <c r="H412">
        <v>1.2496625298311084</v>
      </c>
    </row>
    <row r="413" spans="1:8" x14ac:dyDescent="0.2">
      <c r="A413" t="s">
        <v>11</v>
      </c>
      <c r="B413">
        <v>2016</v>
      </c>
      <c r="C413" t="s">
        <v>56</v>
      </c>
      <c r="D413" t="s">
        <v>59</v>
      </c>
      <c r="E413" t="s">
        <v>60</v>
      </c>
      <c r="F413">
        <v>1597.2479927500001</v>
      </c>
      <c r="G413">
        <v>231.23296222625075</v>
      </c>
      <c r="H413">
        <v>0.68127663444373299</v>
      </c>
    </row>
    <row r="414" spans="1:8" x14ac:dyDescent="0.2">
      <c r="A414" t="s">
        <v>11</v>
      </c>
      <c r="B414">
        <v>2016</v>
      </c>
      <c r="C414" t="s">
        <v>56</v>
      </c>
      <c r="D414" t="s">
        <v>59</v>
      </c>
      <c r="E414" t="s">
        <v>61</v>
      </c>
    </row>
    <row r="415" spans="1:8" x14ac:dyDescent="0.2">
      <c r="A415" t="s">
        <v>11</v>
      </c>
      <c r="B415">
        <v>2016</v>
      </c>
      <c r="C415" t="s">
        <v>56</v>
      </c>
      <c r="D415" t="s">
        <v>59</v>
      </c>
      <c r="E415" t="s">
        <v>62</v>
      </c>
      <c r="F415">
        <v>810.9</v>
      </c>
      <c r="G415">
        <v>117.39367331833932</v>
      </c>
      <c r="H415">
        <v>0.34587441986342293</v>
      </c>
    </row>
    <row r="416" spans="1:8" x14ac:dyDescent="0.2">
      <c r="A416" t="s">
        <v>11</v>
      </c>
      <c r="B416">
        <v>2016</v>
      </c>
      <c r="C416" t="s">
        <v>56</v>
      </c>
      <c r="D416" t="s">
        <v>59</v>
      </c>
      <c r="E416" t="s">
        <v>58</v>
      </c>
      <c r="F416">
        <v>2408.14799275</v>
      </c>
      <c r="G416">
        <v>348.62663554459004</v>
      </c>
      <c r="H416">
        <v>1.0271510543071558</v>
      </c>
    </row>
    <row r="417" spans="1:8" x14ac:dyDescent="0.2">
      <c r="A417" t="s">
        <v>11</v>
      </c>
      <c r="B417">
        <v>2017</v>
      </c>
      <c r="C417" t="s">
        <v>56</v>
      </c>
      <c r="D417" t="s">
        <v>59</v>
      </c>
      <c r="E417" t="s">
        <v>60</v>
      </c>
      <c r="F417">
        <v>1822.1955358099999</v>
      </c>
      <c r="G417">
        <v>263.60549565046091</v>
      </c>
      <c r="H417">
        <v>0.70278602690323144</v>
      </c>
    </row>
    <row r="418" spans="1:8" x14ac:dyDescent="0.2">
      <c r="A418" t="s">
        <v>11</v>
      </c>
      <c r="B418">
        <v>2017</v>
      </c>
      <c r="C418" t="s">
        <v>56</v>
      </c>
      <c r="D418" t="s">
        <v>59</v>
      </c>
      <c r="E418" t="s">
        <v>61</v>
      </c>
    </row>
    <row r="419" spans="1:8" x14ac:dyDescent="0.2">
      <c r="A419" t="s">
        <v>11</v>
      </c>
      <c r="B419">
        <v>2017</v>
      </c>
      <c r="C419" t="s">
        <v>56</v>
      </c>
      <c r="D419" t="s">
        <v>59</v>
      </c>
      <c r="E419" t="s">
        <v>62</v>
      </c>
      <c r="F419">
        <v>816.83915030939966</v>
      </c>
      <c r="G419">
        <v>118.16695017216988</v>
      </c>
      <c r="H419">
        <v>0.31503926432888152</v>
      </c>
    </row>
    <row r="420" spans="1:8" x14ac:dyDescent="0.2">
      <c r="A420" t="s">
        <v>11</v>
      </c>
      <c r="B420">
        <v>2017</v>
      </c>
      <c r="C420" t="s">
        <v>56</v>
      </c>
      <c r="D420" t="s">
        <v>59</v>
      </c>
      <c r="E420" t="s">
        <v>58</v>
      </c>
      <c r="F420">
        <v>2639.0346861193993</v>
      </c>
      <c r="G420">
        <v>381.7724458226308</v>
      </c>
      <c r="H420">
        <v>1.0178252912321131</v>
      </c>
    </row>
    <row r="421" spans="1:8" x14ac:dyDescent="0.2">
      <c r="A421" t="s">
        <v>11</v>
      </c>
      <c r="B421">
        <v>2018</v>
      </c>
      <c r="C421" t="s">
        <v>56</v>
      </c>
      <c r="D421" t="s">
        <v>59</v>
      </c>
      <c r="E421" t="s">
        <v>60</v>
      </c>
      <c r="F421">
        <v>2039.4749776699996</v>
      </c>
      <c r="G421">
        <v>295.10817784555496</v>
      </c>
      <c r="H421">
        <v>0.73250287176455942</v>
      </c>
    </row>
    <row r="422" spans="1:8" x14ac:dyDescent="0.2">
      <c r="A422" t="s">
        <v>11</v>
      </c>
      <c r="B422">
        <v>2018</v>
      </c>
      <c r="C422" t="s">
        <v>56</v>
      </c>
      <c r="D422" t="s">
        <v>59</v>
      </c>
      <c r="E422" t="s">
        <v>61</v>
      </c>
    </row>
    <row r="423" spans="1:8" x14ac:dyDescent="0.2">
      <c r="A423" t="s">
        <v>11</v>
      </c>
      <c r="B423">
        <v>2018</v>
      </c>
      <c r="C423" t="s">
        <v>56</v>
      </c>
      <c r="D423" t="s">
        <v>59</v>
      </c>
      <c r="E423" t="s">
        <v>62</v>
      </c>
      <c r="F423">
        <v>1148.4302984499998</v>
      </c>
      <c r="G423">
        <v>166.17569544559737</v>
      </c>
      <c r="H423">
        <v>0.412473063335701</v>
      </c>
    </row>
    <row r="424" spans="1:8" x14ac:dyDescent="0.2">
      <c r="A424" t="s">
        <v>11</v>
      </c>
      <c r="B424">
        <v>2018</v>
      </c>
      <c r="C424" t="s">
        <v>56</v>
      </c>
      <c r="D424" t="s">
        <v>59</v>
      </c>
      <c r="E424" t="s">
        <v>58</v>
      </c>
      <c r="F424">
        <v>3187.9052761199991</v>
      </c>
      <c r="G424">
        <v>461.2838732911523</v>
      </c>
      <c r="H424">
        <v>1.1449759351002602</v>
      </c>
    </row>
    <row r="425" spans="1:8" x14ac:dyDescent="0.2">
      <c r="A425" t="s">
        <v>11</v>
      </c>
      <c r="B425">
        <v>2019</v>
      </c>
      <c r="C425" t="s">
        <v>56</v>
      </c>
      <c r="D425" t="s">
        <v>59</v>
      </c>
      <c r="E425" t="s">
        <v>60</v>
      </c>
      <c r="F425">
        <v>2045.2155100199998</v>
      </c>
      <c r="G425">
        <v>296.17283900713778</v>
      </c>
      <c r="H425">
        <v>0.72422178932747516</v>
      </c>
    </row>
    <row r="426" spans="1:8" x14ac:dyDescent="0.2">
      <c r="A426" t="s">
        <v>11</v>
      </c>
      <c r="B426">
        <v>2019</v>
      </c>
      <c r="C426" t="s">
        <v>56</v>
      </c>
      <c r="D426" t="s">
        <v>59</v>
      </c>
      <c r="E426" t="s">
        <v>61</v>
      </c>
    </row>
    <row r="427" spans="1:8" x14ac:dyDescent="0.2">
      <c r="A427" t="s">
        <v>11</v>
      </c>
      <c r="B427">
        <v>2019</v>
      </c>
      <c r="C427" t="s">
        <v>56</v>
      </c>
      <c r="D427" t="s">
        <v>59</v>
      </c>
      <c r="E427" t="s">
        <v>62</v>
      </c>
      <c r="F427">
        <v>1126.2441239099999</v>
      </c>
      <c r="G427">
        <v>163.09426461872934</v>
      </c>
      <c r="H427">
        <v>0.39880908913588214</v>
      </c>
    </row>
    <row r="428" spans="1:8" x14ac:dyDescent="0.2">
      <c r="A428" t="s">
        <v>11</v>
      </c>
      <c r="B428">
        <v>2019</v>
      </c>
      <c r="C428" t="s">
        <v>56</v>
      </c>
      <c r="D428" t="s">
        <v>59</v>
      </c>
      <c r="E428" t="s">
        <v>58</v>
      </c>
      <c r="F428">
        <v>3171.4596339299997</v>
      </c>
      <c r="G428">
        <v>459.26710362586709</v>
      </c>
      <c r="H428">
        <v>1.1230308784633571</v>
      </c>
    </row>
    <row r="429" spans="1:8" x14ac:dyDescent="0.2">
      <c r="A429" t="s">
        <v>11</v>
      </c>
      <c r="B429">
        <v>2008</v>
      </c>
      <c r="C429" t="s">
        <v>56</v>
      </c>
      <c r="D429" t="s">
        <v>63</v>
      </c>
      <c r="E429" t="s">
        <v>64</v>
      </c>
      <c r="F429">
        <v>484.2</v>
      </c>
      <c r="G429">
        <v>66.929839174720641</v>
      </c>
      <c r="H429">
        <v>0.40139575088033846</v>
      </c>
    </row>
    <row r="430" spans="1:8" x14ac:dyDescent="0.2">
      <c r="A430" t="s">
        <v>11</v>
      </c>
      <c r="B430">
        <v>2008</v>
      </c>
      <c r="C430" t="s">
        <v>56</v>
      </c>
      <c r="D430" t="s">
        <v>63</v>
      </c>
      <c r="E430" t="s">
        <v>32</v>
      </c>
    </row>
    <row r="431" spans="1:8" x14ac:dyDescent="0.2">
      <c r="A431" t="s">
        <v>11</v>
      </c>
      <c r="B431">
        <v>2008</v>
      </c>
      <c r="C431" t="s">
        <v>56</v>
      </c>
      <c r="D431" t="s">
        <v>63</v>
      </c>
      <c r="E431" t="s">
        <v>58</v>
      </c>
      <c r="F431">
        <v>484.2</v>
      </c>
      <c r="G431">
        <v>66.929839174720641</v>
      </c>
      <c r="H431">
        <v>0.40139575088033846</v>
      </c>
    </row>
    <row r="432" spans="1:8" x14ac:dyDescent="0.2">
      <c r="A432" t="s">
        <v>11</v>
      </c>
      <c r="B432">
        <v>2009</v>
      </c>
      <c r="C432" t="s">
        <v>56</v>
      </c>
      <c r="D432" t="s">
        <v>63</v>
      </c>
      <c r="E432" t="s">
        <v>64</v>
      </c>
      <c r="F432">
        <v>505.1</v>
      </c>
      <c r="G432">
        <v>71.81702660153897</v>
      </c>
      <c r="H432">
        <v>0.41416989071941629</v>
      </c>
    </row>
    <row r="433" spans="1:8" x14ac:dyDescent="0.2">
      <c r="A433" t="s">
        <v>11</v>
      </c>
      <c r="B433">
        <v>2009</v>
      </c>
      <c r="C433" t="s">
        <v>56</v>
      </c>
      <c r="D433" t="s">
        <v>63</v>
      </c>
      <c r="E433" t="s">
        <v>32</v>
      </c>
    </row>
    <row r="434" spans="1:8" x14ac:dyDescent="0.2">
      <c r="A434" t="s">
        <v>11</v>
      </c>
      <c r="B434">
        <v>2009</v>
      </c>
      <c r="C434" t="s">
        <v>56</v>
      </c>
      <c r="D434" t="s">
        <v>63</v>
      </c>
      <c r="E434" t="s">
        <v>58</v>
      </c>
      <c r="F434">
        <v>505.1</v>
      </c>
      <c r="G434">
        <v>71.81702660153897</v>
      </c>
      <c r="H434">
        <v>0.41416989071941629</v>
      </c>
    </row>
    <row r="435" spans="1:8" x14ac:dyDescent="0.2">
      <c r="A435" t="s">
        <v>11</v>
      </c>
      <c r="B435">
        <v>2010</v>
      </c>
      <c r="C435" t="s">
        <v>56</v>
      </c>
      <c r="D435" t="s">
        <v>63</v>
      </c>
      <c r="E435" t="s">
        <v>64</v>
      </c>
      <c r="F435">
        <v>496.7</v>
      </c>
      <c r="G435">
        <v>70.734666243068375</v>
      </c>
      <c r="H435">
        <v>0.35997790036704036</v>
      </c>
    </row>
    <row r="436" spans="1:8" x14ac:dyDescent="0.2">
      <c r="A436" t="s">
        <v>11</v>
      </c>
      <c r="B436">
        <v>2010</v>
      </c>
      <c r="C436" t="s">
        <v>56</v>
      </c>
      <c r="D436" t="s">
        <v>63</v>
      </c>
      <c r="E436" t="s">
        <v>32</v>
      </c>
    </row>
    <row r="437" spans="1:8" x14ac:dyDescent="0.2">
      <c r="A437" t="s">
        <v>11</v>
      </c>
      <c r="B437">
        <v>2010</v>
      </c>
      <c r="C437" t="s">
        <v>56</v>
      </c>
      <c r="D437" t="s">
        <v>63</v>
      </c>
      <c r="E437" t="s">
        <v>58</v>
      </c>
      <c r="F437">
        <v>496.7</v>
      </c>
      <c r="G437">
        <v>70.734666243068375</v>
      </c>
      <c r="H437">
        <v>0.35997790036704036</v>
      </c>
    </row>
    <row r="438" spans="1:8" x14ac:dyDescent="0.2">
      <c r="A438" t="s">
        <v>11</v>
      </c>
      <c r="B438">
        <v>2011</v>
      </c>
      <c r="C438" t="s">
        <v>56</v>
      </c>
      <c r="D438" t="s">
        <v>63</v>
      </c>
      <c r="E438" t="s">
        <v>64</v>
      </c>
      <c r="F438">
        <v>755.6</v>
      </c>
      <c r="G438">
        <v>108.64750718627693</v>
      </c>
      <c r="H438">
        <v>0.45339384980076558</v>
      </c>
    </row>
    <row r="439" spans="1:8" x14ac:dyDescent="0.2">
      <c r="A439" t="s">
        <v>11</v>
      </c>
      <c r="B439">
        <v>2011</v>
      </c>
      <c r="C439" t="s">
        <v>56</v>
      </c>
      <c r="D439" t="s">
        <v>63</v>
      </c>
      <c r="E439" t="s">
        <v>32</v>
      </c>
    </row>
    <row r="440" spans="1:8" x14ac:dyDescent="0.2">
      <c r="A440" t="s">
        <v>11</v>
      </c>
      <c r="B440">
        <v>2011</v>
      </c>
      <c r="C440" t="s">
        <v>56</v>
      </c>
      <c r="D440" t="s">
        <v>63</v>
      </c>
      <c r="E440" t="s">
        <v>58</v>
      </c>
      <c r="F440">
        <v>755.6</v>
      </c>
      <c r="G440">
        <v>108.64750718627693</v>
      </c>
      <c r="H440">
        <v>0.45339384980076558</v>
      </c>
    </row>
    <row r="441" spans="1:8" x14ac:dyDescent="0.2">
      <c r="A441" t="s">
        <v>11</v>
      </c>
      <c r="B441">
        <v>2012</v>
      </c>
      <c r="C441" t="s">
        <v>56</v>
      </c>
      <c r="D441" t="s">
        <v>63</v>
      </c>
      <c r="E441" t="s">
        <v>64</v>
      </c>
      <c r="F441">
        <v>847.1</v>
      </c>
      <c r="G441">
        <v>122.36901940987417</v>
      </c>
      <c r="H441">
        <v>0.45180465035420225</v>
      </c>
    </row>
    <row r="442" spans="1:8" x14ac:dyDescent="0.2">
      <c r="A442" t="s">
        <v>11</v>
      </c>
      <c r="B442">
        <v>2012</v>
      </c>
      <c r="C442" t="s">
        <v>56</v>
      </c>
      <c r="D442" t="s">
        <v>63</v>
      </c>
      <c r="E442" t="s">
        <v>32</v>
      </c>
    </row>
    <row r="443" spans="1:8" x14ac:dyDescent="0.2">
      <c r="A443" t="s">
        <v>11</v>
      </c>
      <c r="B443">
        <v>2012</v>
      </c>
      <c r="C443" t="s">
        <v>56</v>
      </c>
      <c r="D443" t="s">
        <v>63</v>
      </c>
      <c r="E443" t="s">
        <v>58</v>
      </c>
      <c r="F443">
        <v>847.1</v>
      </c>
      <c r="G443">
        <v>122.36901940987417</v>
      </c>
      <c r="H443">
        <v>0.45180465035420225</v>
      </c>
    </row>
    <row r="444" spans="1:8" x14ac:dyDescent="0.2">
      <c r="A444" t="s">
        <v>11</v>
      </c>
      <c r="B444">
        <v>2013</v>
      </c>
      <c r="C444" t="s">
        <v>56</v>
      </c>
      <c r="D444" t="s">
        <v>63</v>
      </c>
      <c r="E444" t="s">
        <v>64</v>
      </c>
      <c r="F444">
        <v>1190.2</v>
      </c>
      <c r="G444">
        <v>172.06603432558762</v>
      </c>
      <c r="H444">
        <v>0.56121899667686104</v>
      </c>
    </row>
    <row r="445" spans="1:8" x14ac:dyDescent="0.2">
      <c r="A445" t="s">
        <v>11</v>
      </c>
      <c r="B445">
        <v>2013</v>
      </c>
      <c r="C445" t="s">
        <v>56</v>
      </c>
      <c r="D445" t="s">
        <v>63</v>
      </c>
      <c r="E445" t="s">
        <v>32</v>
      </c>
    </row>
    <row r="446" spans="1:8" x14ac:dyDescent="0.2">
      <c r="A446" t="s">
        <v>11</v>
      </c>
      <c r="B446">
        <v>2013</v>
      </c>
      <c r="C446" t="s">
        <v>56</v>
      </c>
      <c r="D446" t="s">
        <v>63</v>
      </c>
      <c r="E446" t="s">
        <v>58</v>
      </c>
      <c r="F446">
        <v>1190.2</v>
      </c>
      <c r="G446">
        <v>172.06603432558762</v>
      </c>
      <c r="H446">
        <v>0.56121899667686104</v>
      </c>
    </row>
    <row r="447" spans="1:8" x14ac:dyDescent="0.2">
      <c r="A447" t="s">
        <v>11</v>
      </c>
      <c r="B447">
        <v>2014</v>
      </c>
      <c r="C447" t="s">
        <v>56</v>
      </c>
      <c r="D447" t="s">
        <v>63</v>
      </c>
      <c r="E447" t="s">
        <v>64</v>
      </c>
      <c r="F447">
        <v>1471.1</v>
      </c>
      <c r="G447">
        <v>212.85461114315507</v>
      </c>
      <c r="H447">
        <v>0.64508849088215747</v>
      </c>
    </row>
    <row r="448" spans="1:8" x14ac:dyDescent="0.2">
      <c r="A448" t="s">
        <v>11</v>
      </c>
      <c r="B448">
        <v>2014</v>
      </c>
      <c r="C448" t="s">
        <v>56</v>
      </c>
      <c r="D448" t="s">
        <v>63</v>
      </c>
      <c r="E448" t="s">
        <v>32</v>
      </c>
    </row>
    <row r="449" spans="1:8" x14ac:dyDescent="0.2">
      <c r="A449" t="s">
        <v>11</v>
      </c>
      <c r="B449">
        <v>2014</v>
      </c>
      <c r="C449" t="s">
        <v>56</v>
      </c>
      <c r="D449" t="s">
        <v>63</v>
      </c>
      <c r="E449" t="s">
        <v>58</v>
      </c>
      <c r="F449">
        <v>1471.1</v>
      </c>
      <c r="G449">
        <v>212.85461114315507</v>
      </c>
      <c r="H449">
        <v>0.64508849088215747</v>
      </c>
    </row>
    <row r="450" spans="1:8" x14ac:dyDescent="0.2">
      <c r="A450" t="s">
        <v>11</v>
      </c>
      <c r="B450">
        <v>2015</v>
      </c>
      <c r="C450" t="s">
        <v>56</v>
      </c>
      <c r="D450" t="s">
        <v>63</v>
      </c>
      <c r="E450" t="s">
        <v>64</v>
      </c>
      <c r="F450">
        <v>2143.3000000000002</v>
      </c>
      <c r="G450">
        <v>310.44976306037267</v>
      </c>
      <c r="H450">
        <v>0.94075120574295323</v>
      </c>
    </row>
    <row r="451" spans="1:8" x14ac:dyDescent="0.2">
      <c r="A451" t="s">
        <v>11</v>
      </c>
      <c r="B451">
        <v>2015</v>
      </c>
      <c r="C451" t="s">
        <v>56</v>
      </c>
      <c r="D451" t="s">
        <v>63</v>
      </c>
      <c r="E451" t="s">
        <v>32</v>
      </c>
    </row>
    <row r="452" spans="1:8" x14ac:dyDescent="0.2">
      <c r="A452" t="s">
        <v>11</v>
      </c>
      <c r="B452">
        <v>2015</v>
      </c>
      <c r="C452" t="s">
        <v>56</v>
      </c>
      <c r="D452" t="s">
        <v>63</v>
      </c>
      <c r="E452" t="s">
        <v>58</v>
      </c>
      <c r="F452">
        <v>2143.3000000000002</v>
      </c>
      <c r="G452">
        <v>310.44976306037267</v>
      </c>
      <c r="H452">
        <v>0.94075120574295323</v>
      </c>
    </row>
    <row r="453" spans="1:8" x14ac:dyDescent="0.2">
      <c r="A453" t="s">
        <v>11</v>
      </c>
      <c r="B453">
        <v>2016</v>
      </c>
      <c r="C453" t="s">
        <v>56</v>
      </c>
      <c r="D453" t="s">
        <v>63</v>
      </c>
      <c r="E453" t="s">
        <v>64</v>
      </c>
      <c r="F453">
        <v>6004.6</v>
      </c>
      <c r="G453">
        <v>869.28357480244222</v>
      </c>
      <c r="H453">
        <v>2.5611512412281536</v>
      </c>
    </row>
    <row r="454" spans="1:8" x14ac:dyDescent="0.2">
      <c r="A454" t="s">
        <v>11</v>
      </c>
      <c r="B454">
        <v>2016</v>
      </c>
      <c r="C454" t="s">
        <v>56</v>
      </c>
      <c r="D454" t="s">
        <v>63</v>
      </c>
      <c r="E454" t="s">
        <v>32</v>
      </c>
    </row>
    <row r="455" spans="1:8" x14ac:dyDescent="0.2">
      <c r="A455" t="s">
        <v>11</v>
      </c>
      <c r="B455">
        <v>2016</v>
      </c>
      <c r="C455" t="s">
        <v>56</v>
      </c>
      <c r="D455" t="s">
        <v>63</v>
      </c>
      <c r="E455" t="s">
        <v>58</v>
      </c>
      <c r="F455">
        <v>6004.6</v>
      </c>
      <c r="G455">
        <v>869.28357480244222</v>
      </c>
      <c r="H455">
        <v>2.5611512412281536</v>
      </c>
    </row>
    <row r="456" spans="1:8" x14ac:dyDescent="0.2">
      <c r="A456" t="s">
        <v>11</v>
      </c>
      <c r="B456">
        <v>2017</v>
      </c>
      <c r="C456" t="s">
        <v>56</v>
      </c>
      <c r="D456" t="s">
        <v>63</v>
      </c>
      <c r="E456" t="s">
        <v>64</v>
      </c>
      <c r="F456">
        <v>5648.4426438300006</v>
      </c>
      <c r="G456">
        <v>817.12444878652195</v>
      </c>
      <c r="H456">
        <v>2.1784964817639554</v>
      </c>
    </row>
    <row r="457" spans="1:8" x14ac:dyDescent="0.2">
      <c r="A457" t="s">
        <v>11</v>
      </c>
      <c r="B457">
        <v>2017</v>
      </c>
      <c r="C457" t="s">
        <v>56</v>
      </c>
      <c r="D457" t="s">
        <v>63</v>
      </c>
      <c r="E457" t="s">
        <v>32</v>
      </c>
    </row>
    <row r="458" spans="1:8" x14ac:dyDescent="0.2">
      <c r="A458" t="s">
        <v>11</v>
      </c>
      <c r="B458">
        <v>2017</v>
      </c>
      <c r="C458" t="s">
        <v>56</v>
      </c>
      <c r="D458" t="s">
        <v>63</v>
      </c>
      <c r="E458" t="s">
        <v>58</v>
      </c>
      <c r="F458">
        <v>5648.4426438300006</v>
      </c>
      <c r="G458">
        <v>817.12444878652195</v>
      </c>
      <c r="H458">
        <v>2.1784964817639554</v>
      </c>
    </row>
    <row r="459" spans="1:8" x14ac:dyDescent="0.2">
      <c r="A459" t="s">
        <v>11</v>
      </c>
      <c r="B459">
        <v>2018</v>
      </c>
      <c r="C459" t="s">
        <v>56</v>
      </c>
      <c r="D459" t="s">
        <v>63</v>
      </c>
      <c r="E459" t="s">
        <v>64</v>
      </c>
      <c r="F459">
        <v>4129.3665738499994</v>
      </c>
      <c r="G459">
        <v>597.51154518081796</v>
      </c>
      <c r="H459">
        <v>1.4831135007938954</v>
      </c>
    </row>
    <row r="460" spans="1:8" x14ac:dyDescent="0.2">
      <c r="A460" t="s">
        <v>11</v>
      </c>
      <c r="B460">
        <v>2018</v>
      </c>
      <c r="C460" t="s">
        <v>56</v>
      </c>
      <c r="D460" t="s">
        <v>63</v>
      </c>
      <c r="E460" t="s">
        <v>32</v>
      </c>
    </row>
    <row r="461" spans="1:8" x14ac:dyDescent="0.2">
      <c r="A461" t="s">
        <v>11</v>
      </c>
      <c r="B461">
        <v>2018</v>
      </c>
      <c r="C461" t="s">
        <v>56</v>
      </c>
      <c r="D461" t="s">
        <v>63</v>
      </c>
      <c r="E461" t="s">
        <v>58</v>
      </c>
      <c r="F461">
        <v>4129.3665738499994</v>
      </c>
      <c r="G461">
        <v>597.51154518081796</v>
      </c>
      <c r="H461">
        <v>1.4831135007938954</v>
      </c>
    </row>
    <row r="462" spans="1:8" x14ac:dyDescent="0.2">
      <c r="A462" t="s">
        <v>11</v>
      </c>
      <c r="B462">
        <v>2019</v>
      </c>
      <c r="C462" t="s">
        <v>56</v>
      </c>
      <c r="D462" t="s">
        <v>63</v>
      </c>
      <c r="E462" t="s">
        <v>64</v>
      </c>
      <c r="F462">
        <v>3051.43866192</v>
      </c>
      <c r="G462">
        <v>441.88656262838066</v>
      </c>
      <c r="H462">
        <v>1.0805308080893286</v>
      </c>
    </row>
    <row r="463" spans="1:8" x14ac:dyDescent="0.2">
      <c r="A463" t="s">
        <v>11</v>
      </c>
      <c r="B463">
        <v>2019</v>
      </c>
      <c r="C463" t="s">
        <v>56</v>
      </c>
      <c r="D463" t="s">
        <v>63</v>
      </c>
      <c r="E463" t="s">
        <v>32</v>
      </c>
    </row>
    <row r="464" spans="1:8" x14ac:dyDescent="0.2">
      <c r="A464" t="s">
        <v>11</v>
      </c>
      <c r="B464">
        <v>2019</v>
      </c>
      <c r="C464" t="s">
        <v>56</v>
      </c>
      <c r="D464" t="s">
        <v>63</v>
      </c>
      <c r="E464" t="s">
        <v>58</v>
      </c>
      <c r="F464">
        <v>3051.43866192</v>
      </c>
      <c r="G464">
        <v>441.88656262838066</v>
      </c>
      <c r="H464">
        <v>1.0805308080893286</v>
      </c>
    </row>
    <row r="465" spans="1:8" x14ac:dyDescent="0.2">
      <c r="A465" t="s">
        <v>11</v>
      </c>
      <c r="B465">
        <v>2008</v>
      </c>
      <c r="C465" t="s">
        <v>56</v>
      </c>
      <c r="D465" t="s">
        <v>65</v>
      </c>
      <c r="E465" t="s">
        <v>66</v>
      </c>
      <c r="F465">
        <v>18.5</v>
      </c>
      <c r="G465">
        <v>2.5572119469895327</v>
      </c>
      <c r="H465">
        <v>1.5336268879153783E-2</v>
      </c>
    </row>
    <row r="466" spans="1:8" x14ac:dyDescent="0.2">
      <c r="A466" t="s">
        <v>11</v>
      </c>
      <c r="B466">
        <v>2008</v>
      </c>
      <c r="C466" t="s">
        <v>56</v>
      </c>
      <c r="D466" t="s">
        <v>65</v>
      </c>
      <c r="E466" t="s">
        <v>83</v>
      </c>
      <c r="F466">
        <v>3155.5</v>
      </c>
      <c r="G466">
        <v>436.17742155272816</v>
      </c>
      <c r="H466">
        <v>2.6158700782794471</v>
      </c>
    </row>
    <row r="467" spans="1:8" x14ac:dyDescent="0.2">
      <c r="A467" t="s">
        <v>11</v>
      </c>
      <c r="B467">
        <v>2008</v>
      </c>
      <c r="C467" t="s">
        <v>56</v>
      </c>
      <c r="D467" t="s">
        <v>65</v>
      </c>
      <c r="E467" t="s">
        <v>67</v>
      </c>
    </row>
    <row r="468" spans="1:8" x14ac:dyDescent="0.2">
      <c r="A468" t="s">
        <v>11</v>
      </c>
      <c r="B468">
        <v>2008</v>
      </c>
      <c r="C468" t="s">
        <v>56</v>
      </c>
      <c r="D468" t="s">
        <v>65</v>
      </c>
      <c r="E468" t="s">
        <v>68</v>
      </c>
      <c r="F468">
        <v>0.5</v>
      </c>
      <c r="G468">
        <v>6.9113836405122517E-2</v>
      </c>
      <c r="H468">
        <v>4.1449375349064286E-4</v>
      </c>
    </row>
    <row r="469" spans="1:8" x14ac:dyDescent="0.2">
      <c r="A469" t="s">
        <v>11</v>
      </c>
      <c r="B469">
        <v>2008</v>
      </c>
      <c r="C469" t="s">
        <v>56</v>
      </c>
      <c r="D469" t="s">
        <v>65</v>
      </c>
      <c r="E469" t="s">
        <v>58</v>
      </c>
      <c r="F469">
        <v>3174.5</v>
      </c>
      <c r="G469">
        <v>438.8037473361228</v>
      </c>
      <c r="H469">
        <v>2.6316208409120909</v>
      </c>
    </row>
    <row r="470" spans="1:8" x14ac:dyDescent="0.2">
      <c r="A470" t="s">
        <v>11</v>
      </c>
      <c r="B470">
        <v>2009</v>
      </c>
      <c r="C470" t="s">
        <v>56</v>
      </c>
      <c r="D470" t="s">
        <v>65</v>
      </c>
      <c r="E470" t="s">
        <v>66</v>
      </c>
      <c r="F470">
        <v>38.1</v>
      </c>
      <c r="G470">
        <v>5.4172019669741331</v>
      </c>
      <c r="H470">
        <v>3.1241086589605539E-2</v>
      </c>
    </row>
    <row r="471" spans="1:8" x14ac:dyDescent="0.2">
      <c r="A471" t="s">
        <v>11</v>
      </c>
      <c r="B471">
        <v>2009</v>
      </c>
      <c r="C471" t="s">
        <v>56</v>
      </c>
      <c r="D471" t="s">
        <v>65</v>
      </c>
      <c r="E471" t="s">
        <v>83</v>
      </c>
      <c r="F471">
        <v>3281.4</v>
      </c>
      <c r="G471">
        <v>466.561851297347</v>
      </c>
      <c r="H471">
        <v>2.6906693316307515</v>
      </c>
    </row>
    <row r="472" spans="1:8" x14ac:dyDescent="0.2">
      <c r="A472" t="s">
        <v>11</v>
      </c>
      <c r="B472">
        <v>2009</v>
      </c>
      <c r="C472" t="s">
        <v>56</v>
      </c>
      <c r="D472" t="s">
        <v>65</v>
      </c>
      <c r="E472" t="s">
        <v>67</v>
      </c>
    </row>
    <row r="473" spans="1:8" x14ac:dyDescent="0.2">
      <c r="A473" t="s">
        <v>11</v>
      </c>
      <c r="B473">
        <v>2009</v>
      </c>
      <c r="C473" t="s">
        <v>56</v>
      </c>
      <c r="D473" t="s">
        <v>65</v>
      </c>
      <c r="E473" t="s">
        <v>68</v>
      </c>
      <c r="F473">
        <v>0.4</v>
      </c>
      <c r="G473">
        <v>5.6873511464295368E-2</v>
      </c>
      <c r="H473">
        <v>3.2799041038955953E-4</v>
      </c>
    </row>
    <row r="474" spans="1:8" x14ac:dyDescent="0.2">
      <c r="A474" t="s">
        <v>11</v>
      </c>
      <c r="B474">
        <v>2009</v>
      </c>
      <c r="C474" t="s">
        <v>56</v>
      </c>
      <c r="D474" t="s">
        <v>65</v>
      </c>
      <c r="E474" t="s">
        <v>58</v>
      </c>
      <c r="F474">
        <v>3319.9</v>
      </c>
      <c r="G474">
        <v>472.03592677578547</v>
      </c>
      <c r="H474">
        <v>2.722238408630747</v>
      </c>
    </row>
    <row r="475" spans="1:8" x14ac:dyDescent="0.2">
      <c r="A475" t="s">
        <v>11</v>
      </c>
      <c r="B475">
        <v>2010</v>
      </c>
      <c r="C475" t="s">
        <v>56</v>
      </c>
      <c r="D475" t="s">
        <v>65</v>
      </c>
      <c r="E475" t="s">
        <v>66</v>
      </c>
      <c r="F475">
        <v>75</v>
      </c>
      <c r="G475">
        <v>10.6806925070065</v>
      </c>
      <c r="H475">
        <v>5.4355430898989386E-2</v>
      </c>
    </row>
    <row r="476" spans="1:8" x14ac:dyDescent="0.2">
      <c r="A476" t="s">
        <v>11</v>
      </c>
      <c r="B476">
        <v>2010</v>
      </c>
      <c r="C476" t="s">
        <v>56</v>
      </c>
      <c r="D476" t="s">
        <v>65</v>
      </c>
      <c r="E476" t="s">
        <v>83</v>
      </c>
      <c r="F476">
        <v>3944.4</v>
      </c>
      <c r="G476">
        <v>561.71898032848583</v>
      </c>
      <c r="H476">
        <v>2.8586608218396496</v>
      </c>
    </row>
    <row r="477" spans="1:8" x14ac:dyDescent="0.2">
      <c r="A477" t="s">
        <v>11</v>
      </c>
      <c r="B477">
        <v>2010</v>
      </c>
      <c r="C477" t="s">
        <v>56</v>
      </c>
      <c r="D477" t="s">
        <v>65</v>
      </c>
      <c r="E477" t="s">
        <v>67</v>
      </c>
      <c r="F477">
        <v>1.5</v>
      </c>
      <c r="G477">
        <v>0.21361385014013001</v>
      </c>
      <c r="H477">
        <v>1.0871086179797878E-3</v>
      </c>
    </row>
    <row r="478" spans="1:8" x14ac:dyDescent="0.2">
      <c r="A478" t="s">
        <v>11</v>
      </c>
      <c r="B478">
        <v>2010</v>
      </c>
      <c r="C478" t="s">
        <v>56</v>
      </c>
      <c r="D478" t="s">
        <v>65</v>
      </c>
      <c r="E478" t="s">
        <v>68</v>
      </c>
      <c r="F478">
        <v>183.9</v>
      </c>
      <c r="G478">
        <v>26.189058027179939</v>
      </c>
      <c r="H478">
        <v>0.13327951656432199</v>
      </c>
    </row>
    <row r="479" spans="1:8" x14ac:dyDescent="0.2">
      <c r="A479" t="s">
        <v>11</v>
      </c>
      <c r="B479">
        <v>2010</v>
      </c>
      <c r="C479" t="s">
        <v>56</v>
      </c>
      <c r="D479" t="s">
        <v>65</v>
      </c>
      <c r="E479" t="s">
        <v>58</v>
      </c>
      <c r="F479">
        <v>4204.8</v>
      </c>
      <c r="G479">
        <v>598.80234471281244</v>
      </c>
      <c r="H479">
        <v>3.0473828779209411</v>
      </c>
    </row>
    <row r="480" spans="1:8" x14ac:dyDescent="0.2">
      <c r="A480" t="s">
        <v>11</v>
      </c>
      <c r="B480">
        <v>2011</v>
      </c>
      <c r="C480" t="s">
        <v>56</v>
      </c>
      <c r="D480" t="s">
        <v>65</v>
      </c>
      <c r="E480" t="s">
        <v>66</v>
      </c>
      <c r="F480">
        <v>243.3</v>
      </c>
      <c r="G480">
        <v>34.984037186899386</v>
      </c>
      <c r="H480">
        <v>0.14599089949249108</v>
      </c>
    </row>
    <row r="481" spans="1:8" x14ac:dyDescent="0.2">
      <c r="A481" t="s">
        <v>11</v>
      </c>
      <c r="B481">
        <v>2011</v>
      </c>
      <c r="C481" t="s">
        <v>56</v>
      </c>
      <c r="D481" t="s">
        <v>65</v>
      </c>
      <c r="E481" t="s">
        <v>83</v>
      </c>
      <c r="F481">
        <v>4840.3</v>
      </c>
      <c r="G481">
        <v>695.98534811240893</v>
      </c>
      <c r="H481">
        <v>2.9043968385265293</v>
      </c>
    </row>
    <row r="482" spans="1:8" x14ac:dyDescent="0.2">
      <c r="A482" t="s">
        <v>11</v>
      </c>
      <c r="B482">
        <v>2011</v>
      </c>
      <c r="C482" t="s">
        <v>56</v>
      </c>
      <c r="D482" t="s">
        <v>65</v>
      </c>
      <c r="E482" t="s">
        <v>67</v>
      </c>
      <c r="F482">
        <v>1.3</v>
      </c>
      <c r="G482">
        <v>0.18692662697480147</v>
      </c>
      <c r="H482">
        <v>7.8005823814319118E-4</v>
      </c>
    </row>
    <row r="483" spans="1:8" x14ac:dyDescent="0.2">
      <c r="A483" t="s">
        <v>11</v>
      </c>
      <c r="B483">
        <v>2011</v>
      </c>
      <c r="C483" t="s">
        <v>56</v>
      </c>
      <c r="D483" t="s">
        <v>65</v>
      </c>
      <c r="E483" t="s">
        <v>68</v>
      </c>
      <c r="F483">
        <v>22.2</v>
      </c>
      <c r="G483">
        <v>3.192131629877379</v>
      </c>
      <c r="H483">
        <v>1.3320994528291418E-2</v>
      </c>
    </row>
    <row r="484" spans="1:8" x14ac:dyDescent="0.2">
      <c r="A484" t="s">
        <v>11</v>
      </c>
      <c r="B484">
        <v>2011</v>
      </c>
      <c r="C484" t="s">
        <v>56</v>
      </c>
      <c r="D484" t="s">
        <v>65</v>
      </c>
      <c r="E484" t="s">
        <v>58</v>
      </c>
      <c r="F484">
        <v>5107.1000000000004</v>
      </c>
      <c r="G484">
        <v>734.34844355616053</v>
      </c>
      <c r="H484">
        <v>3.0644887907854552</v>
      </c>
    </row>
    <row r="485" spans="1:8" x14ac:dyDescent="0.2">
      <c r="A485" t="s">
        <v>11</v>
      </c>
      <c r="B485">
        <v>2012</v>
      </c>
      <c r="C485" t="s">
        <v>56</v>
      </c>
      <c r="D485" t="s">
        <v>65</v>
      </c>
      <c r="E485" t="s">
        <v>66</v>
      </c>
      <c r="F485">
        <v>193.8</v>
      </c>
      <c r="G485">
        <v>27.995650999449435</v>
      </c>
      <c r="H485">
        <v>0.10336411431784254</v>
      </c>
    </row>
    <row r="486" spans="1:8" x14ac:dyDescent="0.2">
      <c r="A486" t="s">
        <v>11</v>
      </c>
      <c r="B486">
        <v>2012</v>
      </c>
      <c r="C486" t="s">
        <v>56</v>
      </c>
      <c r="D486" t="s">
        <v>65</v>
      </c>
      <c r="E486" t="s">
        <v>83</v>
      </c>
      <c r="F486">
        <v>5957.6</v>
      </c>
      <c r="G486">
        <v>860.61346952693475</v>
      </c>
      <c r="H486">
        <v>3.1775131447883318</v>
      </c>
    </row>
    <row r="487" spans="1:8" x14ac:dyDescent="0.2">
      <c r="A487" t="s">
        <v>11</v>
      </c>
      <c r="B487">
        <v>2012</v>
      </c>
      <c r="C487" t="s">
        <v>56</v>
      </c>
      <c r="D487" t="s">
        <v>65</v>
      </c>
      <c r="E487" t="s">
        <v>67</v>
      </c>
      <c r="F487">
        <v>7.5</v>
      </c>
      <c r="G487">
        <v>1.0834230262944826</v>
      </c>
      <c r="H487">
        <v>4.0001592228267229E-3</v>
      </c>
    </row>
    <row r="488" spans="1:8" x14ac:dyDescent="0.2">
      <c r="A488" t="s">
        <v>11</v>
      </c>
      <c r="B488">
        <v>2012</v>
      </c>
      <c r="C488" t="s">
        <v>56</v>
      </c>
      <c r="D488" t="s">
        <v>65</v>
      </c>
      <c r="E488" t="s">
        <v>68</v>
      </c>
      <c r="F488">
        <v>1.5</v>
      </c>
      <c r="G488">
        <v>0.21668460525889652</v>
      </c>
      <c r="H488">
        <v>8.0003184456534462E-4</v>
      </c>
    </row>
    <row r="489" spans="1:8" x14ac:dyDescent="0.2">
      <c r="A489" t="s">
        <v>11</v>
      </c>
      <c r="B489">
        <v>2012</v>
      </c>
      <c r="C489" t="s">
        <v>56</v>
      </c>
      <c r="D489" t="s">
        <v>65</v>
      </c>
      <c r="E489" t="s">
        <v>58</v>
      </c>
      <c r="F489">
        <v>6160.4000000000005</v>
      </c>
      <c r="G489">
        <v>889.90922815793749</v>
      </c>
      <c r="H489">
        <v>3.2856774501735662</v>
      </c>
    </row>
    <row r="490" spans="1:8" x14ac:dyDescent="0.2">
      <c r="A490" t="s">
        <v>11</v>
      </c>
      <c r="B490">
        <v>2013</v>
      </c>
      <c r="C490" t="s">
        <v>56</v>
      </c>
      <c r="D490" t="s">
        <v>65</v>
      </c>
      <c r="E490" t="s">
        <v>66</v>
      </c>
      <c r="F490">
        <v>305.5</v>
      </c>
      <c r="G490">
        <v>44.16583220170309</v>
      </c>
      <c r="H490">
        <v>0.1440534393251395</v>
      </c>
    </row>
    <row r="491" spans="1:8" x14ac:dyDescent="0.2">
      <c r="A491" t="s">
        <v>11</v>
      </c>
      <c r="B491">
        <v>2013</v>
      </c>
      <c r="C491" t="s">
        <v>56</v>
      </c>
      <c r="D491" t="s">
        <v>65</v>
      </c>
      <c r="E491" t="s">
        <v>83</v>
      </c>
      <c r="F491">
        <v>6790.2</v>
      </c>
      <c r="G491">
        <v>981.6524838494413</v>
      </c>
      <c r="H491">
        <v>3.2018057731769636</v>
      </c>
    </row>
    <row r="492" spans="1:8" x14ac:dyDescent="0.2">
      <c r="A492" t="s">
        <v>11</v>
      </c>
      <c r="B492">
        <v>2013</v>
      </c>
      <c r="C492" t="s">
        <v>56</v>
      </c>
      <c r="D492" t="s">
        <v>65</v>
      </c>
      <c r="E492" t="s">
        <v>67</v>
      </c>
      <c r="F492">
        <v>331.5</v>
      </c>
      <c r="G492">
        <v>47.924626431635268</v>
      </c>
      <c r="H492">
        <v>0.15631330650174713</v>
      </c>
    </row>
    <row r="493" spans="1:8" x14ac:dyDescent="0.2">
      <c r="A493" t="s">
        <v>11</v>
      </c>
      <c r="B493">
        <v>2013</v>
      </c>
      <c r="C493" t="s">
        <v>56</v>
      </c>
      <c r="D493" t="s">
        <v>65</v>
      </c>
      <c r="E493" t="s">
        <v>68</v>
      </c>
      <c r="F493">
        <v>1.5</v>
      </c>
      <c r="G493">
        <v>0.21685351326531796</v>
      </c>
      <c r="H493">
        <v>7.0730002941967027E-4</v>
      </c>
    </row>
    <row r="494" spans="1:8" x14ac:dyDescent="0.2">
      <c r="A494" t="s">
        <v>11</v>
      </c>
      <c r="B494">
        <v>2013</v>
      </c>
      <c r="C494" t="s">
        <v>56</v>
      </c>
      <c r="D494" t="s">
        <v>65</v>
      </c>
      <c r="E494" t="s">
        <v>58</v>
      </c>
      <c r="F494">
        <v>7428.7</v>
      </c>
      <c r="G494">
        <v>1073.9597959960449</v>
      </c>
      <c r="H494">
        <v>3.5028798190332697</v>
      </c>
    </row>
    <row r="495" spans="1:8" x14ac:dyDescent="0.2">
      <c r="A495" t="s">
        <v>11</v>
      </c>
      <c r="B495">
        <v>2014</v>
      </c>
      <c r="C495" t="s">
        <v>56</v>
      </c>
      <c r="D495" t="s">
        <v>65</v>
      </c>
      <c r="E495" t="s">
        <v>66</v>
      </c>
      <c r="F495">
        <v>302.89999999999998</v>
      </c>
      <c r="G495">
        <v>43.826838226675051</v>
      </c>
      <c r="H495">
        <v>0.13282394391149854</v>
      </c>
    </row>
    <row r="496" spans="1:8" x14ac:dyDescent="0.2">
      <c r="A496" t="s">
        <v>11</v>
      </c>
      <c r="B496">
        <v>2014</v>
      </c>
      <c r="C496" t="s">
        <v>56</v>
      </c>
      <c r="D496" t="s">
        <v>65</v>
      </c>
      <c r="E496" t="s">
        <v>83</v>
      </c>
      <c r="F496">
        <v>7726.5</v>
      </c>
      <c r="G496">
        <v>1117.953336277335</v>
      </c>
      <c r="H496">
        <v>3.3881287640547817</v>
      </c>
    </row>
    <row r="497" spans="1:8" x14ac:dyDescent="0.2">
      <c r="A497" t="s">
        <v>11</v>
      </c>
      <c r="B497">
        <v>2014</v>
      </c>
      <c r="C497" t="s">
        <v>56</v>
      </c>
      <c r="D497" t="s">
        <v>65</v>
      </c>
      <c r="E497" t="s">
        <v>67</v>
      </c>
      <c r="F497">
        <v>356</v>
      </c>
      <c r="G497">
        <v>51.509918813787785</v>
      </c>
      <c r="H497">
        <v>0.15610869604652849</v>
      </c>
    </row>
    <row r="498" spans="1:8" x14ac:dyDescent="0.2">
      <c r="A498" t="s">
        <v>11</v>
      </c>
      <c r="B498">
        <v>2014</v>
      </c>
      <c r="C498" t="s">
        <v>56</v>
      </c>
      <c r="D498" t="s">
        <v>65</v>
      </c>
      <c r="E498" t="s">
        <v>68</v>
      </c>
      <c r="F498">
        <v>10.6</v>
      </c>
      <c r="G498">
        <v>1.5337223017588497</v>
      </c>
      <c r="H498">
        <v>4.6481802755427024E-3</v>
      </c>
    </row>
    <row r="499" spans="1:8" x14ac:dyDescent="0.2">
      <c r="A499" t="s">
        <v>11</v>
      </c>
      <c r="B499">
        <v>2014</v>
      </c>
      <c r="C499" t="s">
        <v>56</v>
      </c>
      <c r="D499" t="s">
        <v>65</v>
      </c>
      <c r="E499" t="s">
        <v>58</v>
      </c>
      <c r="F499">
        <v>8396</v>
      </c>
      <c r="G499">
        <v>1214.8238156195569</v>
      </c>
      <c r="H499">
        <v>3.681709584288352</v>
      </c>
    </row>
    <row r="500" spans="1:8" x14ac:dyDescent="0.2">
      <c r="A500" t="s">
        <v>11</v>
      </c>
      <c r="B500">
        <v>2015</v>
      </c>
      <c r="C500" t="s">
        <v>56</v>
      </c>
      <c r="D500" t="s">
        <v>65</v>
      </c>
      <c r="E500" t="s">
        <v>66</v>
      </c>
      <c r="F500">
        <v>205.5</v>
      </c>
      <c r="G500">
        <v>29.765980641490493</v>
      </c>
      <c r="H500">
        <v>9.0199399421535403E-2</v>
      </c>
    </row>
    <row r="501" spans="1:8" x14ac:dyDescent="0.2">
      <c r="A501" t="s">
        <v>11</v>
      </c>
      <c r="B501">
        <v>2015</v>
      </c>
      <c r="C501" t="s">
        <v>56</v>
      </c>
      <c r="D501" t="s">
        <v>65</v>
      </c>
      <c r="E501" t="s">
        <v>83</v>
      </c>
      <c r="F501">
        <v>9255.1</v>
      </c>
      <c r="G501">
        <v>1340.5699631876334</v>
      </c>
      <c r="H501">
        <v>4.0623088155048785</v>
      </c>
    </row>
    <row r="502" spans="1:8" x14ac:dyDescent="0.2">
      <c r="A502" t="s">
        <v>11</v>
      </c>
      <c r="B502">
        <v>2015</v>
      </c>
      <c r="C502" t="s">
        <v>56</v>
      </c>
      <c r="D502" t="s">
        <v>65</v>
      </c>
      <c r="E502" t="s">
        <v>67</v>
      </c>
      <c r="F502">
        <v>339.1</v>
      </c>
      <c r="G502">
        <v>49.117489223987484</v>
      </c>
      <c r="H502">
        <v>0.1488399822084801</v>
      </c>
    </row>
    <row r="503" spans="1:8" x14ac:dyDescent="0.2">
      <c r="A503" t="s">
        <v>11</v>
      </c>
      <c r="B503">
        <v>2015</v>
      </c>
      <c r="C503" t="s">
        <v>56</v>
      </c>
      <c r="D503" t="s">
        <v>65</v>
      </c>
      <c r="E503" t="s">
        <v>68</v>
      </c>
      <c r="F503">
        <v>17.100000000000001</v>
      </c>
      <c r="G503">
        <v>2.476877221262713</v>
      </c>
      <c r="H503">
        <v>7.5056434555146262E-3</v>
      </c>
    </row>
    <row r="504" spans="1:8" x14ac:dyDescent="0.2">
      <c r="A504" t="s">
        <v>11</v>
      </c>
      <c r="B504">
        <v>2015</v>
      </c>
      <c r="C504" t="s">
        <v>56</v>
      </c>
      <c r="D504" t="s">
        <v>65</v>
      </c>
      <c r="E504" t="s">
        <v>58</v>
      </c>
      <c r="F504">
        <v>9816.8000000000011</v>
      </c>
      <c r="G504">
        <v>1421.9303102743743</v>
      </c>
      <c r="H504">
        <v>4.308853840590408</v>
      </c>
    </row>
    <row r="505" spans="1:8" x14ac:dyDescent="0.2">
      <c r="A505" t="s">
        <v>11</v>
      </c>
      <c r="B505">
        <v>2016</v>
      </c>
      <c r="C505" t="s">
        <v>56</v>
      </c>
      <c r="D505" t="s">
        <v>65</v>
      </c>
      <c r="E505" t="s">
        <v>66</v>
      </c>
      <c r="F505">
        <v>170.9</v>
      </c>
      <c r="G505">
        <v>24.741125625976313</v>
      </c>
      <c r="H505">
        <v>7.2894238937796271E-2</v>
      </c>
    </row>
    <row r="506" spans="1:8" x14ac:dyDescent="0.2">
      <c r="A506" t="s">
        <v>11</v>
      </c>
      <c r="B506">
        <v>2016</v>
      </c>
      <c r="C506" t="s">
        <v>56</v>
      </c>
      <c r="D506" t="s">
        <v>65</v>
      </c>
      <c r="E506" t="s">
        <v>83</v>
      </c>
      <c r="F506">
        <v>10876</v>
      </c>
      <c r="G506">
        <v>1574.5142323470939</v>
      </c>
      <c r="H506">
        <v>4.6389569496048688</v>
      </c>
    </row>
    <row r="507" spans="1:8" x14ac:dyDescent="0.2">
      <c r="A507" t="s">
        <v>11</v>
      </c>
      <c r="B507">
        <v>2016</v>
      </c>
      <c r="C507" t="s">
        <v>56</v>
      </c>
      <c r="D507" t="s">
        <v>65</v>
      </c>
      <c r="E507" t="s">
        <v>67</v>
      </c>
      <c r="F507">
        <v>397.3</v>
      </c>
      <c r="G507">
        <v>57.516964372149729</v>
      </c>
      <c r="H507">
        <v>0.16946097794023673</v>
      </c>
    </row>
    <row r="508" spans="1:8" x14ac:dyDescent="0.2">
      <c r="A508" t="s">
        <v>11</v>
      </c>
      <c r="B508">
        <v>2016</v>
      </c>
      <c r="C508" t="s">
        <v>56</v>
      </c>
      <c r="D508" t="s">
        <v>65</v>
      </c>
      <c r="E508" t="s">
        <v>68</v>
      </c>
      <c r="F508">
        <v>2.2000000000000002</v>
      </c>
      <c r="G508">
        <v>0.3184931326924979</v>
      </c>
      <c r="H508">
        <v>9.3836937193184197E-4</v>
      </c>
    </row>
    <row r="509" spans="1:8" x14ac:dyDescent="0.2">
      <c r="A509" t="s">
        <v>11</v>
      </c>
      <c r="B509">
        <v>2016</v>
      </c>
      <c r="C509" t="s">
        <v>56</v>
      </c>
      <c r="D509" t="s">
        <v>65</v>
      </c>
      <c r="E509" t="s">
        <v>58</v>
      </c>
      <c r="F509">
        <v>11446.4</v>
      </c>
      <c r="G509">
        <v>1657.0908154779124</v>
      </c>
      <c r="H509">
        <v>4.8822505358548343</v>
      </c>
    </row>
    <row r="510" spans="1:8" x14ac:dyDescent="0.2">
      <c r="A510" t="s">
        <v>11</v>
      </c>
      <c r="B510">
        <v>2017</v>
      </c>
      <c r="C510" t="s">
        <v>56</v>
      </c>
      <c r="D510" t="s">
        <v>65</v>
      </c>
      <c r="E510" t="s">
        <v>66</v>
      </c>
      <c r="F510">
        <v>185.93416363</v>
      </c>
      <c r="G510">
        <v>26.897918691394853</v>
      </c>
      <c r="H510">
        <v>7.1711256863011094E-2</v>
      </c>
    </row>
    <row r="511" spans="1:8" x14ac:dyDescent="0.2">
      <c r="A511" t="s">
        <v>11</v>
      </c>
      <c r="B511">
        <v>2017</v>
      </c>
      <c r="C511" t="s">
        <v>56</v>
      </c>
      <c r="D511" t="s">
        <v>65</v>
      </c>
      <c r="E511" t="s">
        <v>83</v>
      </c>
      <c r="F511">
        <v>9748.0142299098097</v>
      </c>
      <c r="G511">
        <v>1410.1835243169296</v>
      </c>
      <c r="H511">
        <v>3.7596229692161907</v>
      </c>
    </row>
    <row r="512" spans="1:8" x14ac:dyDescent="0.2">
      <c r="A512" t="s">
        <v>11</v>
      </c>
      <c r="B512">
        <v>2017</v>
      </c>
      <c r="C512" t="s">
        <v>56</v>
      </c>
      <c r="D512" t="s">
        <v>65</v>
      </c>
      <c r="E512" t="s">
        <v>67</v>
      </c>
      <c r="F512">
        <v>399.7775448003004</v>
      </c>
      <c r="G512">
        <v>57.833287249363487</v>
      </c>
      <c r="H512">
        <v>0.15418656605941064</v>
      </c>
    </row>
    <row r="513" spans="1:8" x14ac:dyDescent="0.2">
      <c r="A513" t="s">
        <v>11</v>
      </c>
      <c r="B513">
        <v>2017</v>
      </c>
      <c r="C513" t="s">
        <v>56</v>
      </c>
      <c r="D513" t="s">
        <v>65</v>
      </c>
      <c r="E513" t="s">
        <v>68</v>
      </c>
    </row>
    <row r="514" spans="1:8" x14ac:dyDescent="0.2">
      <c r="A514" t="s">
        <v>11</v>
      </c>
      <c r="B514">
        <v>2017</v>
      </c>
      <c r="C514" t="s">
        <v>56</v>
      </c>
      <c r="D514" t="s">
        <v>65</v>
      </c>
      <c r="E514" t="s">
        <v>58</v>
      </c>
      <c r="F514">
        <v>10333.725938340111</v>
      </c>
      <c r="G514">
        <v>1494.914730257688</v>
      </c>
      <c r="H514">
        <v>3.9855207921386122</v>
      </c>
    </row>
    <row r="515" spans="1:8" x14ac:dyDescent="0.2">
      <c r="A515" t="s">
        <v>11</v>
      </c>
      <c r="B515">
        <v>2018</v>
      </c>
      <c r="C515" t="s">
        <v>56</v>
      </c>
      <c r="D515" t="s">
        <v>65</v>
      </c>
      <c r="E515" t="s">
        <v>66</v>
      </c>
      <c r="F515">
        <v>212.96929079000003</v>
      </c>
      <c r="G515">
        <v>30.816254197881324</v>
      </c>
      <c r="H515">
        <v>7.6490576648093847E-2</v>
      </c>
    </row>
    <row r="516" spans="1:8" x14ac:dyDescent="0.2">
      <c r="A516" t="s">
        <v>11</v>
      </c>
      <c r="B516">
        <v>2018</v>
      </c>
      <c r="C516" t="s">
        <v>56</v>
      </c>
      <c r="D516" t="s">
        <v>65</v>
      </c>
      <c r="E516" t="s">
        <v>83</v>
      </c>
      <c r="F516">
        <v>8201.370642959997</v>
      </c>
      <c r="G516">
        <v>1186.7228442513265</v>
      </c>
      <c r="H516">
        <v>2.945624542663944</v>
      </c>
    </row>
    <row r="517" spans="1:8" x14ac:dyDescent="0.2">
      <c r="A517" t="s">
        <v>11</v>
      </c>
      <c r="B517">
        <v>2018</v>
      </c>
      <c r="C517" t="s">
        <v>56</v>
      </c>
      <c r="D517" t="s">
        <v>65</v>
      </c>
      <c r="E517" t="s">
        <v>67</v>
      </c>
      <c r="F517">
        <v>1212.78828404</v>
      </c>
      <c r="G517">
        <v>175.48817442436547</v>
      </c>
      <c r="H517">
        <v>0.4355880364448661</v>
      </c>
    </row>
    <row r="518" spans="1:8" x14ac:dyDescent="0.2">
      <c r="A518" t="s">
        <v>11</v>
      </c>
      <c r="B518">
        <v>2018</v>
      </c>
      <c r="C518" t="s">
        <v>56</v>
      </c>
      <c r="D518" t="s">
        <v>65</v>
      </c>
      <c r="E518" t="s">
        <v>68</v>
      </c>
      <c r="F518">
        <v>2.2346694299999998</v>
      </c>
      <c r="G518">
        <v>0.32335244648496558</v>
      </c>
      <c r="H518">
        <v>8.0260939351634074E-4</v>
      </c>
    </row>
    <row r="519" spans="1:8" x14ac:dyDescent="0.2">
      <c r="A519" t="s">
        <v>11</v>
      </c>
      <c r="B519">
        <v>2018</v>
      </c>
      <c r="C519" t="s">
        <v>56</v>
      </c>
      <c r="D519" t="s">
        <v>65</v>
      </c>
      <c r="E519" t="s">
        <v>58</v>
      </c>
      <c r="F519">
        <v>9629.362887219997</v>
      </c>
      <c r="G519">
        <v>1393.3506253200583</v>
      </c>
      <c r="H519">
        <v>3.4585057651504205</v>
      </c>
    </row>
    <row r="520" spans="1:8" x14ac:dyDescent="0.2">
      <c r="A520" t="s">
        <v>11</v>
      </c>
      <c r="B520">
        <v>2019</v>
      </c>
      <c r="C520" t="s">
        <v>56</v>
      </c>
      <c r="D520" t="s">
        <v>65</v>
      </c>
      <c r="E520" t="s">
        <v>66</v>
      </c>
      <c r="F520">
        <v>349.62515528999995</v>
      </c>
      <c r="G520">
        <v>50.630104418452269</v>
      </c>
      <c r="H520">
        <v>0.12380414402174372</v>
      </c>
    </row>
    <row r="521" spans="1:8" x14ac:dyDescent="0.2">
      <c r="A521" t="s">
        <v>11</v>
      </c>
      <c r="B521">
        <v>2019</v>
      </c>
      <c r="C521" t="s">
        <v>56</v>
      </c>
      <c r="D521" t="s">
        <v>65</v>
      </c>
      <c r="E521" t="s">
        <v>83</v>
      </c>
      <c r="F521">
        <v>6853.0583782500016</v>
      </c>
      <c r="G521">
        <v>992.40874412697292</v>
      </c>
      <c r="H521">
        <v>2.4267047539715398</v>
      </c>
    </row>
    <row r="522" spans="1:8" x14ac:dyDescent="0.2">
      <c r="A522" t="s">
        <v>11</v>
      </c>
      <c r="B522">
        <v>2019</v>
      </c>
      <c r="C522" t="s">
        <v>56</v>
      </c>
      <c r="D522" t="s">
        <v>65</v>
      </c>
      <c r="E522" t="s">
        <v>67</v>
      </c>
      <c r="F522">
        <v>857.76923736000003</v>
      </c>
      <c r="G522">
        <v>124.21573618880602</v>
      </c>
      <c r="H522">
        <v>0.30374069083059529</v>
      </c>
    </row>
    <row r="523" spans="1:8" x14ac:dyDescent="0.2">
      <c r="A523" t="s">
        <v>11</v>
      </c>
      <c r="B523">
        <v>2019</v>
      </c>
      <c r="C523" t="s">
        <v>56</v>
      </c>
      <c r="D523" t="s">
        <v>65</v>
      </c>
      <c r="E523" t="s">
        <v>68</v>
      </c>
      <c r="F523">
        <v>1.8790736000000001</v>
      </c>
      <c r="G523">
        <v>0.27211340814148266</v>
      </c>
      <c r="H523">
        <v>6.6539004726045355E-4</v>
      </c>
    </row>
    <row r="524" spans="1:8" x14ac:dyDescent="0.2">
      <c r="A524" t="s">
        <v>11</v>
      </c>
      <c r="B524">
        <v>2019</v>
      </c>
      <c r="C524" t="s">
        <v>56</v>
      </c>
      <c r="D524" t="s">
        <v>65</v>
      </c>
      <c r="E524" t="s">
        <v>58</v>
      </c>
      <c r="F524">
        <v>8062.3318445000023</v>
      </c>
      <c r="G524">
        <v>1167.5266981423729</v>
      </c>
      <c r="H524">
        <v>2.8549149788711397</v>
      </c>
    </row>
    <row r="525" spans="1:8" x14ac:dyDescent="0.2">
      <c r="A525" t="s">
        <v>11</v>
      </c>
      <c r="B525">
        <v>2008</v>
      </c>
      <c r="C525" t="s">
        <v>56</v>
      </c>
      <c r="D525" t="s">
        <v>84</v>
      </c>
      <c r="E525" t="s">
        <v>58</v>
      </c>
      <c r="F525">
        <v>50.9</v>
      </c>
      <c r="G525">
        <v>7.0357885460414717</v>
      </c>
      <c r="H525">
        <v>4.2195464105347441E-2</v>
      </c>
    </row>
    <row r="526" spans="1:8" x14ac:dyDescent="0.2">
      <c r="A526" t="s">
        <v>11</v>
      </c>
      <c r="B526">
        <v>2009</v>
      </c>
      <c r="C526" t="s">
        <v>56</v>
      </c>
      <c r="D526" t="s">
        <v>84</v>
      </c>
      <c r="E526" t="s">
        <v>58</v>
      </c>
      <c r="F526">
        <v>9.6</v>
      </c>
      <c r="G526">
        <v>1.3649642751430886</v>
      </c>
      <c r="H526">
        <v>7.8717698493494283E-3</v>
      </c>
    </row>
    <row r="527" spans="1:8" x14ac:dyDescent="0.2">
      <c r="A527" t="s">
        <v>11</v>
      </c>
      <c r="B527">
        <v>2010</v>
      </c>
      <c r="C527" t="s">
        <v>56</v>
      </c>
      <c r="D527" t="s">
        <v>84</v>
      </c>
      <c r="E527" t="s">
        <v>58</v>
      </c>
      <c r="F527">
        <v>59.5</v>
      </c>
      <c r="G527">
        <v>8.4733493888918225</v>
      </c>
      <c r="H527">
        <v>4.3121975179864908E-2</v>
      </c>
    </row>
    <row r="528" spans="1:8" x14ac:dyDescent="0.2">
      <c r="A528" t="s">
        <v>11</v>
      </c>
      <c r="B528">
        <v>2011</v>
      </c>
      <c r="C528" t="s">
        <v>56</v>
      </c>
      <c r="D528" t="s">
        <v>84</v>
      </c>
      <c r="E528" t="s">
        <v>58</v>
      </c>
      <c r="F528">
        <v>602.4</v>
      </c>
      <c r="G528">
        <v>86.618923145861856</v>
      </c>
      <c r="H528">
        <v>0.36146698665958338</v>
      </c>
    </row>
    <row r="529" spans="1:8" x14ac:dyDescent="0.2">
      <c r="A529" t="s">
        <v>11</v>
      </c>
      <c r="B529">
        <v>2012</v>
      </c>
      <c r="C529" t="s">
        <v>56</v>
      </c>
      <c r="D529" t="s">
        <v>84</v>
      </c>
      <c r="E529" t="s">
        <v>58</v>
      </c>
      <c r="F529">
        <v>556.20000000000005</v>
      </c>
      <c r="G529">
        <v>80.346651629998846</v>
      </c>
      <c r="H529">
        <v>0.29665180796482982</v>
      </c>
    </row>
    <row r="530" spans="1:8" x14ac:dyDescent="0.2">
      <c r="A530" t="s">
        <v>11</v>
      </c>
      <c r="B530">
        <v>2013</v>
      </c>
      <c r="C530" t="s">
        <v>56</v>
      </c>
      <c r="D530" t="s">
        <v>84</v>
      </c>
      <c r="E530" t="s">
        <v>58</v>
      </c>
      <c r="F530">
        <v>914.7</v>
      </c>
      <c r="G530">
        <v>132.23727238919091</v>
      </c>
      <c r="H530">
        <v>0.431311557940115</v>
      </c>
    </row>
    <row r="531" spans="1:8" x14ac:dyDescent="0.2">
      <c r="A531" t="s">
        <v>11</v>
      </c>
      <c r="B531">
        <v>2014</v>
      </c>
      <c r="C531" t="s">
        <v>56</v>
      </c>
      <c r="D531" t="s">
        <v>84</v>
      </c>
      <c r="E531" t="s">
        <v>58</v>
      </c>
      <c r="F531">
        <v>236.5</v>
      </c>
      <c r="G531">
        <v>34.219370223204521</v>
      </c>
      <c r="H531">
        <v>0.10370704105338199</v>
      </c>
    </row>
    <row r="532" spans="1:8" x14ac:dyDescent="0.2">
      <c r="A532" t="s">
        <v>11</v>
      </c>
      <c r="B532">
        <v>2015</v>
      </c>
      <c r="C532" t="s">
        <v>56</v>
      </c>
      <c r="D532" t="s">
        <v>84</v>
      </c>
      <c r="E532" t="s">
        <v>58</v>
      </c>
      <c r="F532">
        <v>135.30000000000001</v>
      </c>
      <c r="G532">
        <v>19.597747838411991</v>
      </c>
      <c r="H532">
        <v>5.938675786731748E-2</v>
      </c>
    </row>
    <row r="533" spans="1:8" x14ac:dyDescent="0.2">
      <c r="A533" t="s">
        <v>11</v>
      </c>
      <c r="B533">
        <v>2016</v>
      </c>
      <c r="C533" t="s">
        <v>56</v>
      </c>
      <c r="D533" t="s">
        <v>84</v>
      </c>
      <c r="E533" t="s">
        <v>58</v>
      </c>
      <c r="F533">
        <v>567.70000000000005</v>
      </c>
      <c r="G533">
        <v>82.185705195241383</v>
      </c>
      <c r="H533">
        <v>0.24214195111168485</v>
      </c>
    </row>
    <row r="534" spans="1:8" x14ac:dyDescent="0.2">
      <c r="A534" t="s">
        <v>11</v>
      </c>
      <c r="B534">
        <v>2017</v>
      </c>
      <c r="C534" t="s">
        <v>56</v>
      </c>
      <c r="D534" t="s">
        <v>84</v>
      </c>
      <c r="E534" t="s">
        <v>58</v>
      </c>
      <c r="F534">
        <v>677.57409414000006</v>
      </c>
      <c r="G534">
        <v>98.020355892426394</v>
      </c>
      <c r="H534">
        <v>0.26132739115812381</v>
      </c>
    </row>
    <row r="535" spans="1:8" x14ac:dyDescent="0.2">
      <c r="A535" t="s">
        <v>11</v>
      </c>
      <c r="B535">
        <v>2018</v>
      </c>
      <c r="C535" t="s">
        <v>56</v>
      </c>
      <c r="D535" t="s">
        <v>84</v>
      </c>
      <c r="E535" t="s">
        <v>58</v>
      </c>
      <c r="F535">
        <v>625.11110568000004</v>
      </c>
      <c r="G535">
        <v>90.452396507947896</v>
      </c>
      <c r="H535">
        <v>0.22451644913321883</v>
      </c>
    </row>
    <row r="536" spans="1:8" x14ac:dyDescent="0.2">
      <c r="A536" t="s">
        <v>11</v>
      </c>
      <c r="B536">
        <v>2019</v>
      </c>
      <c r="C536" t="s">
        <v>56</v>
      </c>
      <c r="D536" t="s">
        <v>84</v>
      </c>
      <c r="E536" t="s">
        <v>58</v>
      </c>
      <c r="F536">
        <v>603.05479417999993</v>
      </c>
      <c r="G536">
        <v>87.329892421659338</v>
      </c>
      <c r="H536">
        <v>0.21354493937867744</v>
      </c>
    </row>
    <row r="537" spans="1:8" x14ac:dyDescent="0.2">
      <c r="A537" t="s">
        <v>70</v>
      </c>
      <c r="B537">
        <v>2008</v>
      </c>
      <c r="C537" t="s">
        <v>56</v>
      </c>
      <c r="D537" t="s">
        <v>57</v>
      </c>
      <c r="E537" t="s">
        <v>58</v>
      </c>
      <c r="F537">
        <v>20523.14362074625</v>
      </c>
      <c r="G537" t="e">
        <v>#N/A</v>
      </c>
      <c r="H537" t="e">
        <v>#N/A</v>
      </c>
    </row>
    <row r="538" spans="1:8" x14ac:dyDescent="0.2">
      <c r="A538" t="s">
        <v>70</v>
      </c>
      <c r="B538">
        <v>2009</v>
      </c>
      <c r="C538" t="s">
        <v>56</v>
      </c>
      <c r="D538" t="s">
        <v>57</v>
      </c>
      <c r="E538" t="s">
        <v>58</v>
      </c>
      <c r="F538">
        <v>34555.011007654022</v>
      </c>
      <c r="G538" t="e">
        <v>#N/A</v>
      </c>
      <c r="H538" t="e">
        <v>#N/A</v>
      </c>
    </row>
    <row r="539" spans="1:8" x14ac:dyDescent="0.2">
      <c r="A539" t="s">
        <v>70</v>
      </c>
      <c r="B539">
        <v>2010</v>
      </c>
      <c r="C539" t="s">
        <v>56</v>
      </c>
      <c r="D539" t="s">
        <v>57</v>
      </c>
      <c r="E539" t="s">
        <v>58</v>
      </c>
      <c r="F539">
        <v>40141.706826762289</v>
      </c>
      <c r="G539" t="e">
        <v>#N/A</v>
      </c>
      <c r="H539" t="e">
        <v>#N/A</v>
      </c>
    </row>
    <row r="540" spans="1:8" x14ac:dyDescent="0.2">
      <c r="A540" t="s">
        <v>70</v>
      </c>
      <c r="B540">
        <v>2011</v>
      </c>
      <c r="C540" t="s">
        <v>56</v>
      </c>
      <c r="D540" t="s">
        <v>57</v>
      </c>
      <c r="E540" t="s">
        <v>58</v>
      </c>
      <c r="F540">
        <v>38555.961471946241</v>
      </c>
      <c r="G540" t="e">
        <v>#N/A</v>
      </c>
      <c r="H540" t="e">
        <v>#N/A</v>
      </c>
    </row>
    <row r="541" spans="1:8" x14ac:dyDescent="0.2">
      <c r="A541" t="s">
        <v>70</v>
      </c>
      <c r="B541">
        <v>2012</v>
      </c>
      <c r="C541" t="s">
        <v>56</v>
      </c>
      <c r="D541" t="s">
        <v>57</v>
      </c>
      <c r="E541" t="s">
        <v>58</v>
      </c>
      <c r="F541">
        <v>38243.146062000968</v>
      </c>
      <c r="G541" t="e">
        <v>#N/A</v>
      </c>
      <c r="H541" t="e">
        <v>#N/A</v>
      </c>
    </row>
    <row r="542" spans="1:8" x14ac:dyDescent="0.2">
      <c r="A542" t="s">
        <v>70</v>
      </c>
      <c r="B542">
        <v>2013</v>
      </c>
      <c r="C542" t="s">
        <v>56</v>
      </c>
      <c r="D542" t="s">
        <v>57</v>
      </c>
      <c r="E542" t="s">
        <v>58</v>
      </c>
      <c r="F542">
        <v>46581.123926141023</v>
      </c>
      <c r="G542" t="e">
        <v>#N/A</v>
      </c>
      <c r="H542" t="e">
        <v>#N/A</v>
      </c>
    </row>
    <row r="543" spans="1:8" x14ac:dyDescent="0.2">
      <c r="A543" t="s">
        <v>70</v>
      </c>
      <c r="B543">
        <v>2014</v>
      </c>
      <c r="C543" t="s">
        <v>56</v>
      </c>
      <c r="D543" t="s">
        <v>57</v>
      </c>
      <c r="E543" t="s">
        <v>58</v>
      </c>
      <c r="F543">
        <v>49845.944368998331</v>
      </c>
      <c r="G543" t="e">
        <v>#N/A</v>
      </c>
      <c r="H543" t="e">
        <v>#N/A</v>
      </c>
    </row>
    <row r="544" spans="1:8" x14ac:dyDescent="0.2">
      <c r="A544" t="s">
        <v>70</v>
      </c>
      <c r="B544">
        <v>2015</v>
      </c>
      <c r="C544" t="s">
        <v>56</v>
      </c>
      <c r="D544" t="s">
        <v>57</v>
      </c>
      <c r="E544" t="s">
        <v>58</v>
      </c>
      <c r="F544">
        <v>33425.64055765255</v>
      </c>
      <c r="G544" t="e">
        <v>#N/A</v>
      </c>
      <c r="H544" t="e">
        <v>#N/A</v>
      </c>
    </row>
    <row r="545" spans="1:8" x14ac:dyDescent="0.2">
      <c r="A545" t="s">
        <v>70</v>
      </c>
      <c r="B545">
        <v>2016</v>
      </c>
      <c r="C545" t="s">
        <v>56</v>
      </c>
      <c r="D545" t="s">
        <v>57</v>
      </c>
      <c r="E545" t="s">
        <v>58</v>
      </c>
      <c r="F545">
        <v>31524.331683322733</v>
      </c>
      <c r="G545" t="e">
        <v>#N/A</v>
      </c>
      <c r="H545" t="e">
        <v>#N/A</v>
      </c>
    </row>
    <row r="546" spans="1:8" x14ac:dyDescent="0.2">
      <c r="A546" t="s">
        <v>70</v>
      </c>
      <c r="B546">
        <v>2017</v>
      </c>
      <c r="C546" t="s">
        <v>56</v>
      </c>
      <c r="D546" t="s">
        <v>57</v>
      </c>
      <c r="E546" t="s">
        <v>58</v>
      </c>
      <c r="F546">
        <v>37655.587450691142</v>
      </c>
      <c r="G546" t="e">
        <v>#N/A</v>
      </c>
      <c r="H546" t="e">
        <v>#N/A</v>
      </c>
    </row>
    <row r="547" spans="1:8" x14ac:dyDescent="0.2">
      <c r="A547" t="s">
        <v>70</v>
      </c>
      <c r="B547">
        <v>2018</v>
      </c>
      <c r="C547" t="s">
        <v>56</v>
      </c>
      <c r="D547" t="s">
        <v>57</v>
      </c>
      <c r="E547" t="s">
        <v>58</v>
      </c>
      <c r="F547">
        <v>31192.942595461154</v>
      </c>
      <c r="G547" t="e">
        <v>#N/A</v>
      </c>
      <c r="H547" t="e">
        <v>#N/A</v>
      </c>
    </row>
    <row r="548" spans="1:8" x14ac:dyDescent="0.2">
      <c r="A548" t="s">
        <v>70</v>
      </c>
      <c r="B548">
        <v>2019</v>
      </c>
      <c r="C548" t="s">
        <v>56</v>
      </c>
      <c r="D548" t="s">
        <v>57</v>
      </c>
      <c r="E548" t="s">
        <v>58</v>
      </c>
      <c r="F548">
        <v>26907.183924067529</v>
      </c>
      <c r="G548" t="e">
        <v>#N/A</v>
      </c>
      <c r="H548" t="e">
        <v>#N/A</v>
      </c>
    </row>
    <row r="549" spans="1:8" x14ac:dyDescent="0.2">
      <c r="A549" t="s">
        <v>70</v>
      </c>
      <c r="B549">
        <v>2008</v>
      </c>
      <c r="C549" t="s">
        <v>56</v>
      </c>
      <c r="D549" t="s">
        <v>59</v>
      </c>
      <c r="E549" t="s">
        <v>60</v>
      </c>
      <c r="F549">
        <v>1676.8447316502441</v>
      </c>
      <c r="G549" t="e">
        <v>#N/A</v>
      </c>
      <c r="H549" t="e">
        <v>#N/A</v>
      </c>
    </row>
    <row r="550" spans="1:8" x14ac:dyDescent="0.2">
      <c r="A550" t="s">
        <v>70</v>
      </c>
      <c r="B550">
        <v>2008</v>
      </c>
      <c r="C550" t="s">
        <v>56</v>
      </c>
      <c r="D550" t="s">
        <v>59</v>
      </c>
      <c r="E550" t="s">
        <v>61</v>
      </c>
    </row>
    <row r="551" spans="1:8" x14ac:dyDescent="0.2">
      <c r="A551" t="s">
        <v>70</v>
      </c>
      <c r="B551">
        <v>2008</v>
      </c>
      <c r="C551" t="s">
        <v>56</v>
      </c>
      <c r="D551" t="s">
        <v>59</v>
      </c>
      <c r="E551" t="s">
        <v>62</v>
      </c>
      <c r="F551">
        <v>536.73276903765191</v>
      </c>
      <c r="G551" t="e">
        <v>#N/A</v>
      </c>
      <c r="H551" t="e">
        <v>#N/A</v>
      </c>
    </row>
    <row r="552" spans="1:8" x14ac:dyDescent="0.2">
      <c r="A552" t="s">
        <v>70</v>
      </c>
      <c r="B552">
        <v>2008</v>
      </c>
      <c r="C552" t="s">
        <v>56</v>
      </c>
      <c r="D552" t="s">
        <v>59</v>
      </c>
      <c r="E552" t="s">
        <v>58</v>
      </c>
      <c r="F552">
        <v>2213.5775006878957</v>
      </c>
      <c r="G552" t="e">
        <v>#N/A</v>
      </c>
      <c r="H552" t="e">
        <v>#N/A</v>
      </c>
    </row>
    <row r="553" spans="1:8" x14ac:dyDescent="0.2">
      <c r="A553" t="s">
        <v>70</v>
      </c>
      <c r="B553">
        <v>2009</v>
      </c>
      <c r="C553" t="s">
        <v>56</v>
      </c>
      <c r="D553" t="s">
        <v>59</v>
      </c>
      <c r="E553" t="s">
        <v>60</v>
      </c>
      <c r="F553">
        <v>2581.929350545186</v>
      </c>
      <c r="G553" t="e">
        <v>#N/A</v>
      </c>
      <c r="H553" t="e">
        <v>#N/A</v>
      </c>
    </row>
    <row r="554" spans="1:8" x14ac:dyDescent="0.2">
      <c r="A554" t="s">
        <v>70</v>
      </c>
      <c r="B554">
        <v>2009</v>
      </c>
      <c r="C554" t="s">
        <v>56</v>
      </c>
      <c r="D554" t="s">
        <v>59</v>
      </c>
      <c r="E554" t="s">
        <v>61</v>
      </c>
    </row>
    <row r="555" spans="1:8" x14ac:dyDescent="0.2">
      <c r="A555" t="s">
        <v>70</v>
      </c>
      <c r="B555">
        <v>2009</v>
      </c>
      <c r="C555" t="s">
        <v>56</v>
      </c>
      <c r="D555" t="s">
        <v>59</v>
      </c>
      <c r="E555" t="s">
        <v>62</v>
      </c>
      <c r="F555">
        <v>605.75540325641555</v>
      </c>
      <c r="G555" t="e">
        <v>#N/A</v>
      </c>
      <c r="H555" t="e">
        <v>#N/A</v>
      </c>
    </row>
    <row r="556" spans="1:8" x14ac:dyDescent="0.2">
      <c r="A556" t="s">
        <v>70</v>
      </c>
      <c r="B556">
        <v>2009</v>
      </c>
      <c r="C556" t="s">
        <v>56</v>
      </c>
      <c r="D556" t="s">
        <v>59</v>
      </c>
      <c r="E556" t="s">
        <v>58</v>
      </c>
      <c r="F556">
        <v>3187.6847538016018</v>
      </c>
      <c r="G556" t="e">
        <v>#N/A</v>
      </c>
      <c r="H556" t="e">
        <v>#N/A</v>
      </c>
    </row>
    <row r="557" spans="1:8" x14ac:dyDescent="0.2">
      <c r="A557" t="s">
        <v>70</v>
      </c>
      <c r="B557">
        <v>2010</v>
      </c>
      <c r="C557" t="s">
        <v>56</v>
      </c>
      <c r="D557" t="s">
        <v>59</v>
      </c>
      <c r="E557" t="s">
        <v>60</v>
      </c>
      <c r="F557">
        <v>2371.363534141361</v>
      </c>
      <c r="G557" t="e">
        <v>#N/A</v>
      </c>
      <c r="H557" t="e">
        <v>#N/A</v>
      </c>
    </row>
    <row r="558" spans="1:8" x14ac:dyDescent="0.2">
      <c r="A558" t="s">
        <v>70</v>
      </c>
      <c r="B558">
        <v>2010</v>
      </c>
      <c r="C558" t="s">
        <v>56</v>
      </c>
      <c r="D558" t="s">
        <v>59</v>
      </c>
      <c r="E558" t="s">
        <v>61</v>
      </c>
    </row>
    <row r="559" spans="1:8" x14ac:dyDescent="0.2">
      <c r="A559" t="s">
        <v>70</v>
      </c>
      <c r="B559">
        <v>2010</v>
      </c>
      <c r="C559" t="s">
        <v>56</v>
      </c>
      <c r="D559" t="s">
        <v>59</v>
      </c>
      <c r="E559" t="s">
        <v>62</v>
      </c>
      <c r="F559">
        <v>557.42423526494326</v>
      </c>
      <c r="G559" t="e">
        <v>#N/A</v>
      </c>
      <c r="H559" t="e">
        <v>#N/A</v>
      </c>
    </row>
    <row r="560" spans="1:8" x14ac:dyDescent="0.2">
      <c r="A560" t="s">
        <v>70</v>
      </c>
      <c r="B560">
        <v>2010</v>
      </c>
      <c r="C560" t="s">
        <v>56</v>
      </c>
      <c r="D560" t="s">
        <v>59</v>
      </c>
      <c r="E560" t="s">
        <v>58</v>
      </c>
      <c r="F560">
        <v>2928.7877694063045</v>
      </c>
      <c r="G560" t="e">
        <v>#N/A</v>
      </c>
      <c r="H560" t="e">
        <v>#N/A</v>
      </c>
    </row>
    <row r="561" spans="1:8" x14ac:dyDescent="0.2">
      <c r="A561" t="s">
        <v>70</v>
      </c>
      <c r="B561">
        <v>2011</v>
      </c>
      <c r="C561" t="s">
        <v>56</v>
      </c>
      <c r="D561" t="s">
        <v>59</v>
      </c>
      <c r="E561" t="s">
        <v>60</v>
      </c>
      <c r="F561">
        <v>2107.1318970157472</v>
      </c>
      <c r="G561" t="e">
        <v>#N/A</v>
      </c>
      <c r="H561" t="e">
        <v>#N/A</v>
      </c>
    </row>
    <row r="562" spans="1:8" x14ac:dyDescent="0.2">
      <c r="A562" t="s">
        <v>70</v>
      </c>
      <c r="B562">
        <v>2011</v>
      </c>
      <c r="C562" t="s">
        <v>56</v>
      </c>
      <c r="D562" t="s">
        <v>59</v>
      </c>
      <c r="E562" t="s">
        <v>61</v>
      </c>
    </row>
    <row r="563" spans="1:8" x14ac:dyDescent="0.2">
      <c r="A563" t="s">
        <v>70</v>
      </c>
      <c r="B563">
        <v>2011</v>
      </c>
      <c r="C563" t="s">
        <v>56</v>
      </c>
      <c r="D563" t="s">
        <v>59</v>
      </c>
      <c r="E563" t="s">
        <v>62</v>
      </c>
      <c r="F563">
        <v>328.80284454270907</v>
      </c>
      <c r="G563" t="e">
        <v>#N/A</v>
      </c>
      <c r="H563" t="e">
        <v>#N/A</v>
      </c>
    </row>
    <row r="564" spans="1:8" x14ac:dyDescent="0.2">
      <c r="A564" t="s">
        <v>70</v>
      </c>
      <c r="B564">
        <v>2011</v>
      </c>
      <c r="C564" t="s">
        <v>56</v>
      </c>
      <c r="D564" t="s">
        <v>59</v>
      </c>
      <c r="E564" t="s">
        <v>58</v>
      </c>
      <c r="F564">
        <v>2435.9347415584562</v>
      </c>
      <c r="G564" t="e">
        <v>#N/A</v>
      </c>
      <c r="H564" t="e">
        <v>#N/A</v>
      </c>
    </row>
    <row r="565" spans="1:8" x14ac:dyDescent="0.2">
      <c r="A565" t="s">
        <v>70</v>
      </c>
      <c r="B565">
        <v>2012</v>
      </c>
      <c r="C565" t="s">
        <v>56</v>
      </c>
      <c r="D565" t="s">
        <v>59</v>
      </c>
      <c r="E565" t="s">
        <v>60</v>
      </c>
      <c r="F565">
        <v>4331.3993226811463</v>
      </c>
      <c r="G565" t="e">
        <v>#N/A</v>
      </c>
      <c r="H565" t="e">
        <v>#N/A</v>
      </c>
    </row>
    <row r="566" spans="1:8" x14ac:dyDescent="0.2">
      <c r="A566" t="s">
        <v>70</v>
      </c>
      <c r="B566">
        <v>2012</v>
      </c>
      <c r="C566" t="s">
        <v>56</v>
      </c>
      <c r="D566" t="s">
        <v>59</v>
      </c>
      <c r="E566" t="s">
        <v>61</v>
      </c>
    </row>
    <row r="567" spans="1:8" x14ac:dyDescent="0.2">
      <c r="A567" t="s">
        <v>70</v>
      </c>
      <c r="B567">
        <v>2012</v>
      </c>
      <c r="C567" t="s">
        <v>56</v>
      </c>
      <c r="D567" t="s">
        <v>59</v>
      </c>
      <c r="E567" t="s">
        <v>62</v>
      </c>
      <c r="F567">
        <v>138.84273007921308</v>
      </c>
      <c r="G567" t="e">
        <v>#N/A</v>
      </c>
      <c r="H567" t="e">
        <v>#N/A</v>
      </c>
    </row>
    <row r="568" spans="1:8" x14ac:dyDescent="0.2">
      <c r="A568" t="s">
        <v>70</v>
      </c>
      <c r="B568">
        <v>2012</v>
      </c>
      <c r="C568" t="s">
        <v>56</v>
      </c>
      <c r="D568" t="s">
        <v>59</v>
      </c>
      <c r="E568" t="s">
        <v>58</v>
      </c>
      <c r="F568">
        <v>4470.242052760359</v>
      </c>
      <c r="G568" t="e">
        <v>#N/A</v>
      </c>
      <c r="H568" t="e">
        <v>#N/A</v>
      </c>
    </row>
    <row r="569" spans="1:8" x14ac:dyDescent="0.2">
      <c r="A569" t="s">
        <v>70</v>
      </c>
      <c r="B569">
        <v>2013</v>
      </c>
      <c r="C569" t="s">
        <v>56</v>
      </c>
      <c r="D569" t="s">
        <v>59</v>
      </c>
      <c r="E569" t="s">
        <v>60</v>
      </c>
      <c r="F569">
        <v>4462.5180155944508</v>
      </c>
      <c r="G569" t="e">
        <v>#N/A</v>
      </c>
      <c r="H569" t="e">
        <v>#N/A</v>
      </c>
    </row>
    <row r="570" spans="1:8" x14ac:dyDescent="0.2">
      <c r="A570" t="s">
        <v>70</v>
      </c>
      <c r="B570">
        <v>2013</v>
      </c>
      <c r="C570" t="s">
        <v>56</v>
      </c>
      <c r="D570" t="s">
        <v>59</v>
      </c>
      <c r="E570" t="s">
        <v>61</v>
      </c>
    </row>
    <row r="571" spans="1:8" x14ac:dyDescent="0.2">
      <c r="A571" t="s">
        <v>70</v>
      </c>
      <c r="B571">
        <v>2013</v>
      </c>
      <c r="C571" t="s">
        <v>56</v>
      </c>
      <c r="D571" t="s">
        <v>59</v>
      </c>
      <c r="E571" t="s">
        <v>62</v>
      </c>
      <c r="F571">
        <v>162.19158979072961</v>
      </c>
      <c r="G571" t="e">
        <v>#N/A</v>
      </c>
      <c r="H571" t="e">
        <v>#N/A</v>
      </c>
    </row>
    <row r="572" spans="1:8" x14ac:dyDescent="0.2">
      <c r="A572" t="s">
        <v>70</v>
      </c>
      <c r="B572">
        <v>2013</v>
      </c>
      <c r="C572" t="s">
        <v>56</v>
      </c>
      <c r="D572" t="s">
        <v>59</v>
      </c>
      <c r="E572" t="s">
        <v>58</v>
      </c>
      <c r="F572">
        <v>4624.7096053851801</v>
      </c>
      <c r="G572" t="e">
        <v>#N/A</v>
      </c>
      <c r="H572" t="e">
        <v>#N/A</v>
      </c>
    </row>
    <row r="573" spans="1:8" x14ac:dyDescent="0.2">
      <c r="A573" t="s">
        <v>70</v>
      </c>
      <c r="B573">
        <v>2014</v>
      </c>
      <c r="C573" t="s">
        <v>56</v>
      </c>
      <c r="D573" t="s">
        <v>59</v>
      </c>
      <c r="E573" t="s">
        <v>60</v>
      </c>
      <c r="F573">
        <v>4307.0063071200348</v>
      </c>
      <c r="G573" t="e">
        <v>#N/A</v>
      </c>
      <c r="H573" t="e">
        <v>#N/A</v>
      </c>
    </row>
    <row r="574" spans="1:8" x14ac:dyDescent="0.2">
      <c r="A574" t="s">
        <v>70</v>
      </c>
      <c r="B574">
        <v>2014</v>
      </c>
      <c r="C574" t="s">
        <v>56</v>
      </c>
      <c r="D574" t="s">
        <v>59</v>
      </c>
      <c r="E574" t="s">
        <v>61</v>
      </c>
    </row>
    <row r="575" spans="1:8" x14ac:dyDescent="0.2">
      <c r="A575" t="s">
        <v>70</v>
      </c>
      <c r="B575">
        <v>2014</v>
      </c>
      <c r="C575" t="s">
        <v>56</v>
      </c>
      <c r="D575" t="s">
        <v>59</v>
      </c>
      <c r="E575" t="s">
        <v>62</v>
      </c>
      <c r="F575">
        <v>149.11167400680722</v>
      </c>
      <c r="G575" t="e">
        <v>#N/A</v>
      </c>
      <c r="H575" t="e">
        <v>#N/A</v>
      </c>
    </row>
    <row r="576" spans="1:8" x14ac:dyDescent="0.2">
      <c r="A576" t="s">
        <v>70</v>
      </c>
      <c r="B576">
        <v>2014</v>
      </c>
      <c r="C576" t="s">
        <v>56</v>
      </c>
      <c r="D576" t="s">
        <v>59</v>
      </c>
      <c r="E576" t="s">
        <v>58</v>
      </c>
      <c r="F576">
        <v>4456.1179811268421</v>
      </c>
      <c r="G576" t="e">
        <v>#N/A</v>
      </c>
      <c r="H576" t="e">
        <v>#N/A</v>
      </c>
    </row>
    <row r="577" spans="1:8" x14ac:dyDescent="0.2">
      <c r="A577" t="s">
        <v>70</v>
      </c>
      <c r="B577">
        <v>2015</v>
      </c>
      <c r="C577" t="s">
        <v>56</v>
      </c>
      <c r="D577" t="s">
        <v>59</v>
      </c>
      <c r="E577" t="s">
        <v>60</v>
      </c>
      <c r="F577">
        <v>2439.150143167195</v>
      </c>
      <c r="G577" t="e">
        <v>#N/A</v>
      </c>
      <c r="H577" t="e">
        <v>#N/A</v>
      </c>
    </row>
    <row r="578" spans="1:8" x14ac:dyDescent="0.2">
      <c r="A578" t="s">
        <v>70</v>
      </c>
      <c r="B578">
        <v>2015</v>
      </c>
      <c r="C578" t="s">
        <v>56</v>
      </c>
      <c r="D578" t="s">
        <v>59</v>
      </c>
      <c r="E578" t="s">
        <v>61</v>
      </c>
    </row>
    <row r="579" spans="1:8" x14ac:dyDescent="0.2">
      <c r="A579" t="s">
        <v>70</v>
      </c>
      <c r="B579">
        <v>2015</v>
      </c>
      <c r="C579" t="s">
        <v>56</v>
      </c>
      <c r="D579" t="s">
        <v>59</v>
      </c>
      <c r="E579" t="s">
        <v>62</v>
      </c>
      <c r="F579">
        <v>30.972040983058349</v>
      </c>
      <c r="G579" t="e">
        <v>#N/A</v>
      </c>
      <c r="H579" t="e">
        <v>#N/A</v>
      </c>
    </row>
    <row r="580" spans="1:8" x14ac:dyDescent="0.2">
      <c r="A580" t="s">
        <v>70</v>
      </c>
      <c r="B580">
        <v>2015</v>
      </c>
      <c r="C580" t="s">
        <v>56</v>
      </c>
      <c r="D580" t="s">
        <v>59</v>
      </c>
      <c r="E580" t="s">
        <v>58</v>
      </c>
      <c r="F580">
        <v>2470.1221841502534</v>
      </c>
      <c r="G580" t="e">
        <v>#N/A</v>
      </c>
      <c r="H580" t="e">
        <v>#N/A</v>
      </c>
    </row>
    <row r="581" spans="1:8" x14ac:dyDescent="0.2">
      <c r="A581" t="s">
        <v>70</v>
      </c>
      <c r="B581">
        <v>2016</v>
      </c>
      <c r="C581" t="s">
        <v>56</v>
      </c>
      <c r="D581" t="s">
        <v>59</v>
      </c>
      <c r="E581" t="s">
        <v>60</v>
      </c>
      <c r="F581">
        <v>3531.0141345405927</v>
      </c>
      <c r="G581" t="e">
        <v>#N/A</v>
      </c>
      <c r="H581" t="e">
        <v>#N/A</v>
      </c>
    </row>
    <row r="582" spans="1:8" x14ac:dyDescent="0.2">
      <c r="A582" t="s">
        <v>70</v>
      </c>
      <c r="B582">
        <v>2016</v>
      </c>
      <c r="C582" t="s">
        <v>56</v>
      </c>
      <c r="D582" t="s">
        <v>59</v>
      </c>
      <c r="E582" t="s">
        <v>61</v>
      </c>
    </row>
    <row r="583" spans="1:8" x14ac:dyDescent="0.2">
      <c r="A583" t="s">
        <v>70</v>
      </c>
      <c r="B583">
        <v>2016</v>
      </c>
      <c r="C583" t="s">
        <v>56</v>
      </c>
      <c r="D583" t="s">
        <v>59</v>
      </c>
      <c r="E583" t="s">
        <v>62</v>
      </c>
      <c r="F583">
        <v>34.239256855128581</v>
      </c>
      <c r="G583" t="e">
        <v>#N/A</v>
      </c>
      <c r="H583" t="e">
        <v>#N/A</v>
      </c>
    </row>
    <row r="584" spans="1:8" x14ac:dyDescent="0.2">
      <c r="A584" t="s">
        <v>70</v>
      </c>
      <c r="B584">
        <v>2016</v>
      </c>
      <c r="C584" t="s">
        <v>56</v>
      </c>
      <c r="D584" t="s">
        <v>59</v>
      </c>
      <c r="E584" t="s">
        <v>58</v>
      </c>
      <c r="F584">
        <v>3565.2533913957213</v>
      </c>
      <c r="G584" t="e">
        <v>#N/A</v>
      </c>
      <c r="H584" t="e">
        <v>#N/A</v>
      </c>
    </row>
    <row r="585" spans="1:8" x14ac:dyDescent="0.2">
      <c r="A585" t="s">
        <v>70</v>
      </c>
      <c r="B585">
        <v>2017</v>
      </c>
      <c r="C585" t="s">
        <v>56</v>
      </c>
      <c r="D585" t="s">
        <v>59</v>
      </c>
      <c r="E585" t="s">
        <v>60</v>
      </c>
      <c r="F585">
        <v>3710.6894203070851</v>
      </c>
      <c r="G585" t="e">
        <v>#N/A</v>
      </c>
      <c r="H585" t="e">
        <v>#N/A</v>
      </c>
    </row>
    <row r="586" spans="1:8" x14ac:dyDescent="0.2">
      <c r="A586" t="s">
        <v>70</v>
      </c>
      <c r="B586">
        <v>2017</v>
      </c>
      <c r="C586" t="s">
        <v>56</v>
      </c>
      <c r="D586" t="s">
        <v>59</v>
      </c>
      <c r="E586" t="s">
        <v>61</v>
      </c>
    </row>
    <row r="587" spans="1:8" x14ac:dyDescent="0.2">
      <c r="A587" t="s">
        <v>70</v>
      </c>
      <c r="B587">
        <v>2017</v>
      </c>
      <c r="C587" t="s">
        <v>56</v>
      </c>
      <c r="D587" t="s">
        <v>59</v>
      </c>
      <c r="E587" t="s">
        <v>62</v>
      </c>
      <c r="F587">
        <v>17.579685470455559</v>
      </c>
      <c r="G587" t="e">
        <v>#N/A</v>
      </c>
      <c r="H587" t="e">
        <v>#N/A</v>
      </c>
    </row>
    <row r="588" spans="1:8" x14ac:dyDescent="0.2">
      <c r="A588" t="s">
        <v>70</v>
      </c>
      <c r="B588">
        <v>2017</v>
      </c>
      <c r="C588" t="s">
        <v>56</v>
      </c>
      <c r="D588" t="s">
        <v>59</v>
      </c>
      <c r="E588" t="s">
        <v>58</v>
      </c>
      <c r="F588">
        <v>3728.2691057775405</v>
      </c>
      <c r="G588" t="e">
        <v>#N/A</v>
      </c>
      <c r="H588" t="e">
        <v>#N/A</v>
      </c>
    </row>
    <row r="589" spans="1:8" x14ac:dyDescent="0.2">
      <c r="A589" t="s">
        <v>70</v>
      </c>
      <c r="B589">
        <v>2018</v>
      </c>
      <c r="C589" t="s">
        <v>56</v>
      </c>
      <c r="D589" t="s">
        <v>59</v>
      </c>
      <c r="E589" t="s">
        <v>60</v>
      </c>
      <c r="F589">
        <v>3878.1080778744436</v>
      </c>
      <c r="G589" t="e">
        <v>#N/A</v>
      </c>
      <c r="H589" t="e">
        <v>#N/A</v>
      </c>
    </row>
    <row r="590" spans="1:8" x14ac:dyDescent="0.2">
      <c r="A590" t="s">
        <v>70</v>
      </c>
      <c r="B590">
        <v>2018</v>
      </c>
      <c r="C590" t="s">
        <v>56</v>
      </c>
      <c r="D590" t="s">
        <v>59</v>
      </c>
      <c r="E590" t="s">
        <v>61</v>
      </c>
    </row>
    <row r="591" spans="1:8" x14ac:dyDescent="0.2">
      <c r="A591" t="s">
        <v>70</v>
      </c>
      <c r="B591">
        <v>2018</v>
      </c>
      <c r="C591" t="s">
        <v>56</v>
      </c>
      <c r="D591" t="s">
        <v>59</v>
      </c>
      <c r="E591" t="s">
        <v>62</v>
      </c>
      <c r="F591">
        <v>45.25256153456246</v>
      </c>
      <c r="G591" t="e">
        <v>#N/A</v>
      </c>
      <c r="H591" t="e">
        <v>#N/A</v>
      </c>
    </row>
    <row r="592" spans="1:8" x14ac:dyDescent="0.2">
      <c r="A592" t="s">
        <v>70</v>
      </c>
      <c r="B592">
        <v>2018</v>
      </c>
      <c r="C592" t="s">
        <v>56</v>
      </c>
      <c r="D592" t="s">
        <v>59</v>
      </c>
      <c r="E592" t="s">
        <v>58</v>
      </c>
      <c r="F592">
        <v>3923.3606394090061</v>
      </c>
      <c r="G592" t="e">
        <v>#N/A</v>
      </c>
      <c r="H592" t="e">
        <v>#N/A</v>
      </c>
    </row>
    <row r="593" spans="1:8" x14ac:dyDescent="0.2">
      <c r="A593" t="s">
        <v>70</v>
      </c>
      <c r="B593">
        <v>2019</v>
      </c>
      <c r="C593" t="s">
        <v>56</v>
      </c>
      <c r="D593" t="s">
        <v>59</v>
      </c>
      <c r="E593" t="s">
        <v>60</v>
      </c>
      <c r="F593">
        <v>4143.7756456639181</v>
      </c>
      <c r="G593" t="e">
        <v>#N/A</v>
      </c>
      <c r="H593" t="e">
        <v>#N/A</v>
      </c>
    </row>
    <row r="594" spans="1:8" x14ac:dyDescent="0.2">
      <c r="A594" t="s">
        <v>70</v>
      </c>
      <c r="B594">
        <v>2019</v>
      </c>
      <c r="C594" t="s">
        <v>56</v>
      </c>
      <c r="D594" t="s">
        <v>59</v>
      </c>
      <c r="E594" t="s">
        <v>61</v>
      </c>
    </row>
    <row r="595" spans="1:8" x14ac:dyDescent="0.2">
      <c r="A595" t="s">
        <v>70</v>
      </c>
      <c r="B595">
        <v>2019</v>
      </c>
      <c r="C595" t="s">
        <v>56</v>
      </c>
      <c r="D595" t="s">
        <v>59</v>
      </c>
      <c r="E595" t="s">
        <v>62</v>
      </c>
      <c r="F595">
        <v>34.668537793233519</v>
      </c>
      <c r="G595" t="e">
        <v>#N/A</v>
      </c>
      <c r="H595" t="e">
        <v>#N/A</v>
      </c>
    </row>
    <row r="596" spans="1:8" x14ac:dyDescent="0.2">
      <c r="A596" t="s">
        <v>70</v>
      </c>
      <c r="B596">
        <v>2019</v>
      </c>
      <c r="C596" t="s">
        <v>56</v>
      </c>
      <c r="D596" t="s">
        <v>59</v>
      </c>
      <c r="E596" t="s">
        <v>58</v>
      </c>
      <c r="F596">
        <v>4178.4441834571517</v>
      </c>
      <c r="G596" t="e">
        <v>#N/A</v>
      </c>
      <c r="H596" t="e">
        <v>#N/A</v>
      </c>
    </row>
    <row r="597" spans="1:8" x14ac:dyDescent="0.2">
      <c r="A597" t="s">
        <v>70</v>
      </c>
      <c r="B597">
        <v>2008</v>
      </c>
      <c r="C597" t="s">
        <v>56</v>
      </c>
      <c r="D597" t="s">
        <v>63</v>
      </c>
      <c r="E597" t="s">
        <v>64</v>
      </c>
      <c r="F597">
        <v>8476.3745196744676</v>
      </c>
      <c r="G597" t="e">
        <v>#N/A</v>
      </c>
      <c r="H597" t="e">
        <v>#N/A</v>
      </c>
    </row>
    <row r="598" spans="1:8" x14ac:dyDescent="0.2">
      <c r="A598" t="s">
        <v>70</v>
      </c>
      <c r="B598">
        <v>2008</v>
      </c>
      <c r="C598" t="s">
        <v>56</v>
      </c>
      <c r="D598" t="s">
        <v>63</v>
      </c>
      <c r="E598" t="s">
        <v>32</v>
      </c>
      <c r="F598">
        <v>3732.3691180036444</v>
      </c>
      <c r="G598" t="e">
        <v>#N/A</v>
      </c>
      <c r="H598" t="e">
        <v>#N/A</v>
      </c>
    </row>
    <row r="599" spans="1:8" x14ac:dyDescent="0.2">
      <c r="A599" t="s">
        <v>70</v>
      </c>
      <c r="B599">
        <v>2008</v>
      </c>
      <c r="C599" t="s">
        <v>56</v>
      </c>
      <c r="D599" t="s">
        <v>63</v>
      </c>
      <c r="E599" t="s">
        <v>58</v>
      </c>
      <c r="F599">
        <v>12208.743637678112</v>
      </c>
      <c r="G599" t="e">
        <v>#N/A</v>
      </c>
      <c r="H599" t="e">
        <v>#N/A</v>
      </c>
    </row>
    <row r="600" spans="1:8" x14ac:dyDescent="0.2">
      <c r="A600" t="s">
        <v>70</v>
      </c>
      <c r="B600">
        <v>2009</v>
      </c>
      <c r="C600" t="s">
        <v>56</v>
      </c>
      <c r="D600" t="s">
        <v>63</v>
      </c>
      <c r="E600" t="s">
        <v>64</v>
      </c>
      <c r="F600">
        <v>11152.693864248766</v>
      </c>
      <c r="G600" t="e">
        <v>#N/A</v>
      </c>
      <c r="H600" t="e">
        <v>#N/A</v>
      </c>
    </row>
    <row r="601" spans="1:8" x14ac:dyDescent="0.2">
      <c r="A601" t="s">
        <v>70</v>
      </c>
      <c r="B601">
        <v>2009</v>
      </c>
      <c r="C601" t="s">
        <v>56</v>
      </c>
      <c r="D601" t="s">
        <v>63</v>
      </c>
      <c r="E601" t="s">
        <v>32</v>
      </c>
      <c r="F601">
        <v>9463.9379028091425</v>
      </c>
      <c r="G601" t="e">
        <v>#N/A</v>
      </c>
      <c r="H601" t="e">
        <v>#N/A</v>
      </c>
    </row>
    <row r="602" spans="1:8" x14ac:dyDescent="0.2">
      <c r="A602" t="s">
        <v>70</v>
      </c>
      <c r="B602">
        <v>2009</v>
      </c>
      <c r="C602" t="s">
        <v>56</v>
      </c>
      <c r="D602" t="s">
        <v>63</v>
      </c>
      <c r="E602" t="s">
        <v>58</v>
      </c>
      <c r="F602">
        <v>20616.631767057908</v>
      </c>
      <c r="G602" t="e">
        <v>#N/A</v>
      </c>
      <c r="H602" t="e">
        <v>#N/A</v>
      </c>
    </row>
    <row r="603" spans="1:8" x14ac:dyDescent="0.2">
      <c r="A603" t="s">
        <v>70</v>
      </c>
      <c r="B603">
        <v>2010</v>
      </c>
      <c r="C603" t="s">
        <v>56</v>
      </c>
      <c r="D603" t="s">
        <v>63</v>
      </c>
      <c r="E603" t="s">
        <v>64</v>
      </c>
      <c r="F603">
        <v>13671.134203611669</v>
      </c>
      <c r="G603" t="e">
        <v>#N/A</v>
      </c>
      <c r="H603" t="e">
        <v>#N/A</v>
      </c>
    </row>
    <row r="604" spans="1:8" x14ac:dyDescent="0.2">
      <c r="A604" t="s">
        <v>70</v>
      </c>
      <c r="B604">
        <v>2010</v>
      </c>
      <c r="C604" t="s">
        <v>56</v>
      </c>
      <c r="D604" t="s">
        <v>63</v>
      </c>
      <c r="E604" t="s">
        <v>32</v>
      </c>
      <c r="F604">
        <v>7764.9640852620059</v>
      </c>
      <c r="G604" t="e">
        <v>#N/A</v>
      </c>
      <c r="H604" t="e">
        <v>#N/A</v>
      </c>
    </row>
    <row r="605" spans="1:8" x14ac:dyDescent="0.2">
      <c r="A605" t="s">
        <v>70</v>
      </c>
      <c r="B605">
        <v>2010</v>
      </c>
      <c r="C605" t="s">
        <v>56</v>
      </c>
      <c r="D605" t="s">
        <v>63</v>
      </c>
      <c r="E605" t="s">
        <v>58</v>
      </c>
      <c r="F605">
        <v>21436.098288873676</v>
      </c>
      <c r="G605" t="e">
        <v>#N/A</v>
      </c>
      <c r="H605" t="e">
        <v>#N/A</v>
      </c>
    </row>
    <row r="606" spans="1:8" x14ac:dyDescent="0.2">
      <c r="A606" t="s">
        <v>70</v>
      </c>
      <c r="B606">
        <v>2011</v>
      </c>
      <c r="C606" t="s">
        <v>56</v>
      </c>
      <c r="D606" t="s">
        <v>63</v>
      </c>
      <c r="E606" t="s">
        <v>64</v>
      </c>
      <c r="F606">
        <v>17886.056101161965</v>
      </c>
      <c r="G606" t="e">
        <v>#N/A</v>
      </c>
      <c r="H606" t="e">
        <v>#N/A</v>
      </c>
    </row>
    <row r="607" spans="1:8" x14ac:dyDescent="0.2">
      <c r="A607" t="s">
        <v>70</v>
      </c>
      <c r="B607">
        <v>2011</v>
      </c>
      <c r="C607" t="s">
        <v>56</v>
      </c>
      <c r="D607" t="s">
        <v>63</v>
      </c>
      <c r="E607" t="s">
        <v>32</v>
      </c>
      <c r="F607">
        <v>3550.0777641290156</v>
      </c>
      <c r="G607" t="e">
        <v>#N/A</v>
      </c>
      <c r="H607" t="e">
        <v>#N/A</v>
      </c>
    </row>
    <row r="608" spans="1:8" x14ac:dyDescent="0.2">
      <c r="A608" t="s">
        <v>70</v>
      </c>
      <c r="B608">
        <v>2011</v>
      </c>
      <c r="C608" t="s">
        <v>56</v>
      </c>
      <c r="D608" t="s">
        <v>63</v>
      </c>
      <c r="E608" t="s">
        <v>58</v>
      </c>
      <c r="F608">
        <v>21436.13386529098</v>
      </c>
      <c r="G608" t="e">
        <v>#N/A</v>
      </c>
      <c r="H608" t="e">
        <v>#N/A</v>
      </c>
    </row>
    <row r="609" spans="1:8" x14ac:dyDescent="0.2">
      <c r="A609" t="s">
        <v>70</v>
      </c>
      <c r="B609">
        <v>2012</v>
      </c>
      <c r="C609" t="s">
        <v>56</v>
      </c>
      <c r="D609" t="s">
        <v>63</v>
      </c>
      <c r="E609" t="s">
        <v>64</v>
      </c>
      <c r="F609">
        <v>17223.239101081468</v>
      </c>
      <c r="G609" t="e">
        <v>#N/A</v>
      </c>
      <c r="H609" t="e">
        <v>#N/A</v>
      </c>
    </row>
    <row r="610" spans="1:8" x14ac:dyDescent="0.2">
      <c r="A610" t="s">
        <v>70</v>
      </c>
      <c r="B610">
        <v>2012</v>
      </c>
      <c r="C610" t="s">
        <v>56</v>
      </c>
      <c r="D610" t="s">
        <v>63</v>
      </c>
      <c r="E610" t="s">
        <v>32</v>
      </c>
      <c r="F610">
        <v>3680.2610250341727</v>
      </c>
      <c r="G610" t="e">
        <v>#N/A</v>
      </c>
      <c r="H610" t="e">
        <v>#N/A</v>
      </c>
    </row>
    <row r="611" spans="1:8" x14ac:dyDescent="0.2">
      <c r="A611" t="s">
        <v>70</v>
      </c>
      <c r="B611">
        <v>2012</v>
      </c>
      <c r="C611" t="s">
        <v>56</v>
      </c>
      <c r="D611" t="s">
        <v>63</v>
      </c>
      <c r="E611" t="s">
        <v>58</v>
      </c>
      <c r="F611">
        <v>20903.500126115639</v>
      </c>
      <c r="G611" t="e">
        <v>#N/A</v>
      </c>
      <c r="H611" t="e">
        <v>#N/A</v>
      </c>
    </row>
    <row r="612" spans="1:8" x14ac:dyDescent="0.2">
      <c r="A612" t="s">
        <v>70</v>
      </c>
      <c r="B612">
        <v>2013</v>
      </c>
      <c r="C612" t="s">
        <v>56</v>
      </c>
      <c r="D612" t="s">
        <v>63</v>
      </c>
      <c r="E612" t="s">
        <v>64</v>
      </c>
      <c r="F612">
        <v>23232.551241527315</v>
      </c>
      <c r="G612" t="e">
        <v>#N/A</v>
      </c>
      <c r="H612" t="e">
        <v>#N/A</v>
      </c>
    </row>
    <row r="613" spans="1:8" x14ac:dyDescent="0.2">
      <c r="A613" t="s">
        <v>70</v>
      </c>
      <c r="B613">
        <v>2013</v>
      </c>
      <c r="C613" t="s">
        <v>56</v>
      </c>
      <c r="D613" t="s">
        <v>63</v>
      </c>
      <c r="E613" t="s">
        <v>32</v>
      </c>
      <c r="F613">
        <v>2520.0915917055181</v>
      </c>
      <c r="G613" t="e">
        <v>#N/A</v>
      </c>
      <c r="H613" t="e">
        <v>#N/A</v>
      </c>
    </row>
    <row r="614" spans="1:8" x14ac:dyDescent="0.2">
      <c r="A614" t="s">
        <v>70</v>
      </c>
      <c r="B614">
        <v>2013</v>
      </c>
      <c r="C614" t="s">
        <v>56</v>
      </c>
      <c r="D614" t="s">
        <v>63</v>
      </c>
      <c r="E614" t="s">
        <v>58</v>
      </c>
      <c r="F614">
        <v>25752.642833232832</v>
      </c>
      <c r="G614" t="e">
        <v>#N/A</v>
      </c>
      <c r="H614" t="e">
        <v>#N/A</v>
      </c>
    </row>
    <row r="615" spans="1:8" x14ac:dyDescent="0.2">
      <c r="A615" t="s">
        <v>70</v>
      </c>
      <c r="B615">
        <v>2014</v>
      </c>
      <c r="C615" t="s">
        <v>56</v>
      </c>
      <c r="D615" t="s">
        <v>63</v>
      </c>
      <c r="E615" t="s">
        <v>64</v>
      </c>
      <c r="F615">
        <v>22518.488134427716</v>
      </c>
      <c r="G615" t="e">
        <v>#N/A</v>
      </c>
      <c r="H615" t="e">
        <v>#N/A</v>
      </c>
    </row>
    <row r="616" spans="1:8" x14ac:dyDescent="0.2">
      <c r="A616" t="s">
        <v>70</v>
      </c>
      <c r="B616">
        <v>2014</v>
      </c>
      <c r="C616" t="s">
        <v>56</v>
      </c>
      <c r="D616" t="s">
        <v>63</v>
      </c>
      <c r="E616" t="s">
        <v>32</v>
      </c>
      <c r="F616">
        <v>4524.9066379171818</v>
      </c>
      <c r="G616" t="e">
        <v>#N/A</v>
      </c>
      <c r="H616" t="e">
        <v>#N/A</v>
      </c>
    </row>
    <row r="617" spans="1:8" x14ac:dyDescent="0.2">
      <c r="A617" t="s">
        <v>70</v>
      </c>
      <c r="B617">
        <v>2014</v>
      </c>
      <c r="C617" t="s">
        <v>56</v>
      </c>
      <c r="D617" t="s">
        <v>63</v>
      </c>
      <c r="E617" t="s">
        <v>58</v>
      </c>
      <c r="F617">
        <v>27043.394772344898</v>
      </c>
      <c r="G617" t="e">
        <v>#N/A</v>
      </c>
      <c r="H617" t="e">
        <v>#N/A</v>
      </c>
    </row>
    <row r="618" spans="1:8" x14ac:dyDescent="0.2">
      <c r="A618" t="s">
        <v>70</v>
      </c>
      <c r="B618">
        <v>2015</v>
      </c>
      <c r="C618" t="s">
        <v>56</v>
      </c>
      <c r="D618" t="s">
        <v>63</v>
      </c>
      <c r="E618" t="s">
        <v>64</v>
      </c>
      <c r="F618">
        <v>18285.588220801677</v>
      </c>
      <c r="G618" t="e">
        <v>#N/A</v>
      </c>
      <c r="H618" t="e">
        <v>#N/A</v>
      </c>
    </row>
    <row r="619" spans="1:8" x14ac:dyDescent="0.2">
      <c r="A619" t="s">
        <v>70</v>
      </c>
      <c r="B619">
        <v>2015</v>
      </c>
      <c r="C619" t="s">
        <v>56</v>
      </c>
      <c r="D619" t="s">
        <v>63</v>
      </c>
      <c r="E619" t="s">
        <v>32</v>
      </c>
      <c r="F619">
        <v>1891.2227942428549</v>
      </c>
      <c r="G619" t="e">
        <v>#N/A</v>
      </c>
      <c r="H619" t="e">
        <v>#N/A</v>
      </c>
    </row>
    <row r="620" spans="1:8" x14ac:dyDescent="0.2">
      <c r="A620" t="s">
        <v>70</v>
      </c>
      <c r="B620">
        <v>2015</v>
      </c>
      <c r="C620" t="s">
        <v>56</v>
      </c>
      <c r="D620" t="s">
        <v>63</v>
      </c>
      <c r="E620" t="s">
        <v>58</v>
      </c>
      <c r="F620">
        <v>20176.811015044532</v>
      </c>
      <c r="G620" t="e">
        <v>#N/A</v>
      </c>
      <c r="H620" t="e">
        <v>#N/A</v>
      </c>
    </row>
    <row r="621" spans="1:8" x14ac:dyDescent="0.2">
      <c r="A621" t="s">
        <v>70</v>
      </c>
      <c r="B621">
        <v>2016</v>
      </c>
      <c r="C621" t="s">
        <v>56</v>
      </c>
      <c r="D621" t="s">
        <v>63</v>
      </c>
      <c r="E621" t="s">
        <v>64</v>
      </c>
      <c r="F621">
        <v>14318.850592478331</v>
      </c>
      <c r="G621" t="e">
        <v>#N/A</v>
      </c>
      <c r="H621" t="e">
        <v>#N/A</v>
      </c>
    </row>
    <row r="622" spans="1:8" x14ac:dyDescent="0.2">
      <c r="A622" t="s">
        <v>70</v>
      </c>
      <c r="B622">
        <v>2016</v>
      </c>
      <c r="C622" t="s">
        <v>56</v>
      </c>
      <c r="D622" t="s">
        <v>63</v>
      </c>
      <c r="E622" t="s">
        <v>32</v>
      </c>
      <c r="F622">
        <v>3229.7357042977947</v>
      </c>
      <c r="G622" t="e">
        <v>#N/A</v>
      </c>
      <c r="H622" t="e">
        <v>#N/A</v>
      </c>
    </row>
    <row r="623" spans="1:8" x14ac:dyDescent="0.2">
      <c r="A623" t="s">
        <v>70</v>
      </c>
      <c r="B623">
        <v>2016</v>
      </c>
      <c r="C623" t="s">
        <v>56</v>
      </c>
      <c r="D623" t="s">
        <v>63</v>
      </c>
      <c r="E623" t="s">
        <v>58</v>
      </c>
      <c r="F623">
        <v>17548.586296776128</v>
      </c>
      <c r="G623" t="e">
        <v>#N/A</v>
      </c>
      <c r="H623" t="e">
        <v>#N/A</v>
      </c>
    </row>
    <row r="624" spans="1:8" x14ac:dyDescent="0.2">
      <c r="A624" t="s">
        <v>70</v>
      </c>
      <c r="B624">
        <v>2017</v>
      </c>
      <c r="C624" t="s">
        <v>56</v>
      </c>
      <c r="D624" t="s">
        <v>63</v>
      </c>
      <c r="E624" t="s">
        <v>64</v>
      </c>
      <c r="F624">
        <v>11968.778917331212</v>
      </c>
      <c r="G624" t="e">
        <v>#N/A</v>
      </c>
      <c r="H624" t="e">
        <v>#N/A</v>
      </c>
    </row>
    <row r="625" spans="1:8" x14ac:dyDescent="0.2">
      <c r="A625" t="s">
        <v>70</v>
      </c>
      <c r="B625">
        <v>2017</v>
      </c>
      <c r="C625" t="s">
        <v>56</v>
      </c>
      <c r="D625" t="s">
        <v>63</v>
      </c>
      <c r="E625" t="s">
        <v>32</v>
      </c>
      <c r="F625">
        <v>4399.3133892751111</v>
      </c>
      <c r="G625" t="e">
        <v>#N/A</v>
      </c>
      <c r="H625" t="e">
        <v>#N/A</v>
      </c>
    </row>
    <row r="626" spans="1:8" x14ac:dyDescent="0.2">
      <c r="A626" t="s">
        <v>70</v>
      </c>
      <c r="B626">
        <v>2017</v>
      </c>
      <c r="C626" t="s">
        <v>56</v>
      </c>
      <c r="D626" t="s">
        <v>63</v>
      </c>
      <c r="E626" t="s">
        <v>58</v>
      </c>
      <c r="F626">
        <v>16368.092306606322</v>
      </c>
      <c r="G626" t="e">
        <v>#N/A</v>
      </c>
      <c r="H626" t="e">
        <v>#N/A</v>
      </c>
    </row>
    <row r="627" spans="1:8" x14ac:dyDescent="0.2">
      <c r="A627" t="s">
        <v>70</v>
      </c>
      <c r="B627">
        <v>2018</v>
      </c>
      <c r="C627" t="s">
        <v>56</v>
      </c>
      <c r="D627" t="s">
        <v>63</v>
      </c>
      <c r="E627" t="s">
        <v>64</v>
      </c>
      <c r="F627">
        <v>10053.517180105137</v>
      </c>
      <c r="G627" t="e">
        <v>#N/A</v>
      </c>
      <c r="H627" t="e">
        <v>#N/A</v>
      </c>
    </row>
    <row r="628" spans="1:8" x14ac:dyDescent="0.2">
      <c r="A628" t="s">
        <v>70</v>
      </c>
      <c r="B628">
        <v>2018</v>
      </c>
      <c r="C628" t="s">
        <v>56</v>
      </c>
      <c r="D628" t="s">
        <v>63</v>
      </c>
      <c r="E628" t="s">
        <v>32</v>
      </c>
      <c r="F628">
        <v>1915.5116101115154</v>
      </c>
      <c r="G628" t="e">
        <v>#N/A</v>
      </c>
      <c r="H628" t="e">
        <v>#N/A</v>
      </c>
    </row>
    <row r="629" spans="1:8" x14ac:dyDescent="0.2">
      <c r="A629" t="s">
        <v>70</v>
      </c>
      <c r="B629">
        <v>2018</v>
      </c>
      <c r="C629" t="s">
        <v>56</v>
      </c>
      <c r="D629" t="s">
        <v>63</v>
      </c>
      <c r="E629" t="s">
        <v>58</v>
      </c>
      <c r="F629">
        <v>11969.028790216653</v>
      </c>
      <c r="G629" t="e">
        <v>#N/A</v>
      </c>
      <c r="H629" t="e">
        <v>#N/A</v>
      </c>
    </row>
    <row r="630" spans="1:8" x14ac:dyDescent="0.2">
      <c r="A630" t="s">
        <v>70</v>
      </c>
      <c r="B630">
        <v>2019</v>
      </c>
      <c r="C630" t="s">
        <v>56</v>
      </c>
      <c r="D630" t="s">
        <v>63</v>
      </c>
      <c r="E630" t="s">
        <v>64</v>
      </c>
      <c r="F630">
        <v>8574.6675486189306</v>
      </c>
      <c r="G630" t="e">
        <v>#N/A</v>
      </c>
      <c r="H630" t="e">
        <v>#N/A</v>
      </c>
    </row>
    <row r="631" spans="1:8" x14ac:dyDescent="0.2">
      <c r="A631" t="s">
        <v>70</v>
      </c>
      <c r="B631">
        <v>2019</v>
      </c>
      <c r="C631" t="s">
        <v>56</v>
      </c>
      <c r="D631" t="s">
        <v>63</v>
      </c>
      <c r="E631" t="s">
        <v>32</v>
      </c>
      <c r="F631">
        <v>1929.3033004746635</v>
      </c>
      <c r="G631" t="e">
        <v>#N/A</v>
      </c>
      <c r="H631" t="e">
        <v>#N/A</v>
      </c>
    </row>
    <row r="632" spans="1:8" x14ac:dyDescent="0.2">
      <c r="A632" t="s">
        <v>70</v>
      </c>
      <c r="B632">
        <v>2019</v>
      </c>
      <c r="C632" t="s">
        <v>56</v>
      </c>
      <c r="D632" t="s">
        <v>63</v>
      </c>
      <c r="E632" t="s">
        <v>58</v>
      </c>
      <c r="F632">
        <v>10503.970849093594</v>
      </c>
      <c r="G632" t="e">
        <v>#N/A</v>
      </c>
      <c r="H632" t="e">
        <v>#N/A</v>
      </c>
    </row>
    <row r="633" spans="1:8" x14ac:dyDescent="0.2">
      <c r="A633" t="s">
        <v>70</v>
      </c>
      <c r="B633">
        <v>2008</v>
      </c>
      <c r="C633" t="s">
        <v>56</v>
      </c>
      <c r="D633" t="s">
        <v>65</v>
      </c>
      <c r="E633" t="s">
        <v>66</v>
      </c>
      <c r="F633">
        <v>748.20431996255206</v>
      </c>
      <c r="G633" t="e">
        <v>#N/A</v>
      </c>
      <c r="H633" t="e">
        <v>#N/A</v>
      </c>
    </row>
    <row r="634" spans="1:8" x14ac:dyDescent="0.2">
      <c r="A634" t="s">
        <v>70</v>
      </c>
      <c r="B634">
        <v>2008</v>
      </c>
      <c r="C634" t="s">
        <v>56</v>
      </c>
      <c r="D634" t="s">
        <v>65</v>
      </c>
      <c r="E634" t="s">
        <v>83</v>
      </c>
      <c r="F634">
        <v>3375.417807655906</v>
      </c>
      <c r="G634" t="e">
        <v>#N/A</v>
      </c>
      <c r="H634" t="e">
        <v>#N/A</v>
      </c>
    </row>
    <row r="635" spans="1:8" x14ac:dyDescent="0.2">
      <c r="A635" t="s">
        <v>70</v>
      </c>
      <c r="B635">
        <v>2008</v>
      </c>
      <c r="C635" t="s">
        <v>56</v>
      </c>
      <c r="D635" t="s">
        <v>65</v>
      </c>
      <c r="E635" t="s">
        <v>67</v>
      </c>
      <c r="F635">
        <v>487.09910099390015</v>
      </c>
      <c r="G635" t="e">
        <v>#N/A</v>
      </c>
      <c r="H635" t="e">
        <v>#N/A</v>
      </c>
    </row>
    <row r="636" spans="1:8" x14ac:dyDescent="0.2">
      <c r="A636" t="s">
        <v>70</v>
      </c>
      <c r="B636">
        <v>2008</v>
      </c>
      <c r="C636" t="s">
        <v>56</v>
      </c>
      <c r="D636" t="s">
        <v>65</v>
      </c>
      <c r="E636" t="s">
        <v>68</v>
      </c>
      <c r="F636">
        <v>1463.0298906901517</v>
      </c>
      <c r="G636" t="e">
        <v>#N/A</v>
      </c>
      <c r="H636" t="e">
        <v>#N/A</v>
      </c>
    </row>
    <row r="637" spans="1:8" x14ac:dyDescent="0.2">
      <c r="A637" t="s">
        <v>70</v>
      </c>
      <c r="B637">
        <v>2008</v>
      </c>
      <c r="C637" t="s">
        <v>56</v>
      </c>
      <c r="D637" t="s">
        <v>65</v>
      </c>
      <c r="E637" t="s">
        <v>58</v>
      </c>
      <c r="F637">
        <v>6073.7511193025093</v>
      </c>
      <c r="G637" t="e">
        <v>#N/A</v>
      </c>
      <c r="H637" t="e">
        <v>#N/A</v>
      </c>
    </row>
    <row r="638" spans="1:8" x14ac:dyDescent="0.2">
      <c r="A638" t="s">
        <v>70</v>
      </c>
      <c r="B638">
        <v>2009</v>
      </c>
      <c r="C638" t="s">
        <v>56</v>
      </c>
      <c r="D638" t="s">
        <v>65</v>
      </c>
      <c r="E638" t="s">
        <v>66</v>
      </c>
      <c r="F638">
        <v>718.65410646601617</v>
      </c>
      <c r="G638" t="e">
        <v>#N/A</v>
      </c>
      <c r="H638" t="e">
        <v>#N/A</v>
      </c>
    </row>
    <row r="639" spans="1:8" x14ac:dyDescent="0.2">
      <c r="A639" t="s">
        <v>70</v>
      </c>
      <c r="B639">
        <v>2009</v>
      </c>
      <c r="C639" t="s">
        <v>56</v>
      </c>
      <c r="D639" t="s">
        <v>65</v>
      </c>
      <c r="E639" t="s">
        <v>83</v>
      </c>
      <c r="F639">
        <v>6735.7189140845521</v>
      </c>
      <c r="G639" t="e">
        <v>#N/A</v>
      </c>
      <c r="H639" t="e">
        <v>#N/A</v>
      </c>
    </row>
    <row r="640" spans="1:8" x14ac:dyDescent="0.2">
      <c r="A640" t="s">
        <v>70</v>
      </c>
      <c r="B640">
        <v>2009</v>
      </c>
      <c r="C640" t="s">
        <v>56</v>
      </c>
      <c r="D640" t="s">
        <v>65</v>
      </c>
      <c r="E640" t="s">
        <v>67</v>
      </c>
      <c r="F640">
        <v>673.31933004376037</v>
      </c>
      <c r="G640" t="e">
        <v>#N/A</v>
      </c>
      <c r="H640" t="e">
        <v>#N/A</v>
      </c>
    </row>
    <row r="641" spans="1:8" x14ac:dyDescent="0.2">
      <c r="A641" t="s">
        <v>70</v>
      </c>
      <c r="B641">
        <v>2009</v>
      </c>
      <c r="C641" t="s">
        <v>56</v>
      </c>
      <c r="D641" t="s">
        <v>65</v>
      </c>
      <c r="E641" t="s">
        <v>68</v>
      </c>
      <c r="F641">
        <v>2580.9576459517002</v>
      </c>
      <c r="G641" t="e">
        <v>#N/A</v>
      </c>
      <c r="H641" t="e">
        <v>#N/A</v>
      </c>
    </row>
    <row r="642" spans="1:8" x14ac:dyDescent="0.2">
      <c r="A642" t="s">
        <v>70</v>
      </c>
      <c r="B642">
        <v>2009</v>
      </c>
      <c r="C642" t="s">
        <v>56</v>
      </c>
      <c r="D642" t="s">
        <v>65</v>
      </c>
      <c r="E642" t="s">
        <v>58</v>
      </c>
      <c r="F642">
        <v>10708.649996546028</v>
      </c>
      <c r="G642" t="e">
        <v>#N/A</v>
      </c>
      <c r="H642" t="e">
        <v>#N/A</v>
      </c>
    </row>
    <row r="643" spans="1:8" x14ac:dyDescent="0.2">
      <c r="A643" t="s">
        <v>70</v>
      </c>
      <c r="B643">
        <v>2010</v>
      </c>
      <c r="C643" t="s">
        <v>56</v>
      </c>
      <c r="D643" t="s">
        <v>65</v>
      </c>
      <c r="E643" t="s">
        <v>66</v>
      </c>
      <c r="F643">
        <v>1081.3235737970967</v>
      </c>
      <c r="G643" t="e">
        <v>#N/A</v>
      </c>
      <c r="H643" t="e">
        <v>#N/A</v>
      </c>
    </row>
    <row r="644" spans="1:8" x14ac:dyDescent="0.2">
      <c r="A644" t="s">
        <v>70</v>
      </c>
      <c r="B644">
        <v>2010</v>
      </c>
      <c r="C644" t="s">
        <v>56</v>
      </c>
      <c r="D644" t="s">
        <v>65</v>
      </c>
      <c r="E644" t="s">
        <v>83</v>
      </c>
      <c r="F644">
        <v>9603.8088828654254</v>
      </c>
      <c r="G644" t="e">
        <v>#N/A</v>
      </c>
      <c r="H644" t="e">
        <v>#N/A</v>
      </c>
    </row>
    <row r="645" spans="1:8" x14ac:dyDescent="0.2">
      <c r="A645" t="s">
        <v>70</v>
      </c>
      <c r="B645">
        <v>2010</v>
      </c>
      <c r="C645" t="s">
        <v>56</v>
      </c>
      <c r="D645" t="s">
        <v>65</v>
      </c>
      <c r="E645" t="s">
        <v>67</v>
      </c>
      <c r="F645">
        <v>2914.0004692934012</v>
      </c>
      <c r="G645" t="e">
        <v>#N/A</v>
      </c>
      <c r="H645" t="e">
        <v>#N/A</v>
      </c>
    </row>
    <row r="646" spans="1:8" x14ac:dyDescent="0.2">
      <c r="A646" t="s">
        <v>70</v>
      </c>
      <c r="B646">
        <v>2010</v>
      </c>
      <c r="C646" t="s">
        <v>56</v>
      </c>
      <c r="D646" t="s">
        <v>65</v>
      </c>
      <c r="E646" t="s">
        <v>68</v>
      </c>
      <c r="F646">
        <v>2100.9070486951323</v>
      </c>
      <c r="G646" t="e">
        <v>#N/A</v>
      </c>
      <c r="H646" t="e">
        <v>#N/A</v>
      </c>
    </row>
    <row r="647" spans="1:8" x14ac:dyDescent="0.2">
      <c r="A647" t="s">
        <v>70</v>
      </c>
      <c r="B647">
        <v>2010</v>
      </c>
      <c r="C647" t="s">
        <v>56</v>
      </c>
      <c r="D647" t="s">
        <v>65</v>
      </c>
      <c r="E647" t="s">
        <v>58</v>
      </c>
      <c r="F647">
        <v>15700.039974651056</v>
      </c>
      <c r="G647" t="e">
        <v>#N/A</v>
      </c>
      <c r="H647" t="e">
        <v>#N/A</v>
      </c>
    </row>
    <row r="648" spans="1:8" x14ac:dyDescent="0.2">
      <c r="A648" t="s">
        <v>70</v>
      </c>
      <c r="B648">
        <v>2011</v>
      </c>
      <c r="C648" t="s">
        <v>56</v>
      </c>
      <c r="D648" t="s">
        <v>65</v>
      </c>
      <c r="E648" t="s">
        <v>66</v>
      </c>
      <c r="F648">
        <v>1916.6885546326314</v>
      </c>
      <c r="G648" t="e">
        <v>#N/A</v>
      </c>
      <c r="H648" t="e">
        <v>#N/A</v>
      </c>
    </row>
    <row r="649" spans="1:8" x14ac:dyDescent="0.2">
      <c r="A649" t="s">
        <v>70</v>
      </c>
      <c r="B649">
        <v>2011</v>
      </c>
      <c r="C649" t="s">
        <v>56</v>
      </c>
      <c r="D649" t="s">
        <v>65</v>
      </c>
      <c r="E649" t="s">
        <v>83</v>
      </c>
      <c r="F649">
        <v>9224.4341220367915</v>
      </c>
      <c r="G649" t="e">
        <v>#N/A</v>
      </c>
      <c r="H649" t="e">
        <v>#N/A</v>
      </c>
    </row>
    <row r="650" spans="1:8" x14ac:dyDescent="0.2">
      <c r="A650" t="s">
        <v>70</v>
      </c>
      <c r="B650">
        <v>2011</v>
      </c>
      <c r="C650" t="s">
        <v>56</v>
      </c>
      <c r="D650" t="s">
        <v>65</v>
      </c>
      <c r="E650" t="s">
        <v>67</v>
      </c>
      <c r="F650">
        <v>1569.8709478459232</v>
      </c>
      <c r="G650" t="e">
        <v>#N/A</v>
      </c>
      <c r="H650" t="e">
        <v>#N/A</v>
      </c>
    </row>
    <row r="651" spans="1:8" x14ac:dyDescent="0.2">
      <c r="A651" t="s">
        <v>70</v>
      </c>
      <c r="B651">
        <v>2011</v>
      </c>
      <c r="C651" t="s">
        <v>56</v>
      </c>
      <c r="D651" t="s">
        <v>65</v>
      </c>
      <c r="E651" t="s">
        <v>68</v>
      </c>
      <c r="F651">
        <v>1810.9848229348884</v>
      </c>
      <c r="G651" t="e">
        <v>#N/A</v>
      </c>
      <c r="H651" t="e">
        <v>#N/A</v>
      </c>
    </row>
    <row r="652" spans="1:8" x14ac:dyDescent="0.2">
      <c r="A652" t="s">
        <v>70</v>
      </c>
      <c r="B652">
        <v>2011</v>
      </c>
      <c r="C652" t="s">
        <v>56</v>
      </c>
      <c r="D652" t="s">
        <v>65</v>
      </c>
      <c r="E652" t="s">
        <v>58</v>
      </c>
      <c r="F652">
        <v>14521.978447450236</v>
      </c>
      <c r="G652" t="e">
        <v>#N/A</v>
      </c>
      <c r="H652" t="e">
        <v>#N/A</v>
      </c>
    </row>
    <row r="653" spans="1:8" x14ac:dyDescent="0.2">
      <c r="A653" t="s">
        <v>70</v>
      </c>
      <c r="B653">
        <v>2012</v>
      </c>
      <c r="C653" t="s">
        <v>56</v>
      </c>
      <c r="D653" t="s">
        <v>65</v>
      </c>
      <c r="E653" t="s">
        <v>66</v>
      </c>
      <c r="F653">
        <v>2692.1410145704986</v>
      </c>
      <c r="G653" t="e">
        <v>#N/A</v>
      </c>
      <c r="H653" t="e">
        <v>#N/A</v>
      </c>
    </row>
    <row r="654" spans="1:8" x14ac:dyDescent="0.2">
      <c r="A654" t="s">
        <v>70</v>
      </c>
      <c r="B654">
        <v>2012</v>
      </c>
      <c r="C654" t="s">
        <v>56</v>
      </c>
      <c r="D654" t="s">
        <v>65</v>
      </c>
      <c r="E654" t="s">
        <v>83</v>
      </c>
      <c r="F654">
        <v>6893.5231398433307</v>
      </c>
      <c r="G654" t="e">
        <v>#N/A</v>
      </c>
      <c r="H654" t="e">
        <v>#N/A</v>
      </c>
    </row>
    <row r="655" spans="1:8" x14ac:dyDescent="0.2">
      <c r="A655" t="s">
        <v>70</v>
      </c>
      <c r="B655">
        <v>2012</v>
      </c>
      <c r="C655" t="s">
        <v>56</v>
      </c>
      <c r="D655" t="s">
        <v>65</v>
      </c>
      <c r="E655" t="s">
        <v>67</v>
      </c>
      <c r="F655">
        <v>817.02822655866203</v>
      </c>
      <c r="G655" t="e">
        <v>#N/A</v>
      </c>
      <c r="H655" t="e">
        <v>#N/A</v>
      </c>
    </row>
    <row r="656" spans="1:8" x14ac:dyDescent="0.2">
      <c r="A656" t="s">
        <v>70</v>
      </c>
      <c r="B656">
        <v>2012</v>
      </c>
      <c r="C656" t="s">
        <v>56</v>
      </c>
      <c r="D656" t="s">
        <v>65</v>
      </c>
      <c r="E656" t="s">
        <v>68</v>
      </c>
      <c r="F656">
        <v>2230.6186604619525</v>
      </c>
      <c r="G656" t="e">
        <v>#N/A</v>
      </c>
      <c r="H656" t="e">
        <v>#N/A</v>
      </c>
    </row>
    <row r="657" spans="1:8" x14ac:dyDescent="0.2">
      <c r="A657" t="s">
        <v>70</v>
      </c>
      <c r="B657">
        <v>2012</v>
      </c>
      <c r="C657" t="s">
        <v>56</v>
      </c>
      <c r="D657" t="s">
        <v>65</v>
      </c>
      <c r="E657" t="s">
        <v>58</v>
      </c>
      <c r="F657">
        <v>12633.311041434443</v>
      </c>
      <c r="G657" t="e">
        <v>#N/A</v>
      </c>
      <c r="H657" t="e">
        <v>#N/A</v>
      </c>
    </row>
    <row r="658" spans="1:8" x14ac:dyDescent="0.2">
      <c r="A658" t="s">
        <v>70</v>
      </c>
      <c r="B658">
        <v>2013</v>
      </c>
      <c r="C658" t="s">
        <v>56</v>
      </c>
      <c r="D658" t="s">
        <v>65</v>
      </c>
      <c r="E658" t="s">
        <v>66</v>
      </c>
      <c r="F658">
        <v>4449.8079080907964</v>
      </c>
      <c r="G658" t="e">
        <v>#N/A</v>
      </c>
      <c r="H658" t="e">
        <v>#N/A</v>
      </c>
    </row>
    <row r="659" spans="1:8" x14ac:dyDescent="0.2">
      <c r="A659" t="s">
        <v>70</v>
      </c>
      <c r="B659">
        <v>2013</v>
      </c>
      <c r="C659" t="s">
        <v>56</v>
      </c>
      <c r="D659" t="s">
        <v>65</v>
      </c>
      <c r="E659" t="s">
        <v>83</v>
      </c>
      <c r="F659">
        <v>5810.8546306212666</v>
      </c>
      <c r="G659" t="e">
        <v>#N/A</v>
      </c>
      <c r="H659" t="e">
        <v>#N/A</v>
      </c>
    </row>
    <row r="660" spans="1:8" x14ac:dyDescent="0.2">
      <c r="A660" t="s">
        <v>70</v>
      </c>
      <c r="B660">
        <v>2013</v>
      </c>
      <c r="C660" t="s">
        <v>56</v>
      </c>
      <c r="D660" t="s">
        <v>65</v>
      </c>
      <c r="E660" t="s">
        <v>67</v>
      </c>
      <c r="F660">
        <v>2332.8139499283975</v>
      </c>
      <c r="G660" t="e">
        <v>#N/A</v>
      </c>
      <c r="H660" t="e">
        <v>#N/A</v>
      </c>
    </row>
    <row r="661" spans="1:8" x14ac:dyDescent="0.2">
      <c r="A661" t="s">
        <v>70</v>
      </c>
      <c r="B661">
        <v>2013</v>
      </c>
      <c r="C661" t="s">
        <v>56</v>
      </c>
      <c r="D661" t="s">
        <v>65</v>
      </c>
      <c r="E661" t="s">
        <v>68</v>
      </c>
      <c r="F661">
        <v>3051.2857319103664</v>
      </c>
      <c r="G661" t="e">
        <v>#N/A</v>
      </c>
      <c r="H661" t="e">
        <v>#N/A</v>
      </c>
    </row>
    <row r="662" spans="1:8" x14ac:dyDescent="0.2">
      <c r="A662" t="s">
        <v>70</v>
      </c>
      <c r="B662">
        <v>2013</v>
      </c>
      <c r="C662" t="s">
        <v>56</v>
      </c>
      <c r="D662" t="s">
        <v>65</v>
      </c>
      <c r="E662" t="s">
        <v>58</v>
      </c>
      <c r="F662">
        <v>15644.762220550825</v>
      </c>
      <c r="G662" t="e">
        <v>#N/A</v>
      </c>
      <c r="H662" t="e">
        <v>#N/A</v>
      </c>
    </row>
    <row r="663" spans="1:8" x14ac:dyDescent="0.2">
      <c r="A663" t="s">
        <v>70</v>
      </c>
      <c r="B663">
        <v>2014</v>
      </c>
      <c r="C663" t="s">
        <v>56</v>
      </c>
      <c r="D663" t="s">
        <v>65</v>
      </c>
      <c r="E663" t="s">
        <v>66</v>
      </c>
      <c r="F663">
        <v>4343.6263057259766</v>
      </c>
      <c r="G663" t="e">
        <v>#N/A</v>
      </c>
      <c r="H663" t="e">
        <v>#N/A</v>
      </c>
    </row>
    <row r="664" spans="1:8" x14ac:dyDescent="0.2">
      <c r="A664" t="s">
        <v>70</v>
      </c>
      <c r="B664">
        <v>2014</v>
      </c>
      <c r="C664" t="s">
        <v>56</v>
      </c>
      <c r="D664" t="s">
        <v>65</v>
      </c>
      <c r="E664" t="s">
        <v>83</v>
      </c>
      <c r="F664">
        <v>5580.71837966577</v>
      </c>
      <c r="G664" t="e">
        <v>#N/A</v>
      </c>
      <c r="H664" t="e">
        <v>#N/A</v>
      </c>
    </row>
    <row r="665" spans="1:8" x14ac:dyDescent="0.2">
      <c r="A665" t="s">
        <v>70</v>
      </c>
      <c r="B665">
        <v>2014</v>
      </c>
      <c r="C665" t="s">
        <v>56</v>
      </c>
      <c r="D665" t="s">
        <v>65</v>
      </c>
      <c r="E665" t="s">
        <v>67</v>
      </c>
      <c r="F665">
        <v>3741.7665898096839</v>
      </c>
      <c r="G665" t="e">
        <v>#N/A</v>
      </c>
      <c r="H665" t="e">
        <v>#N/A</v>
      </c>
    </row>
    <row r="666" spans="1:8" x14ac:dyDescent="0.2">
      <c r="A666" t="s">
        <v>70</v>
      </c>
      <c r="B666">
        <v>2014</v>
      </c>
      <c r="C666" t="s">
        <v>56</v>
      </c>
      <c r="D666" t="s">
        <v>65</v>
      </c>
      <c r="E666" t="s">
        <v>68</v>
      </c>
      <c r="F666">
        <v>3068.114057226293</v>
      </c>
      <c r="G666" t="e">
        <v>#N/A</v>
      </c>
      <c r="H666" t="e">
        <v>#N/A</v>
      </c>
    </row>
    <row r="667" spans="1:8" x14ac:dyDescent="0.2">
      <c r="A667" t="s">
        <v>70</v>
      </c>
      <c r="B667">
        <v>2014</v>
      </c>
      <c r="C667" t="s">
        <v>56</v>
      </c>
      <c r="D667" t="s">
        <v>65</v>
      </c>
      <c r="E667" t="s">
        <v>58</v>
      </c>
      <c r="F667">
        <v>16734.225332427723</v>
      </c>
      <c r="G667" t="e">
        <v>#N/A</v>
      </c>
      <c r="H667" t="e">
        <v>#N/A</v>
      </c>
    </row>
    <row r="668" spans="1:8" x14ac:dyDescent="0.2">
      <c r="A668" t="s">
        <v>70</v>
      </c>
      <c r="B668">
        <v>2015</v>
      </c>
      <c r="C668" t="s">
        <v>56</v>
      </c>
      <c r="D668" t="s">
        <v>65</v>
      </c>
      <c r="E668" t="s">
        <v>66</v>
      </c>
      <c r="F668">
        <v>3250.7205329434501</v>
      </c>
      <c r="G668" t="e">
        <v>#N/A</v>
      </c>
      <c r="H668" t="e">
        <v>#N/A</v>
      </c>
    </row>
    <row r="669" spans="1:8" x14ac:dyDescent="0.2">
      <c r="A669" t="s">
        <v>70</v>
      </c>
      <c r="B669">
        <v>2015</v>
      </c>
      <c r="C669" t="s">
        <v>56</v>
      </c>
      <c r="D669" t="s">
        <v>65</v>
      </c>
      <c r="E669" t="s">
        <v>83</v>
      </c>
      <c r="F669">
        <v>1611.6550406705808</v>
      </c>
      <c r="G669" t="e">
        <v>#N/A</v>
      </c>
      <c r="H669" t="e">
        <v>#N/A</v>
      </c>
    </row>
    <row r="670" spans="1:8" x14ac:dyDescent="0.2">
      <c r="A670" t="s">
        <v>70</v>
      </c>
      <c r="B670">
        <v>2015</v>
      </c>
      <c r="C670" t="s">
        <v>56</v>
      </c>
      <c r="D670" t="s">
        <v>65</v>
      </c>
      <c r="E670" t="s">
        <v>67</v>
      </c>
      <c r="F670">
        <v>1632.1862835006646</v>
      </c>
      <c r="G670" t="e">
        <v>#N/A</v>
      </c>
      <c r="H670" t="e">
        <v>#N/A</v>
      </c>
    </row>
    <row r="671" spans="1:8" x14ac:dyDescent="0.2">
      <c r="A671" t="s">
        <v>70</v>
      </c>
      <c r="B671">
        <v>2015</v>
      </c>
      <c r="C671" t="s">
        <v>56</v>
      </c>
      <c r="D671" t="s">
        <v>65</v>
      </c>
      <c r="E671" t="s">
        <v>68</v>
      </c>
      <c r="F671">
        <v>3262.8930032626909</v>
      </c>
      <c r="G671" t="e">
        <v>#N/A</v>
      </c>
      <c r="H671" t="e">
        <v>#N/A</v>
      </c>
    </row>
    <row r="672" spans="1:8" x14ac:dyDescent="0.2">
      <c r="A672" t="s">
        <v>70</v>
      </c>
      <c r="B672">
        <v>2015</v>
      </c>
      <c r="C672" t="s">
        <v>56</v>
      </c>
      <c r="D672" t="s">
        <v>65</v>
      </c>
      <c r="E672" t="s">
        <v>58</v>
      </c>
      <c r="F672">
        <v>9757.4548603773856</v>
      </c>
      <c r="G672" t="e">
        <v>#N/A</v>
      </c>
      <c r="H672" t="e">
        <v>#N/A</v>
      </c>
    </row>
    <row r="673" spans="1:8" x14ac:dyDescent="0.2">
      <c r="A673" t="s">
        <v>70</v>
      </c>
      <c r="B673">
        <v>2016</v>
      </c>
      <c r="C673" t="s">
        <v>56</v>
      </c>
      <c r="D673" t="s">
        <v>65</v>
      </c>
      <c r="E673" t="s">
        <v>66</v>
      </c>
      <c r="F673">
        <v>2115.6004108115485</v>
      </c>
      <c r="G673" t="e">
        <v>#N/A</v>
      </c>
      <c r="H673" t="e">
        <v>#N/A</v>
      </c>
    </row>
    <row r="674" spans="1:8" x14ac:dyDescent="0.2">
      <c r="A674" t="s">
        <v>70</v>
      </c>
      <c r="B674">
        <v>2016</v>
      </c>
      <c r="C674" t="s">
        <v>56</v>
      </c>
      <c r="D674" t="s">
        <v>65</v>
      </c>
      <c r="E674" t="s">
        <v>83</v>
      </c>
      <c r="F674">
        <v>4567.2066272068105</v>
      </c>
      <c r="G674" t="e">
        <v>#N/A</v>
      </c>
      <c r="H674" t="e">
        <v>#N/A</v>
      </c>
    </row>
    <row r="675" spans="1:8" x14ac:dyDescent="0.2">
      <c r="A675" t="s">
        <v>70</v>
      </c>
      <c r="B675">
        <v>2016</v>
      </c>
      <c r="C675" t="s">
        <v>56</v>
      </c>
      <c r="D675" t="s">
        <v>65</v>
      </c>
      <c r="E675" t="s">
        <v>67</v>
      </c>
      <c r="F675">
        <v>979.08951277026722</v>
      </c>
      <c r="G675" t="e">
        <v>#N/A</v>
      </c>
      <c r="H675" t="e">
        <v>#N/A</v>
      </c>
    </row>
    <row r="676" spans="1:8" x14ac:dyDescent="0.2">
      <c r="A676" t="s">
        <v>70</v>
      </c>
      <c r="B676">
        <v>2016</v>
      </c>
      <c r="C676" t="s">
        <v>56</v>
      </c>
      <c r="D676" t="s">
        <v>65</v>
      </c>
      <c r="E676" t="s">
        <v>68</v>
      </c>
      <c r="F676">
        <v>2227.4157135251485</v>
      </c>
      <c r="G676" t="e">
        <v>#N/A</v>
      </c>
      <c r="H676" t="e">
        <v>#N/A</v>
      </c>
    </row>
    <row r="677" spans="1:8" x14ac:dyDescent="0.2">
      <c r="A677" t="s">
        <v>70</v>
      </c>
      <c r="B677">
        <v>2016</v>
      </c>
      <c r="C677" t="s">
        <v>56</v>
      </c>
      <c r="D677" t="s">
        <v>65</v>
      </c>
      <c r="E677" t="s">
        <v>58</v>
      </c>
      <c r="F677">
        <v>9889.312264313774</v>
      </c>
      <c r="G677" t="e">
        <v>#N/A</v>
      </c>
      <c r="H677" t="e">
        <v>#N/A</v>
      </c>
    </row>
    <row r="678" spans="1:8" x14ac:dyDescent="0.2">
      <c r="A678" t="s">
        <v>70</v>
      </c>
      <c r="B678">
        <v>2017</v>
      </c>
      <c r="C678" t="s">
        <v>56</v>
      </c>
      <c r="D678" t="s">
        <v>65</v>
      </c>
      <c r="E678" t="s">
        <v>66</v>
      </c>
      <c r="F678">
        <v>4911.3147226952306</v>
      </c>
      <c r="G678" t="e">
        <v>#N/A</v>
      </c>
      <c r="H678" t="e">
        <v>#N/A</v>
      </c>
    </row>
    <row r="679" spans="1:8" x14ac:dyDescent="0.2">
      <c r="A679" t="s">
        <v>70</v>
      </c>
      <c r="B679">
        <v>2017</v>
      </c>
      <c r="C679" t="s">
        <v>56</v>
      </c>
      <c r="D679" t="s">
        <v>65</v>
      </c>
      <c r="E679" t="s">
        <v>83</v>
      </c>
      <c r="F679">
        <v>8948.5244493425562</v>
      </c>
      <c r="G679" t="e">
        <v>#N/A</v>
      </c>
      <c r="H679" t="e">
        <v>#N/A</v>
      </c>
    </row>
    <row r="680" spans="1:8" x14ac:dyDescent="0.2">
      <c r="A680" t="s">
        <v>70</v>
      </c>
      <c r="B680">
        <v>2017</v>
      </c>
      <c r="C680" t="s">
        <v>56</v>
      </c>
      <c r="D680" t="s">
        <v>65</v>
      </c>
      <c r="E680" t="s">
        <v>67</v>
      </c>
      <c r="F680">
        <v>622.13294108224068</v>
      </c>
      <c r="G680" t="e">
        <v>#N/A</v>
      </c>
      <c r="H680" t="e">
        <v>#N/A</v>
      </c>
    </row>
    <row r="681" spans="1:8" x14ac:dyDescent="0.2">
      <c r="A681" t="s">
        <v>70</v>
      </c>
      <c r="B681">
        <v>2017</v>
      </c>
      <c r="C681" t="s">
        <v>56</v>
      </c>
      <c r="D681" t="s">
        <v>65</v>
      </c>
      <c r="E681" t="s">
        <v>68</v>
      </c>
      <c r="F681">
        <v>2520.4781198145956</v>
      </c>
      <c r="G681" t="e">
        <v>#N/A</v>
      </c>
      <c r="H681" t="e">
        <v>#N/A</v>
      </c>
    </row>
    <row r="682" spans="1:8" x14ac:dyDescent="0.2">
      <c r="A682" t="s">
        <v>70</v>
      </c>
      <c r="B682">
        <v>2017</v>
      </c>
      <c r="C682" t="s">
        <v>56</v>
      </c>
      <c r="D682" t="s">
        <v>65</v>
      </c>
      <c r="E682" t="s">
        <v>58</v>
      </c>
      <c r="F682">
        <v>17002.450232934621</v>
      </c>
      <c r="G682" t="e">
        <v>#N/A</v>
      </c>
      <c r="H682" t="e">
        <v>#N/A</v>
      </c>
    </row>
    <row r="683" spans="1:8" x14ac:dyDescent="0.2">
      <c r="A683" t="s">
        <v>70</v>
      </c>
      <c r="B683">
        <v>2018</v>
      </c>
      <c r="C683" t="s">
        <v>56</v>
      </c>
      <c r="D683" t="s">
        <v>65</v>
      </c>
      <c r="E683" t="s">
        <v>66</v>
      </c>
      <c r="F683">
        <v>2066.8608640892371</v>
      </c>
      <c r="G683" t="e">
        <v>#N/A</v>
      </c>
      <c r="H683" t="e">
        <v>#N/A</v>
      </c>
    </row>
    <row r="684" spans="1:8" x14ac:dyDescent="0.2">
      <c r="A684" t="s">
        <v>70</v>
      </c>
      <c r="B684">
        <v>2018</v>
      </c>
      <c r="C684" t="s">
        <v>56</v>
      </c>
      <c r="D684" t="s">
        <v>65</v>
      </c>
      <c r="E684" t="s">
        <v>83</v>
      </c>
      <c r="F684">
        <v>9303.6086527787647</v>
      </c>
      <c r="G684" t="e">
        <v>#N/A</v>
      </c>
      <c r="H684" t="e">
        <v>#N/A</v>
      </c>
    </row>
    <row r="685" spans="1:8" x14ac:dyDescent="0.2">
      <c r="A685" t="s">
        <v>70</v>
      </c>
      <c r="B685">
        <v>2018</v>
      </c>
      <c r="C685" t="s">
        <v>56</v>
      </c>
      <c r="D685" t="s">
        <v>65</v>
      </c>
      <c r="E685" t="s">
        <v>67</v>
      </c>
      <c r="F685">
        <v>687.5991044196885</v>
      </c>
      <c r="G685" t="e">
        <v>#N/A</v>
      </c>
      <c r="H685" t="e">
        <v>#N/A</v>
      </c>
    </row>
    <row r="686" spans="1:8" x14ac:dyDescent="0.2">
      <c r="A686" t="s">
        <v>70</v>
      </c>
      <c r="B686">
        <v>2018</v>
      </c>
      <c r="C686" t="s">
        <v>56</v>
      </c>
      <c r="D686" t="s">
        <v>65</v>
      </c>
      <c r="E686" t="s">
        <v>68</v>
      </c>
      <c r="F686">
        <v>2829.2045561782429</v>
      </c>
      <c r="G686" t="e">
        <v>#N/A</v>
      </c>
      <c r="H686" t="e">
        <v>#N/A</v>
      </c>
    </row>
    <row r="687" spans="1:8" x14ac:dyDescent="0.2">
      <c r="A687" t="s">
        <v>70</v>
      </c>
      <c r="B687">
        <v>2018</v>
      </c>
      <c r="C687" t="s">
        <v>56</v>
      </c>
      <c r="D687" t="s">
        <v>65</v>
      </c>
      <c r="E687" t="s">
        <v>58</v>
      </c>
      <c r="F687">
        <v>14887.273177465933</v>
      </c>
      <c r="G687" t="e">
        <v>#N/A</v>
      </c>
      <c r="H687" t="e">
        <v>#N/A</v>
      </c>
    </row>
    <row r="688" spans="1:8" x14ac:dyDescent="0.2">
      <c r="A688" t="s">
        <v>70</v>
      </c>
      <c r="B688">
        <v>2019</v>
      </c>
      <c r="C688" t="s">
        <v>56</v>
      </c>
      <c r="D688" t="s">
        <v>65</v>
      </c>
      <c r="E688" t="s">
        <v>66</v>
      </c>
      <c r="F688">
        <v>1161.4116599396359</v>
      </c>
      <c r="G688" t="e">
        <v>#N/A</v>
      </c>
      <c r="H688" t="e">
        <v>#N/A</v>
      </c>
    </row>
    <row r="689" spans="1:8" x14ac:dyDescent="0.2">
      <c r="A689" t="s">
        <v>70</v>
      </c>
      <c r="B689">
        <v>2019</v>
      </c>
      <c r="C689" t="s">
        <v>56</v>
      </c>
      <c r="D689" t="s">
        <v>65</v>
      </c>
      <c r="E689" t="s">
        <v>83</v>
      </c>
      <c r="F689">
        <v>8408.8123935339972</v>
      </c>
      <c r="G689" t="e">
        <v>#N/A</v>
      </c>
      <c r="H689" t="e">
        <v>#N/A</v>
      </c>
    </row>
    <row r="690" spans="1:8" x14ac:dyDescent="0.2">
      <c r="A690" t="s">
        <v>70</v>
      </c>
      <c r="B690">
        <v>2019</v>
      </c>
      <c r="C690" t="s">
        <v>56</v>
      </c>
      <c r="D690" t="s">
        <v>65</v>
      </c>
      <c r="E690" t="s">
        <v>67</v>
      </c>
      <c r="F690">
        <v>728.56559525604871</v>
      </c>
      <c r="G690" t="e">
        <v>#N/A</v>
      </c>
      <c r="H690" t="e">
        <v>#N/A</v>
      </c>
    </row>
    <row r="691" spans="1:8" x14ac:dyDescent="0.2">
      <c r="A691" t="s">
        <v>70</v>
      </c>
      <c r="B691">
        <v>2019</v>
      </c>
      <c r="C691" t="s">
        <v>56</v>
      </c>
      <c r="D691" t="s">
        <v>65</v>
      </c>
      <c r="E691" t="s">
        <v>68</v>
      </c>
      <c r="F691">
        <v>1710.3400651593256</v>
      </c>
      <c r="G691" t="e">
        <v>#N/A</v>
      </c>
      <c r="H691" t="e">
        <v>#N/A</v>
      </c>
    </row>
    <row r="692" spans="1:8" x14ac:dyDescent="0.2">
      <c r="A692" t="s">
        <v>70</v>
      </c>
      <c r="B692">
        <v>2019</v>
      </c>
      <c r="C692" t="s">
        <v>56</v>
      </c>
      <c r="D692" t="s">
        <v>65</v>
      </c>
      <c r="E692" t="s">
        <v>58</v>
      </c>
      <c r="F692">
        <v>12009.129713889008</v>
      </c>
      <c r="G692" t="e">
        <v>#N/A</v>
      </c>
      <c r="H692" t="e">
        <v>#N/A</v>
      </c>
    </row>
    <row r="693" spans="1:8" x14ac:dyDescent="0.2">
      <c r="A693" t="s">
        <v>70</v>
      </c>
      <c r="B693">
        <v>2008</v>
      </c>
      <c r="C693" t="s">
        <v>56</v>
      </c>
      <c r="D693" t="s">
        <v>84</v>
      </c>
      <c r="E693" t="s">
        <v>58</v>
      </c>
      <c r="F693">
        <v>27.071363077734368</v>
      </c>
      <c r="G693" t="e">
        <v>#N/A</v>
      </c>
      <c r="H693" t="e">
        <v>#N/A</v>
      </c>
    </row>
    <row r="694" spans="1:8" x14ac:dyDescent="0.2">
      <c r="A694" t="s">
        <v>70</v>
      </c>
      <c r="B694">
        <v>2009</v>
      </c>
      <c r="C694" t="s">
        <v>56</v>
      </c>
      <c r="D694" t="s">
        <v>84</v>
      </c>
      <c r="E694" t="s">
        <v>58</v>
      </c>
      <c r="F694">
        <v>42.044490248481814</v>
      </c>
      <c r="G694" t="e">
        <v>#N/A</v>
      </c>
      <c r="H694" t="e">
        <v>#N/A</v>
      </c>
    </row>
    <row r="695" spans="1:8" x14ac:dyDescent="0.2">
      <c r="A695" t="s">
        <v>70</v>
      </c>
      <c r="B695">
        <v>2010</v>
      </c>
      <c r="C695" t="s">
        <v>56</v>
      </c>
      <c r="D695" t="s">
        <v>84</v>
      </c>
      <c r="E695" t="s">
        <v>58</v>
      </c>
      <c r="F695">
        <v>76.780793831255295</v>
      </c>
      <c r="G695" t="e">
        <v>#N/A</v>
      </c>
      <c r="H695" t="e">
        <v>#N/A</v>
      </c>
    </row>
    <row r="696" spans="1:8" x14ac:dyDescent="0.2">
      <c r="A696" t="s">
        <v>70</v>
      </c>
      <c r="B696">
        <v>2011</v>
      </c>
      <c r="C696" t="s">
        <v>56</v>
      </c>
      <c r="D696" t="s">
        <v>84</v>
      </c>
      <c r="E696" t="s">
        <v>58</v>
      </c>
      <c r="F696">
        <v>161.91441764656912</v>
      </c>
      <c r="G696" t="e">
        <v>#N/A</v>
      </c>
      <c r="H696" t="e">
        <v>#N/A</v>
      </c>
    </row>
    <row r="697" spans="1:8" x14ac:dyDescent="0.2">
      <c r="A697" t="s">
        <v>70</v>
      </c>
      <c r="B697">
        <v>2012</v>
      </c>
      <c r="C697" t="s">
        <v>56</v>
      </c>
      <c r="D697" t="s">
        <v>84</v>
      </c>
      <c r="E697" t="s">
        <v>58</v>
      </c>
      <c r="F697">
        <v>236.09284169052648</v>
      </c>
      <c r="G697" t="e">
        <v>#N/A</v>
      </c>
      <c r="H697" t="e">
        <v>#N/A</v>
      </c>
    </row>
    <row r="698" spans="1:8" x14ac:dyDescent="0.2">
      <c r="A698" t="s">
        <v>70</v>
      </c>
      <c r="B698">
        <v>2013</v>
      </c>
      <c r="C698" t="s">
        <v>56</v>
      </c>
      <c r="D698" t="s">
        <v>84</v>
      </c>
      <c r="E698" t="s">
        <v>58</v>
      </c>
      <c r="F698">
        <v>559.00926697218233</v>
      </c>
      <c r="G698" t="e">
        <v>#N/A</v>
      </c>
      <c r="H698" t="e">
        <v>#N/A</v>
      </c>
    </row>
    <row r="699" spans="1:8" x14ac:dyDescent="0.2">
      <c r="A699" t="s">
        <v>70</v>
      </c>
      <c r="B699">
        <v>2014</v>
      </c>
      <c r="C699" t="s">
        <v>56</v>
      </c>
      <c r="D699" t="s">
        <v>84</v>
      </c>
      <c r="E699" t="s">
        <v>58</v>
      </c>
      <c r="F699">
        <v>1612.2062830988739</v>
      </c>
      <c r="G699" t="e">
        <v>#N/A</v>
      </c>
      <c r="H699" t="e">
        <v>#N/A</v>
      </c>
    </row>
    <row r="700" spans="1:8" x14ac:dyDescent="0.2">
      <c r="A700" t="s">
        <v>70</v>
      </c>
      <c r="B700">
        <v>2015</v>
      </c>
      <c r="C700" t="s">
        <v>56</v>
      </c>
      <c r="D700" t="s">
        <v>84</v>
      </c>
      <c r="E700" t="s">
        <v>58</v>
      </c>
      <c r="F700">
        <v>1021.2524980803767</v>
      </c>
      <c r="G700" t="e">
        <v>#N/A</v>
      </c>
      <c r="H700" t="e">
        <v>#N/A</v>
      </c>
    </row>
    <row r="701" spans="1:8" x14ac:dyDescent="0.2">
      <c r="A701" t="s">
        <v>70</v>
      </c>
      <c r="B701">
        <v>2016</v>
      </c>
      <c r="C701" t="s">
        <v>56</v>
      </c>
      <c r="D701" t="s">
        <v>84</v>
      </c>
      <c r="E701" t="s">
        <v>58</v>
      </c>
      <c r="F701">
        <v>521.17973083710558</v>
      </c>
      <c r="G701" t="e">
        <v>#N/A</v>
      </c>
      <c r="H701" t="e">
        <v>#N/A</v>
      </c>
    </row>
    <row r="702" spans="1:8" x14ac:dyDescent="0.2">
      <c r="A702" t="s">
        <v>70</v>
      </c>
      <c r="B702">
        <v>2017</v>
      </c>
      <c r="C702" t="s">
        <v>56</v>
      </c>
      <c r="D702" t="s">
        <v>84</v>
      </c>
      <c r="E702" t="s">
        <v>58</v>
      </c>
      <c r="F702">
        <v>556.77580537265942</v>
      </c>
      <c r="G702" t="e">
        <v>#N/A</v>
      </c>
      <c r="H702" t="e">
        <v>#N/A</v>
      </c>
    </row>
    <row r="703" spans="1:8" x14ac:dyDescent="0.2">
      <c r="A703" t="s">
        <v>70</v>
      </c>
      <c r="B703">
        <v>2018</v>
      </c>
      <c r="C703" t="s">
        <v>56</v>
      </c>
      <c r="D703" t="s">
        <v>84</v>
      </c>
      <c r="E703" t="s">
        <v>58</v>
      </c>
      <c r="F703">
        <v>413.27998836956255</v>
      </c>
      <c r="G703" t="e">
        <v>#N/A</v>
      </c>
      <c r="H703" t="e">
        <v>#N/A</v>
      </c>
    </row>
    <row r="704" spans="1:8" x14ac:dyDescent="0.2">
      <c r="A704" t="s">
        <v>70</v>
      </c>
      <c r="B704">
        <v>2019</v>
      </c>
      <c r="C704" t="s">
        <v>56</v>
      </c>
      <c r="D704" t="s">
        <v>84</v>
      </c>
      <c r="E704" t="s">
        <v>58</v>
      </c>
      <c r="F704">
        <v>215.63917762777658</v>
      </c>
      <c r="G704" t="e">
        <v>#N/A</v>
      </c>
      <c r="H704" t="e">
        <v>#N/A</v>
      </c>
    </row>
    <row r="705" spans="1:8" x14ac:dyDescent="0.2">
      <c r="A705" t="s">
        <v>13</v>
      </c>
      <c r="B705">
        <v>2008</v>
      </c>
      <c r="C705" t="s">
        <v>56</v>
      </c>
      <c r="D705" t="s">
        <v>57</v>
      </c>
      <c r="E705" t="s">
        <v>58</v>
      </c>
      <c r="F705">
        <v>1008949.4047873251</v>
      </c>
      <c r="G705">
        <v>1927.5441980212092</v>
      </c>
      <c r="H705">
        <v>1.0730129510964017</v>
      </c>
    </row>
    <row r="706" spans="1:8" x14ac:dyDescent="0.2">
      <c r="A706" t="s">
        <v>13</v>
      </c>
      <c r="B706">
        <v>2009</v>
      </c>
      <c r="C706" t="s">
        <v>56</v>
      </c>
      <c r="D706" t="s">
        <v>57</v>
      </c>
      <c r="E706" t="s">
        <v>58</v>
      </c>
      <c r="F706">
        <v>1273630.1277528752</v>
      </c>
      <c r="G706">
        <v>2277.7197129131928</v>
      </c>
      <c r="H706">
        <v>1.3212635992985942</v>
      </c>
    </row>
    <row r="707" spans="1:8" x14ac:dyDescent="0.2">
      <c r="A707" t="s">
        <v>13</v>
      </c>
      <c r="B707">
        <v>2010</v>
      </c>
      <c r="C707" t="s">
        <v>56</v>
      </c>
      <c r="D707" t="s">
        <v>57</v>
      </c>
      <c r="E707" t="s">
        <v>58</v>
      </c>
      <c r="F707">
        <v>1079193.370036125</v>
      </c>
      <c r="G707">
        <v>2115.4547436504827</v>
      </c>
      <c r="H707">
        <v>0.96800508363077298</v>
      </c>
    </row>
    <row r="708" spans="1:8" x14ac:dyDescent="0.2">
      <c r="A708" t="s">
        <v>13</v>
      </c>
      <c r="B708">
        <v>2011</v>
      </c>
      <c r="C708" t="s">
        <v>56</v>
      </c>
      <c r="D708" t="s">
        <v>57</v>
      </c>
      <c r="E708" t="s">
        <v>58</v>
      </c>
      <c r="F708">
        <v>1279769.2101484749</v>
      </c>
      <c r="G708">
        <v>2646.0450818450072</v>
      </c>
      <c r="H708">
        <v>1.0489689538449205</v>
      </c>
    </row>
    <row r="709" spans="1:8" x14ac:dyDescent="0.2">
      <c r="A709" t="s">
        <v>13</v>
      </c>
      <c r="B709">
        <v>2012</v>
      </c>
      <c r="C709" t="s">
        <v>56</v>
      </c>
      <c r="D709" t="s">
        <v>57</v>
      </c>
      <c r="E709" t="s">
        <v>58</v>
      </c>
      <c r="F709">
        <v>1516773.5060299498</v>
      </c>
      <c r="G709">
        <v>3119.1870861301895</v>
      </c>
      <c r="H709">
        <v>1.1676999163567583</v>
      </c>
    </row>
    <row r="710" spans="1:8" x14ac:dyDescent="0.2">
      <c r="A710" t="s">
        <v>13</v>
      </c>
      <c r="B710">
        <v>2013</v>
      </c>
      <c r="C710" t="s">
        <v>56</v>
      </c>
      <c r="D710" t="s">
        <v>57</v>
      </c>
      <c r="E710" t="s">
        <v>58</v>
      </c>
      <c r="F710">
        <v>1620031.98725435</v>
      </c>
      <c r="G710">
        <v>3269.6800369712541</v>
      </c>
      <c r="H710">
        <v>1.174520080834522</v>
      </c>
    </row>
    <row r="711" spans="1:8" x14ac:dyDescent="0.2">
      <c r="A711" t="s">
        <v>13</v>
      </c>
      <c r="B711">
        <v>2014</v>
      </c>
      <c r="C711" t="s">
        <v>56</v>
      </c>
      <c r="D711" t="s">
        <v>57</v>
      </c>
      <c r="E711" t="s">
        <v>58</v>
      </c>
      <c r="F711">
        <v>1939636.2363057751</v>
      </c>
      <c r="G711">
        <v>3398.5911109667427</v>
      </c>
      <c r="H711">
        <v>1.304433042612013</v>
      </c>
    </row>
    <row r="712" spans="1:8" x14ac:dyDescent="0.2">
      <c r="A712" t="s">
        <v>13</v>
      </c>
      <c r="B712">
        <v>2015</v>
      </c>
      <c r="C712" t="s">
        <v>56</v>
      </c>
      <c r="D712" t="s">
        <v>57</v>
      </c>
      <c r="E712" t="s">
        <v>58</v>
      </c>
      <c r="F712">
        <v>2366451.4460786246</v>
      </c>
      <c r="G712">
        <v>3616.2215665437589</v>
      </c>
      <c r="H712">
        <v>1.4825496586158791</v>
      </c>
    </row>
    <row r="713" spans="1:8" x14ac:dyDescent="0.2">
      <c r="A713" t="s">
        <v>13</v>
      </c>
      <c r="B713">
        <v>2016</v>
      </c>
      <c r="C713" t="s">
        <v>56</v>
      </c>
      <c r="D713" t="s">
        <v>57</v>
      </c>
      <c r="E713" t="s">
        <v>58</v>
      </c>
      <c r="F713">
        <v>2392264.1362991836</v>
      </c>
      <c r="G713">
        <v>3538.8128805122151</v>
      </c>
      <c r="H713">
        <v>1.4130374356128574</v>
      </c>
    </row>
    <row r="714" spans="1:8" x14ac:dyDescent="0.2">
      <c r="A714" t="s">
        <v>13</v>
      </c>
      <c r="B714">
        <v>2017</v>
      </c>
      <c r="C714" t="s">
        <v>56</v>
      </c>
      <c r="D714" t="s">
        <v>57</v>
      </c>
      <c r="E714" t="s">
        <v>58</v>
      </c>
      <c r="F714">
        <v>2226193.064804825</v>
      </c>
      <c r="G714">
        <v>3431.5147741300184</v>
      </c>
      <c r="H714">
        <v>1.2386130015803036</v>
      </c>
    </row>
    <row r="715" spans="1:8" x14ac:dyDescent="0.2">
      <c r="A715" t="s">
        <v>13</v>
      </c>
      <c r="B715">
        <v>2018</v>
      </c>
      <c r="C715" t="s">
        <v>56</v>
      </c>
      <c r="D715" t="s">
        <v>57</v>
      </c>
      <c r="E715" t="s">
        <v>58</v>
      </c>
      <c r="F715">
        <v>2123824.0499911713</v>
      </c>
      <c r="G715">
        <v>3307.9577064590458</v>
      </c>
      <c r="H715">
        <v>1.1090926287578944</v>
      </c>
    </row>
    <row r="716" spans="1:8" x14ac:dyDescent="0.2">
      <c r="A716" t="s">
        <v>13</v>
      </c>
      <c r="B716">
        <v>2019</v>
      </c>
      <c r="C716" t="s">
        <v>56</v>
      </c>
      <c r="D716" t="s">
        <v>57</v>
      </c>
      <c r="E716" t="s">
        <v>58</v>
      </c>
      <c r="F716">
        <v>2293914.6349795451</v>
      </c>
      <c r="G716">
        <v>3261.5133041010276</v>
      </c>
      <c r="H716">
        <v>1.1673882705178578</v>
      </c>
    </row>
    <row r="717" spans="1:8" x14ac:dyDescent="0.2">
      <c r="A717" t="s">
        <v>13</v>
      </c>
      <c r="B717">
        <v>2020</v>
      </c>
      <c r="C717" t="s">
        <v>56</v>
      </c>
      <c r="D717" t="s">
        <v>57</v>
      </c>
      <c r="E717" t="s">
        <v>58</v>
      </c>
      <c r="F717">
        <v>2283001.3420040556</v>
      </c>
      <c r="G717">
        <v>2882.7230440982571</v>
      </c>
      <c r="H717">
        <v>1.1396864092828265</v>
      </c>
    </row>
    <row r="718" spans="1:8" x14ac:dyDescent="0.2">
      <c r="A718" t="s">
        <v>13</v>
      </c>
      <c r="B718">
        <v>2008</v>
      </c>
      <c r="C718" t="s">
        <v>56</v>
      </c>
      <c r="D718" t="s">
        <v>59</v>
      </c>
      <c r="E718" t="s">
        <v>60</v>
      </c>
      <c r="F718">
        <v>33907.531999999999</v>
      </c>
      <c r="G718">
        <v>64.778537224664163</v>
      </c>
      <c r="H718">
        <v>3.6060500955828245E-2</v>
      </c>
    </row>
    <row r="719" spans="1:8" x14ac:dyDescent="0.2">
      <c r="A719" t="s">
        <v>13</v>
      </c>
      <c r="B719">
        <v>2008</v>
      </c>
      <c r="C719" t="s">
        <v>56</v>
      </c>
      <c r="D719" t="s">
        <v>59</v>
      </c>
      <c r="E719" t="s">
        <v>61</v>
      </c>
      <c r="F719">
        <v>0</v>
      </c>
      <c r="G719" t="s">
        <v>29</v>
      </c>
      <c r="H719" t="s">
        <v>29</v>
      </c>
    </row>
    <row r="720" spans="1:8" x14ac:dyDescent="0.2">
      <c r="A720" t="s">
        <v>13</v>
      </c>
      <c r="B720">
        <v>2008</v>
      </c>
      <c r="C720" t="s">
        <v>56</v>
      </c>
      <c r="D720" t="s">
        <v>59</v>
      </c>
      <c r="E720" t="s">
        <v>62</v>
      </c>
      <c r="F720">
        <v>102412.65789489001</v>
      </c>
      <c r="G720">
        <v>195.65393823770273</v>
      </c>
      <c r="H720">
        <v>0.10891538045020771</v>
      </c>
    </row>
    <row r="721" spans="1:8" x14ac:dyDescent="0.2">
      <c r="A721" t="s">
        <v>13</v>
      </c>
      <c r="B721">
        <v>2008</v>
      </c>
      <c r="C721" t="s">
        <v>56</v>
      </c>
      <c r="D721" t="s">
        <v>59</v>
      </c>
      <c r="E721" t="s">
        <v>58</v>
      </c>
      <c r="F721">
        <v>136320.18989489001</v>
      </c>
      <c r="G721">
        <v>260.43247546236688</v>
      </c>
      <c r="H721">
        <v>0.14497588140603596</v>
      </c>
    </row>
    <row r="722" spans="1:8" x14ac:dyDescent="0.2">
      <c r="A722" t="s">
        <v>13</v>
      </c>
      <c r="B722">
        <v>2009</v>
      </c>
      <c r="C722" t="s">
        <v>56</v>
      </c>
      <c r="D722" t="s">
        <v>59</v>
      </c>
      <c r="E722" t="s">
        <v>60</v>
      </c>
      <c r="F722">
        <v>33678.962</v>
      </c>
      <c r="G722">
        <v>60.23038713225128</v>
      </c>
      <c r="H722">
        <v>3.4938547371890338E-2</v>
      </c>
    </row>
    <row r="723" spans="1:8" x14ac:dyDescent="0.2">
      <c r="A723" t="s">
        <v>13</v>
      </c>
      <c r="B723">
        <v>2009</v>
      </c>
      <c r="C723" t="s">
        <v>56</v>
      </c>
      <c r="D723" t="s">
        <v>59</v>
      </c>
      <c r="E723" t="s">
        <v>61</v>
      </c>
      <c r="F723">
        <v>0</v>
      </c>
      <c r="G723" t="s">
        <v>29</v>
      </c>
      <c r="H723" t="s">
        <v>29</v>
      </c>
    </row>
    <row r="724" spans="1:8" x14ac:dyDescent="0.2">
      <c r="A724" t="s">
        <v>13</v>
      </c>
      <c r="B724">
        <v>2009</v>
      </c>
      <c r="C724" t="s">
        <v>56</v>
      </c>
      <c r="D724" t="s">
        <v>59</v>
      </c>
      <c r="E724" t="s">
        <v>62</v>
      </c>
      <c r="F724">
        <v>120376.66735895</v>
      </c>
      <c r="G724">
        <v>215.27781279956889</v>
      </c>
      <c r="H724">
        <v>0.12487872681441192</v>
      </c>
    </row>
    <row r="725" spans="1:8" x14ac:dyDescent="0.2">
      <c r="A725" t="s">
        <v>13</v>
      </c>
      <c r="B725">
        <v>2009</v>
      </c>
      <c r="C725" t="s">
        <v>56</v>
      </c>
      <c r="D725" t="s">
        <v>59</v>
      </c>
      <c r="E725" t="s">
        <v>58</v>
      </c>
      <c r="F725">
        <v>154055.62935895001</v>
      </c>
      <c r="G725">
        <v>275.50819993182017</v>
      </c>
      <c r="H725">
        <v>0.15981727418630229</v>
      </c>
    </row>
    <row r="726" spans="1:8" x14ac:dyDescent="0.2">
      <c r="A726" t="s">
        <v>13</v>
      </c>
      <c r="B726">
        <v>2010</v>
      </c>
      <c r="C726" t="s">
        <v>56</v>
      </c>
      <c r="D726" t="s">
        <v>59</v>
      </c>
      <c r="E726" t="s">
        <v>60</v>
      </c>
      <c r="F726">
        <v>49159.985999999997</v>
      </c>
      <c r="G726">
        <v>96.364311039095952</v>
      </c>
      <c r="H726">
        <v>4.4095078491470617E-2</v>
      </c>
    </row>
    <row r="727" spans="1:8" x14ac:dyDescent="0.2">
      <c r="A727" t="s">
        <v>13</v>
      </c>
      <c r="B727">
        <v>2010</v>
      </c>
      <c r="C727" t="s">
        <v>56</v>
      </c>
      <c r="D727" t="s">
        <v>59</v>
      </c>
      <c r="E727" t="s">
        <v>61</v>
      </c>
      <c r="F727">
        <v>0</v>
      </c>
      <c r="G727" t="s">
        <v>29</v>
      </c>
      <c r="H727" t="s">
        <v>29</v>
      </c>
    </row>
    <row r="728" spans="1:8" x14ac:dyDescent="0.2">
      <c r="A728" t="s">
        <v>13</v>
      </c>
      <c r="B728">
        <v>2010</v>
      </c>
      <c r="C728" t="s">
        <v>56</v>
      </c>
      <c r="D728" t="s">
        <v>59</v>
      </c>
      <c r="E728" t="s">
        <v>62</v>
      </c>
      <c r="F728">
        <v>119788.99487985</v>
      </c>
      <c r="G728">
        <v>234.81259660372029</v>
      </c>
      <c r="H728">
        <v>0.10744724645855998</v>
      </c>
    </row>
    <row r="729" spans="1:8" x14ac:dyDescent="0.2">
      <c r="A729" t="s">
        <v>13</v>
      </c>
      <c r="B729">
        <v>2010</v>
      </c>
      <c r="C729" t="s">
        <v>56</v>
      </c>
      <c r="D729" t="s">
        <v>59</v>
      </c>
      <c r="E729" t="s">
        <v>58</v>
      </c>
      <c r="F729">
        <v>168948.98087984999</v>
      </c>
      <c r="G729">
        <v>331.17690764281622</v>
      </c>
      <c r="H729">
        <v>0.15154232495003059</v>
      </c>
    </row>
    <row r="730" spans="1:8" x14ac:dyDescent="0.2">
      <c r="A730" t="s">
        <v>13</v>
      </c>
      <c r="B730">
        <v>2011</v>
      </c>
      <c r="C730" t="s">
        <v>56</v>
      </c>
      <c r="D730" t="s">
        <v>59</v>
      </c>
      <c r="E730" t="s">
        <v>60</v>
      </c>
      <c r="F730">
        <v>38615.171000000002</v>
      </c>
      <c r="G730">
        <v>79.840554452235679</v>
      </c>
      <c r="H730">
        <v>3.1651109594763041E-2</v>
      </c>
    </row>
    <row r="731" spans="1:8" x14ac:dyDescent="0.2">
      <c r="A731" t="s">
        <v>13</v>
      </c>
      <c r="B731">
        <v>2011</v>
      </c>
      <c r="C731" t="s">
        <v>56</v>
      </c>
      <c r="D731" t="s">
        <v>59</v>
      </c>
      <c r="E731" t="s">
        <v>61</v>
      </c>
      <c r="F731">
        <v>0</v>
      </c>
      <c r="G731" t="s">
        <v>29</v>
      </c>
      <c r="H731" t="s">
        <v>29</v>
      </c>
    </row>
    <row r="732" spans="1:8" x14ac:dyDescent="0.2">
      <c r="A732" t="s">
        <v>13</v>
      </c>
      <c r="B732">
        <v>2011</v>
      </c>
      <c r="C732" t="s">
        <v>56</v>
      </c>
      <c r="D732" t="s">
        <v>59</v>
      </c>
      <c r="E732" t="s">
        <v>62</v>
      </c>
      <c r="F732">
        <v>139247.70355047</v>
      </c>
      <c r="G732">
        <v>287.90792762953373</v>
      </c>
      <c r="H732">
        <v>0.11413504619453843</v>
      </c>
    </row>
    <row r="733" spans="1:8" x14ac:dyDescent="0.2">
      <c r="A733" t="s">
        <v>13</v>
      </c>
      <c r="B733">
        <v>2011</v>
      </c>
      <c r="C733" t="s">
        <v>56</v>
      </c>
      <c r="D733" t="s">
        <v>59</v>
      </c>
      <c r="E733" t="s">
        <v>58</v>
      </c>
      <c r="F733">
        <v>177862.87455047001</v>
      </c>
      <c r="G733">
        <v>367.74848208176945</v>
      </c>
      <c r="H733">
        <v>0.14578615578930146</v>
      </c>
    </row>
    <row r="734" spans="1:8" x14ac:dyDescent="0.2">
      <c r="A734" t="s">
        <v>13</v>
      </c>
      <c r="B734">
        <v>2012</v>
      </c>
      <c r="C734" t="s">
        <v>56</v>
      </c>
      <c r="D734" t="s">
        <v>59</v>
      </c>
      <c r="E734" t="s">
        <v>60</v>
      </c>
      <c r="F734">
        <v>64817.894</v>
      </c>
      <c r="G734">
        <v>133.29553628883292</v>
      </c>
      <c r="H734">
        <v>4.99005613569352E-2</v>
      </c>
    </row>
    <row r="735" spans="1:8" x14ac:dyDescent="0.2">
      <c r="A735" t="s">
        <v>13</v>
      </c>
      <c r="B735">
        <v>2012</v>
      </c>
      <c r="C735" t="s">
        <v>56</v>
      </c>
      <c r="D735" t="s">
        <v>59</v>
      </c>
      <c r="E735" t="s">
        <v>61</v>
      </c>
      <c r="F735">
        <v>0</v>
      </c>
      <c r="G735" t="s">
        <v>29</v>
      </c>
      <c r="H735" t="s">
        <v>29</v>
      </c>
    </row>
    <row r="736" spans="1:8" x14ac:dyDescent="0.2">
      <c r="A736" t="s">
        <v>13</v>
      </c>
      <c r="B736">
        <v>2012</v>
      </c>
      <c r="C736" t="s">
        <v>56</v>
      </c>
      <c r="D736" t="s">
        <v>59</v>
      </c>
      <c r="E736" t="s">
        <v>62</v>
      </c>
      <c r="F736">
        <v>141839.06611334003</v>
      </c>
      <c r="G736">
        <v>291.68665036054529</v>
      </c>
      <c r="H736">
        <v>0.10919591157033137</v>
      </c>
    </row>
    <row r="737" spans="1:8" x14ac:dyDescent="0.2">
      <c r="A737" t="s">
        <v>13</v>
      </c>
      <c r="B737">
        <v>2012</v>
      </c>
      <c r="C737" t="s">
        <v>56</v>
      </c>
      <c r="D737" t="s">
        <v>59</v>
      </c>
      <c r="E737" t="s">
        <v>58</v>
      </c>
      <c r="F737">
        <v>206656.96011334003</v>
      </c>
      <c r="G737">
        <v>424.98218664937821</v>
      </c>
      <c r="H737">
        <v>0.15909647292726656</v>
      </c>
    </row>
    <row r="738" spans="1:8" x14ac:dyDescent="0.2">
      <c r="A738" t="s">
        <v>13</v>
      </c>
      <c r="B738">
        <v>2013</v>
      </c>
      <c r="C738" t="s">
        <v>56</v>
      </c>
      <c r="D738" t="s">
        <v>59</v>
      </c>
      <c r="E738" t="s">
        <v>60</v>
      </c>
      <c r="F738">
        <v>61969.159</v>
      </c>
      <c r="G738">
        <v>125.07118605330703</v>
      </c>
      <c r="H738">
        <v>4.4927521314738109E-2</v>
      </c>
    </row>
    <row r="739" spans="1:8" x14ac:dyDescent="0.2">
      <c r="A739" t="s">
        <v>13</v>
      </c>
      <c r="B739">
        <v>2013</v>
      </c>
      <c r="C739" t="s">
        <v>56</v>
      </c>
      <c r="D739" t="s">
        <v>59</v>
      </c>
      <c r="E739" t="s">
        <v>61</v>
      </c>
      <c r="F739">
        <v>0</v>
      </c>
      <c r="G739" t="s">
        <v>29</v>
      </c>
      <c r="H739" t="s">
        <v>29</v>
      </c>
    </row>
    <row r="740" spans="1:8" x14ac:dyDescent="0.2">
      <c r="A740" t="s">
        <v>13</v>
      </c>
      <c r="B740">
        <v>2013</v>
      </c>
      <c r="C740" t="s">
        <v>56</v>
      </c>
      <c r="D740" t="s">
        <v>59</v>
      </c>
      <c r="E740" t="s">
        <v>62</v>
      </c>
      <c r="F740">
        <v>148138.31809342001</v>
      </c>
      <c r="G740">
        <v>298.98477634473164</v>
      </c>
      <c r="H740">
        <v>0.10739999624122028</v>
      </c>
    </row>
    <row r="741" spans="1:8" x14ac:dyDescent="0.2">
      <c r="A741" t="s">
        <v>13</v>
      </c>
      <c r="B741">
        <v>2013</v>
      </c>
      <c r="C741" t="s">
        <v>56</v>
      </c>
      <c r="D741" t="s">
        <v>59</v>
      </c>
      <c r="E741" t="s">
        <v>58</v>
      </c>
      <c r="F741">
        <v>210107.47709341999</v>
      </c>
      <c r="G741">
        <v>424.05596239803862</v>
      </c>
      <c r="H741">
        <v>0.15232751755595836</v>
      </c>
    </row>
    <row r="742" spans="1:8" x14ac:dyDescent="0.2">
      <c r="A742" t="s">
        <v>13</v>
      </c>
      <c r="B742">
        <v>2014</v>
      </c>
      <c r="C742" t="s">
        <v>56</v>
      </c>
      <c r="D742" t="s">
        <v>59</v>
      </c>
      <c r="E742" t="s">
        <v>60</v>
      </c>
      <c r="F742">
        <v>67417.599000000002</v>
      </c>
      <c r="G742">
        <v>118.12774395291297</v>
      </c>
      <c r="H742">
        <v>4.533929720588236E-2</v>
      </c>
    </row>
    <row r="743" spans="1:8" x14ac:dyDescent="0.2">
      <c r="A743" t="s">
        <v>13</v>
      </c>
      <c r="B743">
        <v>2014</v>
      </c>
      <c r="C743" t="s">
        <v>56</v>
      </c>
      <c r="D743" t="s">
        <v>59</v>
      </c>
      <c r="E743" t="s">
        <v>61</v>
      </c>
      <c r="F743">
        <v>0</v>
      </c>
      <c r="G743" t="s">
        <v>29</v>
      </c>
      <c r="H743" t="s">
        <v>29</v>
      </c>
    </row>
    <row r="744" spans="1:8" x14ac:dyDescent="0.2">
      <c r="A744" t="s">
        <v>13</v>
      </c>
      <c r="B744">
        <v>2014</v>
      </c>
      <c r="C744" t="s">
        <v>56</v>
      </c>
      <c r="D744" t="s">
        <v>59</v>
      </c>
      <c r="E744" t="s">
        <v>62</v>
      </c>
      <c r="F744">
        <v>158434.21670403</v>
      </c>
      <c r="G744">
        <v>277.60520786558982</v>
      </c>
      <c r="H744">
        <v>0.10654927118845017</v>
      </c>
    </row>
    <row r="745" spans="1:8" x14ac:dyDescent="0.2">
      <c r="A745" t="s">
        <v>13</v>
      </c>
      <c r="B745">
        <v>2014</v>
      </c>
      <c r="C745" t="s">
        <v>56</v>
      </c>
      <c r="D745" t="s">
        <v>59</v>
      </c>
      <c r="E745" t="s">
        <v>58</v>
      </c>
      <c r="F745">
        <v>225851.81570402998</v>
      </c>
      <c r="G745">
        <v>395.73295181850273</v>
      </c>
      <c r="H745">
        <v>0.15188856839433251</v>
      </c>
    </row>
    <row r="746" spans="1:8" x14ac:dyDescent="0.2">
      <c r="A746" t="s">
        <v>13</v>
      </c>
      <c r="B746">
        <v>2015</v>
      </c>
      <c r="C746" t="s">
        <v>56</v>
      </c>
      <c r="D746" t="s">
        <v>59</v>
      </c>
      <c r="E746" t="s">
        <v>60</v>
      </c>
      <c r="F746">
        <v>93526.873999999996</v>
      </c>
      <c r="G746">
        <v>142.92027811120519</v>
      </c>
      <c r="H746">
        <v>5.8593315045561874E-2</v>
      </c>
    </row>
    <row r="747" spans="1:8" x14ac:dyDescent="0.2">
      <c r="A747" t="s">
        <v>13</v>
      </c>
      <c r="B747">
        <v>2015</v>
      </c>
      <c r="C747" t="s">
        <v>56</v>
      </c>
      <c r="D747" t="s">
        <v>59</v>
      </c>
      <c r="E747" t="s">
        <v>61</v>
      </c>
      <c r="F747">
        <v>0</v>
      </c>
      <c r="G747" t="s">
        <v>29</v>
      </c>
      <c r="H747" t="s">
        <v>29</v>
      </c>
    </row>
    <row r="748" spans="1:8" x14ac:dyDescent="0.2">
      <c r="A748" t="s">
        <v>13</v>
      </c>
      <c r="B748">
        <v>2015</v>
      </c>
      <c r="C748" t="s">
        <v>56</v>
      </c>
      <c r="D748" t="s">
        <v>59</v>
      </c>
      <c r="E748" t="s">
        <v>62</v>
      </c>
      <c r="F748">
        <v>186483.46402084999</v>
      </c>
      <c r="G748">
        <v>284.96909392054317</v>
      </c>
      <c r="H748">
        <v>0.1168293549313042</v>
      </c>
    </row>
    <row r="749" spans="1:8" x14ac:dyDescent="0.2">
      <c r="A749" t="s">
        <v>13</v>
      </c>
      <c r="B749">
        <v>2015</v>
      </c>
      <c r="C749" t="s">
        <v>56</v>
      </c>
      <c r="D749" t="s">
        <v>59</v>
      </c>
      <c r="E749" t="s">
        <v>58</v>
      </c>
      <c r="F749">
        <v>280010.33802084997</v>
      </c>
      <c r="G749">
        <v>427.88937203174839</v>
      </c>
      <c r="H749">
        <v>0.17542266997686606</v>
      </c>
    </row>
    <row r="750" spans="1:8" x14ac:dyDescent="0.2">
      <c r="A750" t="s">
        <v>13</v>
      </c>
      <c r="B750">
        <v>2016</v>
      </c>
      <c r="C750" t="s">
        <v>56</v>
      </c>
      <c r="D750" t="s">
        <v>59</v>
      </c>
      <c r="E750" t="s">
        <v>60</v>
      </c>
      <c r="F750">
        <v>80271.975999999995</v>
      </c>
      <c r="G750">
        <v>118.74420483200399</v>
      </c>
      <c r="H750">
        <v>4.7414207067488841E-2</v>
      </c>
    </row>
    <row r="751" spans="1:8" x14ac:dyDescent="0.2">
      <c r="A751" t="s">
        <v>13</v>
      </c>
      <c r="B751">
        <v>2016</v>
      </c>
      <c r="C751" t="s">
        <v>56</v>
      </c>
      <c r="D751" t="s">
        <v>59</v>
      </c>
      <c r="E751" t="s">
        <v>61</v>
      </c>
      <c r="F751">
        <v>0</v>
      </c>
      <c r="G751" t="s">
        <v>29</v>
      </c>
      <c r="H751" t="s">
        <v>29</v>
      </c>
    </row>
    <row r="752" spans="1:8" x14ac:dyDescent="0.2">
      <c r="A752" t="s">
        <v>13</v>
      </c>
      <c r="B752">
        <v>2016</v>
      </c>
      <c r="C752" t="s">
        <v>56</v>
      </c>
      <c r="D752" t="s">
        <v>59</v>
      </c>
      <c r="E752" t="s">
        <v>62</v>
      </c>
      <c r="F752">
        <v>192396.83525761002</v>
      </c>
      <c r="G752">
        <v>284.60753494917049</v>
      </c>
      <c r="H752">
        <v>0.11364294042087439</v>
      </c>
    </row>
    <row r="753" spans="1:8" x14ac:dyDescent="0.2">
      <c r="A753" t="s">
        <v>13</v>
      </c>
      <c r="B753">
        <v>2016</v>
      </c>
      <c r="C753" t="s">
        <v>56</v>
      </c>
      <c r="D753" t="s">
        <v>59</v>
      </c>
      <c r="E753" t="s">
        <v>58</v>
      </c>
      <c r="F753">
        <v>272668.81125760998</v>
      </c>
      <c r="G753">
        <v>403.35173978117439</v>
      </c>
      <c r="H753">
        <v>0.16105714748836322</v>
      </c>
    </row>
    <row r="754" spans="1:8" x14ac:dyDescent="0.2">
      <c r="A754" t="s">
        <v>13</v>
      </c>
      <c r="B754">
        <v>2017</v>
      </c>
      <c r="C754" t="s">
        <v>56</v>
      </c>
      <c r="D754" t="s">
        <v>59</v>
      </c>
      <c r="E754" t="s">
        <v>60</v>
      </c>
      <c r="F754">
        <v>100202.685</v>
      </c>
      <c r="G754">
        <v>154.45515459601083</v>
      </c>
      <c r="H754">
        <v>5.5750936608517765E-2</v>
      </c>
    </row>
    <row r="755" spans="1:8" x14ac:dyDescent="0.2">
      <c r="A755" t="s">
        <v>13</v>
      </c>
      <c r="B755">
        <v>2017</v>
      </c>
      <c r="C755" t="s">
        <v>56</v>
      </c>
      <c r="D755" t="s">
        <v>59</v>
      </c>
      <c r="E755" t="s">
        <v>61</v>
      </c>
      <c r="F755">
        <v>0</v>
      </c>
      <c r="G755" t="s">
        <v>29</v>
      </c>
      <c r="H755" t="s">
        <v>29</v>
      </c>
    </row>
    <row r="756" spans="1:8" x14ac:dyDescent="0.2">
      <c r="A756" t="s">
        <v>13</v>
      </c>
      <c r="B756">
        <v>2017</v>
      </c>
      <c r="C756" t="s">
        <v>56</v>
      </c>
      <c r="D756" t="s">
        <v>59</v>
      </c>
      <c r="E756" t="s">
        <v>62</v>
      </c>
      <c r="F756">
        <v>214980.34962005002</v>
      </c>
      <c r="G756">
        <v>331.37658073403207</v>
      </c>
      <c r="H756">
        <v>0.11961112462948865</v>
      </c>
    </row>
    <row r="757" spans="1:8" x14ac:dyDescent="0.2">
      <c r="A757" t="s">
        <v>13</v>
      </c>
      <c r="B757">
        <v>2017</v>
      </c>
      <c r="C757" t="s">
        <v>56</v>
      </c>
      <c r="D757" t="s">
        <v>59</v>
      </c>
      <c r="E757" t="s">
        <v>58</v>
      </c>
      <c r="F757">
        <v>315183.03462004999</v>
      </c>
      <c r="G757">
        <v>485.83173533004282</v>
      </c>
      <c r="H757">
        <v>0.17536206123800641</v>
      </c>
    </row>
    <row r="758" spans="1:8" x14ac:dyDescent="0.2">
      <c r="A758" t="s">
        <v>13</v>
      </c>
      <c r="B758">
        <v>2018</v>
      </c>
      <c r="C758" t="s">
        <v>56</v>
      </c>
      <c r="D758" t="s">
        <v>59</v>
      </c>
      <c r="E758" t="s">
        <v>60</v>
      </c>
      <c r="F758">
        <v>101837.3582</v>
      </c>
      <c r="G758">
        <v>158.61656424152494</v>
      </c>
      <c r="H758">
        <v>5.3180988939392999E-2</v>
      </c>
    </row>
    <row r="759" spans="1:8" x14ac:dyDescent="0.2">
      <c r="A759" t="s">
        <v>13</v>
      </c>
      <c r="B759">
        <v>2018</v>
      </c>
      <c r="C759" t="s">
        <v>56</v>
      </c>
      <c r="D759" t="s">
        <v>59</v>
      </c>
      <c r="E759" t="s">
        <v>61</v>
      </c>
      <c r="F759">
        <v>0</v>
      </c>
      <c r="G759" t="s">
        <v>29</v>
      </c>
      <c r="H759" t="s">
        <v>29</v>
      </c>
    </row>
    <row r="760" spans="1:8" x14ac:dyDescent="0.2">
      <c r="A760" t="s">
        <v>13</v>
      </c>
      <c r="B760">
        <v>2018</v>
      </c>
      <c r="C760" t="s">
        <v>56</v>
      </c>
      <c r="D760" t="s">
        <v>59</v>
      </c>
      <c r="E760" t="s">
        <v>62</v>
      </c>
      <c r="F760">
        <v>186158.92650073612</v>
      </c>
      <c r="G760">
        <v>289.95144656489458</v>
      </c>
      <c r="H760">
        <v>9.7214970873084991E-2</v>
      </c>
    </row>
    <row r="761" spans="1:8" x14ac:dyDescent="0.2">
      <c r="A761" t="s">
        <v>13</v>
      </c>
      <c r="B761">
        <v>2018</v>
      </c>
      <c r="C761" t="s">
        <v>56</v>
      </c>
      <c r="D761" t="s">
        <v>59</v>
      </c>
      <c r="E761" t="s">
        <v>58</v>
      </c>
      <c r="F761">
        <v>287996.28470073611</v>
      </c>
      <c r="G761">
        <v>448.56801080641952</v>
      </c>
      <c r="H761">
        <v>0.15039595981247797</v>
      </c>
    </row>
    <row r="762" spans="1:8" x14ac:dyDescent="0.2">
      <c r="A762" t="s">
        <v>13</v>
      </c>
      <c r="B762">
        <v>2019</v>
      </c>
      <c r="C762" t="s">
        <v>56</v>
      </c>
      <c r="D762" t="s">
        <v>59</v>
      </c>
      <c r="E762" t="s">
        <v>60</v>
      </c>
      <c r="F762">
        <v>109754.08100000001</v>
      </c>
      <c r="G762">
        <v>156.04957128845982</v>
      </c>
      <c r="H762">
        <v>5.5854574903136868E-2</v>
      </c>
    </row>
    <row r="763" spans="1:8" x14ac:dyDescent="0.2">
      <c r="A763" t="s">
        <v>13</v>
      </c>
      <c r="B763">
        <v>2019</v>
      </c>
      <c r="C763" t="s">
        <v>56</v>
      </c>
      <c r="D763" t="s">
        <v>59</v>
      </c>
      <c r="E763" t="s">
        <v>61</v>
      </c>
      <c r="F763">
        <v>0</v>
      </c>
      <c r="G763" t="s">
        <v>29</v>
      </c>
      <c r="H763" t="s">
        <v>29</v>
      </c>
    </row>
    <row r="764" spans="1:8" x14ac:dyDescent="0.2">
      <c r="A764" t="s">
        <v>13</v>
      </c>
      <c r="B764">
        <v>2019</v>
      </c>
      <c r="C764" t="s">
        <v>56</v>
      </c>
      <c r="D764" t="s">
        <v>59</v>
      </c>
      <c r="E764" t="s">
        <v>62</v>
      </c>
      <c r="F764">
        <v>205136.43990142859</v>
      </c>
      <c r="G764">
        <v>291.66526848563228</v>
      </c>
      <c r="H764">
        <v>0.10439528574647877</v>
      </c>
    </row>
    <row r="765" spans="1:8" x14ac:dyDescent="0.2">
      <c r="A765" t="s">
        <v>13</v>
      </c>
      <c r="B765">
        <v>2019</v>
      </c>
      <c r="C765" t="s">
        <v>56</v>
      </c>
      <c r="D765" t="s">
        <v>59</v>
      </c>
      <c r="E765" t="s">
        <v>58</v>
      </c>
      <c r="F765">
        <v>314890.52090142859</v>
      </c>
      <c r="G765">
        <v>447.71483977409207</v>
      </c>
      <c r="H765">
        <v>0.16024986064961566</v>
      </c>
    </row>
    <row r="766" spans="1:8" x14ac:dyDescent="0.2">
      <c r="A766" t="s">
        <v>13</v>
      </c>
      <c r="B766">
        <v>2020</v>
      </c>
      <c r="C766" t="s">
        <v>56</v>
      </c>
      <c r="D766" t="s">
        <v>59</v>
      </c>
      <c r="E766" t="s">
        <v>60</v>
      </c>
      <c r="F766">
        <v>145498.59</v>
      </c>
      <c r="G766">
        <v>183.7196196777615</v>
      </c>
      <c r="H766">
        <v>7.2633669784553101E-2</v>
      </c>
    </row>
    <row r="767" spans="1:8" x14ac:dyDescent="0.2">
      <c r="A767" t="s">
        <v>13</v>
      </c>
      <c r="B767">
        <v>2020</v>
      </c>
      <c r="C767" t="s">
        <v>56</v>
      </c>
      <c r="D767" t="s">
        <v>59</v>
      </c>
      <c r="E767" t="s">
        <v>61</v>
      </c>
      <c r="F767">
        <v>0</v>
      </c>
      <c r="G767" t="s">
        <v>29</v>
      </c>
      <c r="H767" t="s">
        <v>29</v>
      </c>
    </row>
    <row r="768" spans="1:8" x14ac:dyDescent="0.2">
      <c r="A768" t="s">
        <v>13</v>
      </c>
      <c r="B768">
        <v>2020</v>
      </c>
      <c r="C768" t="s">
        <v>56</v>
      </c>
      <c r="D768" t="s">
        <v>59</v>
      </c>
      <c r="E768" t="s">
        <v>62</v>
      </c>
      <c r="F768">
        <v>216554.56708306348</v>
      </c>
      <c r="G768">
        <v>273.44129385709311</v>
      </c>
      <c r="H768">
        <v>0.10810519136885165</v>
      </c>
    </row>
    <row r="769" spans="1:8" x14ac:dyDescent="0.2">
      <c r="A769" t="s">
        <v>13</v>
      </c>
      <c r="B769">
        <v>2020</v>
      </c>
      <c r="C769" t="s">
        <v>56</v>
      </c>
      <c r="D769" t="s">
        <v>59</v>
      </c>
      <c r="E769" t="s">
        <v>58</v>
      </c>
      <c r="F769">
        <v>362053.1570830635</v>
      </c>
      <c r="G769">
        <v>457.16091353485467</v>
      </c>
      <c r="H769">
        <v>0.18073886115340476</v>
      </c>
    </row>
    <row r="770" spans="1:8" x14ac:dyDescent="0.2">
      <c r="A770" t="s">
        <v>13</v>
      </c>
      <c r="B770">
        <v>2008</v>
      </c>
      <c r="C770" t="s">
        <v>56</v>
      </c>
      <c r="D770" t="s">
        <v>63</v>
      </c>
      <c r="E770" t="s">
        <v>64</v>
      </c>
      <c r="F770">
        <v>14623.845744105001</v>
      </c>
      <c r="G770">
        <v>27.938079831414814</v>
      </c>
      <c r="H770">
        <v>1.555239123369944E-2</v>
      </c>
    </row>
    <row r="771" spans="1:8" x14ac:dyDescent="0.2">
      <c r="A771" t="s">
        <v>13</v>
      </c>
      <c r="B771">
        <v>2008</v>
      </c>
      <c r="C771" t="s">
        <v>56</v>
      </c>
      <c r="D771" t="s">
        <v>63</v>
      </c>
      <c r="E771" t="s">
        <v>32</v>
      </c>
      <c r="G771" t="s">
        <v>29</v>
      </c>
      <c r="H771" t="s">
        <v>29</v>
      </c>
    </row>
    <row r="772" spans="1:8" x14ac:dyDescent="0.2">
      <c r="A772" t="s">
        <v>13</v>
      </c>
      <c r="B772">
        <v>2008</v>
      </c>
      <c r="C772" t="s">
        <v>56</v>
      </c>
      <c r="D772" t="s">
        <v>63</v>
      </c>
      <c r="E772" t="s">
        <v>58</v>
      </c>
      <c r="F772">
        <v>14623.845744105001</v>
      </c>
      <c r="G772">
        <v>27.938079831414814</v>
      </c>
      <c r="H772">
        <v>1.555239123369944E-2</v>
      </c>
    </row>
    <row r="773" spans="1:8" x14ac:dyDescent="0.2">
      <c r="A773" t="s">
        <v>13</v>
      </c>
      <c r="B773">
        <v>2009</v>
      </c>
      <c r="C773" t="s">
        <v>56</v>
      </c>
      <c r="D773" t="s">
        <v>63</v>
      </c>
      <c r="E773" t="s">
        <v>64</v>
      </c>
      <c r="F773">
        <v>17441.443655775001</v>
      </c>
      <c r="G773">
        <v>31.191724481671269</v>
      </c>
      <c r="H773">
        <v>1.8093749605508955E-2</v>
      </c>
    </row>
    <row r="774" spans="1:8" x14ac:dyDescent="0.2">
      <c r="A774" t="s">
        <v>13</v>
      </c>
      <c r="B774">
        <v>2009</v>
      </c>
      <c r="C774" t="s">
        <v>56</v>
      </c>
      <c r="D774" t="s">
        <v>63</v>
      </c>
      <c r="E774" t="s">
        <v>32</v>
      </c>
      <c r="G774" t="s">
        <v>29</v>
      </c>
      <c r="H774" t="s">
        <v>29</v>
      </c>
    </row>
    <row r="775" spans="1:8" x14ac:dyDescent="0.2">
      <c r="A775" t="s">
        <v>13</v>
      </c>
      <c r="B775">
        <v>2009</v>
      </c>
      <c r="C775" t="s">
        <v>56</v>
      </c>
      <c r="D775" t="s">
        <v>63</v>
      </c>
      <c r="E775" t="s">
        <v>58</v>
      </c>
      <c r="F775">
        <v>17441.443655775001</v>
      </c>
      <c r="G775">
        <v>31.191724481671269</v>
      </c>
      <c r="H775">
        <v>1.8093749605508955E-2</v>
      </c>
    </row>
    <row r="776" spans="1:8" x14ac:dyDescent="0.2">
      <c r="A776" t="s">
        <v>13</v>
      </c>
      <c r="B776">
        <v>2010</v>
      </c>
      <c r="C776" t="s">
        <v>56</v>
      </c>
      <c r="D776" t="s">
        <v>63</v>
      </c>
      <c r="E776" t="s">
        <v>64</v>
      </c>
      <c r="F776">
        <v>17447.126250825004</v>
      </c>
      <c r="G776">
        <v>34.20017859185063</v>
      </c>
      <c r="H776">
        <v>1.5649565105261137E-2</v>
      </c>
    </row>
    <row r="777" spans="1:8" x14ac:dyDescent="0.2">
      <c r="A777" t="s">
        <v>13</v>
      </c>
      <c r="B777">
        <v>2010</v>
      </c>
      <c r="C777" t="s">
        <v>56</v>
      </c>
      <c r="D777" t="s">
        <v>63</v>
      </c>
      <c r="E777" t="s">
        <v>32</v>
      </c>
      <c r="G777" t="s">
        <v>29</v>
      </c>
      <c r="H777" t="s">
        <v>29</v>
      </c>
    </row>
    <row r="778" spans="1:8" x14ac:dyDescent="0.2">
      <c r="A778" t="s">
        <v>13</v>
      </c>
      <c r="B778">
        <v>2010</v>
      </c>
      <c r="C778" t="s">
        <v>56</v>
      </c>
      <c r="D778" t="s">
        <v>63</v>
      </c>
      <c r="E778" t="s">
        <v>58</v>
      </c>
      <c r="F778">
        <v>17447.126250825004</v>
      </c>
      <c r="G778">
        <v>34.20017859185063</v>
      </c>
      <c r="H778">
        <v>1.5649565105261137E-2</v>
      </c>
    </row>
    <row r="779" spans="1:8" x14ac:dyDescent="0.2">
      <c r="A779" t="s">
        <v>13</v>
      </c>
      <c r="B779">
        <v>2011</v>
      </c>
      <c r="C779" t="s">
        <v>56</v>
      </c>
      <c r="D779" t="s">
        <v>63</v>
      </c>
      <c r="E779" t="s">
        <v>64</v>
      </c>
      <c r="F779">
        <v>22528.543490415002</v>
      </c>
      <c r="G779">
        <v>46.579915527916178</v>
      </c>
      <c r="H779">
        <v>1.8465628419087169E-2</v>
      </c>
    </row>
    <row r="780" spans="1:8" x14ac:dyDescent="0.2">
      <c r="A780" t="s">
        <v>13</v>
      </c>
      <c r="B780">
        <v>2011</v>
      </c>
      <c r="C780" t="s">
        <v>56</v>
      </c>
      <c r="D780" t="s">
        <v>63</v>
      </c>
      <c r="E780" t="s">
        <v>32</v>
      </c>
      <c r="G780" t="s">
        <v>29</v>
      </c>
      <c r="H780" t="s">
        <v>29</v>
      </c>
    </row>
    <row r="781" spans="1:8" x14ac:dyDescent="0.2">
      <c r="A781" t="s">
        <v>13</v>
      </c>
      <c r="B781">
        <v>2011</v>
      </c>
      <c r="C781" t="s">
        <v>56</v>
      </c>
      <c r="D781" t="s">
        <v>63</v>
      </c>
      <c r="E781" t="s">
        <v>58</v>
      </c>
      <c r="F781">
        <v>22528.543490415002</v>
      </c>
      <c r="G781">
        <v>46.579915527916178</v>
      </c>
      <c r="H781">
        <v>1.8465628419087169E-2</v>
      </c>
    </row>
    <row r="782" spans="1:8" x14ac:dyDescent="0.2">
      <c r="A782" t="s">
        <v>13</v>
      </c>
      <c r="B782">
        <v>2012</v>
      </c>
      <c r="C782" t="s">
        <v>56</v>
      </c>
      <c r="D782" t="s">
        <v>63</v>
      </c>
      <c r="E782" t="s">
        <v>64</v>
      </c>
      <c r="F782">
        <v>24695.177472630006</v>
      </c>
      <c r="G782">
        <v>50.784694192040888</v>
      </c>
      <c r="H782">
        <v>1.9011775030724966E-2</v>
      </c>
    </row>
    <row r="783" spans="1:8" x14ac:dyDescent="0.2">
      <c r="A783" t="s">
        <v>13</v>
      </c>
      <c r="B783">
        <v>2012</v>
      </c>
      <c r="C783" t="s">
        <v>56</v>
      </c>
      <c r="D783" t="s">
        <v>63</v>
      </c>
      <c r="E783" t="s">
        <v>32</v>
      </c>
      <c r="G783" t="s">
        <v>29</v>
      </c>
      <c r="H783" t="s">
        <v>29</v>
      </c>
    </row>
    <row r="784" spans="1:8" x14ac:dyDescent="0.2">
      <c r="A784" t="s">
        <v>13</v>
      </c>
      <c r="B784">
        <v>2012</v>
      </c>
      <c r="C784" t="s">
        <v>56</v>
      </c>
      <c r="D784" t="s">
        <v>63</v>
      </c>
      <c r="E784" t="s">
        <v>58</v>
      </c>
      <c r="F784">
        <v>24695.177472630006</v>
      </c>
      <c r="G784">
        <v>50.784694192040888</v>
      </c>
      <c r="H784">
        <v>1.9011775030724966E-2</v>
      </c>
    </row>
    <row r="785" spans="1:8" x14ac:dyDescent="0.2">
      <c r="A785" t="s">
        <v>13</v>
      </c>
      <c r="B785">
        <v>2013</v>
      </c>
      <c r="C785" t="s">
        <v>56</v>
      </c>
      <c r="D785" t="s">
        <v>63</v>
      </c>
      <c r="E785" t="s">
        <v>64</v>
      </c>
      <c r="F785">
        <v>25130.919734190004</v>
      </c>
      <c r="G785">
        <v>50.721261809694774</v>
      </c>
      <c r="H785">
        <v>1.8219868564244901E-2</v>
      </c>
    </row>
    <row r="786" spans="1:8" x14ac:dyDescent="0.2">
      <c r="A786" t="s">
        <v>13</v>
      </c>
      <c r="B786">
        <v>2013</v>
      </c>
      <c r="C786" t="s">
        <v>56</v>
      </c>
      <c r="D786" t="s">
        <v>63</v>
      </c>
      <c r="E786" t="s">
        <v>32</v>
      </c>
      <c r="G786" t="s">
        <v>29</v>
      </c>
      <c r="H786" t="s">
        <v>29</v>
      </c>
    </row>
    <row r="787" spans="1:8" x14ac:dyDescent="0.2">
      <c r="A787" t="s">
        <v>13</v>
      </c>
      <c r="B787">
        <v>2013</v>
      </c>
      <c r="C787" t="s">
        <v>56</v>
      </c>
      <c r="D787" t="s">
        <v>63</v>
      </c>
      <c r="E787" t="s">
        <v>58</v>
      </c>
      <c r="F787">
        <v>25130.919734190004</v>
      </c>
      <c r="G787">
        <v>50.721261809694774</v>
      </c>
      <c r="H787">
        <v>1.8219868564244901E-2</v>
      </c>
    </row>
    <row r="788" spans="1:8" x14ac:dyDescent="0.2">
      <c r="A788" t="s">
        <v>13</v>
      </c>
      <c r="B788">
        <v>2014</v>
      </c>
      <c r="C788" t="s">
        <v>56</v>
      </c>
      <c r="D788" t="s">
        <v>63</v>
      </c>
      <c r="E788" t="s">
        <v>64</v>
      </c>
      <c r="F788">
        <v>27266.627909835006</v>
      </c>
      <c r="G788">
        <v>47.776030116295594</v>
      </c>
      <c r="H788">
        <v>1.8337196295083368E-2</v>
      </c>
    </row>
    <row r="789" spans="1:8" x14ac:dyDescent="0.2">
      <c r="A789" t="s">
        <v>13</v>
      </c>
      <c r="B789">
        <v>2014</v>
      </c>
      <c r="C789" t="s">
        <v>56</v>
      </c>
      <c r="D789" t="s">
        <v>63</v>
      </c>
      <c r="E789" t="s">
        <v>32</v>
      </c>
      <c r="G789" t="s">
        <v>29</v>
      </c>
      <c r="H789" t="s">
        <v>29</v>
      </c>
    </row>
    <row r="790" spans="1:8" x14ac:dyDescent="0.2">
      <c r="A790" t="s">
        <v>13</v>
      </c>
      <c r="B790">
        <v>2014</v>
      </c>
      <c r="C790" t="s">
        <v>56</v>
      </c>
      <c r="D790" t="s">
        <v>63</v>
      </c>
      <c r="E790" t="s">
        <v>58</v>
      </c>
      <c r="F790">
        <v>27266.627909835006</v>
      </c>
      <c r="G790">
        <v>47.776030116295594</v>
      </c>
      <c r="H790">
        <v>1.8337196295083368E-2</v>
      </c>
    </row>
    <row r="791" spans="1:8" x14ac:dyDescent="0.2">
      <c r="A791" t="s">
        <v>13</v>
      </c>
      <c r="B791">
        <v>2015</v>
      </c>
      <c r="C791" t="s">
        <v>56</v>
      </c>
      <c r="D791" t="s">
        <v>63</v>
      </c>
      <c r="E791" t="s">
        <v>64</v>
      </c>
      <c r="F791">
        <v>30178.590875325004</v>
      </c>
      <c r="G791">
        <v>46.116505518036767</v>
      </c>
      <c r="H791">
        <v>1.8906476899773608E-2</v>
      </c>
    </row>
    <row r="792" spans="1:8" x14ac:dyDescent="0.2">
      <c r="A792" t="s">
        <v>13</v>
      </c>
      <c r="B792">
        <v>2015</v>
      </c>
      <c r="C792" t="s">
        <v>56</v>
      </c>
      <c r="D792" t="s">
        <v>63</v>
      </c>
      <c r="E792" t="s">
        <v>32</v>
      </c>
      <c r="G792" t="s">
        <v>29</v>
      </c>
      <c r="H792" t="s">
        <v>29</v>
      </c>
    </row>
    <row r="793" spans="1:8" x14ac:dyDescent="0.2">
      <c r="A793" t="s">
        <v>13</v>
      </c>
      <c r="B793">
        <v>2015</v>
      </c>
      <c r="C793" t="s">
        <v>56</v>
      </c>
      <c r="D793" t="s">
        <v>63</v>
      </c>
      <c r="E793" t="s">
        <v>58</v>
      </c>
      <c r="F793">
        <v>30178.590875325004</v>
      </c>
      <c r="G793">
        <v>46.116505518036767</v>
      </c>
      <c r="H793">
        <v>1.8906476899773608E-2</v>
      </c>
    </row>
    <row r="794" spans="1:8" x14ac:dyDescent="0.2">
      <c r="A794" t="s">
        <v>13</v>
      </c>
      <c r="B794">
        <v>2016</v>
      </c>
      <c r="C794" t="s">
        <v>56</v>
      </c>
      <c r="D794" t="s">
        <v>63</v>
      </c>
      <c r="E794" t="s">
        <v>64</v>
      </c>
      <c r="F794">
        <v>34267.469417145003</v>
      </c>
      <c r="G794">
        <v>50.690958542541658</v>
      </c>
      <c r="H794">
        <v>2.0240748659573975E-2</v>
      </c>
    </row>
    <row r="795" spans="1:8" x14ac:dyDescent="0.2">
      <c r="A795" t="s">
        <v>13</v>
      </c>
      <c r="B795">
        <v>2016</v>
      </c>
      <c r="C795" t="s">
        <v>56</v>
      </c>
      <c r="D795" t="s">
        <v>63</v>
      </c>
      <c r="E795" t="s">
        <v>32</v>
      </c>
      <c r="G795" t="s">
        <v>29</v>
      </c>
      <c r="H795" t="s">
        <v>29</v>
      </c>
    </row>
    <row r="796" spans="1:8" x14ac:dyDescent="0.2">
      <c r="A796" t="s">
        <v>13</v>
      </c>
      <c r="B796">
        <v>2016</v>
      </c>
      <c r="C796" t="s">
        <v>56</v>
      </c>
      <c r="D796" t="s">
        <v>63</v>
      </c>
      <c r="E796" t="s">
        <v>58</v>
      </c>
      <c r="F796">
        <v>34267.469417145003</v>
      </c>
      <c r="G796">
        <v>50.690958542541658</v>
      </c>
      <c r="H796">
        <v>2.0240748659573975E-2</v>
      </c>
    </row>
    <row r="797" spans="1:8" x14ac:dyDescent="0.2">
      <c r="A797" t="s">
        <v>13</v>
      </c>
      <c r="B797">
        <v>2017</v>
      </c>
      <c r="C797" t="s">
        <v>56</v>
      </c>
      <c r="D797" t="s">
        <v>63</v>
      </c>
      <c r="E797" t="s">
        <v>64</v>
      </c>
      <c r="F797">
        <v>35614.731559724998</v>
      </c>
      <c r="G797">
        <v>54.897519651821206</v>
      </c>
      <c r="H797">
        <v>1.9815383604896469E-2</v>
      </c>
    </row>
    <row r="798" spans="1:8" x14ac:dyDescent="0.2">
      <c r="A798" t="s">
        <v>13</v>
      </c>
      <c r="B798">
        <v>2017</v>
      </c>
      <c r="C798" t="s">
        <v>56</v>
      </c>
      <c r="D798" t="s">
        <v>63</v>
      </c>
      <c r="E798" t="s">
        <v>32</v>
      </c>
      <c r="G798" t="s">
        <v>29</v>
      </c>
      <c r="H798" t="s">
        <v>29</v>
      </c>
    </row>
    <row r="799" spans="1:8" x14ac:dyDescent="0.2">
      <c r="A799" t="s">
        <v>13</v>
      </c>
      <c r="B799">
        <v>2017</v>
      </c>
      <c r="C799" t="s">
        <v>56</v>
      </c>
      <c r="D799" t="s">
        <v>63</v>
      </c>
      <c r="E799" t="s">
        <v>58</v>
      </c>
      <c r="F799">
        <v>35614.731559724998</v>
      </c>
      <c r="G799">
        <v>54.897519651821206</v>
      </c>
      <c r="H799">
        <v>1.9815383604896469E-2</v>
      </c>
    </row>
    <row r="800" spans="1:8" x14ac:dyDescent="0.2">
      <c r="A800" t="s">
        <v>13</v>
      </c>
      <c r="B800">
        <v>2018</v>
      </c>
      <c r="C800" t="s">
        <v>56</v>
      </c>
      <c r="D800" t="s">
        <v>63</v>
      </c>
      <c r="E800" t="s">
        <v>64</v>
      </c>
      <c r="F800">
        <v>35045.164336079346</v>
      </c>
      <c r="G800">
        <v>54.584522404357976</v>
      </c>
      <c r="H800">
        <v>1.8301108059736036E-2</v>
      </c>
    </row>
    <row r="801" spans="1:8" x14ac:dyDescent="0.2">
      <c r="A801" t="s">
        <v>13</v>
      </c>
      <c r="B801">
        <v>2018</v>
      </c>
      <c r="C801" t="s">
        <v>56</v>
      </c>
      <c r="D801" t="s">
        <v>63</v>
      </c>
      <c r="E801" t="s">
        <v>32</v>
      </c>
      <c r="G801" t="s">
        <v>29</v>
      </c>
      <c r="H801" t="s">
        <v>29</v>
      </c>
    </row>
    <row r="802" spans="1:8" x14ac:dyDescent="0.2">
      <c r="A802" t="s">
        <v>13</v>
      </c>
      <c r="B802">
        <v>2018</v>
      </c>
      <c r="C802" t="s">
        <v>56</v>
      </c>
      <c r="D802" t="s">
        <v>63</v>
      </c>
      <c r="E802" t="s">
        <v>58</v>
      </c>
      <c r="F802">
        <v>35045.164336079346</v>
      </c>
      <c r="G802">
        <v>54.584522404357976</v>
      </c>
      <c r="H802">
        <v>1.8301108059736036E-2</v>
      </c>
    </row>
    <row r="803" spans="1:8" x14ac:dyDescent="0.2">
      <c r="A803" t="s">
        <v>13</v>
      </c>
      <c r="B803">
        <v>2019</v>
      </c>
      <c r="C803" t="s">
        <v>56</v>
      </c>
      <c r="D803" t="s">
        <v>63</v>
      </c>
      <c r="E803" t="s">
        <v>64</v>
      </c>
      <c r="F803">
        <v>38089.653868982699</v>
      </c>
      <c r="G803">
        <v>54.156292892476358</v>
      </c>
      <c r="H803">
        <v>1.9384075796321877E-2</v>
      </c>
    </row>
    <row r="804" spans="1:8" x14ac:dyDescent="0.2">
      <c r="A804" t="s">
        <v>13</v>
      </c>
      <c r="B804">
        <v>2019</v>
      </c>
      <c r="C804" t="s">
        <v>56</v>
      </c>
      <c r="D804" t="s">
        <v>63</v>
      </c>
      <c r="E804" t="s">
        <v>32</v>
      </c>
      <c r="G804" t="s">
        <v>29</v>
      </c>
      <c r="H804" t="s">
        <v>29</v>
      </c>
    </row>
    <row r="805" spans="1:8" x14ac:dyDescent="0.2">
      <c r="A805" t="s">
        <v>13</v>
      </c>
      <c r="B805">
        <v>2019</v>
      </c>
      <c r="C805" t="s">
        <v>56</v>
      </c>
      <c r="D805" t="s">
        <v>63</v>
      </c>
      <c r="E805" t="s">
        <v>58</v>
      </c>
      <c r="F805">
        <v>38089.653868982699</v>
      </c>
      <c r="G805">
        <v>54.156292892476358</v>
      </c>
      <c r="H805">
        <v>1.9384075796321877E-2</v>
      </c>
    </row>
    <row r="806" spans="1:8" x14ac:dyDescent="0.2">
      <c r="A806" t="s">
        <v>13</v>
      </c>
      <c r="B806">
        <v>2020</v>
      </c>
      <c r="C806" t="s">
        <v>56</v>
      </c>
      <c r="D806" t="s">
        <v>63</v>
      </c>
      <c r="E806" t="s">
        <v>64</v>
      </c>
      <c r="F806">
        <v>38829.866440505284</v>
      </c>
      <c r="G806">
        <v>49.030085408991972</v>
      </c>
      <c r="H806">
        <v>1.9384075796321884E-2</v>
      </c>
    </row>
    <row r="807" spans="1:8" x14ac:dyDescent="0.2">
      <c r="A807" t="s">
        <v>13</v>
      </c>
      <c r="B807">
        <v>2020</v>
      </c>
      <c r="C807" t="s">
        <v>56</v>
      </c>
      <c r="D807" t="s">
        <v>63</v>
      </c>
      <c r="E807" t="s">
        <v>32</v>
      </c>
    </row>
    <row r="808" spans="1:8" x14ac:dyDescent="0.2">
      <c r="A808" t="s">
        <v>13</v>
      </c>
      <c r="B808">
        <v>2020</v>
      </c>
      <c r="C808" t="s">
        <v>56</v>
      </c>
      <c r="D808" t="s">
        <v>63</v>
      </c>
      <c r="E808" t="s">
        <v>58</v>
      </c>
      <c r="F808">
        <v>38829.866440505284</v>
      </c>
      <c r="G808">
        <v>49.030085408991972</v>
      </c>
      <c r="H808">
        <v>1.9384075796321884E-2</v>
      </c>
    </row>
    <row r="809" spans="1:8" x14ac:dyDescent="0.2">
      <c r="A809" t="s">
        <v>13</v>
      </c>
      <c r="B809">
        <v>2008</v>
      </c>
      <c r="C809" t="s">
        <v>56</v>
      </c>
      <c r="D809" t="s">
        <v>65</v>
      </c>
      <c r="E809" t="s">
        <v>66</v>
      </c>
      <c r="F809">
        <v>15681.290999999999</v>
      </c>
      <c r="G809">
        <v>29.958272774741939</v>
      </c>
      <c r="H809">
        <v>1.6676979294574457E-2</v>
      </c>
    </row>
    <row r="810" spans="1:8" x14ac:dyDescent="0.2">
      <c r="A810" t="s">
        <v>13</v>
      </c>
      <c r="B810">
        <v>2008</v>
      </c>
      <c r="C810" t="s">
        <v>56</v>
      </c>
      <c r="D810" t="s">
        <v>65</v>
      </c>
      <c r="E810" t="s">
        <v>83</v>
      </c>
      <c r="F810">
        <v>613518.18900000001</v>
      </c>
      <c r="G810">
        <v>1172.0938829798949</v>
      </c>
      <c r="H810">
        <v>0.65247371117580943</v>
      </c>
    </row>
    <row r="811" spans="1:8" x14ac:dyDescent="0.2">
      <c r="A811" t="s">
        <v>13</v>
      </c>
      <c r="B811">
        <v>2008</v>
      </c>
      <c r="C811" t="s">
        <v>56</v>
      </c>
      <c r="D811" t="s">
        <v>65</v>
      </c>
      <c r="E811" t="s">
        <v>67</v>
      </c>
      <c r="F811">
        <v>214064.736</v>
      </c>
      <c r="G811">
        <v>408.95929758213919</v>
      </c>
      <c r="H811">
        <v>0.22765684087939878</v>
      </c>
    </row>
    <row r="812" spans="1:8" x14ac:dyDescent="0.2">
      <c r="A812" t="s">
        <v>13</v>
      </c>
      <c r="B812">
        <v>2008</v>
      </c>
      <c r="C812" t="s">
        <v>56</v>
      </c>
      <c r="D812" t="s">
        <v>65</v>
      </c>
      <c r="E812" t="s">
        <v>68</v>
      </c>
      <c r="F812">
        <v>857214.89100000006</v>
      </c>
      <c r="G812">
        <v>1637.6634762500537</v>
      </c>
      <c r="H812">
        <v>0.91164400866025019</v>
      </c>
    </row>
    <row r="813" spans="1:8" x14ac:dyDescent="0.2">
      <c r="A813" t="s">
        <v>13</v>
      </c>
      <c r="B813">
        <v>2008</v>
      </c>
      <c r="C813" t="s">
        <v>56</v>
      </c>
      <c r="D813" t="s">
        <v>65</v>
      </c>
      <c r="E813" t="s">
        <v>58</v>
      </c>
      <c r="F813">
        <v>13950.674999999999</v>
      </c>
      <c r="G813">
        <v>26.652022913277548</v>
      </c>
      <c r="H813">
        <v>1.4836477310467456E-2</v>
      </c>
    </row>
    <row r="814" spans="1:8" x14ac:dyDescent="0.2">
      <c r="A814" t="s">
        <v>13</v>
      </c>
      <c r="B814">
        <v>2009</v>
      </c>
      <c r="C814" t="s">
        <v>56</v>
      </c>
      <c r="D814" t="s">
        <v>65</v>
      </c>
      <c r="E814" t="s">
        <v>66</v>
      </c>
      <c r="F814">
        <v>25520.703000000001</v>
      </c>
      <c r="G814">
        <v>45.640415567950306</v>
      </c>
      <c r="H814">
        <v>2.6475171376405364E-2</v>
      </c>
    </row>
    <row r="815" spans="1:8" x14ac:dyDescent="0.2">
      <c r="A815" t="s">
        <v>13</v>
      </c>
      <c r="B815">
        <v>2009</v>
      </c>
      <c r="C815" t="s">
        <v>56</v>
      </c>
      <c r="D815" t="s">
        <v>65</v>
      </c>
      <c r="E815" t="s">
        <v>83</v>
      </c>
      <c r="F815">
        <v>700068.40100000007</v>
      </c>
      <c r="G815">
        <v>1251.9801177745958</v>
      </c>
      <c r="H815">
        <v>0.72625079691892003</v>
      </c>
    </row>
    <row r="816" spans="1:8" x14ac:dyDescent="0.2">
      <c r="A816" t="s">
        <v>13</v>
      </c>
      <c r="B816">
        <v>2009</v>
      </c>
      <c r="C816" t="s">
        <v>56</v>
      </c>
      <c r="D816" t="s">
        <v>65</v>
      </c>
      <c r="E816" t="s">
        <v>67</v>
      </c>
      <c r="F816">
        <v>344987.44799999997</v>
      </c>
      <c r="G816">
        <v>616.96460683103612</v>
      </c>
      <c r="H816">
        <v>0.3578898985858161</v>
      </c>
    </row>
    <row r="817" spans="1:8" x14ac:dyDescent="0.2">
      <c r="A817" t="s">
        <v>13</v>
      </c>
      <c r="B817">
        <v>2009</v>
      </c>
      <c r="C817" t="s">
        <v>56</v>
      </c>
      <c r="D817" t="s">
        <v>65</v>
      </c>
      <c r="E817" t="s">
        <v>68</v>
      </c>
      <c r="F817">
        <v>1101190.2740000002</v>
      </c>
      <c r="G817">
        <v>1969.3337493385297</v>
      </c>
      <c r="H817">
        <v>1.142374534987566</v>
      </c>
    </row>
    <row r="818" spans="1:8" x14ac:dyDescent="0.2">
      <c r="A818" t="s">
        <v>13</v>
      </c>
      <c r="B818">
        <v>2009</v>
      </c>
      <c r="C818" t="s">
        <v>56</v>
      </c>
      <c r="D818" t="s">
        <v>65</v>
      </c>
      <c r="E818" t="s">
        <v>58</v>
      </c>
      <c r="F818">
        <v>30613.722000000002</v>
      </c>
      <c r="G818">
        <v>54.748609164947482</v>
      </c>
      <c r="H818">
        <v>3.1758668106424463E-2</v>
      </c>
    </row>
    <row r="819" spans="1:8" x14ac:dyDescent="0.2">
      <c r="A819" t="s">
        <v>13</v>
      </c>
      <c r="B819">
        <v>2010</v>
      </c>
      <c r="C819" t="s">
        <v>56</v>
      </c>
      <c r="D819" t="s">
        <v>65</v>
      </c>
      <c r="E819" t="s">
        <v>66</v>
      </c>
      <c r="F819">
        <v>35687.347999999998</v>
      </c>
      <c r="G819">
        <v>69.954997603792208</v>
      </c>
      <c r="H819">
        <v>3.2010513819357621E-2</v>
      </c>
    </row>
    <row r="820" spans="1:8" x14ac:dyDescent="0.2">
      <c r="A820" t="s">
        <v>13</v>
      </c>
      <c r="B820">
        <v>2010</v>
      </c>
      <c r="C820" t="s">
        <v>56</v>
      </c>
      <c r="D820" t="s">
        <v>65</v>
      </c>
      <c r="E820" t="s">
        <v>83</v>
      </c>
      <c r="F820">
        <v>593441.58499999996</v>
      </c>
      <c r="G820">
        <v>1163.2751376388533</v>
      </c>
      <c r="H820">
        <v>0.53229985197061969</v>
      </c>
    </row>
    <row r="821" spans="1:8" x14ac:dyDescent="0.2">
      <c r="A821" t="s">
        <v>13</v>
      </c>
      <c r="B821">
        <v>2010</v>
      </c>
      <c r="C821" t="s">
        <v>56</v>
      </c>
      <c r="D821" t="s">
        <v>65</v>
      </c>
      <c r="E821" t="s">
        <v>67</v>
      </c>
      <c r="F821">
        <v>225437.66899999999</v>
      </c>
      <c r="G821">
        <v>441.90707571488645</v>
      </c>
      <c r="H821">
        <v>0.20221103621732464</v>
      </c>
    </row>
    <row r="822" spans="1:8" x14ac:dyDescent="0.2">
      <c r="A822" t="s">
        <v>13</v>
      </c>
      <c r="B822">
        <v>2010</v>
      </c>
      <c r="C822" t="s">
        <v>56</v>
      </c>
      <c r="D822" t="s">
        <v>65</v>
      </c>
      <c r="E822" t="s">
        <v>68</v>
      </c>
      <c r="F822">
        <v>891854.17499999993</v>
      </c>
      <c r="G822">
        <v>1748.2289991135535</v>
      </c>
      <c r="H822">
        <v>0.7999672711373591</v>
      </c>
    </row>
    <row r="823" spans="1:8" x14ac:dyDescent="0.2">
      <c r="A823" t="s">
        <v>13</v>
      </c>
      <c r="B823">
        <v>2010</v>
      </c>
      <c r="C823" t="s">
        <v>56</v>
      </c>
      <c r="D823" t="s">
        <v>65</v>
      </c>
      <c r="E823" t="s">
        <v>58</v>
      </c>
      <c r="F823">
        <v>37287.572999999997</v>
      </c>
      <c r="G823">
        <v>73.091788156021764</v>
      </c>
      <c r="H823">
        <v>3.3445869130057128E-2</v>
      </c>
    </row>
    <row r="824" spans="1:8" x14ac:dyDescent="0.2">
      <c r="A824" t="s">
        <v>13</v>
      </c>
      <c r="B824">
        <v>2011</v>
      </c>
      <c r="C824" t="s">
        <v>56</v>
      </c>
      <c r="D824" t="s">
        <v>65</v>
      </c>
      <c r="E824" t="s">
        <v>66</v>
      </c>
      <c r="F824">
        <v>33823.737999999998</v>
      </c>
      <c r="G824">
        <v>69.933809060877977</v>
      </c>
      <c r="H824">
        <v>2.772378862034694E-2</v>
      </c>
    </row>
    <row r="825" spans="1:8" x14ac:dyDescent="0.2">
      <c r="A825" t="s">
        <v>13</v>
      </c>
      <c r="B825">
        <v>2011</v>
      </c>
      <c r="C825" t="s">
        <v>56</v>
      </c>
      <c r="D825" t="s">
        <v>65</v>
      </c>
      <c r="E825" t="s">
        <v>83</v>
      </c>
      <c r="F825">
        <v>895970.17400000012</v>
      </c>
      <c r="G825">
        <v>1852.5039152312979</v>
      </c>
      <c r="H825">
        <v>0.73438623827181582</v>
      </c>
    </row>
    <row r="826" spans="1:8" x14ac:dyDescent="0.2">
      <c r="A826" t="s">
        <v>13</v>
      </c>
      <c r="B826">
        <v>2011</v>
      </c>
      <c r="C826" t="s">
        <v>56</v>
      </c>
      <c r="D826" t="s">
        <v>65</v>
      </c>
      <c r="E826" t="s">
        <v>67</v>
      </c>
      <c r="F826">
        <v>107427.30899999999</v>
      </c>
      <c r="G826">
        <v>222.11622250414601</v>
      </c>
      <c r="H826">
        <v>8.8053307613980877E-2</v>
      </c>
    </row>
    <row r="827" spans="1:8" x14ac:dyDescent="0.2">
      <c r="A827" t="s">
        <v>13</v>
      </c>
      <c r="B827">
        <v>2011</v>
      </c>
      <c r="C827" t="s">
        <v>56</v>
      </c>
      <c r="D827" t="s">
        <v>65</v>
      </c>
      <c r="E827" t="s">
        <v>68</v>
      </c>
      <c r="F827">
        <v>1078160.0330000001</v>
      </c>
      <c r="G827">
        <v>2229.1988509635426</v>
      </c>
      <c r="H827">
        <v>0.88371902755982468</v>
      </c>
    </row>
    <row r="828" spans="1:8" x14ac:dyDescent="0.2">
      <c r="A828" t="s">
        <v>13</v>
      </c>
      <c r="B828">
        <v>2011</v>
      </c>
      <c r="C828" t="s">
        <v>56</v>
      </c>
      <c r="D828" t="s">
        <v>65</v>
      </c>
      <c r="E828" t="s">
        <v>58</v>
      </c>
      <c r="F828">
        <v>40938.811999999998</v>
      </c>
      <c r="G828">
        <v>84.644904167220673</v>
      </c>
      <c r="H828">
        <v>3.3555693053680904E-2</v>
      </c>
    </row>
    <row r="829" spans="1:8" x14ac:dyDescent="0.2">
      <c r="A829" t="s">
        <v>13</v>
      </c>
      <c r="B829">
        <v>2012</v>
      </c>
      <c r="C829" t="s">
        <v>56</v>
      </c>
      <c r="D829" t="s">
        <v>65</v>
      </c>
      <c r="E829" t="s">
        <v>66</v>
      </c>
      <c r="F829">
        <v>33113.462999999996</v>
      </c>
      <c r="G829">
        <v>68.096578530697485</v>
      </c>
      <c r="H829">
        <v>2.549265781717782E-2</v>
      </c>
    </row>
    <row r="830" spans="1:8" x14ac:dyDescent="0.2">
      <c r="A830" t="s">
        <v>13</v>
      </c>
      <c r="B830">
        <v>2012</v>
      </c>
      <c r="C830" t="s">
        <v>56</v>
      </c>
      <c r="D830" t="s">
        <v>65</v>
      </c>
      <c r="E830" t="s">
        <v>83</v>
      </c>
      <c r="F830">
        <v>1000198.4609999998</v>
      </c>
      <c r="G830">
        <v>2056.8701330262334</v>
      </c>
      <c r="H830">
        <v>0.77001058800587763</v>
      </c>
    </row>
    <row r="831" spans="1:8" x14ac:dyDescent="0.2">
      <c r="A831" t="s">
        <v>13</v>
      </c>
      <c r="B831">
        <v>2012</v>
      </c>
      <c r="C831" t="s">
        <v>56</v>
      </c>
      <c r="D831" t="s">
        <v>65</v>
      </c>
      <c r="E831" t="s">
        <v>67</v>
      </c>
      <c r="F831">
        <v>199241.818986</v>
      </c>
      <c r="G831">
        <v>409.73323065543354</v>
      </c>
      <c r="H831">
        <v>0.15338786868296383</v>
      </c>
    </row>
    <row r="832" spans="1:8" x14ac:dyDescent="0.2">
      <c r="A832" t="s">
        <v>13</v>
      </c>
      <c r="B832">
        <v>2012</v>
      </c>
      <c r="C832" t="s">
        <v>56</v>
      </c>
      <c r="D832" t="s">
        <v>65</v>
      </c>
      <c r="E832" t="s">
        <v>68</v>
      </c>
      <c r="F832">
        <v>1284086.4939859996</v>
      </c>
      <c r="G832">
        <v>2640.6750866837951</v>
      </c>
      <c r="H832">
        <v>0.98856400488359242</v>
      </c>
    </row>
    <row r="833" spans="1:8" x14ac:dyDescent="0.2">
      <c r="A833" t="s">
        <v>13</v>
      </c>
      <c r="B833">
        <v>2012</v>
      </c>
      <c r="C833" t="s">
        <v>56</v>
      </c>
      <c r="D833" t="s">
        <v>65</v>
      </c>
      <c r="E833" t="s">
        <v>58</v>
      </c>
      <c r="F833">
        <v>51532.750999999997</v>
      </c>
      <c r="G833">
        <v>105.97514447143084</v>
      </c>
      <c r="H833">
        <v>3.967289037757326E-2</v>
      </c>
    </row>
    <row r="834" spans="1:8" x14ac:dyDescent="0.2">
      <c r="A834" t="s">
        <v>13</v>
      </c>
      <c r="B834">
        <v>2013</v>
      </c>
      <c r="C834" t="s">
        <v>56</v>
      </c>
      <c r="D834" t="s">
        <v>65</v>
      </c>
      <c r="E834" t="s">
        <v>66</v>
      </c>
      <c r="F834">
        <v>26545.622999999992</v>
      </c>
      <c r="G834">
        <v>53.576530756758302</v>
      </c>
      <c r="H834">
        <v>1.9245525716195405E-2</v>
      </c>
    </row>
    <row r="835" spans="1:8" x14ac:dyDescent="0.2">
      <c r="A835" t="s">
        <v>13</v>
      </c>
      <c r="B835">
        <v>2013</v>
      </c>
      <c r="C835" t="s">
        <v>56</v>
      </c>
      <c r="D835" t="s">
        <v>65</v>
      </c>
      <c r="E835" t="s">
        <v>83</v>
      </c>
      <c r="F835">
        <v>1125775.1940000001</v>
      </c>
      <c r="G835">
        <v>2272.130863402097</v>
      </c>
      <c r="H835">
        <v>0.81618485453446987</v>
      </c>
    </row>
    <row r="836" spans="1:8" x14ac:dyDescent="0.2">
      <c r="A836" t="s">
        <v>13</v>
      </c>
      <c r="B836">
        <v>2013</v>
      </c>
      <c r="C836" t="s">
        <v>56</v>
      </c>
      <c r="D836" t="s">
        <v>65</v>
      </c>
      <c r="E836" t="s">
        <v>67</v>
      </c>
      <c r="F836">
        <v>185123.715333</v>
      </c>
      <c r="G836">
        <v>373.63170675421128</v>
      </c>
      <c r="H836">
        <v>0.13421433824020215</v>
      </c>
    </row>
    <row r="837" spans="1:8" x14ac:dyDescent="0.2">
      <c r="A837" t="s">
        <v>13</v>
      </c>
      <c r="B837">
        <v>2013</v>
      </c>
      <c r="C837" t="s">
        <v>56</v>
      </c>
      <c r="D837" t="s">
        <v>65</v>
      </c>
      <c r="E837" t="s">
        <v>68</v>
      </c>
      <c r="F837">
        <v>1383435.162333</v>
      </c>
      <c r="G837">
        <v>2792.1611229359696</v>
      </c>
      <c r="H837">
        <v>1.0029878369540892</v>
      </c>
    </row>
    <row r="838" spans="1:8" x14ac:dyDescent="0.2">
      <c r="A838" t="s">
        <v>13</v>
      </c>
      <c r="B838">
        <v>2013</v>
      </c>
      <c r="C838" t="s">
        <v>56</v>
      </c>
      <c r="D838" t="s">
        <v>65</v>
      </c>
      <c r="E838" t="s">
        <v>58</v>
      </c>
      <c r="F838">
        <v>45990.63</v>
      </c>
      <c r="G838">
        <v>92.822022022903425</v>
      </c>
      <c r="H838">
        <v>3.3343118463221903E-2</v>
      </c>
    </row>
    <row r="839" spans="1:8" x14ac:dyDescent="0.2">
      <c r="A839" t="s">
        <v>13</v>
      </c>
      <c r="B839">
        <v>2014</v>
      </c>
      <c r="C839" t="s">
        <v>56</v>
      </c>
      <c r="D839" t="s">
        <v>65</v>
      </c>
      <c r="E839" t="s">
        <v>66</v>
      </c>
      <c r="F839">
        <v>47857.692999999999</v>
      </c>
      <c r="G839">
        <v>83.85527501329608</v>
      </c>
      <c r="H839">
        <v>3.2184981350565092E-2</v>
      </c>
    </row>
    <row r="840" spans="1:8" x14ac:dyDescent="0.2">
      <c r="A840" t="s">
        <v>13</v>
      </c>
      <c r="B840">
        <v>2014</v>
      </c>
      <c r="C840" t="s">
        <v>56</v>
      </c>
      <c r="D840" t="s">
        <v>65</v>
      </c>
      <c r="E840" t="s">
        <v>83</v>
      </c>
      <c r="F840">
        <v>1159677.5520000001</v>
      </c>
      <c r="G840">
        <v>2031.963388826661</v>
      </c>
      <c r="H840">
        <v>0.77989969938143455</v>
      </c>
    </row>
    <row r="841" spans="1:8" x14ac:dyDescent="0.2">
      <c r="A841" t="s">
        <v>13</v>
      </c>
      <c r="B841">
        <v>2014</v>
      </c>
      <c r="C841" t="s">
        <v>56</v>
      </c>
      <c r="D841" t="s">
        <v>65</v>
      </c>
      <c r="E841" t="s">
        <v>67</v>
      </c>
      <c r="F841">
        <v>413520.44691299996</v>
      </c>
      <c r="G841">
        <v>724.56210539673759</v>
      </c>
      <c r="H841">
        <v>0.27809840043840489</v>
      </c>
    </row>
    <row r="842" spans="1:8" x14ac:dyDescent="0.2">
      <c r="A842" t="s">
        <v>13</v>
      </c>
      <c r="B842">
        <v>2014</v>
      </c>
      <c r="C842" t="s">
        <v>56</v>
      </c>
      <c r="D842" t="s">
        <v>65</v>
      </c>
      <c r="E842" t="s">
        <v>68</v>
      </c>
      <c r="F842">
        <v>1685043.9209130001</v>
      </c>
      <c r="G842">
        <v>2952.4996409175501</v>
      </c>
      <c r="H842">
        <v>1.1332160781228628</v>
      </c>
    </row>
    <row r="843" spans="1:8" x14ac:dyDescent="0.2">
      <c r="A843" t="s">
        <v>13</v>
      </c>
      <c r="B843">
        <v>2014</v>
      </c>
      <c r="C843" t="s">
        <v>56</v>
      </c>
      <c r="D843" t="s">
        <v>65</v>
      </c>
      <c r="E843" t="s">
        <v>58</v>
      </c>
      <c r="F843">
        <v>63988.228999999999</v>
      </c>
      <c r="G843">
        <v>112.11887168085531</v>
      </c>
      <c r="H843">
        <v>4.3032996952458373E-2</v>
      </c>
    </row>
    <row r="844" spans="1:8" x14ac:dyDescent="0.2">
      <c r="A844" t="s">
        <v>13</v>
      </c>
      <c r="B844">
        <v>2015</v>
      </c>
      <c r="C844" t="s">
        <v>56</v>
      </c>
      <c r="D844" t="s">
        <v>65</v>
      </c>
      <c r="E844" t="s">
        <v>66</v>
      </c>
      <c r="F844">
        <v>41707.945999999996</v>
      </c>
      <c r="G844">
        <v>63.734742612771683</v>
      </c>
      <c r="H844">
        <v>2.6129461141631675E-2</v>
      </c>
    </row>
    <row r="845" spans="1:8" x14ac:dyDescent="0.2">
      <c r="A845" t="s">
        <v>13</v>
      </c>
      <c r="B845">
        <v>2015</v>
      </c>
      <c r="C845" t="s">
        <v>56</v>
      </c>
      <c r="D845" t="s">
        <v>65</v>
      </c>
      <c r="E845" t="s">
        <v>83</v>
      </c>
      <c r="F845">
        <v>1334240.2169999997</v>
      </c>
      <c r="G845">
        <v>2038.8790379201034</v>
      </c>
      <c r="H845">
        <v>0.83588335670386915</v>
      </c>
    </row>
    <row r="846" spans="1:8" x14ac:dyDescent="0.2">
      <c r="A846" t="s">
        <v>13</v>
      </c>
      <c r="B846">
        <v>2015</v>
      </c>
      <c r="C846" t="s">
        <v>56</v>
      </c>
      <c r="D846" t="s">
        <v>65</v>
      </c>
      <c r="E846" t="s">
        <v>67</v>
      </c>
      <c r="F846">
        <v>601064.38500000001</v>
      </c>
      <c r="G846">
        <v>918.49845282908223</v>
      </c>
      <c r="H846">
        <v>0.37655866561916623</v>
      </c>
    </row>
    <row r="847" spans="1:8" x14ac:dyDescent="0.2">
      <c r="A847" t="s">
        <v>13</v>
      </c>
      <c r="B847">
        <v>2015</v>
      </c>
      <c r="C847" t="s">
        <v>56</v>
      </c>
      <c r="D847" t="s">
        <v>65</v>
      </c>
      <c r="E847" t="s">
        <v>68</v>
      </c>
      <c r="F847">
        <v>2054631.2419999996</v>
      </c>
      <c r="G847">
        <v>3139.7229049119178</v>
      </c>
      <c r="H847">
        <v>1.2871985400149273</v>
      </c>
    </row>
    <row r="848" spans="1:8" x14ac:dyDescent="0.2">
      <c r="A848" t="s">
        <v>13</v>
      </c>
      <c r="B848">
        <v>2015</v>
      </c>
      <c r="C848" t="s">
        <v>56</v>
      </c>
      <c r="D848" t="s">
        <v>65</v>
      </c>
      <c r="E848" t="s">
        <v>58</v>
      </c>
      <c r="F848">
        <v>77618.694000000003</v>
      </c>
      <c r="G848">
        <v>118.61067154996044</v>
      </c>
      <c r="H848">
        <v>4.8627056550260235E-2</v>
      </c>
    </row>
    <row r="849" spans="1:8" x14ac:dyDescent="0.2">
      <c r="A849" t="s">
        <v>13</v>
      </c>
      <c r="B849">
        <v>2016</v>
      </c>
      <c r="C849" t="s">
        <v>56</v>
      </c>
      <c r="D849" t="s">
        <v>65</v>
      </c>
      <c r="E849" t="s">
        <v>66</v>
      </c>
      <c r="F849">
        <v>43861.930999999997</v>
      </c>
      <c r="G849">
        <v>64.88379106291373</v>
      </c>
      <c r="H849">
        <v>2.5907904382644172E-2</v>
      </c>
    </row>
    <row r="850" spans="1:8" x14ac:dyDescent="0.2">
      <c r="A850" t="s">
        <v>13</v>
      </c>
      <c r="B850">
        <v>2016</v>
      </c>
      <c r="C850" t="s">
        <v>56</v>
      </c>
      <c r="D850" t="s">
        <v>65</v>
      </c>
      <c r="E850" t="s">
        <v>83</v>
      </c>
      <c r="F850">
        <v>1299901.4270000001</v>
      </c>
      <c r="G850">
        <v>1922.9097002558192</v>
      </c>
      <c r="H850">
        <v>0.76781211200160615</v>
      </c>
    </row>
    <row r="851" spans="1:8" x14ac:dyDescent="0.2">
      <c r="A851" t="s">
        <v>13</v>
      </c>
      <c r="B851">
        <v>2016</v>
      </c>
      <c r="C851" t="s">
        <v>56</v>
      </c>
      <c r="D851" t="s">
        <v>65</v>
      </c>
      <c r="E851" t="s">
        <v>67</v>
      </c>
      <c r="F851">
        <v>622279.63098025799</v>
      </c>
      <c r="G851">
        <v>920.52175174937281</v>
      </c>
      <c r="H851">
        <v>0.36756159182101728</v>
      </c>
    </row>
    <row r="852" spans="1:8" x14ac:dyDescent="0.2">
      <c r="A852" t="s">
        <v>13</v>
      </c>
      <c r="B852">
        <v>2016</v>
      </c>
      <c r="C852" t="s">
        <v>56</v>
      </c>
      <c r="D852" t="s">
        <v>65</v>
      </c>
      <c r="E852" t="s">
        <v>68</v>
      </c>
      <c r="F852">
        <v>2083475.5599802583</v>
      </c>
      <c r="G852">
        <v>3082.0301303753881</v>
      </c>
      <c r="H852">
        <v>1.2306454449427811</v>
      </c>
    </row>
    <row r="853" spans="1:8" x14ac:dyDescent="0.2">
      <c r="A853" t="s">
        <v>13</v>
      </c>
      <c r="B853">
        <v>2016</v>
      </c>
      <c r="C853" t="s">
        <v>56</v>
      </c>
      <c r="D853" t="s">
        <v>65</v>
      </c>
      <c r="E853" t="s">
        <v>58</v>
      </c>
      <c r="F853">
        <v>117432.571</v>
      </c>
      <c r="G853">
        <v>173.71488730728208</v>
      </c>
      <c r="H853">
        <v>6.9363836737513285E-2</v>
      </c>
    </row>
    <row r="854" spans="1:8" x14ac:dyDescent="0.2">
      <c r="A854" t="s">
        <v>13</v>
      </c>
      <c r="B854">
        <v>2017</v>
      </c>
      <c r="C854" t="s">
        <v>56</v>
      </c>
      <c r="D854" t="s">
        <v>65</v>
      </c>
      <c r="E854" t="s">
        <v>66</v>
      </c>
      <c r="F854">
        <v>49138.957999999984</v>
      </c>
      <c r="G854">
        <v>75.744131552731147</v>
      </c>
      <c r="H854">
        <v>2.7340015214827987E-2</v>
      </c>
    </row>
    <row r="855" spans="1:8" x14ac:dyDescent="0.2">
      <c r="A855" t="s">
        <v>13</v>
      </c>
      <c r="B855">
        <v>2017</v>
      </c>
      <c r="C855" t="s">
        <v>56</v>
      </c>
      <c r="D855" t="s">
        <v>65</v>
      </c>
      <c r="E855" t="s">
        <v>83</v>
      </c>
      <c r="F855">
        <v>1197811.0079999999</v>
      </c>
      <c r="G855">
        <v>1846.3385927976235</v>
      </c>
      <c r="H855">
        <v>0.66644008168037372</v>
      </c>
    </row>
    <row r="856" spans="1:8" x14ac:dyDescent="0.2">
      <c r="A856" t="s">
        <v>13</v>
      </c>
      <c r="B856">
        <v>2017</v>
      </c>
      <c r="C856" t="s">
        <v>56</v>
      </c>
      <c r="D856" t="s">
        <v>65</v>
      </c>
      <c r="E856" t="s">
        <v>67</v>
      </c>
      <c r="F856">
        <v>528179.36400020006</v>
      </c>
      <c r="G856">
        <v>814.15009309454706</v>
      </c>
      <c r="H856">
        <v>0.29386931338518901</v>
      </c>
    </row>
    <row r="857" spans="1:8" x14ac:dyDescent="0.2">
      <c r="A857" t="s">
        <v>13</v>
      </c>
      <c r="B857">
        <v>2017</v>
      </c>
      <c r="C857" t="s">
        <v>56</v>
      </c>
      <c r="D857" t="s">
        <v>65</v>
      </c>
      <c r="E857" t="s">
        <v>68</v>
      </c>
      <c r="F857">
        <v>1873470.1780002001</v>
      </c>
      <c r="G857">
        <v>2887.8180856534614</v>
      </c>
      <c r="H857">
        <v>1.0423644549209199</v>
      </c>
    </row>
    <row r="858" spans="1:8" x14ac:dyDescent="0.2">
      <c r="A858" t="s">
        <v>13</v>
      </c>
      <c r="B858">
        <v>2017</v>
      </c>
      <c r="C858" t="s">
        <v>56</v>
      </c>
      <c r="D858" t="s">
        <v>65</v>
      </c>
      <c r="E858" t="s">
        <v>58</v>
      </c>
      <c r="F858">
        <v>98340.847999999998</v>
      </c>
      <c r="G858">
        <v>151.58526820855948</v>
      </c>
      <c r="H858">
        <v>5.4715044640529155E-2</v>
      </c>
    </row>
    <row r="859" spans="1:8" x14ac:dyDescent="0.2">
      <c r="A859" t="s">
        <v>13</v>
      </c>
      <c r="B859">
        <v>2018</v>
      </c>
      <c r="C859" t="s">
        <v>56</v>
      </c>
      <c r="D859" t="s">
        <v>65</v>
      </c>
      <c r="E859" t="s">
        <v>66</v>
      </c>
      <c r="F859">
        <v>34976.005000000034</v>
      </c>
      <c r="G859">
        <v>54.476803425114802</v>
      </c>
      <c r="H859">
        <v>1.8264992021848774E-2</v>
      </c>
    </row>
    <row r="860" spans="1:8" x14ac:dyDescent="0.2">
      <c r="A860" t="s">
        <v>13</v>
      </c>
      <c r="B860">
        <v>2018</v>
      </c>
      <c r="C860" t="s">
        <v>56</v>
      </c>
      <c r="D860" t="s">
        <v>65</v>
      </c>
      <c r="E860" t="s">
        <v>83</v>
      </c>
      <c r="F860">
        <v>1239968.2289999998</v>
      </c>
      <c r="G860">
        <v>1931.3099213195062</v>
      </c>
      <c r="H860">
        <v>0.64752992258638253</v>
      </c>
    </row>
    <row r="861" spans="1:8" x14ac:dyDescent="0.2">
      <c r="A861" t="s">
        <v>13</v>
      </c>
      <c r="B861">
        <v>2018</v>
      </c>
      <c r="C861" t="s">
        <v>56</v>
      </c>
      <c r="D861" t="s">
        <v>65</v>
      </c>
      <c r="E861" t="s">
        <v>67</v>
      </c>
      <c r="F861">
        <v>446557.11300000001</v>
      </c>
      <c r="G861">
        <v>695.5340972471771</v>
      </c>
      <c r="H861">
        <v>0.23319879175008165</v>
      </c>
    </row>
    <row r="862" spans="1:8" x14ac:dyDescent="0.2">
      <c r="A862" t="s">
        <v>13</v>
      </c>
      <c r="B862">
        <v>2018</v>
      </c>
      <c r="C862" t="s">
        <v>56</v>
      </c>
      <c r="D862" t="s">
        <v>65</v>
      </c>
      <c r="E862" t="s">
        <v>68</v>
      </c>
      <c r="F862">
        <v>1798888.2677470001</v>
      </c>
      <c r="G862">
        <v>2801.8546585237082</v>
      </c>
      <c r="H862">
        <v>0.93940631180137035</v>
      </c>
    </row>
    <row r="863" spans="1:8" x14ac:dyDescent="0.2">
      <c r="A863" t="s">
        <v>13</v>
      </c>
      <c r="B863">
        <v>2018</v>
      </c>
      <c r="C863" t="s">
        <v>56</v>
      </c>
      <c r="D863" t="s">
        <v>65</v>
      </c>
      <c r="E863" t="s">
        <v>58</v>
      </c>
      <c r="F863">
        <v>77386.920746999996</v>
      </c>
      <c r="G863">
        <v>120.5338365319096</v>
      </c>
      <c r="H863">
        <v>4.0412605443057234E-2</v>
      </c>
    </row>
    <row r="864" spans="1:8" x14ac:dyDescent="0.2">
      <c r="A864" t="s">
        <v>13</v>
      </c>
      <c r="B864">
        <v>2019</v>
      </c>
      <c r="C864" t="s">
        <v>56</v>
      </c>
      <c r="D864" t="s">
        <v>65</v>
      </c>
      <c r="E864" t="s">
        <v>66</v>
      </c>
      <c r="F864">
        <v>53512.03899999999</v>
      </c>
      <c r="G864">
        <v>76.084011351899889</v>
      </c>
      <c r="H864">
        <v>2.7232629195310561E-2</v>
      </c>
    </row>
    <row r="865" spans="1:8" x14ac:dyDescent="0.2">
      <c r="A865" t="s">
        <v>13</v>
      </c>
      <c r="B865">
        <v>2019</v>
      </c>
      <c r="C865" t="s">
        <v>56</v>
      </c>
      <c r="D865" t="s">
        <v>65</v>
      </c>
      <c r="E865" t="s">
        <v>83</v>
      </c>
      <c r="F865">
        <v>1380025.9669999999</v>
      </c>
      <c r="G865">
        <v>1962.1362463714875</v>
      </c>
      <c r="H865">
        <v>0.70230430649841047</v>
      </c>
    </row>
    <row r="866" spans="1:8" x14ac:dyDescent="0.2">
      <c r="A866" t="s">
        <v>13</v>
      </c>
      <c r="B866">
        <v>2019</v>
      </c>
      <c r="C866" t="s">
        <v>56</v>
      </c>
      <c r="D866" t="s">
        <v>65</v>
      </c>
      <c r="E866" t="s">
        <v>67</v>
      </c>
      <c r="F866">
        <v>423166.47</v>
      </c>
      <c r="G866">
        <v>601.66278670905081</v>
      </c>
      <c r="H866">
        <v>0.21535220448988152</v>
      </c>
    </row>
    <row r="867" spans="1:8" x14ac:dyDescent="0.2">
      <c r="A867" t="s">
        <v>13</v>
      </c>
      <c r="B867">
        <v>2019</v>
      </c>
      <c r="C867" t="s">
        <v>56</v>
      </c>
      <c r="D867" t="s">
        <v>65</v>
      </c>
      <c r="E867" t="s">
        <v>68</v>
      </c>
      <c r="F867">
        <v>1938875.56</v>
      </c>
      <c r="G867">
        <v>2756.7148042510826</v>
      </c>
      <c r="H867">
        <v>0.98670654619103804</v>
      </c>
    </row>
    <row r="868" spans="1:8" x14ac:dyDescent="0.2">
      <c r="A868" t="s">
        <v>13</v>
      </c>
      <c r="B868">
        <v>2019</v>
      </c>
      <c r="C868" t="s">
        <v>56</v>
      </c>
      <c r="D868" t="s">
        <v>65</v>
      </c>
      <c r="E868" t="s">
        <v>58</v>
      </c>
      <c r="F868">
        <v>82171.084000000003</v>
      </c>
      <c r="G868">
        <v>116.83175981864419</v>
      </c>
      <c r="H868">
        <v>4.1817406007435401E-2</v>
      </c>
    </row>
    <row r="869" spans="1:8" x14ac:dyDescent="0.2">
      <c r="A869" t="s">
        <v>13</v>
      </c>
      <c r="B869">
        <v>2020</v>
      </c>
      <c r="C869" t="s">
        <v>56</v>
      </c>
      <c r="D869" t="s">
        <v>65</v>
      </c>
      <c r="E869" t="s">
        <v>66</v>
      </c>
      <c r="F869">
        <v>59289.348233999997</v>
      </c>
      <c r="G869">
        <v>74.864069187837757</v>
      </c>
      <c r="H869">
        <v>2.9597557896401144E-2</v>
      </c>
    </row>
    <row r="870" spans="1:8" x14ac:dyDescent="0.2">
      <c r="A870" t="s">
        <v>13</v>
      </c>
      <c r="B870">
        <v>2020</v>
      </c>
      <c r="C870" t="s">
        <v>56</v>
      </c>
      <c r="D870" t="s">
        <v>65</v>
      </c>
      <c r="E870" t="s">
        <v>83</v>
      </c>
      <c r="F870">
        <v>1299594.2495469998</v>
      </c>
      <c r="G870">
        <v>1640.984708251679</v>
      </c>
      <c r="H870">
        <v>0.64876435967868062</v>
      </c>
    </row>
    <row r="871" spans="1:8" x14ac:dyDescent="0.2">
      <c r="A871" t="s">
        <v>13</v>
      </c>
      <c r="B871">
        <v>2020</v>
      </c>
      <c r="C871" t="s">
        <v>56</v>
      </c>
      <c r="D871" t="s">
        <v>65</v>
      </c>
      <c r="E871" t="s">
        <v>67</v>
      </c>
      <c r="F871">
        <v>440864.33399999997</v>
      </c>
      <c r="G871">
        <v>556.67500126268999</v>
      </c>
      <c r="H871">
        <v>0.22008181973133159</v>
      </c>
    </row>
    <row r="872" spans="1:8" x14ac:dyDescent="0.2">
      <c r="A872" t="s">
        <v>13</v>
      </c>
      <c r="B872">
        <v>2020</v>
      </c>
      <c r="C872" t="s">
        <v>56</v>
      </c>
      <c r="D872" t="s">
        <v>65</v>
      </c>
      <c r="E872" t="s">
        <v>68</v>
      </c>
      <c r="F872">
        <v>1880019.4067809999</v>
      </c>
      <c r="G872">
        <v>2373.8817702674373</v>
      </c>
      <c r="H872">
        <v>0.93851568445221745</v>
      </c>
    </row>
    <row r="873" spans="1:8" x14ac:dyDescent="0.2">
      <c r="A873" t="s">
        <v>13</v>
      </c>
      <c r="B873">
        <v>2020</v>
      </c>
      <c r="C873" t="s">
        <v>56</v>
      </c>
      <c r="D873" t="s">
        <v>65</v>
      </c>
      <c r="E873" t="s">
        <v>58</v>
      </c>
      <c r="F873">
        <v>80271.475000000006</v>
      </c>
      <c r="G873">
        <v>101.35799156523056</v>
      </c>
      <c r="H873">
        <v>4.0071947145804025E-2</v>
      </c>
    </row>
    <row r="874" spans="1:8" x14ac:dyDescent="0.2">
      <c r="A874" t="s">
        <v>13</v>
      </c>
      <c r="B874">
        <v>2008</v>
      </c>
      <c r="C874" t="s">
        <v>56</v>
      </c>
      <c r="D874" t="s">
        <v>84</v>
      </c>
      <c r="E874" t="s">
        <v>58</v>
      </c>
      <c r="F874">
        <v>790.47814833000007</v>
      </c>
      <c r="G874">
        <v>1.5101664773737737</v>
      </c>
      <c r="H874">
        <v>8.4066979641618598E-4</v>
      </c>
    </row>
    <row r="875" spans="1:8" x14ac:dyDescent="0.2">
      <c r="A875" t="s">
        <v>13</v>
      </c>
      <c r="B875">
        <v>2009</v>
      </c>
      <c r="C875" t="s">
        <v>56</v>
      </c>
      <c r="D875" t="s">
        <v>84</v>
      </c>
      <c r="E875" t="s">
        <v>58</v>
      </c>
      <c r="F875">
        <v>942.78073814999993</v>
      </c>
      <c r="G875">
        <v>1.6860391611714196</v>
      </c>
      <c r="H875">
        <v>9.7804051921670013E-4</v>
      </c>
    </row>
    <row r="876" spans="1:8" x14ac:dyDescent="0.2">
      <c r="A876" t="s">
        <v>13</v>
      </c>
      <c r="B876">
        <v>2010</v>
      </c>
      <c r="C876" t="s">
        <v>56</v>
      </c>
      <c r="D876" t="s">
        <v>84</v>
      </c>
      <c r="E876" t="s">
        <v>58</v>
      </c>
      <c r="F876">
        <v>943.08790544999999</v>
      </c>
      <c r="G876">
        <v>1.8486583022621959</v>
      </c>
      <c r="H876">
        <v>8.4592243812222354E-4</v>
      </c>
    </row>
    <row r="877" spans="1:8" x14ac:dyDescent="0.2">
      <c r="A877" t="s">
        <v>13</v>
      </c>
      <c r="B877">
        <v>2011</v>
      </c>
      <c r="C877" t="s">
        <v>56</v>
      </c>
      <c r="D877" t="s">
        <v>84</v>
      </c>
      <c r="E877" t="s">
        <v>58</v>
      </c>
      <c r="F877">
        <v>1217.75910759</v>
      </c>
      <c r="G877">
        <v>2.5178332717792524</v>
      </c>
      <c r="H877">
        <v>9.9814207670741433E-4</v>
      </c>
    </row>
    <row r="878" spans="1:8" x14ac:dyDescent="0.2">
      <c r="A878" t="s">
        <v>13</v>
      </c>
      <c r="B878">
        <v>2012</v>
      </c>
      <c r="C878" t="s">
        <v>56</v>
      </c>
      <c r="D878" t="s">
        <v>84</v>
      </c>
      <c r="E878" t="s">
        <v>58</v>
      </c>
      <c r="F878">
        <v>1334.87445798</v>
      </c>
      <c r="G878">
        <v>2.7451186049751826</v>
      </c>
      <c r="H878">
        <v>1.0276635151743221E-3</v>
      </c>
    </row>
    <row r="879" spans="1:8" x14ac:dyDescent="0.2">
      <c r="A879" t="s">
        <v>13</v>
      </c>
      <c r="B879">
        <v>2013</v>
      </c>
      <c r="C879" t="s">
        <v>56</v>
      </c>
      <c r="D879" t="s">
        <v>84</v>
      </c>
      <c r="E879" t="s">
        <v>58</v>
      </c>
      <c r="F879">
        <v>1358.4280937399999</v>
      </c>
      <c r="G879">
        <v>2.7416898275510682</v>
      </c>
      <c r="H879">
        <v>9.8485776022945405E-4</v>
      </c>
    </row>
    <row r="880" spans="1:8" x14ac:dyDescent="0.2">
      <c r="A880" t="s">
        <v>13</v>
      </c>
      <c r="B880">
        <v>2014</v>
      </c>
      <c r="C880" t="s">
        <v>56</v>
      </c>
      <c r="D880" t="s">
        <v>84</v>
      </c>
      <c r="E880" t="s">
        <v>58</v>
      </c>
      <c r="F880">
        <v>1473.8717789100001</v>
      </c>
      <c r="G880">
        <v>2.5824881143943559</v>
      </c>
      <c r="H880">
        <v>9.9119979973423598E-4</v>
      </c>
    </row>
    <row r="881" spans="1:8" x14ac:dyDescent="0.2">
      <c r="A881" t="s">
        <v>13</v>
      </c>
      <c r="B881">
        <v>2015</v>
      </c>
      <c r="C881" t="s">
        <v>56</v>
      </c>
      <c r="D881" t="s">
        <v>84</v>
      </c>
      <c r="E881" t="s">
        <v>58</v>
      </c>
      <c r="F881">
        <v>1631.2751824500001</v>
      </c>
      <c r="G881">
        <v>2.492784082056041</v>
      </c>
      <c r="H881">
        <v>1.0219717243120869E-3</v>
      </c>
    </row>
    <row r="882" spans="1:8" x14ac:dyDescent="0.2">
      <c r="A882" t="s">
        <v>13</v>
      </c>
      <c r="B882">
        <v>2016</v>
      </c>
      <c r="C882" t="s">
        <v>56</v>
      </c>
      <c r="D882" t="s">
        <v>84</v>
      </c>
      <c r="E882" t="s">
        <v>58</v>
      </c>
      <c r="F882">
        <v>1852.2956441700003</v>
      </c>
      <c r="G882">
        <v>2.7400518131103602</v>
      </c>
      <c r="H882">
        <v>1.0940945221391337E-3</v>
      </c>
    </row>
    <row r="883" spans="1:8" x14ac:dyDescent="0.2">
      <c r="A883" t="s">
        <v>13</v>
      </c>
      <c r="B883">
        <v>2017</v>
      </c>
      <c r="C883" t="s">
        <v>56</v>
      </c>
      <c r="D883" t="s">
        <v>84</v>
      </c>
      <c r="E883" t="s">
        <v>58</v>
      </c>
      <c r="F883">
        <v>1925.12062485</v>
      </c>
      <c r="G883">
        <v>2.9674334946930383</v>
      </c>
      <c r="H883">
        <v>1.0711018164808904E-3</v>
      </c>
    </row>
    <row r="884" spans="1:8" x14ac:dyDescent="0.2">
      <c r="A884" t="s">
        <v>13</v>
      </c>
      <c r="B884">
        <v>2018</v>
      </c>
      <c r="C884" t="s">
        <v>56</v>
      </c>
      <c r="D884" t="s">
        <v>84</v>
      </c>
      <c r="E884" t="s">
        <v>58</v>
      </c>
      <c r="F884">
        <v>1894.3332073556398</v>
      </c>
      <c r="G884">
        <v>2.9505147245598899</v>
      </c>
      <c r="H884">
        <v>9.8924908431005567E-4</v>
      </c>
    </row>
    <row r="885" spans="1:8" x14ac:dyDescent="0.2">
      <c r="A885" t="s">
        <v>13</v>
      </c>
      <c r="B885">
        <v>2018</v>
      </c>
      <c r="C885" t="s">
        <v>56</v>
      </c>
      <c r="D885" t="s">
        <v>84</v>
      </c>
      <c r="E885" t="s">
        <v>58</v>
      </c>
      <c r="F885">
        <v>2058.9002091341999</v>
      </c>
      <c r="G885">
        <v>2.9273671833771004</v>
      </c>
      <c r="H885">
        <v>1.0477878808822637E-3</v>
      </c>
    </row>
    <row r="886" spans="1:8" x14ac:dyDescent="0.2">
      <c r="A886" t="s">
        <v>13</v>
      </c>
      <c r="B886">
        <v>2020</v>
      </c>
      <c r="C886" t="s">
        <v>56</v>
      </c>
      <c r="D886" t="s">
        <v>84</v>
      </c>
      <c r="E886" t="s">
        <v>58</v>
      </c>
      <c r="F886">
        <v>2098.9116994867722</v>
      </c>
      <c r="G886">
        <v>2.650274886972539</v>
      </c>
      <c r="H886">
        <v>1.0477878808822639E-3</v>
      </c>
    </row>
    <row r="887" spans="1:8" x14ac:dyDescent="0.2">
      <c r="A887" t="s">
        <v>14</v>
      </c>
      <c r="B887">
        <v>2008</v>
      </c>
      <c r="C887" t="s">
        <v>56</v>
      </c>
      <c r="D887" t="s">
        <v>57</v>
      </c>
      <c r="E887" t="s">
        <v>58</v>
      </c>
      <c r="F887">
        <v>10022232.08808738</v>
      </c>
      <c r="G887">
        <v>5091.4375732271174</v>
      </c>
      <c r="H887">
        <v>2.1022757741525866</v>
      </c>
    </row>
    <row r="888" spans="1:8" x14ac:dyDescent="0.2">
      <c r="A888" t="s">
        <v>14</v>
      </c>
      <c r="B888">
        <v>2009</v>
      </c>
      <c r="C888" t="s">
        <v>56</v>
      </c>
      <c r="D888" t="s">
        <v>57</v>
      </c>
      <c r="E888" t="s">
        <v>58</v>
      </c>
      <c r="F888">
        <v>16467058.740430068</v>
      </c>
      <c r="G888">
        <v>7635.3767384172306</v>
      </c>
      <c r="H888">
        <v>3.2854767027883032</v>
      </c>
    </row>
    <row r="889" spans="1:8" x14ac:dyDescent="0.2">
      <c r="A889" t="s">
        <v>14</v>
      </c>
      <c r="B889">
        <v>2010</v>
      </c>
      <c r="C889" t="s">
        <v>56</v>
      </c>
      <c r="D889" t="s">
        <v>57</v>
      </c>
      <c r="E889" t="s">
        <v>58</v>
      </c>
      <c r="F889">
        <v>11986190.483951379</v>
      </c>
      <c r="G889">
        <v>6313.6639391878043</v>
      </c>
      <c r="H889">
        <v>2.2032368942585903</v>
      </c>
    </row>
    <row r="890" spans="1:8" x14ac:dyDescent="0.2">
      <c r="A890" t="s">
        <v>14</v>
      </c>
      <c r="B890">
        <v>2011</v>
      </c>
      <c r="C890" t="s">
        <v>56</v>
      </c>
      <c r="D890" t="s">
        <v>57</v>
      </c>
      <c r="E890" t="s">
        <v>58</v>
      </c>
      <c r="F890">
        <v>13120703.376727005</v>
      </c>
      <c r="G890">
        <v>7100.1710157977295</v>
      </c>
      <c r="H890">
        <v>2.119809166655156</v>
      </c>
    </row>
    <row r="891" spans="1:8" x14ac:dyDescent="0.2">
      <c r="A891" t="s">
        <v>14</v>
      </c>
      <c r="B891">
        <v>2012</v>
      </c>
      <c r="C891" t="s">
        <v>56</v>
      </c>
      <c r="D891" t="s">
        <v>57</v>
      </c>
      <c r="E891" t="s">
        <v>58</v>
      </c>
      <c r="F891">
        <v>14911170.443489</v>
      </c>
      <c r="G891">
        <v>8298.9796128846538</v>
      </c>
      <c r="H891">
        <v>2.2373962378106689</v>
      </c>
    </row>
    <row r="892" spans="1:8" x14ac:dyDescent="0.2">
      <c r="A892" t="s">
        <v>14</v>
      </c>
      <c r="B892">
        <v>2013</v>
      </c>
      <c r="C892" t="s">
        <v>56</v>
      </c>
      <c r="D892" t="s">
        <v>57</v>
      </c>
      <c r="E892" t="s">
        <v>58</v>
      </c>
      <c r="F892">
        <v>20404955.721179098</v>
      </c>
      <c r="G892">
        <v>10915.920138803476</v>
      </c>
      <c r="H892">
        <v>2.856702332482028</v>
      </c>
    </row>
    <row r="893" spans="1:8" x14ac:dyDescent="0.2">
      <c r="A893" t="s">
        <v>14</v>
      </c>
      <c r="B893">
        <v>2014</v>
      </c>
      <c r="C893" t="s">
        <v>56</v>
      </c>
      <c r="D893" t="s">
        <v>57</v>
      </c>
      <c r="E893" t="s">
        <v>58</v>
      </c>
      <c r="F893">
        <v>15004576.783690941</v>
      </c>
      <c r="G893">
        <v>7493.1373218503195</v>
      </c>
      <c r="H893">
        <v>1.966124170734713</v>
      </c>
    </row>
    <row r="894" spans="1:8" x14ac:dyDescent="0.2">
      <c r="A894" t="s">
        <v>14</v>
      </c>
      <c r="B894">
        <v>2015</v>
      </c>
      <c r="C894" t="s">
        <v>56</v>
      </c>
      <c r="D894" t="s">
        <v>57</v>
      </c>
      <c r="E894" t="s">
        <v>58</v>
      </c>
      <c r="F894">
        <v>18242008.185011309</v>
      </c>
      <c r="G894">
        <v>6644.4696365710224</v>
      </c>
      <c r="H894">
        <v>2.2640145654252399</v>
      </c>
    </row>
    <row r="895" spans="1:8" x14ac:dyDescent="0.2">
      <c r="A895" t="s">
        <v>14</v>
      </c>
      <c r="B895">
        <v>2016</v>
      </c>
      <c r="C895" t="s">
        <v>56</v>
      </c>
      <c r="D895" t="s">
        <v>57</v>
      </c>
      <c r="E895" t="s">
        <v>58</v>
      </c>
      <c r="F895">
        <v>15053508.679386832</v>
      </c>
      <c r="G895">
        <v>4934.3183928893559</v>
      </c>
      <c r="H895">
        <v>1.7446541773556423</v>
      </c>
    </row>
    <row r="896" spans="1:8" x14ac:dyDescent="0.2">
      <c r="A896" t="s">
        <v>14</v>
      </c>
      <c r="B896">
        <v>2017</v>
      </c>
      <c r="C896" t="s">
        <v>56</v>
      </c>
      <c r="D896" t="s">
        <v>57</v>
      </c>
      <c r="E896" t="s">
        <v>58</v>
      </c>
      <c r="F896">
        <v>8688678.6175525002</v>
      </c>
      <c r="G896">
        <v>2945.4458693233528</v>
      </c>
      <c r="H896">
        <v>0.94440510415489032</v>
      </c>
    </row>
    <row r="897" spans="1:8" x14ac:dyDescent="0.2">
      <c r="A897" t="s">
        <v>14</v>
      </c>
      <c r="B897">
        <v>2018</v>
      </c>
      <c r="C897" t="s">
        <v>56</v>
      </c>
      <c r="D897" t="s">
        <v>57</v>
      </c>
      <c r="E897" t="s">
        <v>58</v>
      </c>
      <c r="F897">
        <v>12711906.682496883</v>
      </c>
      <c r="G897">
        <v>4298.5076147317795</v>
      </c>
      <c r="H897">
        <v>1.2886414994401425</v>
      </c>
    </row>
    <row r="898" spans="1:8" x14ac:dyDescent="0.2">
      <c r="A898" t="s">
        <v>14</v>
      </c>
      <c r="B898">
        <v>2019</v>
      </c>
      <c r="C898" t="s">
        <v>56</v>
      </c>
      <c r="D898" t="s">
        <v>57</v>
      </c>
      <c r="E898" t="s">
        <v>58</v>
      </c>
      <c r="F898">
        <v>15054594.127438571</v>
      </c>
      <c r="G898">
        <v>4587.8223592904251</v>
      </c>
      <c r="H898">
        <v>1.4176748661045557</v>
      </c>
    </row>
    <row r="899" spans="1:8" x14ac:dyDescent="0.2">
      <c r="A899" t="s">
        <v>14</v>
      </c>
      <c r="B899">
        <v>2008</v>
      </c>
      <c r="C899" t="s">
        <v>56</v>
      </c>
      <c r="D899" t="s">
        <v>59</v>
      </c>
      <c r="E899" t="s">
        <v>60</v>
      </c>
      <c r="F899">
        <v>3192456.3107636501</v>
      </c>
      <c r="G899">
        <v>1621.8135709337766</v>
      </c>
      <c r="H899">
        <v>0.66965357648585011</v>
      </c>
    </row>
    <row r="900" spans="1:8" x14ac:dyDescent="0.2">
      <c r="A900" t="s">
        <v>14</v>
      </c>
      <c r="B900">
        <v>2008</v>
      </c>
      <c r="C900" t="s">
        <v>56</v>
      </c>
      <c r="D900" t="s">
        <v>59</v>
      </c>
      <c r="E900" t="s">
        <v>61</v>
      </c>
    </row>
    <row r="901" spans="1:8" x14ac:dyDescent="0.2">
      <c r="A901" t="s">
        <v>14</v>
      </c>
      <c r="B901">
        <v>2008</v>
      </c>
      <c r="C901" t="s">
        <v>56</v>
      </c>
      <c r="D901" t="s">
        <v>59</v>
      </c>
      <c r="E901" t="s">
        <v>62</v>
      </c>
      <c r="F901">
        <v>178723.83925799999</v>
      </c>
      <c r="G901">
        <v>90.794272416738636</v>
      </c>
      <c r="H901">
        <v>3.7489333137897554E-2</v>
      </c>
    </row>
    <row r="902" spans="1:8" x14ac:dyDescent="0.2">
      <c r="A902" t="s">
        <v>14</v>
      </c>
      <c r="B902">
        <v>2008</v>
      </c>
      <c r="C902" t="s">
        <v>56</v>
      </c>
      <c r="D902" t="s">
        <v>59</v>
      </c>
      <c r="E902" t="s">
        <v>58</v>
      </c>
      <c r="F902">
        <v>3371180.1500216499</v>
      </c>
      <c r="G902">
        <v>1712.6078433505152</v>
      </c>
      <c r="H902">
        <v>0.7071429096237476</v>
      </c>
    </row>
    <row r="903" spans="1:8" x14ac:dyDescent="0.2">
      <c r="A903" t="s">
        <v>14</v>
      </c>
      <c r="B903">
        <v>2009</v>
      </c>
      <c r="C903" t="s">
        <v>56</v>
      </c>
      <c r="D903" t="s">
        <v>59</v>
      </c>
      <c r="E903" t="s">
        <v>60</v>
      </c>
      <c r="F903">
        <v>3534011.2282257318</v>
      </c>
      <c r="G903">
        <v>1638.6355056261452</v>
      </c>
      <c r="H903">
        <v>0.70509929798335547</v>
      </c>
    </row>
    <row r="904" spans="1:8" x14ac:dyDescent="0.2">
      <c r="A904" t="s">
        <v>14</v>
      </c>
      <c r="B904">
        <v>2009</v>
      </c>
      <c r="C904" t="s">
        <v>56</v>
      </c>
      <c r="D904" t="s">
        <v>59</v>
      </c>
      <c r="E904" t="s">
        <v>61</v>
      </c>
    </row>
    <row r="905" spans="1:8" x14ac:dyDescent="0.2">
      <c r="A905" t="s">
        <v>14</v>
      </c>
      <c r="B905">
        <v>2009</v>
      </c>
      <c r="C905" t="s">
        <v>56</v>
      </c>
      <c r="D905" t="s">
        <v>59</v>
      </c>
      <c r="E905" t="s">
        <v>62</v>
      </c>
      <c r="F905">
        <v>264925.655669</v>
      </c>
      <c r="G905">
        <v>122.83961699478252</v>
      </c>
      <c r="H905">
        <v>5.2857470383243628E-2</v>
      </c>
    </row>
    <row r="906" spans="1:8" x14ac:dyDescent="0.2">
      <c r="A906" t="s">
        <v>14</v>
      </c>
      <c r="B906">
        <v>2009</v>
      </c>
      <c r="C906" t="s">
        <v>56</v>
      </c>
      <c r="D906" t="s">
        <v>59</v>
      </c>
      <c r="E906" t="s">
        <v>58</v>
      </c>
      <c r="F906">
        <v>3798936.8838947318</v>
      </c>
      <c r="G906">
        <v>1761.4751226209278</v>
      </c>
      <c r="H906">
        <v>0.7579567683665992</v>
      </c>
    </row>
    <row r="907" spans="1:8" x14ac:dyDescent="0.2">
      <c r="A907" t="s">
        <v>14</v>
      </c>
      <c r="B907">
        <v>2010</v>
      </c>
      <c r="C907" t="s">
        <v>56</v>
      </c>
      <c r="D907" t="s">
        <v>59</v>
      </c>
      <c r="E907" t="s">
        <v>60</v>
      </c>
      <c r="F907">
        <v>3763588.9100655476</v>
      </c>
      <c r="G907">
        <v>1982.4510227184846</v>
      </c>
      <c r="H907">
        <v>0.69180261673476395</v>
      </c>
    </row>
    <row r="908" spans="1:8" x14ac:dyDescent="0.2">
      <c r="A908" t="s">
        <v>14</v>
      </c>
      <c r="B908">
        <v>2010</v>
      </c>
      <c r="C908" t="s">
        <v>56</v>
      </c>
      <c r="D908" t="s">
        <v>59</v>
      </c>
      <c r="E908" t="s">
        <v>61</v>
      </c>
    </row>
    <row r="909" spans="1:8" x14ac:dyDescent="0.2">
      <c r="A909" t="s">
        <v>14</v>
      </c>
      <c r="B909">
        <v>2010</v>
      </c>
      <c r="C909" t="s">
        <v>56</v>
      </c>
      <c r="D909" t="s">
        <v>59</v>
      </c>
      <c r="E909" t="s">
        <v>62</v>
      </c>
      <c r="F909">
        <v>237283.963364</v>
      </c>
      <c r="G909">
        <v>124.98810233699636</v>
      </c>
      <c r="H909">
        <v>4.3616258493426194E-2</v>
      </c>
    </row>
    <row r="910" spans="1:8" x14ac:dyDescent="0.2">
      <c r="A910" t="s">
        <v>14</v>
      </c>
      <c r="B910">
        <v>2010</v>
      </c>
      <c r="C910" t="s">
        <v>56</v>
      </c>
      <c r="D910" t="s">
        <v>59</v>
      </c>
      <c r="E910" t="s">
        <v>58</v>
      </c>
      <c r="F910">
        <v>4000872.8734295475</v>
      </c>
      <c r="G910">
        <v>2107.4391250554809</v>
      </c>
      <c r="H910">
        <v>0.73541887522819005</v>
      </c>
    </row>
    <row r="911" spans="1:8" x14ac:dyDescent="0.2">
      <c r="A911" t="s">
        <v>14</v>
      </c>
      <c r="B911">
        <v>2011</v>
      </c>
      <c r="C911" t="s">
        <v>56</v>
      </c>
      <c r="D911" t="s">
        <v>59</v>
      </c>
      <c r="E911" t="s">
        <v>60</v>
      </c>
      <c r="F911">
        <v>4184293.5070216018</v>
      </c>
      <c r="G911">
        <v>2264.2993006642037</v>
      </c>
      <c r="H911">
        <v>0.67602349336645584</v>
      </c>
    </row>
    <row r="912" spans="1:8" x14ac:dyDescent="0.2">
      <c r="A912" t="s">
        <v>14</v>
      </c>
      <c r="B912">
        <v>2011</v>
      </c>
      <c r="C912" t="s">
        <v>56</v>
      </c>
      <c r="D912" t="s">
        <v>59</v>
      </c>
      <c r="E912" t="s">
        <v>61</v>
      </c>
    </row>
    <row r="913" spans="1:8" x14ac:dyDescent="0.2">
      <c r="A913" t="s">
        <v>14</v>
      </c>
      <c r="B913">
        <v>2011</v>
      </c>
      <c r="C913" t="s">
        <v>56</v>
      </c>
      <c r="D913" t="s">
        <v>59</v>
      </c>
      <c r="E913" t="s">
        <v>62</v>
      </c>
      <c r="F913">
        <v>134505.564816</v>
      </c>
      <c r="G913">
        <v>72.78668569430738</v>
      </c>
      <c r="H913">
        <v>2.1731009464693158E-2</v>
      </c>
    </row>
    <row r="914" spans="1:8" x14ac:dyDescent="0.2">
      <c r="A914" t="s">
        <v>14</v>
      </c>
      <c r="B914">
        <v>2011</v>
      </c>
      <c r="C914" t="s">
        <v>56</v>
      </c>
      <c r="D914" t="s">
        <v>59</v>
      </c>
      <c r="E914" t="s">
        <v>58</v>
      </c>
      <c r="F914">
        <v>4318799.0718376022</v>
      </c>
      <c r="G914">
        <v>2337.085986358511</v>
      </c>
      <c r="H914">
        <v>0.69775450283114893</v>
      </c>
    </row>
    <row r="915" spans="1:8" x14ac:dyDescent="0.2">
      <c r="A915" t="s">
        <v>14</v>
      </c>
      <c r="B915">
        <v>2012</v>
      </c>
      <c r="C915" t="s">
        <v>56</v>
      </c>
      <c r="D915" t="s">
        <v>59</v>
      </c>
      <c r="E915" t="s">
        <v>60</v>
      </c>
      <c r="F915">
        <v>4244968.2683430016</v>
      </c>
      <c r="G915">
        <v>2362.5848319441366</v>
      </c>
      <c r="H915">
        <v>0.63695040367293798</v>
      </c>
    </row>
    <row r="916" spans="1:8" x14ac:dyDescent="0.2">
      <c r="A916" t="s">
        <v>14</v>
      </c>
      <c r="B916">
        <v>2012</v>
      </c>
      <c r="C916" t="s">
        <v>56</v>
      </c>
      <c r="D916" t="s">
        <v>59</v>
      </c>
      <c r="E916" t="s">
        <v>61</v>
      </c>
    </row>
    <row r="917" spans="1:8" x14ac:dyDescent="0.2">
      <c r="A917" t="s">
        <v>14</v>
      </c>
      <c r="B917">
        <v>2012</v>
      </c>
      <c r="C917" t="s">
        <v>56</v>
      </c>
      <c r="D917" t="s">
        <v>59</v>
      </c>
      <c r="E917" t="s">
        <v>62</v>
      </c>
      <c r="F917">
        <v>64530.973575000011</v>
      </c>
      <c r="G917">
        <v>35.915439108428188</v>
      </c>
      <c r="H917">
        <v>9.6827648806072884E-3</v>
      </c>
    </row>
    <row r="918" spans="1:8" x14ac:dyDescent="0.2">
      <c r="A918" t="s">
        <v>14</v>
      </c>
      <c r="B918">
        <v>2012</v>
      </c>
      <c r="C918" t="s">
        <v>56</v>
      </c>
      <c r="D918" t="s">
        <v>59</v>
      </c>
      <c r="E918" t="s">
        <v>58</v>
      </c>
      <c r="F918">
        <v>4309499.2419180013</v>
      </c>
      <c r="G918">
        <v>2398.5002710525646</v>
      </c>
      <c r="H918">
        <v>0.64663316855354513</v>
      </c>
    </row>
    <row r="919" spans="1:8" x14ac:dyDescent="0.2">
      <c r="A919" t="s">
        <v>14</v>
      </c>
      <c r="B919">
        <v>2013</v>
      </c>
      <c r="C919" t="s">
        <v>56</v>
      </c>
      <c r="D919" t="s">
        <v>59</v>
      </c>
      <c r="E919" t="s">
        <v>60</v>
      </c>
      <c r="F919">
        <v>4132585.5523738498</v>
      </c>
      <c r="G919">
        <v>2210.7851873289565</v>
      </c>
      <c r="H919">
        <v>0.57856370520787015</v>
      </c>
    </row>
    <row r="920" spans="1:8" x14ac:dyDescent="0.2">
      <c r="A920" t="s">
        <v>14</v>
      </c>
      <c r="B920">
        <v>2013</v>
      </c>
      <c r="C920" t="s">
        <v>56</v>
      </c>
      <c r="D920" t="s">
        <v>59</v>
      </c>
      <c r="E920" t="s">
        <v>61</v>
      </c>
    </row>
    <row r="921" spans="1:8" x14ac:dyDescent="0.2">
      <c r="A921" t="s">
        <v>14</v>
      </c>
      <c r="B921">
        <v>2013</v>
      </c>
      <c r="C921" t="s">
        <v>56</v>
      </c>
      <c r="D921" t="s">
        <v>59</v>
      </c>
      <c r="E921" t="s">
        <v>62</v>
      </c>
      <c r="F921">
        <v>107410.36054185001</v>
      </c>
      <c r="G921">
        <v>57.460694047865886</v>
      </c>
      <c r="H921">
        <v>1.5037495385209676E-2</v>
      </c>
    </row>
    <row r="922" spans="1:8" x14ac:dyDescent="0.2">
      <c r="A922" t="s">
        <v>14</v>
      </c>
      <c r="B922">
        <v>2013</v>
      </c>
      <c r="C922" t="s">
        <v>56</v>
      </c>
      <c r="D922" t="s">
        <v>59</v>
      </c>
      <c r="E922" t="s">
        <v>58</v>
      </c>
      <c r="F922">
        <v>4239995.9129157001</v>
      </c>
      <c r="G922">
        <v>2268.2458813768226</v>
      </c>
      <c r="H922">
        <v>0.59360120059307986</v>
      </c>
    </row>
    <row r="923" spans="1:8" x14ac:dyDescent="0.2">
      <c r="A923" t="s">
        <v>14</v>
      </c>
      <c r="B923">
        <v>2014</v>
      </c>
      <c r="C923" t="s">
        <v>56</v>
      </c>
      <c r="D923" t="s">
        <v>59</v>
      </c>
      <c r="E923" t="s">
        <v>60</v>
      </c>
      <c r="F923">
        <v>3575793.451378379</v>
      </c>
      <c r="G923">
        <v>1785.7159020222846</v>
      </c>
      <c r="H923">
        <v>0.46855396427786</v>
      </c>
    </row>
    <row r="924" spans="1:8" x14ac:dyDescent="0.2">
      <c r="A924" t="s">
        <v>14</v>
      </c>
      <c r="B924">
        <v>2014</v>
      </c>
      <c r="C924" t="s">
        <v>56</v>
      </c>
      <c r="D924" t="s">
        <v>59</v>
      </c>
      <c r="E924" t="s">
        <v>61</v>
      </c>
    </row>
    <row r="925" spans="1:8" x14ac:dyDescent="0.2">
      <c r="A925" t="s">
        <v>14</v>
      </c>
      <c r="B925">
        <v>2014</v>
      </c>
      <c r="C925" t="s">
        <v>56</v>
      </c>
      <c r="D925" t="s">
        <v>59</v>
      </c>
      <c r="E925" t="s">
        <v>62</v>
      </c>
      <c r="F925">
        <v>122683.48224137998</v>
      </c>
      <c r="G925">
        <v>61.266918275005999</v>
      </c>
      <c r="H925">
        <v>1.6075825613879473E-2</v>
      </c>
    </row>
    <row r="926" spans="1:8" x14ac:dyDescent="0.2">
      <c r="A926" t="s">
        <v>14</v>
      </c>
      <c r="B926">
        <v>2014</v>
      </c>
      <c r="C926" t="s">
        <v>56</v>
      </c>
      <c r="D926" t="s">
        <v>59</v>
      </c>
      <c r="E926" t="s">
        <v>58</v>
      </c>
      <c r="F926">
        <v>3698476.933619759</v>
      </c>
      <c r="G926">
        <v>1846.9828202972906</v>
      </c>
      <c r="H926">
        <v>0.48462978989173944</v>
      </c>
    </row>
    <row r="927" spans="1:8" x14ac:dyDescent="0.2">
      <c r="A927" t="s">
        <v>14</v>
      </c>
      <c r="B927">
        <v>2015</v>
      </c>
      <c r="C927" t="s">
        <v>56</v>
      </c>
      <c r="D927" t="s">
        <v>59</v>
      </c>
      <c r="E927" t="s">
        <v>60</v>
      </c>
      <c r="F927">
        <v>5545046.5147859799</v>
      </c>
      <c r="G927">
        <v>2019.7279174089228</v>
      </c>
      <c r="H927">
        <v>0.688195397574214</v>
      </c>
    </row>
    <row r="928" spans="1:8" x14ac:dyDescent="0.2">
      <c r="A928" t="s">
        <v>14</v>
      </c>
      <c r="B928">
        <v>2015</v>
      </c>
      <c r="C928" t="s">
        <v>56</v>
      </c>
      <c r="D928" t="s">
        <v>59</v>
      </c>
      <c r="E928" t="s">
        <v>61</v>
      </c>
    </row>
    <row r="929" spans="1:8" x14ac:dyDescent="0.2">
      <c r="A929" t="s">
        <v>14</v>
      </c>
      <c r="B929">
        <v>2015</v>
      </c>
      <c r="C929" t="s">
        <v>56</v>
      </c>
      <c r="D929" t="s">
        <v>59</v>
      </c>
      <c r="E929" t="s">
        <v>62</v>
      </c>
      <c r="F929">
        <v>87174.046690000003</v>
      </c>
      <c r="G929">
        <v>31.75227751540287</v>
      </c>
      <c r="H929">
        <v>1.0819165819440049E-2</v>
      </c>
    </row>
    <row r="930" spans="1:8" x14ac:dyDescent="0.2">
      <c r="A930" t="s">
        <v>14</v>
      </c>
      <c r="B930">
        <v>2015</v>
      </c>
      <c r="C930" t="s">
        <v>56</v>
      </c>
      <c r="D930" t="s">
        <v>59</v>
      </c>
      <c r="E930" t="s">
        <v>58</v>
      </c>
      <c r="F930">
        <v>5632220.5614759801</v>
      </c>
      <c r="G930">
        <v>2051.4801949243256</v>
      </c>
      <c r="H930">
        <v>0.69901456339365398</v>
      </c>
    </row>
    <row r="931" spans="1:8" x14ac:dyDescent="0.2">
      <c r="A931" t="s">
        <v>14</v>
      </c>
      <c r="B931">
        <v>2016</v>
      </c>
      <c r="C931" t="s">
        <v>56</v>
      </c>
      <c r="D931" t="s">
        <v>59</v>
      </c>
      <c r="E931" t="s">
        <v>60</v>
      </c>
      <c r="F931">
        <v>6091688.9455792997</v>
      </c>
      <c r="G931">
        <v>1996.7659001048955</v>
      </c>
      <c r="H931">
        <v>0.70600753567898522</v>
      </c>
    </row>
    <row r="932" spans="1:8" x14ac:dyDescent="0.2">
      <c r="A932" t="s">
        <v>14</v>
      </c>
      <c r="B932">
        <v>2016</v>
      </c>
      <c r="C932" t="s">
        <v>56</v>
      </c>
      <c r="D932" t="s">
        <v>59</v>
      </c>
      <c r="E932" t="s">
        <v>61</v>
      </c>
    </row>
    <row r="933" spans="1:8" x14ac:dyDescent="0.2">
      <c r="A933" t="s">
        <v>14</v>
      </c>
      <c r="B933">
        <v>2016</v>
      </c>
      <c r="C933" t="s">
        <v>56</v>
      </c>
      <c r="D933" t="s">
        <v>59</v>
      </c>
      <c r="E933" t="s">
        <v>62</v>
      </c>
      <c r="F933">
        <v>29722.696304000001</v>
      </c>
      <c r="G933">
        <v>9.7426620054312529</v>
      </c>
      <c r="H933">
        <v>3.4447667566070007E-3</v>
      </c>
    </row>
    <row r="934" spans="1:8" x14ac:dyDescent="0.2">
      <c r="A934" t="s">
        <v>14</v>
      </c>
      <c r="B934">
        <v>2016</v>
      </c>
      <c r="C934" t="s">
        <v>56</v>
      </c>
      <c r="D934" t="s">
        <v>59</v>
      </c>
      <c r="E934" t="s">
        <v>58</v>
      </c>
      <c r="F934">
        <v>6121411.6418832997</v>
      </c>
      <c r="G934">
        <v>2006.5085621103269</v>
      </c>
      <c r="H934">
        <v>0.70945230243559232</v>
      </c>
    </row>
    <row r="935" spans="1:8" x14ac:dyDescent="0.2">
      <c r="A935" t="s">
        <v>14</v>
      </c>
      <c r="B935">
        <v>2017</v>
      </c>
      <c r="C935" t="s">
        <v>56</v>
      </c>
      <c r="D935" t="s">
        <v>59</v>
      </c>
      <c r="E935" t="s">
        <v>60</v>
      </c>
      <c r="F935">
        <v>3432557.9956410713</v>
      </c>
      <c r="G935">
        <v>1163.6307676347024</v>
      </c>
      <c r="H935">
        <v>0.37309761749528997</v>
      </c>
    </row>
    <row r="936" spans="1:8" x14ac:dyDescent="0.2">
      <c r="A936" t="s">
        <v>14</v>
      </c>
      <c r="B936">
        <v>2017</v>
      </c>
      <c r="C936" t="s">
        <v>56</v>
      </c>
      <c r="D936" t="s">
        <v>59</v>
      </c>
      <c r="E936" t="s">
        <v>61</v>
      </c>
    </row>
    <row r="937" spans="1:8" x14ac:dyDescent="0.2">
      <c r="A937" t="s">
        <v>14</v>
      </c>
      <c r="B937">
        <v>2017</v>
      </c>
      <c r="C937" t="s">
        <v>56</v>
      </c>
      <c r="D937" t="s">
        <v>59</v>
      </c>
      <c r="E937" t="s">
        <v>62</v>
      </c>
      <c r="F937">
        <v>4611.7643193800004</v>
      </c>
      <c r="G937">
        <v>1.5633795151968708</v>
      </c>
      <c r="H937">
        <v>5.0126998063702508E-4</v>
      </c>
    </row>
    <row r="938" spans="1:8" x14ac:dyDescent="0.2">
      <c r="A938" t="s">
        <v>14</v>
      </c>
      <c r="B938">
        <v>2017</v>
      </c>
      <c r="C938" t="s">
        <v>56</v>
      </c>
      <c r="D938" t="s">
        <v>59</v>
      </c>
      <c r="E938" t="s">
        <v>58</v>
      </c>
      <c r="F938">
        <v>3437169.7599604512</v>
      </c>
      <c r="G938">
        <v>1165.1941471498992</v>
      </c>
      <c r="H938">
        <v>0.37359888747592701</v>
      </c>
    </row>
    <row r="939" spans="1:8" x14ac:dyDescent="0.2">
      <c r="A939" t="s">
        <v>14</v>
      </c>
      <c r="B939">
        <v>2018</v>
      </c>
      <c r="C939" t="s">
        <v>56</v>
      </c>
      <c r="D939" t="s">
        <v>59</v>
      </c>
      <c r="E939" t="s">
        <v>60</v>
      </c>
      <c r="F939">
        <v>2351804.1907845014</v>
      </c>
      <c r="G939">
        <v>795.25821538359685</v>
      </c>
      <c r="H939">
        <v>0.23840896212485974</v>
      </c>
    </row>
    <row r="940" spans="1:8" x14ac:dyDescent="0.2">
      <c r="A940" t="s">
        <v>14</v>
      </c>
      <c r="B940">
        <v>2018</v>
      </c>
      <c r="C940" t="s">
        <v>56</v>
      </c>
      <c r="D940" t="s">
        <v>59</v>
      </c>
      <c r="E940" t="s">
        <v>61</v>
      </c>
      <c r="F940">
        <v>4868.9708035000003</v>
      </c>
      <c r="G940">
        <v>1.6464334263536704</v>
      </c>
      <c r="H940">
        <v>4.9358117500907439E-4</v>
      </c>
    </row>
    <row r="941" spans="1:8" x14ac:dyDescent="0.2">
      <c r="A941" t="s">
        <v>14</v>
      </c>
      <c r="B941">
        <v>2018</v>
      </c>
      <c r="C941" t="s">
        <v>56</v>
      </c>
      <c r="D941" t="s">
        <v>59</v>
      </c>
      <c r="E941" t="s">
        <v>62</v>
      </c>
      <c r="F941">
        <v>53358.784383150007</v>
      </c>
      <c r="G941">
        <v>18.043173751394292</v>
      </c>
      <c r="H941">
        <v>5.4091290656249312E-3</v>
      </c>
    </row>
    <row r="942" spans="1:8" x14ac:dyDescent="0.2">
      <c r="A942" t="s">
        <v>14</v>
      </c>
      <c r="B942">
        <v>2018</v>
      </c>
      <c r="C942" t="s">
        <v>56</v>
      </c>
      <c r="D942" t="s">
        <v>59</v>
      </c>
      <c r="E942" t="s">
        <v>58</v>
      </c>
      <c r="F942">
        <v>2410031.9459711513</v>
      </c>
      <c r="G942">
        <v>814.94782256134476</v>
      </c>
      <c r="H942">
        <v>0.24431167236549375</v>
      </c>
    </row>
    <row r="943" spans="1:8" x14ac:dyDescent="0.2">
      <c r="A943" t="s">
        <v>14</v>
      </c>
      <c r="B943">
        <v>2019</v>
      </c>
      <c r="C943" t="s">
        <v>56</v>
      </c>
      <c r="D943" t="s">
        <v>59</v>
      </c>
      <c r="E943" t="s">
        <v>60</v>
      </c>
      <c r="F943">
        <v>2871072.9129027226</v>
      </c>
      <c r="G943">
        <v>874.94703566673411</v>
      </c>
      <c r="H943">
        <v>0.27036583470273245</v>
      </c>
    </row>
    <row r="944" spans="1:8" x14ac:dyDescent="0.2">
      <c r="A944" t="s">
        <v>14</v>
      </c>
      <c r="B944">
        <v>2019</v>
      </c>
      <c r="C944" t="s">
        <v>56</v>
      </c>
      <c r="D944" t="s">
        <v>59</v>
      </c>
      <c r="E944" t="s">
        <v>61</v>
      </c>
    </row>
    <row r="945" spans="1:8" x14ac:dyDescent="0.2">
      <c r="A945" t="s">
        <v>14</v>
      </c>
      <c r="B945">
        <v>2019</v>
      </c>
      <c r="C945" t="s">
        <v>56</v>
      </c>
      <c r="D945" t="s">
        <v>59</v>
      </c>
      <c r="E945" t="s">
        <v>62</v>
      </c>
      <c r="F945">
        <v>21607.296368160001</v>
      </c>
      <c r="G945">
        <v>6.5847299875712801</v>
      </c>
      <c r="H945">
        <v>2.0347357574909603E-3</v>
      </c>
    </row>
    <row r="946" spans="1:8" x14ac:dyDescent="0.2">
      <c r="A946" t="s">
        <v>14</v>
      </c>
      <c r="B946">
        <v>2019</v>
      </c>
      <c r="C946" t="s">
        <v>56</v>
      </c>
      <c r="D946" t="s">
        <v>59</v>
      </c>
      <c r="E946" t="s">
        <v>58</v>
      </c>
      <c r="F946">
        <v>2892680.2092708824</v>
      </c>
      <c r="G946">
        <v>881.53176565430533</v>
      </c>
      <c r="H946">
        <v>0.27240057046022342</v>
      </c>
    </row>
    <row r="947" spans="1:8" x14ac:dyDescent="0.2">
      <c r="A947" t="s">
        <v>14</v>
      </c>
      <c r="B947">
        <v>2008</v>
      </c>
      <c r="C947" t="s">
        <v>56</v>
      </c>
      <c r="D947" t="s">
        <v>63</v>
      </c>
      <c r="E947" t="s">
        <v>64</v>
      </c>
      <c r="F947">
        <v>600221.12494500005</v>
      </c>
      <c r="G947">
        <v>304.92093586837092</v>
      </c>
      <c r="H947">
        <v>0.12590312407615489</v>
      </c>
    </row>
    <row r="948" spans="1:8" x14ac:dyDescent="0.2">
      <c r="A948" t="s">
        <v>14</v>
      </c>
      <c r="B948">
        <v>2008</v>
      </c>
      <c r="C948" t="s">
        <v>56</v>
      </c>
      <c r="D948" t="s">
        <v>63</v>
      </c>
      <c r="E948" t="s">
        <v>32</v>
      </c>
    </row>
    <row r="949" spans="1:8" x14ac:dyDescent="0.2">
      <c r="A949" t="s">
        <v>14</v>
      </c>
      <c r="B949">
        <v>2008</v>
      </c>
      <c r="C949" t="s">
        <v>56</v>
      </c>
      <c r="D949" t="s">
        <v>63</v>
      </c>
      <c r="E949" t="s">
        <v>58</v>
      </c>
      <c r="F949">
        <v>600221.12494500005</v>
      </c>
      <c r="G949">
        <v>304.92093586837092</v>
      </c>
      <c r="H949">
        <v>0.12590312407615489</v>
      </c>
    </row>
    <row r="950" spans="1:8" x14ac:dyDescent="0.2">
      <c r="A950" t="s">
        <v>14</v>
      </c>
      <c r="B950">
        <v>2009</v>
      </c>
      <c r="C950" t="s">
        <v>56</v>
      </c>
      <c r="D950" t="s">
        <v>63</v>
      </c>
      <c r="E950" t="s">
        <v>64</v>
      </c>
      <c r="F950">
        <v>5350402.5818548799</v>
      </c>
      <c r="G950">
        <v>2480.8522310278286</v>
      </c>
      <c r="H950">
        <v>1.0675022971809414</v>
      </c>
    </row>
    <row r="951" spans="1:8" x14ac:dyDescent="0.2">
      <c r="A951" t="s">
        <v>14</v>
      </c>
      <c r="B951">
        <v>2009</v>
      </c>
      <c r="C951" t="s">
        <v>56</v>
      </c>
      <c r="D951" t="s">
        <v>63</v>
      </c>
      <c r="E951" t="s">
        <v>32</v>
      </c>
    </row>
    <row r="952" spans="1:8" x14ac:dyDescent="0.2">
      <c r="A952" t="s">
        <v>14</v>
      </c>
      <c r="B952">
        <v>2009</v>
      </c>
      <c r="C952" t="s">
        <v>56</v>
      </c>
      <c r="D952" t="s">
        <v>63</v>
      </c>
      <c r="E952" t="s">
        <v>58</v>
      </c>
      <c r="F952">
        <v>5350402.5818548799</v>
      </c>
      <c r="G952">
        <v>2480.8522310278286</v>
      </c>
      <c r="H952">
        <v>1.0675022971809414</v>
      </c>
    </row>
    <row r="953" spans="1:8" x14ac:dyDescent="0.2">
      <c r="A953" t="s">
        <v>14</v>
      </c>
      <c r="B953">
        <v>2010</v>
      </c>
      <c r="C953" t="s">
        <v>56</v>
      </c>
      <c r="D953" t="s">
        <v>63</v>
      </c>
      <c r="E953" t="s">
        <v>64</v>
      </c>
      <c r="F953">
        <v>457111.49485942005</v>
      </c>
      <c r="G953">
        <v>240.78111933448386</v>
      </c>
      <c r="H953">
        <v>8.402376982181585E-2</v>
      </c>
    </row>
    <row r="954" spans="1:8" x14ac:dyDescent="0.2">
      <c r="A954" t="s">
        <v>14</v>
      </c>
      <c r="B954">
        <v>2010</v>
      </c>
      <c r="C954" t="s">
        <v>56</v>
      </c>
      <c r="D954" t="s">
        <v>63</v>
      </c>
      <c r="E954" t="s">
        <v>32</v>
      </c>
    </row>
    <row r="955" spans="1:8" x14ac:dyDescent="0.2">
      <c r="A955" t="s">
        <v>14</v>
      </c>
      <c r="B955">
        <v>2010</v>
      </c>
      <c r="C955" t="s">
        <v>56</v>
      </c>
      <c r="D955" t="s">
        <v>63</v>
      </c>
      <c r="E955" t="s">
        <v>58</v>
      </c>
      <c r="F955">
        <v>457111.49485942005</v>
      </c>
      <c r="G955">
        <v>240.78111933448386</v>
      </c>
      <c r="H955">
        <v>8.402376982181585E-2</v>
      </c>
    </row>
    <row r="956" spans="1:8" x14ac:dyDescent="0.2">
      <c r="A956" t="s">
        <v>14</v>
      </c>
      <c r="B956">
        <v>2011</v>
      </c>
      <c r="C956" t="s">
        <v>56</v>
      </c>
      <c r="D956" t="s">
        <v>63</v>
      </c>
      <c r="E956" t="s">
        <v>64</v>
      </c>
      <c r="F956">
        <v>400187.87765640003</v>
      </c>
      <c r="G956">
        <v>216.55869264216039</v>
      </c>
      <c r="H956">
        <v>6.4655217565929388E-2</v>
      </c>
    </row>
    <row r="957" spans="1:8" x14ac:dyDescent="0.2">
      <c r="A957" t="s">
        <v>14</v>
      </c>
      <c r="B957">
        <v>2011</v>
      </c>
      <c r="C957" t="s">
        <v>56</v>
      </c>
      <c r="D957" t="s">
        <v>63</v>
      </c>
      <c r="E957" t="s">
        <v>32</v>
      </c>
    </row>
    <row r="958" spans="1:8" x14ac:dyDescent="0.2">
      <c r="A958" t="s">
        <v>14</v>
      </c>
      <c r="B958">
        <v>2011</v>
      </c>
      <c r="C958" t="s">
        <v>56</v>
      </c>
      <c r="D958" t="s">
        <v>63</v>
      </c>
      <c r="E958" t="s">
        <v>58</v>
      </c>
      <c r="F958">
        <v>400187.87765640003</v>
      </c>
      <c r="G958">
        <v>216.55869264216039</v>
      </c>
      <c r="H958">
        <v>6.4655217565929388E-2</v>
      </c>
    </row>
    <row r="959" spans="1:8" x14ac:dyDescent="0.2">
      <c r="A959" t="s">
        <v>14</v>
      </c>
      <c r="B959">
        <v>2012</v>
      </c>
      <c r="C959" t="s">
        <v>56</v>
      </c>
      <c r="D959" t="s">
        <v>63</v>
      </c>
      <c r="E959" t="s">
        <v>64</v>
      </c>
      <c r="F959">
        <v>422778.32227100001</v>
      </c>
      <c r="G959">
        <v>235.3020301520769</v>
      </c>
      <c r="H959">
        <v>6.343718162581137E-2</v>
      </c>
    </row>
    <row r="960" spans="1:8" x14ac:dyDescent="0.2">
      <c r="A960" t="s">
        <v>14</v>
      </c>
      <c r="B960">
        <v>2012</v>
      </c>
      <c r="C960" t="s">
        <v>56</v>
      </c>
      <c r="D960" t="s">
        <v>63</v>
      </c>
      <c r="E960" t="s">
        <v>32</v>
      </c>
    </row>
    <row r="961" spans="1:8" x14ac:dyDescent="0.2">
      <c r="A961" t="s">
        <v>14</v>
      </c>
      <c r="B961">
        <v>2012</v>
      </c>
      <c r="C961" t="s">
        <v>56</v>
      </c>
      <c r="D961" t="s">
        <v>63</v>
      </c>
      <c r="E961" t="s">
        <v>58</v>
      </c>
      <c r="F961">
        <v>422778.32227100001</v>
      </c>
      <c r="G961">
        <v>235.3020301520769</v>
      </c>
      <c r="H961">
        <v>6.343718162581137E-2</v>
      </c>
    </row>
    <row r="962" spans="1:8" x14ac:dyDescent="0.2">
      <c r="A962" t="s">
        <v>14</v>
      </c>
      <c r="B962">
        <v>2013</v>
      </c>
      <c r="C962" t="s">
        <v>56</v>
      </c>
      <c r="D962" t="s">
        <v>63</v>
      </c>
      <c r="E962" t="s">
        <v>64</v>
      </c>
      <c r="F962">
        <v>421347.51908140001</v>
      </c>
      <c r="G962">
        <v>225.40582453710715</v>
      </c>
      <c r="H962">
        <v>5.8988828841026152E-2</v>
      </c>
    </row>
    <row r="963" spans="1:8" x14ac:dyDescent="0.2">
      <c r="A963" t="s">
        <v>14</v>
      </c>
      <c r="B963">
        <v>2013</v>
      </c>
      <c r="C963" t="s">
        <v>56</v>
      </c>
      <c r="D963" t="s">
        <v>63</v>
      </c>
      <c r="E963" t="s">
        <v>32</v>
      </c>
    </row>
    <row r="964" spans="1:8" x14ac:dyDescent="0.2">
      <c r="A964" t="s">
        <v>14</v>
      </c>
      <c r="B964">
        <v>2013</v>
      </c>
      <c r="C964" t="s">
        <v>56</v>
      </c>
      <c r="D964" t="s">
        <v>63</v>
      </c>
      <c r="E964" t="s">
        <v>58</v>
      </c>
      <c r="F964">
        <v>421347.51908140001</v>
      </c>
      <c r="G964">
        <v>225.40582453710715</v>
      </c>
      <c r="H964">
        <v>5.8988828841026152E-2</v>
      </c>
    </row>
    <row r="965" spans="1:8" x14ac:dyDescent="0.2">
      <c r="A965" t="s">
        <v>14</v>
      </c>
      <c r="B965">
        <v>2014</v>
      </c>
      <c r="C965" t="s">
        <v>56</v>
      </c>
      <c r="D965" t="s">
        <v>63</v>
      </c>
      <c r="E965" t="s">
        <v>64</v>
      </c>
      <c r="F965">
        <v>318939.71256952995</v>
      </c>
      <c r="G965">
        <v>159.27533965986893</v>
      </c>
      <c r="H965">
        <v>4.1792253585701072E-2</v>
      </c>
    </row>
    <row r="966" spans="1:8" x14ac:dyDescent="0.2">
      <c r="A966" t="s">
        <v>14</v>
      </c>
      <c r="B966">
        <v>2014</v>
      </c>
      <c r="C966" t="s">
        <v>56</v>
      </c>
      <c r="D966" t="s">
        <v>63</v>
      </c>
      <c r="E966" t="s">
        <v>32</v>
      </c>
    </row>
    <row r="967" spans="1:8" x14ac:dyDescent="0.2">
      <c r="A967" t="s">
        <v>14</v>
      </c>
      <c r="B967">
        <v>2014</v>
      </c>
      <c r="C967" t="s">
        <v>56</v>
      </c>
      <c r="D967" t="s">
        <v>63</v>
      </c>
      <c r="E967" t="s">
        <v>58</v>
      </c>
      <c r="F967">
        <v>318939.71256952995</v>
      </c>
      <c r="G967">
        <v>159.27533965986893</v>
      </c>
      <c r="H967">
        <v>4.1792253585701072E-2</v>
      </c>
    </row>
    <row r="968" spans="1:8" x14ac:dyDescent="0.2">
      <c r="A968" t="s">
        <v>14</v>
      </c>
      <c r="B968">
        <v>2015</v>
      </c>
      <c r="C968" t="s">
        <v>56</v>
      </c>
      <c r="D968" t="s">
        <v>63</v>
      </c>
      <c r="E968" t="s">
        <v>64</v>
      </c>
      <c r="F968">
        <v>369213.34763133002</v>
      </c>
      <c r="G968">
        <v>134.48228138439427</v>
      </c>
      <c r="H968">
        <v>4.5823046909581548E-2</v>
      </c>
    </row>
    <row r="969" spans="1:8" x14ac:dyDescent="0.2">
      <c r="A969" t="s">
        <v>14</v>
      </c>
      <c r="B969">
        <v>2015</v>
      </c>
      <c r="C969" t="s">
        <v>56</v>
      </c>
      <c r="D969" t="s">
        <v>63</v>
      </c>
      <c r="E969" t="s">
        <v>32</v>
      </c>
    </row>
    <row r="970" spans="1:8" x14ac:dyDescent="0.2">
      <c r="A970" t="s">
        <v>14</v>
      </c>
      <c r="B970">
        <v>2015</v>
      </c>
      <c r="C970" t="s">
        <v>56</v>
      </c>
      <c r="D970" t="s">
        <v>63</v>
      </c>
      <c r="E970" t="s">
        <v>58</v>
      </c>
      <c r="F970">
        <v>369213.34763133002</v>
      </c>
      <c r="G970">
        <v>134.48228138439427</v>
      </c>
      <c r="H970">
        <v>4.5823046909581548E-2</v>
      </c>
    </row>
    <row r="971" spans="1:8" x14ac:dyDescent="0.2">
      <c r="A971" t="s">
        <v>14</v>
      </c>
      <c r="B971">
        <v>2016</v>
      </c>
      <c r="C971" t="s">
        <v>56</v>
      </c>
      <c r="D971" t="s">
        <v>63</v>
      </c>
      <c r="E971" t="s">
        <v>64</v>
      </c>
      <c r="F971">
        <v>145998.92661775</v>
      </c>
      <c r="G971">
        <v>47.856297445029348</v>
      </c>
      <c r="H971">
        <v>1.6920815116138938E-2</v>
      </c>
    </row>
    <row r="972" spans="1:8" x14ac:dyDescent="0.2">
      <c r="A972" t="s">
        <v>14</v>
      </c>
      <c r="B972">
        <v>2016</v>
      </c>
      <c r="C972" t="s">
        <v>56</v>
      </c>
      <c r="D972" t="s">
        <v>63</v>
      </c>
      <c r="E972" t="s">
        <v>32</v>
      </c>
    </row>
    <row r="973" spans="1:8" x14ac:dyDescent="0.2">
      <c r="A973" t="s">
        <v>14</v>
      </c>
      <c r="B973">
        <v>2016</v>
      </c>
      <c r="C973" t="s">
        <v>56</v>
      </c>
      <c r="D973" t="s">
        <v>63</v>
      </c>
      <c r="E973" t="s">
        <v>58</v>
      </c>
      <c r="F973">
        <v>145998.92661775</v>
      </c>
      <c r="G973">
        <v>47.856297445029348</v>
      </c>
      <c r="H973">
        <v>1.6920815116138938E-2</v>
      </c>
    </row>
    <row r="974" spans="1:8" x14ac:dyDescent="0.2">
      <c r="A974" t="s">
        <v>14</v>
      </c>
      <c r="B974">
        <v>2017</v>
      </c>
      <c r="C974" t="s">
        <v>56</v>
      </c>
      <c r="D974" t="s">
        <v>63</v>
      </c>
      <c r="E974" t="s">
        <v>64</v>
      </c>
      <c r="F974">
        <v>78253.655342450002</v>
      </c>
      <c r="G974">
        <v>26.527843419394369</v>
      </c>
      <c r="H974">
        <v>8.5056836346658459E-3</v>
      </c>
    </row>
    <row r="975" spans="1:8" x14ac:dyDescent="0.2">
      <c r="A975" t="s">
        <v>14</v>
      </c>
      <c r="B975">
        <v>2017</v>
      </c>
      <c r="C975" t="s">
        <v>56</v>
      </c>
      <c r="D975" t="s">
        <v>63</v>
      </c>
      <c r="E975" t="s">
        <v>32</v>
      </c>
    </row>
    <row r="976" spans="1:8" x14ac:dyDescent="0.2">
      <c r="A976" t="s">
        <v>14</v>
      </c>
      <c r="B976">
        <v>2017</v>
      </c>
      <c r="C976" t="s">
        <v>56</v>
      </c>
      <c r="D976" t="s">
        <v>63</v>
      </c>
      <c r="E976" t="s">
        <v>58</v>
      </c>
      <c r="F976">
        <v>78253.655342450002</v>
      </c>
      <c r="G976">
        <v>26.527843419394369</v>
      </c>
      <c r="H976">
        <v>8.5056836346658459E-3</v>
      </c>
    </row>
    <row r="977" spans="1:8" x14ac:dyDescent="0.2">
      <c r="A977" t="s">
        <v>14</v>
      </c>
      <c r="B977">
        <v>2018</v>
      </c>
      <c r="C977" t="s">
        <v>56</v>
      </c>
      <c r="D977" t="s">
        <v>63</v>
      </c>
      <c r="E977" t="s">
        <v>64</v>
      </c>
      <c r="F977">
        <v>2106724.3160294001</v>
      </c>
      <c r="G977">
        <v>712.38491131011313</v>
      </c>
      <c r="H977">
        <v>0.21356453042981977</v>
      </c>
    </row>
    <row r="978" spans="1:8" x14ac:dyDescent="0.2">
      <c r="A978" t="s">
        <v>14</v>
      </c>
      <c r="B978">
        <v>2018</v>
      </c>
      <c r="C978" t="s">
        <v>56</v>
      </c>
      <c r="D978" t="s">
        <v>63</v>
      </c>
      <c r="E978" t="s">
        <v>32</v>
      </c>
    </row>
    <row r="979" spans="1:8" x14ac:dyDescent="0.2">
      <c r="A979" t="s">
        <v>14</v>
      </c>
      <c r="B979">
        <v>2018</v>
      </c>
      <c r="C979" t="s">
        <v>56</v>
      </c>
      <c r="D979" t="s">
        <v>63</v>
      </c>
      <c r="E979" t="s">
        <v>58</v>
      </c>
      <c r="F979">
        <v>2106724.3160294001</v>
      </c>
      <c r="G979">
        <v>712.38491131011313</v>
      </c>
      <c r="H979">
        <v>0.21356453042981977</v>
      </c>
    </row>
    <row r="980" spans="1:8" x14ac:dyDescent="0.2">
      <c r="A980" t="s">
        <v>14</v>
      </c>
      <c r="B980">
        <v>2019</v>
      </c>
      <c r="C980" t="s">
        <v>56</v>
      </c>
      <c r="D980" t="s">
        <v>63</v>
      </c>
      <c r="E980" t="s">
        <v>64</v>
      </c>
      <c r="F980">
        <v>2061787.2081385204</v>
      </c>
      <c r="G980">
        <v>628.32072213469121</v>
      </c>
      <c r="H980">
        <v>0.19415627412408892</v>
      </c>
    </row>
    <row r="981" spans="1:8" x14ac:dyDescent="0.2">
      <c r="A981" t="s">
        <v>14</v>
      </c>
      <c r="B981">
        <v>2019</v>
      </c>
      <c r="C981" t="s">
        <v>56</v>
      </c>
      <c r="D981" t="s">
        <v>63</v>
      </c>
      <c r="E981" t="s">
        <v>32</v>
      </c>
    </row>
    <row r="982" spans="1:8" x14ac:dyDescent="0.2">
      <c r="A982" t="s">
        <v>14</v>
      </c>
      <c r="B982">
        <v>2019</v>
      </c>
      <c r="C982" t="s">
        <v>56</v>
      </c>
      <c r="D982" t="s">
        <v>63</v>
      </c>
      <c r="E982" t="s">
        <v>58</v>
      </c>
      <c r="F982">
        <v>2061787.2081385204</v>
      </c>
      <c r="G982">
        <v>628.32072213469121</v>
      </c>
      <c r="H982">
        <v>0.19415627412408892</v>
      </c>
    </row>
    <row r="983" spans="1:8" x14ac:dyDescent="0.2">
      <c r="A983" t="s">
        <v>14</v>
      </c>
      <c r="B983">
        <v>2008</v>
      </c>
      <c r="C983" t="s">
        <v>56</v>
      </c>
      <c r="D983" t="s">
        <v>65</v>
      </c>
      <c r="E983" t="s">
        <v>66</v>
      </c>
      <c r="F983">
        <v>100265.690338</v>
      </c>
      <c r="G983">
        <v>50.936408038208818</v>
      </c>
      <c r="H983">
        <v>2.1031854972387538E-2</v>
      </c>
    </row>
    <row r="984" spans="1:8" x14ac:dyDescent="0.2">
      <c r="A984" t="s">
        <v>14</v>
      </c>
      <c r="B984">
        <v>2008</v>
      </c>
      <c r="C984" t="s">
        <v>56</v>
      </c>
      <c r="D984" t="s">
        <v>65</v>
      </c>
      <c r="E984" t="s">
        <v>83</v>
      </c>
      <c r="F984">
        <v>5440394.0845147297</v>
      </c>
      <c r="G984">
        <v>2763.7981850355391</v>
      </c>
      <c r="H984">
        <v>1.1411837787425465</v>
      </c>
    </row>
    <row r="985" spans="1:8" x14ac:dyDescent="0.2">
      <c r="A985" t="s">
        <v>14</v>
      </c>
      <c r="B985">
        <v>2008</v>
      </c>
      <c r="C985" t="s">
        <v>56</v>
      </c>
      <c r="D985" t="s">
        <v>65</v>
      </c>
      <c r="E985" t="s">
        <v>67</v>
      </c>
      <c r="F985">
        <v>41044.138597999998</v>
      </c>
      <c r="G985">
        <v>20.851010790998217</v>
      </c>
      <c r="H985">
        <v>8.6094691768411388E-3</v>
      </c>
    </row>
    <row r="986" spans="1:8" x14ac:dyDescent="0.2">
      <c r="A986" t="s">
        <v>14</v>
      </c>
      <c r="B986">
        <v>2008</v>
      </c>
      <c r="C986" t="s">
        <v>56</v>
      </c>
      <c r="D986" t="s">
        <v>65</v>
      </c>
      <c r="E986" t="s">
        <v>68</v>
      </c>
      <c r="F986">
        <v>90782.862894999998</v>
      </c>
      <c r="G986">
        <v>46.118995757255213</v>
      </c>
      <c r="H986">
        <v>1.9042725382424842E-2</v>
      </c>
    </row>
    <row r="987" spans="1:8" x14ac:dyDescent="0.2">
      <c r="A987" t="s">
        <v>14</v>
      </c>
      <c r="B987">
        <v>2008</v>
      </c>
      <c r="C987" t="s">
        <v>56</v>
      </c>
      <c r="D987" t="s">
        <v>65</v>
      </c>
      <c r="E987" t="s">
        <v>58</v>
      </c>
      <c r="F987">
        <v>5672486.7763457289</v>
      </c>
      <c r="G987">
        <v>2881.7045996220008</v>
      </c>
      <c r="H987">
        <v>1.1898678282741997</v>
      </c>
    </row>
    <row r="988" spans="1:8" x14ac:dyDescent="0.2">
      <c r="A988" t="s">
        <v>14</v>
      </c>
      <c r="B988">
        <v>2009</v>
      </c>
      <c r="C988" t="s">
        <v>56</v>
      </c>
      <c r="D988" t="s">
        <v>65</v>
      </c>
      <c r="E988" t="s">
        <v>66</v>
      </c>
      <c r="F988">
        <v>123208.70513</v>
      </c>
      <c r="G988">
        <v>57.128895691030998</v>
      </c>
      <c r="H988">
        <v>2.4582369970628803E-2</v>
      </c>
    </row>
    <row r="989" spans="1:8" x14ac:dyDescent="0.2">
      <c r="A989" t="s">
        <v>14</v>
      </c>
      <c r="B989">
        <v>2009</v>
      </c>
      <c r="C989" t="s">
        <v>56</v>
      </c>
      <c r="D989" t="s">
        <v>65</v>
      </c>
      <c r="E989" t="s">
        <v>83</v>
      </c>
      <c r="F989">
        <v>6530349.3675424559</v>
      </c>
      <c r="G989">
        <v>3027.9650082409985</v>
      </c>
      <c r="H989">
        <v>1.3029230687962388</v>
      </c>
    </row>
    <row r="990" spans="1:8" x14ac:dyDescent="0.2">
      <c r="A990" t="s">
        <v>14</v>
      </c>
      <c r="B990">
        <v>2009</v>
      </c>
      <c r="C990" t="s">
        <v>56</v>
      </c>
      <c r="D990" t="s">
        <v>65</v>
      </c>
      <c r="E990" t="s">
        <v>67</v>
      </c>
      <c r="F990">
        <v>20692.318778000001</v>
      </c>
      <c r="G990">
        <v>9.5945275930514438</v>
      </c>
      <c r="H990">
        <v>4.1284926679026586E-3</v>
      </c>
    </row>
    <row r="991" spans="1:8" x14ac:dyDescent="0.2">
      <c r="A991" t="s">
        <v>14</v>
      </c>
      <c r="B991">
        <v>2009</v>
      </c>
      <c r="C991" t="s">
        <v>56</v>
      </c>
      <c r="D991" t="s">
        <v>65</v>
      </c>
      <c r="E991" t="s">
        <v>68</v>
      </c>
      <c r="F991">
        <v>91403.353000999996</v>
      </c>
      <c r="G991">
        <v>42.381523398813549</v>
      </c>
      <c r="H991">
        <v>1.8236625712897522E-2</v>
      </c>
    </row>
    <row r="992" spans="1:8" x14ac:dyDescent="0.2">
      <c r="A992" t="s">
        <v>14</v>
      </c>
      <c r="B992">
        <v>2009</v>
      </c>
      <c r="C992" t="s">
        <v>56</v>
      </c>
      <c r="D992" t="s">
        <v>65</v>
      </c>
      <c r="E992" t="s">
        <v>58</v>
      </c>
      <c r="F992">
        <v>6765653.7444514558</v>
      </c>
      <c r="G992">
        <v>3137.0699549238948</v>
      </c>
      <c r="H992">
        <v>1.3498705571476679</v>
      </c>
    </row>
    <row r="993" spans="1:8" x14ac:dyDescent="0.2">
      <c r="A993" t="s">
        <v>14</v>
      </c>
      <c r="B993">
        <v>2010</v>
      </c>
      <c r="C993" t="s">
        <v>56</v>
      </c>
      <c r="D993" t="s">
        <v>65</v>
      </c>
      <c r="E993" t="s">
        <v>66</v>
      </c>
      <c r="F993">
        <v>125885.172712</v>
      </c>
      <c r="G993">
        <v>66.309364638778007</v>
      </c>
      <c r="H993">
        <v>2.3139533559937225E-2</v>
      </c>
    </row>
    <row r="994" spans="1:8" x14ac:dyDescent="0.2">
      <c r="A994" t="s">
        <v>14</v>
      </c>
      <c r="B994">
        <v>2010</v>
      </c>
      <c r="C994" t="s">
        <v>56</v>
      </c>
      <c r="D994" t="s">
        <v>65</v>
      </c>
      <c r="E994" t="s">
        <v>83</v>
      </c>
      <c r="F994">
        <v>6699922.2184524117</v>
      </c>
      <c r="G994">
        <v>3529.1494293073456</v>
      </c>
      <c r="H994">
        <v>1.2315435700877433</v>
      </c>
    </row>
    <row r="995" spans="1:8" x14ac:dyDescent="0.2">
      <c r="A995" t="s">
        <v>14</v>
      </c>
      <c r="B995">
        <v>2010</v>
      </c>
      <c r="C995" t="s">
        <v>56</v>
      </c>
      <c r="D995" t="s">
        <v>65</v>
      </c>
      <c r="E995" t="s">
        <v>67</v>
      </c>
      <c r="F995">
        <v>29131.348935999999</v>
      </c>
      <c r="G995">
        <v>15.344787613994862</v>
      </c>
      <c r="H995">
        <v>5.3547674585392724E-3</v>
      </c>
    </row>
    <row r="996" spans="1:8" x14ac:dyDescent="0.2">
      <c r="A996" t="s">
        <v>14</v>
      </c>
      <c r="B996">
        <v>2010</v>
      </c>
      <c r="C996" t="s">
        <v>56</v>
      </c>
      <c r="D996" t="s">
        <v>65</v>
      </c>
      <c r="E996" t="s">
        <v>68</v>
      </c>
      <c r="F996">
        <v>53290.101406000002</v>
      </c>
      <c r="G996">
        <v>28.070285718653722</v>
      </c>
      <c r="H996">
        <v>9.7954990514863786E-3</v>
      </c>
    </row>
    <row r="997" spans="1:8" x14ac:dyDescent="0.2">
      <c r="A997" t="s">
        <v>14</v>
      </c>
      <c r="B997">
        <v>2010</v>
      </c>
      <c r="C997" t="s">
        <v>56</v>
      </c>
      <c r="D997" t="s">
        <v>65</v>
      </c>
      <c r="E997" t="s">
        <v>58</v>
      </c>
      <c r="F997">
        <v>6908228.8415064113</v>
      </c>
      <c r="G997">
        <v>3638.8738672787722</v>
      </c>
      <c r="H997">
        <v>1.269833370157706</v>
      </c>
    </row>
    <row r="998" spans="1:8" x14ac:dyDescent="0.2">
      <c r="A998" t="s">
        <v>14</v>
      </c>
      <c r="B998">
        <v>2011</v>
      </c>
      <c r="C998" t="s">
        <v>56</v>
      </c>
      <c r="D998" t="s">
        <v>65</v>
      </c>
      <c r="E998" t="s">
        <v>66</v>
      </c>
      <c r="F998">
        <v>90108.085630000001</v>
      </c>
      <c r="G998">
        <v>48.761320144922095</v>
      </c>
      <c r="H998">
        <v>1.4558056868127306E-2</v>
      </c>
    </row>
    <row r="999" spans="1:8" x14ac:dyDescent="0.2">
      <c r="A999" t="s">
        <v>14</v>
      </c>
      <c r="B999">
        <v>2011</v>
      </c>
      <c r="C999" t="s">
        <v>56</v>
      </c>
      <c r="D999" t="s">
        <v>65</v>
      </c>
      <c r="E999" t="s">
        <v>83</v>
      </c>
      <c r="F999">
        <v>7498546.3383920025</v>
      </c>
      <c r="G999">
        <v>4057.7825627019238</v>
      </c>
      <c r="H999">
        <v>1.2114813366565866</v>
      </c>
    </row>
    <row r="1000" spans="1:8" x14ac:dyDescent="0.2">
      <c r="A1000" t="s">
        <v>14</v>
      </c>
      <c r="B1000">
        <v>2011</v>
      </c>
      <c r="C1000" t="s">
        <v>56</v>
      </c>
      <c r="D1000" t="s">
        <v>65</v>
      </c>
      <c r="E1000" t="s">
        <v>67</v>
      </c>
      <c r="F1000">
        <v>35264.80298</v>
      </c>
      <c r="G1000">
        <v>19.083285766564817</v>
      </c>
      <c r="H1000">
        <v>5.6974577102237491E-3</v>
      </c>
    </row>
    <row r="1001" spans="1:8" x14ac:dyDescent="0.2">
      <c r="A1001" t="s">
        <v>14</v>
      </c>
      <c r="B1001">
        <v>2011</v>
      </c>
      <c r="C1001" t="s">
        <v>56</v>
      </c>
      <c r="D1001" t="s">
        <v>65</v>
      </c>
      <c r="E1001" t="s">
        <v>68</v>
      </c>
      <c r="F1001">
        <v>71164.253005999999</v>
      </c>
      <c r="G1001">
        <v>38.510006060371794</v>
      </c>
      <c r="H1001">
        <v>1.1497450367475391E-2</v>
      </c>
    </row>
    <row r="1002" spans="1:8" x14ac:dyDescent="0.2">
      <c r="A1002" t="s">
        <v>14</v>
      </c>
      <c r="B1002">
        <v>2011</v>
      </c>
      <c r="C1002" t="s">
        <v>56</v>
      </c>
      <c r="D1002" t="s">
        <v>65</v>
      </c>
      <c r="E1002" t="s">
        <v>58</v>
      </c>
      <c r="F1002">
        <v>7695083.4800080024</v>
      </c>
      <c r="G1002">
        <v>4164.1371746737823</v>
      </c>
      <c r="H1002">
        <v>1.243234301602413</v>
      </c>
    </row>
    <row r="1003" spans="1:8" x14ac:dyDescent="0.2">
      <c r="A1003" t="s">
        <v>14</v>
      </c>
      <c r="B1003">
        <v>2012</v>
      </c>
      <c r="C1003" t="s">
        <v>56</v>
      </c>
      <c r="D1003" t="s">
        <v>65</v>
      </c>
      <c r="E1003" t="s">
        <v>66</v>
      </c>
      <c r="F1003">
        <v>212324.54737799999</v>
      </c>
      <c r="G1003">
        <v>118.17161480937929</v>
      </c>
      <c r="H1003">
        <v>3.1858943957402346E-2</v>
      </c>
    </row>
    <row r="1004" spans="1:8" x14ac:dyDescent="0.2">
      <c r="A1004" t="s">
        <v>14</v>
      </c>
      <c r="B1004">
        <v>2012</v>
      </c>
      <c r="C1004" t="s">
        <v>56</v>
      </c>
      <c r="D1004" t="s">
        <v>65</v>
      </c>
      <c r="E1004" t="s">
        <v>83</v>
      </c>
      <c r="F1004">
        <v>9126900.5127229989</v>
      </c>
      <c r="G1004">
        <v>5079.679128541411</v>
      </c>
      <c r="H1004">
        <v>1.3694761888363605</v>
      </c>
    </row>
    <row r="1005" spans="1:8" x14ac:dyDescent="0.2">
      <c r="A1005" t="s">
        <v>14</v>
      </c>
      <c r="B1005">
        <v>2012</v>
      </c>
      <c r="C1005" t="s">
        <v>56</v>
      </c>
      <c r="D1005" t="s">
        <v>65</v>
      </c>
      <c r="E1005" t="s">
        <v>67</v>
      </c>
      <c r="F1005">
        <v>41024.23416</v>
      </c>
      <c r="G1005">
        <v>22.832498912029308</v>
      </c>
      <c r="H1005">
        <v>6.155617864909267E-3</v>
      </c>
    </row>
    <row r="1006" spans="1:8" x14ac:dyDescent="0.2">
      <c r="A1006" t="s">
        <v>14</v>
      </c>
      <c r="B1006">
        <v>2012</v>
      </c>
      <c r="C1006" t="s">
        <v>56</v>
      </c>
      <c r="D1006" t="s">
        <v>65</v>
      </c>
      <c r="E1006" t="s">
        <v>68</v>
      </c>
      <c r="F1006">
        <v>37917.615933000001</v>
      </c>
      <c r="G1006">
        <v>21.103475598360021</v>
      </c>
      <c r="H1006">
        <v>5.6894749849961132E-3</v>
      </c>
    </row>
    <row r="1007" spans="1:8" x14ac:dyDescent="0.2">
      <c r="A1007" t="s">
        <v>14</v>
      </c>
      <c r="B1007">
        <v>2012</v>
      </c>
      <c r="C1007" t="s">
        <v>56</v>
      </c>
      <c r="D1007" t="s">
        <v>65</v>
      </c>
      <c r="E1007" t="s">
        <v>58</v>
      </c>
      <c r="F1007">
        <v>9418166.9101939984</v>
      </c>
      <c r="G1007">
        <v>5241.7867178611796</v>
      </c>
      <c r="H1007">
        <v>1.4131802256436683</v>
      </c>
    </row>
    <row r="1008" spans="1:8" x14ac:dyDescent="0.2">
      <c r="A1008" t="s">
        <v>14</v>
      </c>
      <c r="B1008">
        <v>2013</v>
      </c>
      <c r="C1008" t="s">
        <v>56</v>
      </c>
      <c r="D1008" t="s">
        <v>65</v>
      </c>
      <c r="E1008" t="s">
        <v>66</v>
      </c>
      <c r="F1008">
        <v>360160.36634499999</v>
      </c>
      <c r="G1008">
        <v>192.67289034612239</v>
      </c>
      <c r="H1008">
        <v>5.0422601874966971E-2</v>
      </c>
    </row>
    <row r="1009" spans="1:8" x14ac:dyDescent="0.2">
      <c r="A1009" t="s">
        <v>14</v>
      </c>
      <c r="B1009">
        <v>2013</v>
      </c>
      <c r="C1009" t="s">
        <v>56</v>
      </c>
      <c r="D1009" t="s">
        <v>65</v>
      </c>
      <c r="E1009" t="s">
        <v>83</v>
      </c>
      <c r="F1009">
        <v>14268426.838202002</v>
      </c>
      <c r="G1009">
        <v>7633.0970770258091</v>
      </c>
      <c r="H1009">
        <v>1.9975857231208674</v>
      </c>
    </row>
    <row r="1010" spans="1:8" x14ac:dyDescent="0.2">
      <c r="A1010" t="s">
        <v>14</v>
      </c>
      <c r="B1010">
        <v>2013</v>
      </c>
      <c r="C1010" t="s">
        <v>56</v>
      </c>
      <c r="D1010" t="s">
        <v>65</v>
      </c>
      <c r="E1010" t="s">
        <v>67</v>
      </c>
      <c r="F1010">
        <v>34710.043316000003</v>
      </c>
      <c r="G1010">
        <v>18.568629406953264</v>
      </c>
      <c r="H1010">
        <v>4.8594205768577722E-3</v>
      </c>
    </row>
    <row r="1011" spans="1:8" x14ac:dyDescent="0.2">
      <c r="A1011" t="s">
        <v>14</v>
      </c>
      <c r="B1011">
        <v>2013</v>
      </c>
      <c r="C1011" t="s">
        <v>56</v>
      </c>
      <c r="D1011" t="s">
        <v>65</v>
      </c>
      <c r="E1011" t="s">
        <v>68</v>
      </c>
      <c r="F1011">
        <v>137210.85639</v>
      </c>
      <c r="G1011">
        <v>73.40289148363432</v>
      </c>
      <c r="H1011">
        <v>1.9209577263837336E-2</v>
      </c>
    </row>
    <row r="1012" spans="1:8" x14ac:dyDescent="0.2">
      <c r="A1012" t="s">
        <v>14</v>
      </c>
      <c r="B1012">
        <v>2013</v>
      </c>
      <c r="C1012" t="s">
        <v>56</v>
      </c>
      <c r="D1012" t="s">
        <v>65</v>
      </c>
      <c r="E1012" t="s">
        <v>58</v>
      </c>
      <c r="F1012">
        <v>14800508.104253</v>
      </c>
      <c r="G1012">
        <v>7917.741488262518</v>
      </c>
      <c r="H1012">
        <v>2.0720773228365292</v>
      </c>
    </row>
    <row r="1013" spans="1:8" x14ac:dyDescent="0.2">
      <c r="A1013" t="s">
        <v>14</v>
      </c>
      <c r="B1013">
        <v>2014</v>
      </c>
      <c r="C1013" t="s">
        <v>56</v>
      </c>
      <c r="D1013" t="s">
        <v>65</v>
      </c>
      <c r="E1013" t="s">
        <v>66</v>
      </c>
      <c r="F1013">
        <v>543332.05651699996</v>
      </c>
      <c r="G1013">
        <v>271.33465805383014</v>
      </c>
      <c r="H1013">
        <v>7.1195496177819853E-2</v>
      </c>
    </row>
    <row r="1014" spans="1:8" x14ac:dyDescent="0.2">
      <c r="A1014" t="s">
        <v>14</v>
      </c>
      <c r="B1014">
        <v>2014</v>
      </c>
      <c r="C1014" t="s">
        <v>56</v>
      </c>
      <c r="D1014" t="s">
        <v>65</v>
      </c>
      <c r="E1014" t="s">
        <v>83</v>
      </c>
      <c r="F1014">
        <v>9040613.1438238826</v>
      </c>
      <c r="G1014">
        <v>4514.7928353453672</v>
      </c>
      <c r="H1014">
        <v>1.1846364130479432</v>
      </c>
    </row>
    <row r="1015" spans="1:8" x14ac:dyDescent="0.2">
      <c r="A1015" t="s">
        <v>14</v>
      </c>
      <c r="B1015">
        <v>2014</v>
      </c>
      <c r="C1015" t="s">
        <v>56</v>
      </c>
      <c r="D1015" t="s">
        <v>65</v>
      </c>
      <c r="E1015" t="s">
        <v>67</v>
      </c>
      <c r="F1015">
        <v>73847.509218000007</v>
      </c>
      <c r="G1015">
        <v>36.878716102711977</v>
      </c>
      <c r="H1015">
        <v>9.6766056727358475E-3</v>
      </c>
    </row>
    <row r="1016" spans="1:8" x14ac:dyDescent="0.2">
      <c r="A1016" t="s">
        <v>14</v>
      </c>
      <c r="B1016">
        <v>2014</v>
      </c>
      <c r="C1016" t="s">
        <v>56</v>
      </c>
      <c r="D1016" t="s">
        <v>65</v>
      </c>
      <c r="E1016" t="s">
        <v>68</v>
      </c>
      <c r="F1016">
        <v>70864.33977377</v>
      </c>
      <c r="G1016">
        <v>35.388950771625794</v>
      </c>
      <c r="H1016">
        <v>9.2857061735861571E-3</v>
      </c>
    </row>
    <row r="1017" spans="1:8" x14ac:dyDescent="0.2">
      <c r="A1017" t="s">
        <v>14</v>
      </c>
      <c r="B1017">
        <v>2014</v>
      </c>
      <c r="C1017" t="s">
        <v>56</v>
      </c>
      <c r="D1017" t="s">
        <v>65</v>
      </c>
      <c r="E1017" t="s">
        <v>58</v>
      </c>
      <c r="F1017">
        <v>9728657.0493326522</v>
      </c>
      <c r="G1017">
        <v>4858.3951602735342</v>
      </c>
      <c r="H1017">
        <v>1.2747942210720848</v>
      </c>
    </row>
    <row r="1018" spans="1:8" x14ac:dyDescent="0.2">
      <c r="A1018" t="s">
        <v>14</v>
      </c>
      <c r="B1018">
        <v>2015</v>
      </c>
      <c r="C1018" t="s">
        <v>56</v>
      </c>
      <c r="D1018" t="s">
        <v>65</v>
      </c>
      <c r="E1018" t="s">
        <v>66</v>
      </c>
      <c r="F1018">
        <v>402200.63232899999</v>
      </c>
      <c r="G1018">
        <v>146.49757100292899</v>
      </c>
      <c r="H1018">
        <v>4.9917096877759859E-2</v>
      </c>
    </row>
    <row r="1019" spans="1:8" x14ac:dyDescent="0.2">
      <c r="A1019" t="s">
        <v>14</v>
      </c>
      <c r="B1019">
        <v>2015</v>
      </c>
      <c r="C1019" t="s">
        <v>56</v>
      </c>
      <c r="D1019" t="s">
        <v>65</v>
      </c>
      <c r="E1019" t="s">
        <v>83</v>
      </c>
      <c r="F1019">
        <v>10873605.491026998</v>
      </c>
      <c r="G1019">
        <v>3960.602406951285</v>
      </c>
      <c r="H1019">
        <v>1.3495225394428105</v>
      </c>
    </row>
    <row r="1020" spans="1:8" x14ac:dyDescent="0.2">
      <c r="A1020" t="s">
        <v>14</v>
      </c>
      <c r="B1020">
        <v>2015</v>
      </c>
      <c r="C1020" t="s">
        <v>56</v>
      </c>
      <c r="D1020" t="s">
        <v>65</v>
      </c>
      <c r="E1020" t="s">
        <v>67</v>
      </c>
      <c r="F1020">
        <v>67618.351395000005</v>
      </c>
      <c r="G1020">
        <v>24.629310444462387</v>
      </c>
      <c r="H1020">
        <v>8.3921096238795054E-3</v>
      </c>
    </row>
    <row r="1021" spans="1:8" x14ac:dyDescent="0.2">
      <c r="A1021" t="s">
        <v>14</v>
      </c>
      <c r="B1021">
        <v>2015</v>
      </c>
      <c r="C1021" t="s">
        <v>56</v>
      </c>
      <c r="D1021" t="s">
        <v>65</v>
      </c>
      <c r="E1021" t="s">
        <v>68</v>
      </c>
      <c r="F1021">
        <v>43785.147165000002</v>
      </c>
      <c r="G1021">
        <v>15.948303384146078</v>
      </c>
      <c r="H1021">
        <v>5.4341720453945849E-3</v>
      </c>
    </row>
    <row r="1022" spans="1:8" x14ac:dyDescent="0.2">
      <c r="A1022" t="s">
        <v>14</v>
      </c>
      <c r="B1022">
        <v>2015</v>
      </c>
      <c r="C1022" t="s">
        <v>56</v>
      </c>
      <c r="D1022" t="s">
        <v>65</v>
      </c>
      <c r="E1022" t="s">
        <v>58</v>
      </c>
      <c r="F1022">
        <v>11387209.621915998</v>
      </c>
      <c r="G1022">
        <v>4147.6775917828227</v>
      </c>
      <c r="H1022">
        <v>1.4132659179898446</v>
      </c>
    </row>
    <row r="1023" spans="1:8" x14ac:dyDescent="0.2">
      <c r="A1023" t="s">
        <v>14</v>
      </c>
      <c r="B1023">
        <v>2016</v>
      </c>
      <c r="C1023" t="s">
        <v>56</v>
      </c>
      <c r="D1023" t="s">
        <v>65</v>
      </c>
      <c r="E1023" t="s">
        <v>66</v>
      </c>
      <c r="F1023">
        <v>350669.67462880001</v>
      </c>
      <c r="G1023">
        <v>114.94435365216756</v>
      </c>
      <c r="H1023">
        <v>4.0641509281542455E-2</v>
      </c>
    </row>
    <row r="1024" spans="1:8" x14ac:dyDescent="0.2">
      <c r="A1024" t="s">
        <v>14</v>
      </c>
      <c r="B1024">
        <v>2016</v>
      </c>
      <c r="C1024" t="s">
        <v>56</v>
      </c>
      <c r="D1024" t="s">
        <v>65</v>
      </c>
      <c r="E1024" t="s">
        <v>83</v>
      </c>
      <c r="F1024">
        <v>7444579.4490763824</v>
      </c>
      <c r="G1024">
        <v>2440.2234778131451</v>
      </c>
      <c r="H1024">
        <v>0.86280327803392343</v>
      </c>
    </row>
    <row r="1025" spans="1:8" x14ac:dyDescent="0.2">
      <c r="A1025" t="s">
        <v>14</v>
      </c>
      <c r="B1025">
        <v>2016</v>
      </c>
      <c r="C1025" t="s">
        <v>56</v>
      </c>
      <c r="D1025" t="s">
        <v>65</v>
      </c>
      <c r="E1025" t="s">
        <v>67</v>
      </c>
      <c r="F1025">
        <v>34588.905967999999</v>
      </c>
      <c r="G1025">
        <v>11.337733849486494</v>
      </c>
      <c r="H1025">
        <v>4.0087451086978582E-3</v>
      </c>
    </row>
    <row r="1026" spans="1:8" x14ac:dyDescent="0.2">
      <c r="A1026" t="s">
        <v>14</v>
      </c>
      <c r="B1026">
        <v>2016</v>
      </c>
      <c r="C1026" t="s">
        <v>56</v>
      </c>
      <c r="D1026" t="s">
        <v>65</v>
      </c>
      <c r="E1026" t="s">
        <v>68</v>
      </c>
      <c r="F1026">
        <v>125147.85725959999</v>
      </c>
      <c r="G1026">
        <v>41.021624065113905</v>
      </c>
      <c r="H1026">
        <v>1.4504241941551282E-2</v>
      </c>
    </row>
    <row r="1027" spans="1:8" x14ac:dyDescent="0.2">
      <c r="A1027" t="s">
        <v>14</v>
      </c>
      <c r="B1027">
        <v>2016</v>
      </c>
      <c r="C1027" t="s">
        <v>56</v>
      </c>
      <c r="D1027" t="s">
        <v>65</v>
      </c>
      <c r="E1027" t="s">
        <v>58</v>
      </c>
      <c r="F1027">
        <v>7954985.8869327828</v>
      </c>
      <c r="G1027">
        <v>2607.5271893799136</v>
      </c>
      <c r="H1027">
        <v>0.92195777436571524</v>
      </c>
    </row>
    <row r="1028" spans="1:8" x14ac:dyDescent="0.2">
      <c r="A1028" t="s">
        <v>14</v>
      </c>
      <c r="B1028">
        <v>2017</v>
      </c>
      <c r="C1028" t="s">
        <v>56</v>
      </c>
      <c r="D1028" t="s">
        <v>65</v>
      </c>
      <c r="E1028" t="s">
        <v>66</v>
      </c>
      <c r="F1028">
        <v>64131.371382910002</v>
      </c>
      <c r="G1028">
        <v>21.74041545882886</v>
      </c>
      <c r="H1028">
        <v>6.9706795631869992E-3</v>
      </c>
    </row>
    <row r="1029" spans="1:8" x14ac:dyDescent="0.2">
      <c r="A1029" t="s">
        <v>14</v>
      </c>
      <c r="B1029">
        <v>2017</v>
      </c>
      <c r="C1029" t="s">
        <v>56</v>
      </c>
      <c r="D1029" t="s">
        <v>65</v>
      </c>
      <c r="E1029" t="s">
        <v>83</v>
      </c>
      <c r="F1029">
        <v>4810096.5061578481</v>
      </c>
      <c r="G1029">
        <v>1630.6137571354034</v>
      </c>
      <c r="H1029">
        <v>0.52282745073757797</v>
      </c>
    </row>
    <row r="1030" spans="1:8" x14ac:dyDescent="0.2">
      <c r="A1030" t="s">
        <v>14</v>
      </c>
      <c r="B1030">
        <v>2017</v>
      </c>
      <c r="C1030" t="s">
        <v>56</v>
      </c>
      <c r="D1030" t="s">
        <v>65</v>
      </c>
      <c r="E1030" t="s">
        <v>67</v>
      </c>
      <c r="F1030">
        <v>20097.881721000002</v>
      </c>
      <c r="G1030">
        <v>6.8131444725877017</v>
      </c>
      <c r="H1030">
        <v>2.1845142300084604E-3</v>
      </c>
    </row>
    <row r="1031" spans="1:8" x14ac:dyDescent="0.2">
      <c r="A1031" t="s">
        <v>14</v>
      </c>
      <c r="B1031">
        <v>2017</v>
      </c>
      <c r="C1031" t="s">
        <v>56</v>
      </c>
      <c r="D1031" t="s">
        <v>65</v>
      </c>
      <c r="E1031" t="s">
        <v>68</v>
      </c>
      <c r="F1031">
        <v>50793.021124839994</v>
      </c>
      <c r="G1031">
        <v>17.218739563042625</v>
      </c>
      <c r="H1031">
        <v>5.5208841893220374E-3</v>
      </c>
    </row>
    <row r="1032" spans="1:8" x14ac:dyDescent="0.2">
      <c r="A1032" t="s">
        <v>14</v>
      </c>
      <c r="B1032">
        <v>2017</v>
      </c>
      <c r="C1032" t="s">
        <v>56</v>
      </c>
      <c r="D1032" t="s">
        <v>65</v>
      </c>
      <c r="E1032" t="s">
        <v>58</v>
      </c>
      <c r="F1032">
        <v>4945118.7803865978</v>
      </c>
      <c r="G1032">
        <v>1676.3860566298624</v>
      </c>
      <c r="H1032">
        <v>0.53750352872009532</v>
      </c>
    </row>
    <row r="1033" spans="1:8" x14ac:dyDescent="0.2">
      <c r="A1033" t="s">
        <v>14</v>
      </c>
      <c r="B1033">
        <v>2018</v>
      </c>
      <c r="C1033" t="s">
        <v>56</v>
      </c>
      <c r="D1033" t="s">
        <v>65</v>
      </c>
      <c r="E1033" t="s">
        <v>66</v>
      </c>
      <c r="F1033">
        <v>272841.10200708004</v>
      </c>
      <c r="G1033">
        <v>92.260711463850953</v>
      </c>
      <c r="H1033">
        <v>2.7658664870740226E-2</v>
      </c>
    </row>
    <row r="1034" spans="1:8" x14ac:dyDescent="0.2">
      <c r="A1034" t="s">
        <v>14</v>
      </c>
      <c r="B1034">
        <v>2018</v>
      </c>
      <c r="C1034" t="s">
        <v>56</v>
      </c>
      <c r="D1034" t="s">
        <v>65</v>
      </c>
      <c r="E1034" t="s">
        <v>83</v>
      </c>
      <c r="F1034">
        <v>6750802.6671946421</v>
      </c>
      <c r="G1034">
        <v>2282.7713729556708</v>
      </c>
      <c r="H1034">
        <v>0.68434772916138809</v>
      </c>
    </row>
    <row r="1035" spans="1:8" x14ac:dyDescent="0.2">
      <c r="A1035" t="s">
        <v>14</v>
      </c>
      <c r="B1035">
        <v>2018</v>
      </c>
      <c r="C1035" t="s">
        <v>56</v>
      </c>
      <c r="D1035" t="s">
        <v>65</v>
      </c>
      <c r="E1035" t="s">
        <v>67</v>
      </c>
      <c r="F1035">
        <v>136535.79647810999</v>
      </c>
      <c r="G1035">
        <v>46.169325774923394</v>
      </c>
      <c r="H1035">
        <v>1.3841015191140969E-2</v>
      </c>
    </row>
    <row r="1036" spans="1:8" x14ac:dyDescent="0.2">
      <c r="A1036" t="s">
        <v>14</v>
      </c>
      <c r="B1036">
        <v>2018</v>
      </c>
      <c r="C1036" t="s">
        <v>56</v>
      </c>
      <c r="D1036" t="s">
        <v>65</v>
      </c>
      <c r="E1036" t="s">
        <v>68</v>
      </c>
      <c r="F1036">
        <v>33436.505943620003</v>
      </c>
      <c r="G1036">
        <v>11.306492330263394</v>
      </c>
      <c r="H1036">
        <v>3.3895520342792822E-3</v>
      </c>
    </row>
    <row r="1037" spans="1:8" x14ac:dyDescent="0.2">
      <c r="A1037" t="s">
        <v>14</v>
      </c>
      <c r="B1037">
        <v>2018</v>
      </c>
      <c r="C1037" t="s">
        <v>56</v>
      </c>
      <c r="D1037" t="s">
        <v>65</v>
      </c>
      <c r="E1037" t="s">
        <v>58</v>
      </c>
      <c r="F1037">
        <v>7193616.071623452</v>
      </c>
      <c r="G1037">
        <v>2432.5079025247087</v>
      </c>
      <c r="H1037">
        <v>0.72923696125754867</v>
      </c>
    </row>
    <row r="1038" spans="1:8" x14ac:dyDescent="0.2">
      <c r="A1038" t="s">
        <v>14</v>
      </c>
      <c r="B1038">
        <v>2019</v>
      </c>
      <c r="C1038" t="s">
        <v>56</v>
      </c>
      <c r="D1038" t="s">
        <v>65</v>
      </c>
      <c r="E1038" t="s">
        <v>66</v>
      </c>
      <c r="F1038">
        <v>514253.15576353006</v>
      </c>
      <c r="G1038">
        <v>156.71642200220529</v>
      </c>
      <c r="H1038">
        <v>4.8426664151121096E-2</v>
      </c>
    </row>
    <row r="1039" spans="1:8" x14ac:dyDescent="0.2">
      <c r="A1039" t="s">
        <v>14</v>
      </c>
      <c r="B1039">
        <v>2019</v>
      </c>
      <c r="C1039" t="s">
        <v>56</v>
      </c>
      <c r="D1039" t="s">
        <v>65</v>
      </c>
      <c r="E1039" t="s">
        <v>83</v>
      </c>
      <c r="F1039">
        <v>8306691.3645845773</v>
      </c>
      <c r="G1039">
        <v>2531.428217297937</v>
      </c>
      <c r="H1039">
        <v>0.78223215241624988</v>
      </c>
    </row>
    <row r="1040" spans="1:8" x14ac:dyDescent="0.2">
      <c r="A1040" t="s">
        <v>14</v>
      </c>
      <c r="B1040">
        <v>2019</v>
      </c>
      <c r="C1040" t="s">
        <v>56</v>
      </c>
      <c r="D1040" t="s">
        <v>65</v>
      </c>
      <c r="E1040" t="s">
        <v>67</v>
      </c>
      <c r="F1040">
        <v>70011.823535949996</v>
      </c>
      <c r="G1040">
        <v>21.335800003236429</v>
      </c>
      <c r="H1040">
        <v>6.5929377914056729E-3</v>
      </c>
    </row>
    <row r="1041" spans="1:8" x14ac:dyDescent="0.2">
      <c r="A1041" t="s">
        <v>14</v>
      </c>
      <c r="B1041">
        <v>2019</v>
      </c>
      <c r="C1041" t="s">
        <v>56</v>
      </c>
      <c r="D1041" t="s">
        <v>65</v>
      </c>
      <c r="E1041" t="s">
        <v>68</v>
      </c>
      <c r="F1041">
        <v>58891.336731019997</v>
      </c>
      <c r="G1041">
        <v>17.946879811966387</v>
      </c>
      <c r="H1041">
        <v>5.5457335620028485E-3</v>
      </c>
    </row>
    <row r="1042" spans="1:8" x14ac:dyDescent="0.2">
      <c r="A1042" t="s">
        <v>14</v>
      </c>
      <c r="B1042">
        <v>2019</v>
      </c>
      <c r="C1042" t="s">
        <v>56</v>
      </c>
      <c r="D1042" t="s">
        <v>65</v>
      </c>
      <c r="E1042" t="s">
        <v>58</v>
      </c>
      <c r="F1042">
        <v>8949847.6806150787</v>
      </c>
      <c r="G1042">
        <v>2727.4273191153457</v>
      </c>
      <c r="H1042">
        <v>0.84279748792077958</v>
      </c>
    </row>
    <row r="1043" spans="1:8" x14ac:dyDescent="0.2">
      <c r="A1043" t="s">
        <v>14</v>
      </c>
      <c r="B1043">
        <v>2008</v>
      </c>
      <c r="C1043" t="s">
        <v>56</v>
      </c>
      <c r="D1043" t="s">
        <v>84</v>
      </c>
      <c r="E1043" t="s">
        <v>58</v>
      </c>
      <c r="F1043">
        <v>378344.03677499999</v>
      </c>
      <c r="G1043">
        <v>192.20419438622986</v>
      </c>
      <c r="H1043">
        <v>7.936191217848429E-2</v>
      </c>
    </row>
    <row r="1044" spans="1:8" x14ac:dyDescent="0.2">
      <c r="A1044" t="s">
        <v>14</v>
      </c>
      <c r="B1044">
        <v>2009</v>
      </c>
      <c r="C1044" t="s">
        <v>56</v>
      </c>
      <c r="D1044" t="s">
        <v>84</v>
      </c>
      <c r="E1044" t="s">
        <v>58</v>
      </c>
      <c r="F1044">
        <v>552065.53022900003</v>
      </c>
      <c r="G1044">
        <v>255.97942984457907</v>
      </c>
      <c r="H1044">
        <v>0.11014708009309504</v>
      </c>
    </row>
    <row r="1045" spans="1:8" x14ac:dyDescent="0.2">
      <c r="A1045" t="s">
        <v>14</v>
      </c>
      <c r="B1045">
        <v>2010</v>
      </c>
      <c r="C1045" t="s">
        <v>56</v>
      </c>
      <c r="D1045" t="s">
        <v>84</v>
      </c>
      <c r="E1045" t="s">
        <v>58</v>
      </c>
      <c r="F1045">
        <v>619977.274156</v>
      </c>
      <c r="G1045">
        <v>326.56982751906736</v>
      </c>
      <c r="H1045">
        <v>0.11396087905087836</v>
      </c>
    </row>
    <row r="1046" spans="1:8" x14ac:dyDescent="0.2">
      <c r="A1046" t="s">
        <v>14</v>
      </c>
      <c r="B1046">
        <v>2011</v>
      </c>
      <c r="C1046" t="s">
        <v>56</v>
      </c>
      <c r="D1046" t="s">
        <v>84</v>
      </c>
      <c r="E1046" t="s">
        <v>58</v>
      </c>
      <c r="F1046">
        <v>706632.94722500001</v>
      </c>
      <c r="G1046">
        <v>382.38916212327558</v>
      </c>
      <c r="H1046">
        <v>0.1141651446556645</v>
      </c>
    </row>
    <row r="1047" spans="1:8" x14ac:dyDescent="0.2">
      <c r="A1047" t="s">
        <v>14</v>
      </c>
      <c r="B1047">
        <v>2012</v>
      </c>
      <c r="C1047" t="s">
        <v>56</v>
      </c>
      <c r="D1047" t="s">
        <v>84</v>
      </c>
      <c r="E1047" t="s">
        <v>58</v>
      </c>
      <c r="F1047">
        <v>760725.96910600003</v>
      </c>
      <c r="G1047">
        <v>423.39059381883135</v>
      </c>
      <c r="H1047">
        <v>0.11414566198764375</v>
      </c>
    </row>
    <row r="1048" spans="1:8" x14ac:dyDescent="0.2">
      <c r="A1048" t="s">
        <v>14</v>
      </c>
      <c r="B1048">
        <v>2013</v>
      </c>
      <c r="C1048" t="s">
        <v>56</v>
      </c>
      <c r="D1048" t="s">
        <v>84</v>
      </c>
      <c r="E1048" t="s">
        <v>58</v>
      </c>
      <c r="F1048">
        <v>943104.18492899998</v>
      </c>
      <c r="G1048">
        <v>504.52694462702914</v>
      </c>
      <c r="H1048">
        <v>0.13203498021139318</v>
      </c>
    </row>
    <row r="1049" spans="1:8" x14ac:dyDescent="0.2">
      <c r="A1049" t="s">
        <v>14</v>
      </c>
      <c r="B1049">
        <v>2014</v>
      </c>
      <c r="C1049" t="s">
        <v>56</v>
      </c>
      <c r="D1049" t="s">
        <v>84</v>
      </c>
      <c r="E1049" t="s">
        <v>58</v>
      </c>
      <c r="F1049">
        <v>1258503.0881690001</v>
      </c>
      <c r="G1049">
        <v>628.48400161962593</v>
      </c>
      <c r="H1049">
        <v>0.16490790618518769</v>
      </c>
    </row>
    <row r="1050" spans="1:8" x14ac:dyDescent="0.2">
      <c r="A1050" t="s">
        <v>14</v>
      </c>
      <c r="B1050">
        <v>2015</v>
      </c>
      <c r="C1050" t="s">
        <v>56</v>
      </c>
      <c r="D1050" t="s">
        <v>84</v>
      </c>
      <c r="E1050" t="s">
        <v>58</v>
      </c>
      <c r="F1050">
        <v>853364.65398800001</v>
      </c>
      <c r="G1050">
        <v>310.82956847947975</v>
      </c>
      <c r="H1050">
        <v>0.10591103713216016</v>
      </c>
    </row>
    <row r="1051" spans="1:8" x14ac:dyDescent="0.2">
      <c r="A1051" t="s">
        <v>14</v>
      </c>
      <c r="B1051">
        <v>2016</v>
      </c>
      <c r="C1051" t="s">
        <v>56</v>
      </c>
      <c r="D1051" t="s">
        <v>84</v>
      </c>
      <c r="E1051" t="s">
        <v>58</v>
      </c>
      <c r="F1051">
        <v>831112.22395300004</v>
      </c>
      <c r="G1051">
        <v>272.42634395408663</v>
      </c>
      <c r="H1051">
        <v>9.6323285438196057E-2</v>
      </c>
    </row>
    <row r="1052" spans="1:8" x14ac:dyDescent="0.2">
      <c r="A1052" t="s">
        <v>14</v>
      </c>
      <c r="B1052">
        <v>2017</v>
      </c>
      <c r="C1052" t="s">
        <v>56</v>
      </c>
      <c r="D1052" t="s">
        <v>84</v>
      </c>
      <c r="E1052" t="s">
        <v>58</v>
      </c>
      <c r="F1052">
        <v>228136.421863</v>
      </c>
      <c r="G1052">
        <v>77.337822124196308</v>
      </c>
      <c r="H1052">
        <v>2.4797004324201965E-2</v>
      </c>
    </row>
    <row r="1053" spans="1:8" x14ac:dyDescent="0.2">
      <c r="A1053" t="s">
        <v>14</v>
      </c>
      <c r="B1053">
        <v>2018</v>
      </c>
      <c r="C1053" t="s">
        <v>56</v>
      </c>
      <c r="D1053" t="s">
        <v>84</v>
      </c>
      <c r="E1053" t="s">
        <v>58</v>
      </c>
      <c r="F1053">
        <v>1001534.34887288</v>
      </c>
      <c r="G1053">
        <v>338.66697833561324</v>
      </c>
      <c r="H1053">
        <v>0.10152833538728043</v>
      </c>
    </row>
    <row r="1054" spans="1:8" x14ac:dyDescent="0.2">
      <c r="A1054" t="s">
        <v>14</v>
      </c>
      <c r="B1054">
        <v>2019</v>
      </c>
      <c r="C1054" t="s">
        <v>56</v>
      </c>
      <c r="D1054" t="s">
        <v>84</v>
      </c>
      <c r="E1054" t="s">
        <v>58</v>
      </c>
      <c r="F1054">
        <v>1150279.0294140899</v>
      </c>
      <c r="G1054">
        <v>350.54255238608278</v>
      </c>
      <c r="H1054">
        <v>0.10832053359946364</v>
      </c>
    </row>
    <row r="1055" spans="1:8" x14ac:dyDescent="0.2">
      <c r="A1055" t="s">
        <v>15</v>
      </c>
      <c r="B1055">
        <v>2008</v>
      </c>
      <c r="C1055" t="s">
        <v>56</v>
      </c>
      <c r="D1055" t="s">
        <v>57</v>
      </c>
      <c r="E1055" t="s">
        <v>58</v>
      </c>
      <c r="F1055">
        <v>551998.10520625999</v>
      </c>
      <c r="G1055">
        <v>1048.4256509408765</v>
      </c>
      <c r="H1055">
        <v>3.4247802455058225</v>
      </c>
    </row>
    <row r="1056" spans="1:8" x14ac:dyDescent="0.2">
      <c r="A1056" t="s">
        <v>15</v>
      </c>
      <c r="B1056">
        <v>2009</v>
      </c>
      <c r="C1056" t="s">
        <v>56</v>
      </c>
      <c r="D1056" t="s">
        <v>57</v>
      </c>
      <c r="E1056" t="s">
        <v>58</v>
      </c>
      <c r="F1056">
        <v>742756.95286374004</v>
      </c>
      <c r="G1056">
        <v>1295.8144239841502</v>
      </c>
      <c r="H1056">
        <v>4.239902542123251</v>
      </c>
    </row>
    <row r="1057" spans="1:8" x14ac:dyDescent="0.2">
      <c r="A1057" t="s">
        <v>15</v>
      </c>
      <c r="B1057">
        <v>2010</v>
      </c>
      <c r="C1057" t="s">
        <v>56</v>
      </c>
      <c r="D1057" t="s">
        <v>57</v>
      </c>
      <c r="E1057" t="s">
        <v>58</v>
      </c>
      <c r="F1057">
        <v>723341.39373189001</v>
      </c>
      <c r="G1057">
        <v>1376.4126486245029</v>
      </c>
      <c r="H1057">
        <v>3.6932198882405571</v>
      </c>
    </row>
    <row r="1058" spans="1:8" x14ac:dyDescent="0.2">
      <c r="A1058" t="s">
        <v>15</v>
      </c>
      <c r="B1058">
        <v>2011</v>
      </c>
      <c r="C1058" t="s">
        <v>56</v>
      </c>
      <c r="D1058" t="s">
        <v>57</v>
      </c>
      <c r="E1058" t="s">
        <v>58</v>
      </c>
      <c r="F1058">
        <v>774341.61095237499</v>
      </c>
      <c r="G1058">
        <v>1531.200065939435</v>
      </c>
      <c r="H1058">
        <v>3.6230535793070411</v>
      </c>
    </row>
    <row r="1059" spans="1:8" x14ac:dyDescent="0.2">
      <c r="A1059" t="s">
        <v>15</v>
      </c>
      <c r="B1059">
        <v>2012</v>
      </c>
      <c r="C1059" t="s">
        <v>56</v>
      </c>
      <c r="D1059" t="s">
        <v>57</v>
      </c>
      <c r="E1059" t="s">
        <v>58</v>
      </c>
      <c r="F1059">
        <v>858937.80577139009</v>
      </c>
      <c r="G1059">
        <v>1707.444065048207</v>
      </c>
      <c r="H1059">
        <v>3.674045623700037</v>
      </c>
    </row>
    <row r="1060" spans="1:8" x14ac:dyDescent="0.2">
      <c r="A1060" t="s">
        <v>15</v>
      </c>
      <c r="B1060">
        <v>2013</v>
      </c>
      <c r="C1060" t="s">
        <v>56</v>
      </c>
      <c r="D1060" t="s">
        <v>57</v>
      </c>
      <c r="E1060" t="s">
        <v>58</v>
      </c>
      <c r="F1060">
        <v>731358.17525174096</v>
      </c>
      <c r="G1060">
        <v>1462.2516500666154</v>
      </c>
      <c r="H1060">
        <v>2.9394897081441065</v>
      </c>
    </row>
    <row r="1061" spans="1:8" x14ac:dyDescent="0.2">
      <c r="A1061" t="s">
        <v>15</v>
      </c>
      <c r="B1061">
        <v>2014</v>
      </c>
      <c r="C1061" t="s">
        <v>56</v>
      </c>
      <c r="D1061" t="s">
        <v>57</v>
      </c>
      <c r="E1061" t="s">
        <v>58</v>
      </c>
      <c r="F1061">
        <v>767484.94049245003</v>
      </c>
      <c r="G1061">
        <v>1424.6275813034574</v>
      </c>
      <c r="H1061">
        <v>2.8167069971921186</v>
      </c>
    </row>
    <row r="1062" spans="1:8" x14ac:dyDescent="0.2">
      <c r="A1062" t="s">
        <v>15</v>
      </c>
      <c r="B1062">
        <v>2015</v>
      </c>
      <c r="C1062" t="s">
        <v>56</v>
      </c>
      <c r="D1062" t="s">
        <v>57</v>
      </c>
      <c r="E1062" t="s">
        <v>58</v>
      </c>
      <c r="F1062">
        <v>723934.87377486296</v>
      </c>
      <c r="G1062">
        <v>1352.0648272349208</v>
      </c>
      <c r="H1062">
        <v>2.468352723033918</v>
      </c>
    </row>
    <row r="1063" spans="1:8" x14ac:dyDescent="0.2">
      <c r="A1063" t="s">
        <v>15</v>
      </c>
      <c r="B1063">
        <v>2016</v>
      </c>
      <c r="C1063" t="s">
        <v>56</v>
      </c>
      <c r="D1063" t="s">
        <v>57</v>
      </c>
      <c r="E1063" t="s">
        <v>58</v>
      </c>
      <c r="F1063">
        <v>774902.18764934002</v>
      </c>
      <c r="G1063">
        <v>1420.1765263598154</v>
      </c>
      <c r="H1063">
        <v>2.4846506681595546</v>
      </c>
    </row>
    <row r="1064" spans="1:8" x14ac:dyDescent="0.2">
      <c r="A1064" t="s">
        <v>15</v>
      </c>
      <c r="B1064">
        <v>2017</v>
      </c>
      <c r="C1064" t="s">
        <v>56</v>
      </c>
      <c r="D1064" t="s">
        <v>57</v>
      </c>
      <c r="E1064" t="s">
        <v>58</v>
      </c>
      <c r="F1064">
        <v>790528.94807005092</v>
      </c>
      <c r="G1064">
        <v>1390.9386628729485</v>
      </c>
      <c r="H1064">
        <v>2.3784104775020221</v>
      </c>
    </row>
    <row r="1065" spans="1:8" x14ac:dyDescent="0.2">
      <c r="A1065" t="s">
        <v>15</v>
      </c>
      <c r="B1065">
        <v>2018</v>
      </c>
      <c r="C1065" t="s">
        <v>56</v>
      </c>
      <c r="D1065" t="s">
        <v>57</v>
      </c>
      <c r="E1065" t="s">
        <v>58</v>
      </c>
      <c r="F1065">
        <v>748478.37219309108</v>
      </c>
      <c r="G1065">
        <v>1294.9000652412337</v>
      </c>
      <c r="H1065">
        <v>2.1384254980695458</v>
      </c>
    </row>
    <row r="1066" spans="1:8" x14ac:dyDescent="0.2">
      <c r="A1066" t="s">
        <v>15</v>
      </c>
      <c r="B1066">
        <v>2019</v>
      </c>
      <c r="C1066" t="s">
        <v>56</v>
      </c>
      <c r="D1066" t="s">
        <v>57</v>
      </c>
      <c r="E1066" t="s">
        <v>58</v>
      </c>
      <c r="F1066">
        <v>909593.35322673025</v>
      </c>
      <c r="G1066">
        <v>1547.7330410766604</v>
      </c>
      <c r="H1066">
        <v>2.5054787263663543</v>
      </c>
    </row>
    <row r="1067" spans="1:8" x14ac:dyDescent="0.2">
      <c r="A1067" t="s">
        <v>15</v>
      </c>
      <c r="B1067">
        <v>2008</v>
      </c>
      <c r="C1067" t="s">
        <v>56</v>
      </c>
      <c r="D1067" t="s">
        <v>59</v>
      </c>
      <c r="E1067" t="s">
        <v>60</v>
      </c>
      <c r="F1067">
        <v>10738.97</v>
      </c>
      <c r="G1067">
        <v>20.396830182012117</v>
      </c>
      <c r="H1067">
        <v>6.6628149564638334E-2</v>
      </c>
    </row>
    <row r="1068" spans="1:8" x14ac:dyDescent="0.2">
      <c r="A1068" t="s">
        <v>15</v>
      </c>
      <c r="B1068">
        <v>2008</v>
      </c>
      <c r="C1068" t="s">
        <v>56</v>
      </c>
      <c r="D1068" t="s">
        <v>59</v>
      </c>
      <c r="E1068" t="s">
        <v>61</v>
      </c>
    </row>
    <row r="1069" spans="1:8" x14ac:dyDescent="0.2">
      <c r="A1069" t="s">
        <v>15</v>
      </c>
      <c r="B1069">
        <v>2008</v>
      </c>
      <c r="C1069" t="s">
        <v>56</v>
      </c>
      <c r="D1069" t="s">
        <v>59</v>
      </c>
      <c r="E1069" t="s">
        <v>62</v>
      </c>
      <c r="F1069">
        <v>976.4</v>
      </c>
      <c r="G1069">
        <v>1.8545042019594646</v>
      </c>
      <c r="H1069">
        <v>6.0579110692098844E-3</v>
      </c>
    </row>
    <row r="1070" spans="1:8" x14ac:dyDescent="0.2">
      <c r="A1070" t="s">
        <v>15</v>
      </c>
      <c r="B1070">
        <v>2008</v>
      </c>
      <c r="C1070" t="s">
        <v>56</v>
      </c>
      <c r="D1070" t="s">
        <v>59</v>
      </c>
      <c r="E1070" t="s">
        <v>58</v>
      </c>
      <c r="F1070">
        <v>11715.369999999999</v>
      </c>
      <c r="G1070">
        <v>22.251334383971582</v>
      </c>
      <c r="H1070">
        <v>7.2686060633848221E-2</v>
      </c>
    </row>
    <row r="1071" spans="1:8" x14ac:dyDescent="0.2">
      <c r="A1071" t="s">
        <v>15</v>
      </c>
      <c r="B1071">
        <v>2009</v>
      </c>
      <c r="C1071" t="s">
        <v>56</v>
      </c>
      <c r="D1071" t="s">
        <v>59</v>
      </c>
      <c r="E1071" t="s">
        <v>60</v>
      </c>
      <c r="F1071">
        <v>10155.42</v>
      </c>
      <c r="G1071">
        <v>17.717154537402571</v>
      </c>
      <c r="H1071">
        <v>5.797049883991913E-2</v>
      </c>
    </row>
    <row r="1072" spans="1:8" x14ac:dyDescent="0.2">
      <c r="A1072" t="s">
        <v>15</v>
      </c>
      <c r="B1072">
        <v>2009</v>
      </c>
      <c r="C1072" t="s">
        <v>56</v>
      </c>
      <c r="D1072" t="s">
        <v>59</v>
      </c>
      <c r="E1072" t="s">
        <v>61</v>
      </c>
    </row>
    <row r="1073" spans="1:8" x14ac:dyDescent="0.2">
      <c r="A1073" t="s">
        <v>15</v>
      </c>
      <c r="B1073">
        <v>2009</v>
      </c>
      <c r="C1073" t="s">
        <v>56</v>
      </c>
      <c r="D1073" t="s">
        <v>59</v>
      </c>
      <c r="E1073" t="s">
        <v>62</v>
      </c>
      <c r="F1073">
        <v>1084.1736015700001</v>
      </c>
      <c r="G1073">
        <v>1.8914502053472937</v>
      </c>
      <c r="H1073">
        <v>6.1888217830562038E-3</v>
      </c>
    </row>
    <row r="1074" spans="1:8" x14ac:dyDescent="0.2">
      <c r="A1074" t="s">
        <v>15</v>
      </c>
      <c r="B1074">
        <v>2009</v>
      </c>
      <c r="C1074" t="s">
        <v>56</v>
      </c>
      <c r="D1074" t="s">
        <v>59</v>
      </c>
      <c r="E1074" t="s">
        <v>58</v>
      </c>
      <c r="F1074">
        <v>11239.593601570001</v>
      </c>
      <c r="G1074">
        <v>19.608604742749865</v>
      </c>
      <c r="H1074">
        <v>6.415932062297533E-2</v>
      </c>
    </row>
    <row r="1075" spans="1:8" x14ac:dyDescent="0.2">
      <c r="A1075" t="s">
        <v>15</v>
      </c>
      <c r="B1075">
        <v>2010</v>
      </c>
      <c r="C1075" t="s">
        <v>56</v>
      </c>
      <c r="D1075" t="s">
        <v>59</v>
      </c>
      <c r="E1075" t="s">
        <v>60</v>
      </c>
      <c r="F1075">
        <v>16075.25</v>
      </c>
      <c r="G1075">
        <v>30.588844522842574</v>
      </c>
      <c r="H1075">
        <v>8.2076642540997127E-2</v>
      </c>
    </row>
    <row r="1076" spans="1:8" x14ac:dyDescent="0.2">
      <c r="A1076" t="s">
        <v>15</v>
      </c>
      <c r="B1076">
        <v>2010</v>
      </c>
      <c r="C1076" t="s">
        <v>56</v>
      </c>
      <c r="D1076" t="s">
        <v>59</v>
      </c>
      <c r="E1076" t="s">
        <v>61</v>
      </c>
    </row>
    <row r="1077" spans="1:8" x14ac:dyDescent="0.2">
      <c r="A1077" t="s">
        <v>15</v>
      </c>
      <c r="B1077">
        <v>2010</v>
      </c>
      <c r="C1077" t="s">
        <v>56</v>
      </c>
      <c r="D1077" t="s">
        <v>59</v>
      </c>
      <c r="E1077" t="s">
        <v>62</v>
      </c>
      <c r="F1077">
        <v>1674.11769153</v>
      </c>
      <c r="G1077">
        <v>3.1856005834529042</v>
      </c>
      <c r="H1077">
        <v>8.5476716902858196E-3</v>
      </c>
    </row>
    <row r="1078" spans="1:8" x14ac:dyDescent="0.2">
      <c r="A1078" t="s">
        <v>15</v>
      </c>
      <c r="B1078">
        <v>2010</v>
      </c>
      <c r="C1078" t="s">
        <v>56</v>
      </c>
      <c r="D1078" t="s">
        <v>59</v>
      </c>
      <c r="E1078" t="s">
        <v>58</v>
      </c>
      <c r="F1078">
        <v>17749.367691529998</v>
      </c>
      <c r="G1078">
        <v>33.774445106295481</v>
      </c>
      <c r="H1078">
        <v>9.0624314231282949E-2</v>
      </c>
    </row>
    <row r="1079" spans="1:8" x14ac:dyDescent="0.2">
      <c r="A1079" t="s">
        <v>15</v>
      </c>
      <c r="B1079">
        <v>2011</v>
      </c>
      <c r="C1079" t="s">
        <v>56</v>
      </c>
      <c r="D1079" t="s">
        <v>59</v>
      </c>
      <c r="E1079" t="s">
        <v>60</v>
      </c>
      <c r="F1079">
        <v>17357.48</v>
      </c>
      <c r="G1079">
        <v>34.323061223397254</v>
      </c>
      <c r="H1079">
        <v>8.1213613155057707E-2</v>
      </c>
    </row>
    <row r="1080" spans="1:8" x14ac:dyDescent="0.2">
      <c r="A1080" t="s">
        <v>15</v>
      </c>
      <c r="B1080">
        <v>2011</v>
      </c>
      <c r="C1080" t="s">
        <v>56</v>
      </c>
      <c r="D1080" t="s">
        <v>59</v>
      </c>
      <c r="E1080" t="s">
        <v>61</v>
      </c>
    </row>
    <row r="1081" spans="1:8" x14ac:dyDescent="0.2">
      <c r="A1081" t="s">
        <v>15</v>
      </c>
      <c r="B1081">
        <v>2011</v>
      </c>
      <c r="C1081" t="s">
        <v>56</v>
      </c>
      <c r="D1081" t="s">
        <v>59</v>
      </c>
      <c r="E1081" t="s">
        <v>62</v>
      </c>
      <c r="F1081">
        <v>1513.5655810850001</v>
      </c>
      <c r="G1081">
        <v>2.9929577395570841</v>
      </c>
      <c r="H1081">
        <v>7.081795835976611E-3</v>
      </c>
    </row>
    <row r="1082" spans="1:8" x14ac:dyDescent="0.2">
      <c r="A1082" t="s">
        <v>15</v>
      </c>
      <c r="B1082">
        <v>2011</v>
      </c>
      <c r="C1082" t="s">
        <v>56</v>
      </c>
      <c r="D1082" t="s">
        <v>59</v>
      </c>
      <c r="E1082" t="s">
        <v>58</v>
      </c>
      <c r="F1082">
        <v>18871.045581085</v>
      </c>
      <c r="G1082">
        <v>37.316018962954338</v>
      </c>
      <c r="H1082">
        <v>8.8295408991034316E-2</v>
      </c>
    </row>
    <row r="1083" spans="1:8" x14ac:dyDescent="0.2">
      <c r="A1083" t="s">
        <v>15</v>
      </c>
      <c r="B1083">
        <v>2012</v>
      </c>
      <c r="C1083" t="s">
        <v>56</v>
      </c>
      <c r="D1083" t="s">
        <v>59</v>
      </c>
      <c r="E1083" t="s">
        <v>60</v>
      </c>
      <c r="F1083">
        <v>18256.86</v>
      </c>
      <c r="G1083">
        <v>36.291995816182201</v>
      </c>
      <c r="H1083">
        <v>7.8092425475747379E-2</v>
      </c>
    </row>
    <row r="1084" spans="1:8" x14ac:dyDescent="0.2">
      <c r="A1084" t="s">
        <v>15</v>
      </c>
      <c r="B1084">
        <v>2012</v>
      </c>
      <c r="C1084" t="s">
        <v>56</v>
      </c>
      <c r="D1084" t="s">
        <v>59</v>
      </c>
      <c r="E1084" t="s">
        <v>61</v>
      </c>
    </row>
    <row r="1085" spans="1:8" x14ac:dyDescent="0.2">
      <c r="A1085" t="s">
        <v>15</v>
      </c>
      <c r="B1085">
        <v>2012</v>
      </c>
      <c r="C1085" t="s">
        <v>56</v>
      </c>
      <c r="D1085" t="s">
        <v>59</v>
      </c>
      <c r="E1085" t="s">
        <v>62</v>
      </c>
      <c r="F1085">
        <v>1582.1156860399999</v>
      </c>
      <c r="G1085">
        <v>3.1450170433732803</v>
      </c>
      <c r="H1085">
        <v>6.7673877822412845E-3</v>
      </c>
    </row>
    <row r="1086" spans="1:8" x14ac:dyDescent="0.2">
      <c r="A1086" t="s">
        <v>15</v>
      </c>
      <c r="B1086">
        <v>2012</v>
      </c>
      <c r="C1086" t="s">
        <v>56</v>
      </c>
      <c r="D1086" t="s">
        <v>59</v>
      </c>
      <c r="E1086" t="s">
        <v>58</v>
      </c>
      <c r="F1086">
        <v>19838.975686040001</v>
      </c>
      <c r="G1086">
        <v>39.43701285955548</v>
      </c>
      <c r="H1086">
        <v>8.4859813257988664E-2</v>
      </c>
    </row>
    <row r="1087" spans="1:8" x14ac:dyDescent="0.2">
      <c r="A1087" t="s">
        <v>15</v>
      </c>
      <c r="B1087">
        <v>2013</v>
      </c>
      <c r="C1087" t="s">
        <v>56</v>
      </c>
      <c r="D1087" t="s">
        <v>59</v>
      </c>
      <c r="E1087" t="s">
        <v>60</v>
      </c>
      <c r="F1087">
        <v>32839.747687039999</v>
      </c>
      <c r="G1087">
        <v>65.658629202601844</v>
      </c>
      <c r="H1087">
        <v>0.13199018430453172</v>
      </c>
    </row>
    <row r="1088" spans="1:8" x14ac:dyDescent="0.2">
      <c r="A1088" t="s">
        <v>15</v>
      </c>
      <c r="B1088">
        <v>2013</v>
      </c>
      <c r="C1088" t="s">
        <v>56</v>
      </c>
      <c r="D1088" t="s">
        <v>59</v>
      </c>
      <c r="E1088" t="s">
        <v>61</v>
      </c>
    </row>
    <row r="1089" spans="1:8" x14ac:dyDescent="0.2">
      <c r="A1089" t="s">
        <v>15</v>
      </c>
      <c r="B1089">
        <v>2013</v>
      </c>
      <c r="C1089" t="s">
        <v>56</v>
      </c>
      <c r="D1089" t="s">
        <v>59</v>
      </c>
      <c r="E1089" t="s">
        <v>62</v>
      </c>
      <c r="F1089">
        <v>2011.2943605600001</v>
      </c>
      <c r="G1089">
        <v>4.0213107571898128</v>
      </c>
      <c r="H1089">
        <v>8.0838353531487751E-3</v>
      </c>
    </row>
    <row r="1090" spans="1:8" x14ac:dyDescent="0.2">
      <c r="A1090" t="s">
        <v>15</v>
      </c>
      <c r="B1090">
        <v>2013</v>
      </c>
      <c r="C1090" t="s">
        <v>56</v>
      </c>
      <c r="D1090" t="s">
        <v>59</v>
      </c>
      <c r="E1090" t="s">
        <v>58</v>
      </c>
      <c r="F1090">
        <v>34851.0420476</v>
      </c>
      <c r="G1090">
        <v>69.679939959791668</v>
      </c>
      <c r="H1090">
        <v>0.14007401965768052</v>
      </c>
    </row>
    <row r="1091" spans="1:8" x14ac:dyDescent="0.2">
      <c r="A1091" t="s">
        <v>15</v>
      </c>
      <c r="B1091">
        <v>2014</v>
      </c>
      <c r="C1091" t="s">
        <v>56</v>
      </c>
      <c r="D1091" t="s">
        <v>59</v>
      </c>
      <c r="E1091" t="s">
        <v>60</v>
      </c>
      <c r="F1091">
        <v>37304.050000000003</v>
      </c>
      <c r="G1091">
        <v>69.244848622337301</v>
      </c>
      <c r="H1091">
        <v>0.13690767481533186</v>
      </c>
    </row>
    <row r="1092" spans="1:8" x14ac:dyDescent="0.2">
      <c r="A1092" t="s">
        <v>15</v>
      </c>
      <c r="B1092">
        <v>2014</v>
      </c>
      <c r="C1092" t="s">
        <v>56</v>
      </c>
      <c r="D1092" t="s">
        <v>59</v>
      </c>
      <c r="E1092" t="s">
        <v>61</v>
      </c>
    </row>
    <row r="1093" spans="1:8" x14ac:dyDescent="0.2">
      <c r="A1093" t="s">
        <v>15</v>
      </c>
      <c r="B1093">
        <v>2014</v>
      </c>
      <c r="C1093" t="s">
        <v>56</v>
      </c>
      <c r="D1093" t="s">
        <v>59</v>
      </c>
      <c r="E1093" t="s">
        <v>62</v>
      </c>
      <c r="F1093">
        <v>4352.8390338299996</v>
      </c>
      <c r="G1093">
        <v>8.0798647861280273</v>
      </c>
      <c r="H1093">
        <v>1.5975130608260519E-2</v>
      </c>
    </row>
    <row r="1094" spans="1:8" x14ac:dyDescent="0.2">
      <c r="A1094" t="s">
        <v>15</v>
      </c>
      <c r="B1094">
        <v>2014</v>
      </c>
      <c r="C1094" t="s">
        <v>56</v>
      </c>
      <c r="D1094" t="s">
        <v>59</v>
      </c>
      <c r="E1094" t="s">
        <v>58</v>
      </c>
      <c r="F1094">
        <v>41656.889033830004</v>
      </c>
      <c r="G1094">
        <v>77.324713408465328</v>
      </c>
      <c r="H1094">
        <v>0.15288280542359237</v>
      </c>
    </row>
    <row r="1095" spans="1:8" x14ac:dyDescent="0.2">
      <c r="A1095" t="s">
        <v>15</v>
      </c>
      <c r="B1095">
        <v>2015</v>
      </c>
      <c r="C1095" t="s">
        <v>56</v>
      </c>
      <c r="D1095" t="s">
        <v>59</v>
      </c>
      <c r="E1095" t="s">
        <v>60</v>
      </c>
      <c r="F1095">
        <v>43607.54</v>
      </c>
      <c r="G1095">
        <v>81.444095556275101</v>
      </c>
      <c r="H1095">
        <v>0.14868573680190622</v>
      </c>
    </row>
    <row r="1096" spans="1:8" x14ac:dyDescent="0.2">
      <c r="A1096" t="s">
        <v>15</v>
      </c>
      <c r="B1096">
        <v>2015</v>
      </c>
      <c r="C1096" t="s">
        <v>56</v>
      </c>
      <c r="D1096" t="s">
        <v>59</v>
      </c>
      <c r="E1096" t="s">
        <v>61</v>
      </c>
    </row>
    <row r="1097" spans="1:8" x14ac:dyDescent="0.2">
      <c r="A1097" t="s">
        <v>15</v>
      </c>
      <c r="B1097">
        <v>2015</v>
      </c>
      <c r="C1097" t="s">
        <v>56</v>
      </c>
      <c r="D1097" t="s">
        <v>59</v>
      </c>
      <c r="E1097" t="s">
        <v>62</v>
      </c>
      <c r="F1097">
        <v>9413.6799482499991</v>
      </c>
      <c r="G1097">
        <v>17.581561565762797</v>
      </c>
      <c r="H1097">
        <v>3.209720014297715E-2</v>
      </c>
    </row>
    <row r="1098" spans="1:8" x14ac:dyDescent="0.2">
      <c r="A1098" t="s">
        <v>15</v>
      </c>
      <c r="B1098">
        <v>2015</v>
      </c>
      <c r="C1098" t="s">
        <v>56</v>
      </c>
      <c r="D1098" t="s">
        <v>59</v>
      </c>
      <c r="E1098" t="s">
        <v>58</v>
      </c>
      <c r="F1098">
        <v>53021.21994825</v>
      </c>
      <c r="G1098">
        <v>99.025657122037899</v>
      </c>
      <c r="H1098">
        <v>0.1807829369448834</v>
      </c>
    </row>
    <row r="1099" spans="1:8" x14ac:dyDescent="0.2">
      <c r="A1099" t="s">
        <v>15</v>
      </c>
      <c r="B1099">
        <v>2016</v>
      </c>
      <c r="C1099" t="s">
        <v>56</v>
      </c>
      <c r="D1099" t="s">
        <v>59</v>
      </c>
      <c r="E1099" t="s">
        <v>60</v>
      </c>
      <c r="F1099">
        <v>41082.49</v>
      </c>
      <c r="G1099">
        <v>75.292583854226962</v>
      </c>
      <c r="H1099">
        <v>0.13172712357130376</v>
      </c>
    </row>
    <row r="1100" spans="1:8" x14ac:dyDescent="0.2">
      <c r="A1100" t="s">
        <v>15</v>
      </c>
      <c r="B1100">
        <v>2016</v>
      </c>
      <c r="C1100" t="s">
        <v>56</v>
      </c>
      <c r="D1100" t="s">
        <v>59</v>
      </c>
      <c r="E1100" t="s">
        <v>61</v>
      </c>
    </row>
    <row r="1101" spans="1:8" x14ac:dyDescent="0.2">
      <c r="A1101" t="s">
        <v>15</v>
      </c>
      <c r="B1101">
        <v>2016</v>
      </c>
      <c r="C1101" t="s">
        <v>56</v>
      </c>
      <c r="D1101" t="s">
        <v>59</v>
      </c>
      <c r="E1101" t="s">
        <v>62</v>
      </c>
      <c r="F1101">
        <v>6760.6730280499996</v>
      </c>
      <c r="G1101">
        <v>12.390401382084317</v>
      </c>
      <c r="H1101">
        <v>2.1677459457572379E-2</v>
      </c>
    </row>
    <row r="1102" spans="1:8" x14ac:dyDescent="0.2">
      <c r="A1102" t="s">
        <v>15</v>
      </c>
      <c r="B1102">
        <v>2016</v>
      </c>
      <c r="C1102" t="s">
        <v>56</v>
      </c>
      <c r="D1102" t="s">
        <v>59</v>
      </c>
      <c r="E1102" t="s">
        <v>58</v>
      </c>
      <c r="F1102">
        <v>47843.163028049996</v>
      </c>
      <c r="G1102">
        <v>87.682985236311268</v>
      </c>
      <c r="H1102">
        <v>0.15340458302887611</v>
      </c>
    </row>
    <row r="1103" spans="1:8" x14ac:dyDescent="0.2">
      <c r="A1103" t="s">
        <v>15</v>
      </c>
      <c r="B1103">
        <v>2017</v>
      </c>
      <c r="C1103" t="s">
        <v>56</v>
      </c>
      <c r="D1103" t="s">
        <v>59</v>
      </c>
      <c r="E1103" t="s">
        <v>60</v>
      </c>
      <c r="F1103">
        <v>54419.444755500001</v>
      </c>
      <c r="G1103">
        <v>95.751218101877782</v>
      </c>
      <c r="H1103">
        <v>0.16372806827923314</v>
      </c>
    </row>
    <row r="1104" spans="1:8" x14ac:dyDescent="0.2">
      <c r="A1104" t="s">
        <v>15</v>
      </c>
      <c r="B1104">
        <v>2017</v>
      </c>
      <c r="C1104" t="s">
        <v>56</v>
      </c>
      <c r="D1104" t="s">
        <v>59</v>
      </c>
      <c r="E1104" t="s">
        <v>61</v>
      </c>
    </row>
    <row r="1105" spans="1:8" x14ac:dyDescent="0.2">
      <c r="A1105" t="s">
        <v>15</v>
      </c>
      <c r="B1105">
        <v>2017</v>
      </c>
      <c r="C1105" t="s">
        <v>56</v>
      </c>
      <c r="D1105" t="s">
        <v>59</v>
      </c>
      <c r="E1105" t="s">
        <v>62</v>
      </c>
      <c r="F1105">
        <v>6316.98282131</v>
      </c>
      <c r="G1105">
        <v>11.114755076730875</v>
      </c>
      <c r="H1105">
        <v>1.90054749608899E-2</v>
      </c>
    </row>
    <row r="1106" spans="1:8" x14ac:dyDescent="0.2">
      <c r="A1106" t="s">
        <v>15</v>
      </c>
      <c r="B1106">
        <v>2017</v>
      </c>
      <c r="C1106" t="s">
        <v>56</v>
      </c>
      <c r="D1106" t="s">
        <v>59</v>
      </c>
      <c r="E1106" t="s">
        <v>58</v>
      </c>
      <c r="F1106">
        <v>60736.427576809998</v>
      </c>
      <c r="G1106">
        <v>106.86597317860866</v>
      </c>
      <c r="H1106">
        <v>0.18273354324012303</v>
      </c>
    </row>
    <row r="1107" spans="1:8" x14ac:dyDescent="0.2">
      <c r="A1107" t="s">
        <v>15</v>
      </c>
      <c r="B1107">
        <v>2018</v>
      </c>
      <c r="C1107" t="s">
        <v>56</v>
      </c>
      <c r="D1107" t="s">
        <v>59</v>
      </c>
      <c r="E1107" t="s">
        <v>60</v>
      </c>
      <c r="F1107">
        <v>46363.505381030001</v>
      </c>
      <c r="G1107">
        <v>80.210876323384312</v>
      </c>
      <c r="H1107">
        <v>0.13246194649042167</v>
      </c>
    </row>
    <row r="1108" spans="1:8" x14ac:dyDescent="0.2">
      <c r="A1108" t="s">
        <v>15</v>
      </c>
      <c r="B1108">
        <v>2018</v>
      </c>
      <c r="C1108" t="s">
        <v>56</v>
      </c>
      <c r="D1108" t="s">
        <v>59</v>
      </c>
      <c r="E1108" t="s">
        <v>61</v>
      </c>
    </row>
    <row r="1109" spans="1:8" x14ac:dyDescent="0.2">
      <c r="A1109" t="s">
        <v>15</v>
      </c>
      <c r="B1109">
        <v>2018</v>
      </c>
      <c r="C1109" t="s">
        <v>56</v>
      </c>
      <c r="D1109" t="s">
        <v>59</v>
      </c>
      <c r="E1109" t="s">
        <v>62</v>
      </c>
      <c r="F1109">
        <v>2729.6311142899999</v>
      </c>
      <c r="G1109">
        <v>4.7223802841784357</v>
      </c>
      <c r="H1109">
        <v>7.7986392018497431E-3</v>
      </c>
    </row>
    <row r="1110" spans="1:8" x14ac:dyDescent="0.2">
      <c r="A1110" t="s">
        <v>15</v>
      </c>
      <c r="B1110">
        <v>2018</v>
      </c>
      <c r="C1110" t="s">
        <v>56</v>
      </c>
      <c r="D1110" t="s">
        <v>59</v>
      </c>
      <c r="E1110" t="s">
        <v>58</v>
      </c>
      <c r="F1110">
        <v>49093.136495320003</v>
      </c>
      <c r="G1110">
        <v>84.933256607562754</v>
      </c>
      <c r="H1110">
        <v>0.14026058569227146</v>
      </c>
    </row>
    <row r="1111" spans="1:8" x14ac:dyDescent="0.2">
      <c r="A1111" t="s">
        <v>15</v>
      </c>
      <c r="B1111">
        <v>2019</v>
      </c>
      <c r="C1111" t="s">
        <v>56</v>
      </c>
      <c r="D1111" t="s">
        <v>59</v>
      </c>
      <c r="E1111" t="s">
        <v>60</v>
      </c>
      <c r="F1111">
        <v>52417.46</v>
      </c>
      <c r="G1111">
        <v>89.191762982344187</v>
      </c>
      <c r="H1111">
        <v>0.14438411456533926</v>
      </c>
    </row>
    <row r="1112" spans="1:8" x14ac:dyDescent="0.2">
      <c r="A1112" t="s">
        <v>15</v>
      </c>
      <c r="B1112">
        <v>2019</v>
      </c>
      <c r="C1112" t="s">
        <v>56</v>
      </c>
      <c r="D1112" t="s">
        <v>59</v>
      </c>
      <c r="E1112" t="s">
        <v>61</v>
      </c>
    </row>
    <row r="1113" spans="1:8" x14ac:dyDescent="0.2">
      <c r="A1113" t="s">
        <v>15</v>
      </c>
      <c r="B1113">
        <v>2019</v>
      </c>
      <c r="C1113" t="s">
        <v>56</v>
      </c>
      <c r="D1113" t="s">
        <v>59</v>
      </c>
      <c r="E1113" t="s">
        <v>62</v>
      </c>
      <c r="F1113">
        <v>3204.2480622899998</v>
      </c>
      <c r="G1113">
        <v>5.4522392673816187</v>
      </c>
      <c r="H1113">
        <v>8.8261147968910665E-3</v>
      </c>
    </row>
    <row r="1114" spans="1:8" x14ac:dyDescent="0.2">
      <c r="A1114" t="s">
        <v>15</v>
      </c>
      <c r="B1114">
        <v>2019</v>
      </c>
      <c r="C1114" t="s">
        <v>56</v>
      </c>
      <c r="D1114" t="s">
        <v>59</v>
      </c>
      <c r="E1114" t="s">
        <v>58</v>
      </c>
      <c r="F1114">
        <v>55621.708062289996</v>
      </c>
      <c r="G1114">
        <v>94.644002249725801</v>
      </c>
      <c r="H1114">
        <v>0.1532102293622303</v>
      </c>
    </row>
    <row r="1115" spans="1:8" x14ac:dyDescent="0.2">
      <c r="A1115" t="s">
        <v>15</v>
      </c>
      <c r="B1115">
        <v>2008</v>
      </c>
      <c r="C1115" t="s">
        <v>56</v>
      </c>
      <c r="D1115" t="s">
        <v>63</v>
      </c>
      <c r="E1115" t="s">
        <v>64</v>
      </c>
      <c r="F1115">
        <v>200797.71740683998</v>
      </c>
      <c r="G1115">
        <v>381.38079749575371</v>
      </c>
      <c r="H1115">
        <v>1.2458159718875199</v>
      </c>
    </row>
    <row r="1116" spans="1:8" x14ac:dyDescent="0.2">
      <c r="A1116" t="s">
        <v>15</v>
      </c>
      <c r="B1116">
        <v>2008</v>
      </c>
      <c r="C1116" t="s">
        <v>56</v>
      </c>
      <c r="D1116" t="s">
        <v>63</v>
      </c>
      <c r="E1116" t="s">
        <v>32</v>
      </c>
    </row>
    <row r="1117" spans="1:8" x14ac:dyDescent="0.2">
      <c r="A1117" t="s">
        <v>15</v>
      </c>
      <c r="B1117">
        <v>2008</v>
      </c>
      <c r="C1117" t="s">
        <v>56</v>
      </c>
      <c r="D1117" t="s">
        <v>63</v>
      </c>
      <c r="E1117" t="s">
        <v>58</v>
      </c>
      <c r="F1117">
        <v>200797.71740683998</v>
      </c>
      <c r="G1117">
        <v>381.38079749575371</v>
      </c>
      <c r="H1117">
        <v>1.2458159718875199</v>
      </c>
    </row>
    <row r="1118" spans="1:8" x14ac:dyDescent="0.2">
      <c r="A1118" t="s">
        <v>15</v>
      </c>
      <c r="B1118">
        <v>2009</v>
      </c>
      <c r="C1118" t="s">
        <v>56</v>
      </c>
      <c r="D1118" t="s">
        <v>63</v>
      </c>
      <c r="E1118" t="s">
        <v>64</v>
      </c>
      <c r="F1118">
        <v>320963.24270796002</v>
      </c>
      <c r="G1118">
        <v>559.95275152409022</v>
      </c>
      <c r="H1118">
        <v>1.8321644293449681</v>
      </c>
    </row>
    <row r="1119" spans="1:8" x14ac:dyDescent="0.2">
      <c r="A1119" t="s">
        <v>15</v>
      </c>
      <c r="B1119">
        <v>2009</v>
      </c>
      <c r="C1119" t="s">
        <v>56</v>
      </c>
      <c r="D1119" t="s">
        <v>63</v>
      </c>
      <c r="E1119" t="s">
        <v>32</v>
      </c>
    </row>
    <row r="1120" spans="1:8" x14ac:dyDescent="0.2">
      <c r="A1120" t="s">
        <v>15</v>
      </c>
      <c r="B1120">
        <v>2009</v>
      </c>
      <c r="C1120" t="s">
        <v>56</v>
      </c>
      <c r="D1120" t="s">
        <v>63</v>
      </c>
      <c r="E1120" t="s">
        <v>58</v>
      </c>
      <c r="F1120">
        <v>320963.24270796002</v>
      </c>
      <c r="G1120">
        <v>559.95275152409022</v>
      </c>
      <c r="H1120">
        <v>1.8321644293449681</v>
      </c>
    </row>
    <row r="1121" spans="1:8" x14ac:dyDescent="0.2">
      <c r="A1121" t="s">
        <v>15</v>
      </c>
      <c r="B1121">
        <v>2010</v>
      </c>
      <c r="C1121" t="s">
        <v>56</v>
      </c>
      <c r="D1121" t="s">
        <v>63</v>
      </c>
      <c r="E1121" t="s">
        <v>64</v>
      </c>
      <c r="F1121">
        <v>355748.97719958</v>
      </c>
      <c r="G1121">
        <v>676.93815976225699</v>
      </c>
      <c r="H1121">
        <v>1.816374963744593</v>
      </c>
    </row>
    <row r="1122" spans="1:8" x14ac:dyDescent="0.2">
      <c r="A1122" t="s">
        <v>15</v>
      </c>
      <c r="B1122">
        <v>2010</v>
      </c>
      <c r="C1122" t="s">
        <v>56</v>
      </c>
      <c r="D1122" t="s">
        <v>63</v>
      </c>
      <c r="E1122" t="s">
        <v>32</v>
      </c>
    </row>
    <row r="1123" spans="1:8" x14ac:dyDescent="0.2">
      <c r="A1123" t="s">
        <v>15</v>
      </c>
      <c r="B1123">
        <v>2010</v>
      </c>
      <c r="C1123" t="s">
        <v>56</v>
      </c>
      <c r="D1123" t="s">
        <v>63</v>
      </c>
      <c r="E1123" t="s">
        <v>58</v>
      </c>
      <c r="F1123">
        <v>355748.97719958</v>
      </c>
      <c r="G1123">
        <v>676.93815976225699</v>
      </c>
      <c r="H1123">
        <v>1.816374963744593</v>
      </c>
    </row>
    <row r="1124" spans="1:8" x14ac:dyDescent="0.2">
      <c r="A1124" t="s">
        <v>15</v>
      </c>
      <c r="B1124">
        <v>2011</v>
      </c>
      <c r="C1124" t="s">
        <v>56</v>
      </c>
      <c r="D1124" t="s">
        <v>63</v>
      </c>
      <c r="E1124" t="s">
        <v>64</v>
      </c>
      <c r="F1124">
        <v>378511.32863647997</v>
      </c>
      <c r="G1124">
        <v>748.47659375320268</v>
      </c>
      <c r="H1124">
        <v>1.7710101131437281</v>
      </c>
    </row>
    <row r="1125" spans="1:8" x14ac:dyDescent="0.2">
      <c r="A1125" t="s">
        <v>15</v>
      </c>
      <c r="B1125">
        <v>2011</v>
      </c>
      <c r="C1125" t="s">
        <v>56</v>
      </c>
      <c r="D1125" t="s">
        <v>63</v>
      </c>
      <c r="E1125" t="s">
        <v>32</v>
      </c>
    </row>
    <row r="1126" spans="1:8" x14ac:dyDescent="0.2">
      <c r="A1126" t="s">
        <v>15</v>
      </c>
      <c r="B1126">
        <v>2011</v>
      </c>
      <c r="C1126" t="s">
        <v>56</v>
      </c>
      <c r="D1126" t="s">
        <v>63</v>
      </c>
      <c r="E1126" t="s">
        <v>58</v>
      </c>
      <c r="F1126">
        <v>378511.32863647997</v>
      </c>
      <c r="G1126">
        <v>748.47659375320268</v>
      </c>
      <c r="H1126">
        <v>1.7710101131437281</v>
      </c>
    </row>
    <row r="1127" spans="1:8" x14ac:dyDescent="0.2">
      <c r="A1127" t="s">
        <v>15</v>
      </c>
      <c r="B1127">
        <v>2012</v>
      </c>
      <c r="C1127" t="s">
        <v>56</v>
      </c>
      <c r="D1127" t="s">
        <v>63</v>
      </c>
      <c r="E1127" t="s">
        <v>64</v>
      </c>
      <c r="F1127">
        <v>402109.96414365002</v>
      </c>
      <c r="G1127">
        <v>799.33642128747886</v>
      </c>
      <c r="H1127">
        <v>1.7199968892757813</v>
      </c>
    </row>
    <row r="1128" spans="1:8" x14ac:dyDescent="0.2">
      <c r="A1128" t="s">
        <v>15</v>
      </c>
      <c r="B1128">
        <v>2012</v>
      </c>
      <c r="C1128" t="s">
        <v>56</v>
      </c>
      <c r="D1128" t="s">
        <v>63</v>
      </c>
      <c r="E1128" t="s">
        <v>32</v>
      </c>
    </row>
    <row r="1129" spans="1:8" x14ac:dyDescent="0.2">
      <c r="A1129" t="s">
        <v>15</v>
      </c>
      <c r="B1129">
        <v>2012</v>
      </c>
      <c r="C1129" t="s">
        <v>56</v>
      </c>
      <c r="D1129" t="s">
        <v>63</v>
      </c>
      <c r="E1129" t="s">
        <v>58</v>
      </c>
      <c r="F1129">
        <v>402109.96414365002</v>
      </c>
      <c r="G1129">
        <v>799.33642128747886</v>
      </c>
      <c r="H1129">
        <v>1.7199968892757813</v>
      </c>
    </row>
    <row r="1130" spans="1:8" x14ac:dyDescent="0.2">
      <c r="A1130" t="s">
        <v>15</v>
      </c>
      <c r="B1130">
        <v>2013</v>
      </c>
      <c r="C1130" t="s">
        <v>56</v>
      </c>
      <c r="D1130" t="s">
        <v>63</v>
      </c>
      <c r="E1130" t="s">
        <v>64</v>
      </c>
      <c r="F1130">
        <v>344206.76313596102</v>
      </c>
      <c r="G1130">
        <v>688.1948194349518</v>
      </c>
      <c r="H1130">
        <v>1.3834428491395265</v>
      </c>
    </row>
    <row r="1131" spans="1:8" x14ac:dyDescent="0.2">
      <c r="A1131" t="s">
        <v>15</v>
      </c>
      <c r="B1131">
        <v>2013</v>
      </c>
      <c r="C1131" t="s">
        <v>56</v>
      </c>
      <c r="D1131" t="s">
        <v>63</v>
      </c>
      <c r="E1131" t="s">
        <v>32</v>
      </c>
    </row>
    <row r="1132" spans="1:8" x14ac:dyDescent="0.2">
      <c r="A1132" t="s">
        <v>15</v>
      </c>
      <c r="B1132">
        <v>2013</v>
      </c>
      <c r="C1132" t="s">
        <v>56</v>
      </c>
      <c r="D1132" t="s">
        <v>63</v>
      </c>
      <c r="E1132" t="s">
        <v>58</v>
      </c>
      <c r="F1132">
        <v>344206.76313596102</v>
      </c>
      <c r="G1132">
        <v>688.1948194349518</v>
      </c>
      <c r="H1132">
        <v>1.3834428491395265</v>
      </c>
    </row>
    <row r="1133" spans="1:8" x14ac:dyDescent="0.2">
      <c r="A1133" t="s">
        <v>15</v>
      </c>
      <c r="B1133">
        <v>2014</v>
      </c>
      <c r="C1133" t="s">
        <v>56</v>
      </c>
      <c r="D1133" t="s">
        <v>63</v>
      </c>
      <c r="E1133" t="s">
        <v>64</v>
      </c>
      <c r="F1133">
        <v>318124.97668571002</v>
      </c>
      <c r="G1133">
        <v>590.51271520348519</v>
      </c>
      <c r="H1133">
        <v>1.1675341111413429</v>
      </c>
    </row>
    <row r="1134" spans="1:8" x14ac:dyDescent="0.2">
      <c r="A1134" t="s">
        <v>15</v>
      </c>
      <c r="B1134">
        <v>2014</v>
      </c>
      <c r="C1134" t="s">
        <v>56</v>
      </c>
      <c r="D1134" t="s">
        <v>63</v>
      </c>
      <c r="E1134" t="s">
        <v>32</v>
      </c>
    </row>
    <row r="1135" spans="1:8" x14ac:dyDescent="0.2">
      <c r="A1135" t="s">
        <v>15</v>
      </c>
      <c r="B1135">
        <v>2014</v>
      </c>
      <c r="C1135" t="s">
        <v>56</v>
      </c>
      <c r="D1135" t="s">
        <v>63</v>
      </c>
      <c r="E1135" t="s">
        <v>58</v>
      </c>
      <c r="F1135">
        <v>318124.97668571002</v>
      </c>
      <c r="G1135">
        <v>590.51271520348519</v>
      </c>
      <c r="H1135">
        <v>1.1675341111413429</v>
      </c>
    </row>
    <row r="1136" spans="1:8" x14ac:dyDescent="0.2">
      <c r="A1136" t="s">
        <v>15</v>
      </c>
      <c r="B1136">
        <v>2015</v>
      </c>
      <c r="C1136" t="s">
        <v>56</v>
      </c>
      <c r="D1136" t="s">
        <v>63</v>
      </c>
      <c r="E1136" t="s">
        <v>64</v>
      </c>
      <c r="F1136">
        <v>242913.72160727301</v>
      </c>
      <c r="G1136">
        <v>453.68044963125988</v>
      </c>
      <c r="H1136">
        <v>0.82824680494406522</v>
      </c>
    </row>
    <row r="1137" spans="1:8" x14ac:dyDescent="0.2">
      <c r="A1137" t="s">
        <v>15</v>
      </c>
      <c r="B1137">
        <v>2015</v>
      </c>
      <c r="C1137" t="s">
        <v>56</v>
      </c>
      <c r="D1137" t="s">
        <v>63</v>
      </c>
      <c r="E1137" t="s">
        <v>32</v>
      </c>
    </row>
    <row r="1138" spans="1:8" x14ac:dyDescent="0.2">
      <c r="A1138" t="s">
        <v>15</v>
      </c>
      <c r="B1138">
        <v>2015</v>
      </c>
      <c r="C1138" t="s">
        <v>56</v>
      </c>
      <c r="D1138" t="s">
        <v>63</v>
      </c>
      <c r="E1138" t="s">
        <v>58</v>
      </c>
      <c r="F1138">
        <v>242913.72160727301</v>
      </c>
      <c r="G1138">
        <v>453.68044963125988</v>
      </c>
      <c r="H1138">
        <v>0.82824680494406522</v>
      </c>
    </row>
    <row r="1139" spans="1:8" x14ac:dyDescent="0.2">
      <c r="A1139" t="s">
        <v>15</v>
      </c>
      <c r="B1139">
        <v>2016</v>
      </c>
      <c r="C1139" t="s">
        <v>56</v>
      </c>
      <c r="D1139" t="s">
        <v>63</v>
      </c>
      <c r="E1139" t="s">
        <v>64</v>
      </c>
      <c r="F1139">
        <v>192216.07833965</v>
      </c>
      <c r="G1139">
        <v>352.27770265431224</v>
      </c>
      <c r="H1139">
        <v>0.61632269864456801</v>
      </c>
    </row>
    <row r="1140" spans="1:8" x14ac:dyDescent="0.2">
      <c r="A1140" t="s">
        <v>15</v>
      </c>
      <c r="B1140">
        <v>2016</v>
      </c>
      <c r="C1140" t="s">
        <v>56</v>
      </c>
      <c r="D1140" t="s">
        <v>63</v>
      </c>
      <c r="E1140" t="s">
        <v>32</v>
      </c>
    </row>
    <row r="1141" spans="1:8" x14ac:dyDescent="0.2">
      <c r="A1141" t="s">
        <v>15</v>
      </c>
      <c r="B1141">
        <v>2016</v>
      </c>
      <c r="C1141" t="s">
        <v>56</v>
      </c>
      <c r="D1141" t="s">
        <v>63</v>
      </c>
      <c r="E1141" t="s">
        <v>58</v>
      </c>
      <c r="F1141">
        <v>192216.07833965</v>
      </c>
      <c r="G1141">
        <v>352.27770265431224</v>
      </c>
      <c r="H1141">
        <v>0.61632269864456801</v>
      </c>
    </row>
    <row r="1142" spans="1:8" x14ac:dyDescent="0.2">
      <c r="A1142" t="s">
        <v>15</v>
      </c>
      <c r="B1142">
        <v>2017</v>
      </c>
      <c r="C1142" t="s">
        <v>56</v>
      </c>
      <c r="D1142" t="s">
        <v>63</v>
      </c>
      <c r="E1142" t="s">
        <v>64</v>
      </c>
      <c r="F1142">
        <v>174588.555666361</v>
      </c>
      <c r="G1142">
        <v>307.18922155140183</v>
      </c>
      <c r="H1142">
        <v>0.52527266846149967</v>
      </c>
    </row>
    <row r="1143" spans="1:8" x14ac:dyDescent="0.2">
      <c r="A1143" t="s">
        <v>15</v>
      </c>
      <c r="B1143">
        <v>2017</v>
      </c>
      <c r="C1143" t="s">
        <v>56</v>
      </c>
      <c r="D1143" t="s">
        <v>63</v>
      </c>
      <c r="E1143" t="s">
        <v>32</v>
      </c>
    </row>
    <row r="1144" spans="1:8" x14ac:dyDescent="0.2">
      <c r="A1144" t="s">
        <v>15</v>
      </c>
      <c r="B1144">
        <v>2017</v>
      </c>
      <c r="C1144" t="s">
        <v>56</v>
      </c>
      <c r="D1144" t="s">
        <v>63</v>
      </c>
      <c r="E1144" t="s">
        <v>58</v>
      </c>
      <c r="F1144">
        <v>174588.555666361</v>
      </c>
      <c r="G1144">
        <v>307.18922155140183</v>
      </c>
      <c r="H1144">
        <v>0.52527266846149967</v>
      </c>
    </row>
    <row r="1145" spans="1:8" x14ac:dyDescent="0.2">
      <c r="A1145" t="s">
        <v>15</v>
      </c>
      <c r="B1145">
        <v>2018</v>
      </c>
      <c r="C1145" t="s">
        <v>56</v>
      </c>
      <c r="D1145" t="s">
        <v>63</v>
      </c>
      <c r="E1145" t="s">
        <v>64</v>
      </c>
      <c r="F1145">
        <v>121784.44367245099</v>
      </c>
      <c r="G1145">
        <v>210.69237257284612</v>
      </c>
      <c r="H1145">
        <v>0.34794186350944972</v>
      </c>
    </row>
    <row r="1146" spans="1:8" x14ac:dyDescent="0.2">
      <c r="A1146" t="s">
        <v>15</v>
      </c>
      <c r="B1146">
        <v>2018</v>
      </c>
      <c r="C1146" t="s">
        <v>56</v>
      </c>
      <c r="D1146" t="s">
        <v>63</v>
      </c>
      <c r="E1146" t="s">
        <v>32</v>
      </c>
    </row>
    <row r="1147" spans="1:8" x14ac:dyDescent="0.2">
      <c r="A1147" t="s">
        <v>15</v>
      </c>
      <c r="B1147">
        <v>2018</v>
      </c>
      <c r="C1147" t="s">
        <v>56</v>
      </c>
      <c r="D1147" t="s">
        <v>63</v>
      </c>
      <c r="E1147" t="s">
        <v>58</v>
      </c>
      <c r="F1147">
        <v>121784.44367245099</v>
      </c>
      <c r="G1147">
        <v>210.69237257284612</v>
      </c>
      <c r="H1147">
        <v>0.34794186350944972</v>
      </c>
    </row>
    <row r="1148" spans="1:8" x14ac:dyDescent="0.2">
      <c r="A1148" t="s">
        <v>15</v>
      </c>
      <c r="B1148">
        <v>2019</v>
      </c>
      <c r="C1148" t="s">
        <v>56</v>
      </c>
      <c r="D1148" t="s">
        <v>63</v>
      </c>
      <c r="E1148" t="s">
        <v>64</v>
      </c>
      <c r="F1148">
        <v>220724.65873657999</v>
      </c>
      <c r="G1148">
        <v>375.57755462381903</v>
      </c>
      <c r="H1148">
        <v>0.60798700307908415</v>
      </c>
    </row>
    <row r="1149" spans="1:8" x14ac:dyDescent="0.2">
      <c r="A1149" t="s">
        <v>15</v>
      </c>
      <c r="B1149">
        <v>2019</v>
      </c>
      <c r="C1149" t="s">
        <v>56</v>
      </c>
      <c r="D1149" t="s">
        <v>63</v>
      </c>
      <c r="E1149" t="s">
        <v>32</v>
      </c>
    </row>
    <row r="1150" spans="1:8" x14ac:dyDescent="0.2">
      <c r="A1150" t="s">
        <v>15</v>
      </c>
      <c r="B1150">
        <v>2019</v>
      </c>
      <c r="C1150" t="s">
        <v>56</v>
      </c>
      <c r="D1150" t="s">
        <v>63</v>
      </c>
      <c r="E1150" t="s">
        <v>58</v>
      </c>
      <c r="F1150">
        <v>220724.65873657999</v>
      </c>
      <c r="G1150">
        <v>375.57755462381903</v>
      </c>
      <c r="H1150">
        <v>0.60798700307908415</v>
      </c>
    </row>
    <row r="1151" spans="1:8" x14ac:dyDescent="0.2">
      <c r="A1151" t="s">
        <v>15</v>
      </c>
      <c r="B1151">
        <v>2008</v>
      </c>
      <c r="C1151" t="s">
        <v>56</v>
      </c>
      <c r="D1151" t="s">
        <v>65</v>
      </c>
      <c r="E1151" t="s">
        <v>66</v>
      </c>
      <c r="F1151">
        <v>16765.414638009999</v>
      </c>
      <c r="G1151">
        <v>31.843027338982242</v>
      </c>
      <c r="H1151">
        <v>0.10401822092942872</v>
      </c>
    </row>
    <row r="1152" spans="1:8" x14ac:dyDescent="0.2">
      <c r="A1152" t="s">
        <v>15</v>
      </c>
      <c r="B1152">
        <v>2008</v>
      </c>
      <c r="C1152" t="s">
        <v>56</v>
      </c>
      <c r="D1152" t="s">
        <v>65</v>
      </c>
      <c r="E1152" t="s">
        <v>83</v>
      </c>
      <c r="F1152">
        <v>163286.88996524</v>
      </c>
      <c r="G1152">
        <v>310.13541946479961</v>
      </c>
      <c r="H1152">
        <v>1.0130862947329822</v>
      </c>
    </row>
    <row r="1153" spans="1:8" x14ac:dyDescent="0.2">
      <c r="A1153" t="s">
        <v>15</v>
      </c>
      <c r="B1153">
        <v>2008</v>
      </c>
      <c r="C1153" t="s">
        <v>56</v>
      </c>
      <c r="D1153" t="s">
        <v>65</v>
      </c>
      <c r="E1153" t="s">
        <v>67</v>
      </c>
      <c r="F1153">
        <v>1990.5327614</v>
      </c>
      <c r="G1153">
        <v>3.7806753074091324</v>
      </c>
      <c r="H1153">
        <v>1.2349928767830786E-2</v>
      </c>
    </row>
    <row r="1154" spans="1:8" x14ac:dyDescent="0.2">
      <c r="A1154" t="s">
        <v>15</v>
      </c>
      <c r="B1154">
        <v>2008</v>
      </c>
      <c r="C1154" t="s">
        <v>56</v>
      </c>
      <c r="D1154" t="s">
        <v>65</v>
      </c>
      <c r="E1154" t="s">
        <v>68</v>
      </c>
      <c r="F1154">
        <v>2818.1933997699998</v>
      </c>
      <c r="G1154">
        <v>5.3526746229085358</v>
      </c>
      <c r="H1154">
        <v>1.7485011257313519E-2</v>
      </c>
    </row>
    <row r="1155" spans="1:8" x14ac:dyDescent="0.2">
      <c r="A1155" t="s">
        <v>15</v>
      </c>
      <c r="B1155">
        <v>2008</v>
      </c>
      <c r="C1155" t="s">
        <v>56</v>
      </c>
      <c r="D1155" t="s">
        <v>65</v>
      </c>
      <c r="E1155" t="s">
        <v>58</v>
      </c>
      <c r="F1155">
        <v>184861.03076442002</v>
      </c>
      <c r="G1155">
        <v>351.11179673409958</v>
      </c>
      <c r="H1155">
        <v>1.1469394556875554</v>
      </c>
    </row>
    <row r="1156" spans="1:8" x14ac:dyDescent="0.2">
      <c r="A1156" t="s">
        <v>15</v>
      </c>
      <c r="B1156">
        <v>2009</v>
      </c>
      <c r="C1156" t="s">
        <v>56</v>
      </c>
      <c r="D1156" t="s">
        <v>65</v>
      </c>
      <c r="E1156" t="s">
        <v>66</v>
      </c>
      <c r="F1156">
        <v>12490.486646560001</v>
      </c>
      <c r="G1156">
        <v>21.790913833644176</v>
      </c>
      <c r="H1156">
        <v>7.1299832173798025E-2</v>
      </c>
    </row>
    <row r="1157" spans="1:8" x14ac:dyDescent="0.2">
      <c r="A1157" t="s">
        <v>15</v>
      </c>
      <c r="B1157">
        <v>2009</v>
      </c>
      <c r="C1157" t="s">
        <v>56</v>
      </c>
      <c r="D1157" t="s">
        <v>65</v>
      </c>
      <c r="E1157" t="s">
        <v>83</v>
      </c>
      <c r="F1157">
        <v>220740.30500103001</v>
      </c>
      <c r="G1157">
        <v>385.10372750084446</v>
      </c>
      <c r="H1157">
        <v>1.2600587267671453</v>
      </c>
    </row>
    <row r="1158" spans="1:8" x14ac:dyDescent="0.2">
      <c r="A1158" t="s">
        <v>15</v>
      </c>
      <c r="B1158">
        <v>2009</v>
      </c>
      <c r="C1158" t="s">
        <v>56</v>
      </c>
      <c r="D1158" t="s">
        <v>65</v>
      </c>
      <c r="E1158" t="s">
        <v>67</v>
      </c>
      <c r="F1158">
        <v>847.57383512000001</v>
      </c>
      <c r="G1158">
        <v>1.4786780476514025</v>
      </c>
      <c r="H1158">
        <v>4.8382320008005346E-3</v>
      </c>
    </row>
    <row r="1159" spans="1:8" x14ac:dyDescent="0.2">
      <c r="A1159" t="s">
        <v>15</v>
      </c>
      <c r="B1159">
        <v>2009</v>
      </c>
      <c r="C1159" t="s">
        <v>56</v>
      </c>
      <c r="D1159" t="s">
        <v>65</v>
      </c>
      <c r="E1159" t="s">
        <v>68</v>
      </c>
      <c r="F1159">
        <v>9237.1177485999997</v>
      </c>
      <c r="G1159">
        <v>16.115083633382991</v>
      </c>
      <c r="H1159">
        <v>5.2728525627636531E-2</v>
      </c>
    </row>
    <row r="1160" spans="1:8" x14ac:dyDescent="0.2">
      <c r="A1160" t="s">
        <v>15</v>
      </c>
      <c r="B1160">
        <v>2009</v>
      </c>
      <c r="C1160" t="s">
        <v>56</v>
      </c>
      <c r="D1160" t="s">
        <v>65</v>
      </c>
      <c r="E1160" t="s">
        <v>58</v>
      </c>
      <c r="F1160">
        <v>243315.48323131001</v>
      </c>
      <c r="G1160">
        <v>424.48840301552303</v>
      </c>
      <c r="H1160">
        <v>1.3889253165693802</v>
      </c>
    </row>
    <row r="1161" spans="1:8" x14ac:dyDescent="0.2">
      <c r="A1161" t="s">
        <v>15</v>
      </c>
      <c r="B1161">
        <v>2010</v>
      </c>
      <c r="C1161" t="s">
        <v>56</v>
      </c>
      <c r="D1161" t="s">
        <v>65</v>
      </c>
      <c r="E1161" t="s">
        <v>66</v>
      </c>
      <c r="F1161">
        <v>17930.93403434</v>
      </c>
      <c r="G1161">
        <v>34.119939243605707</v>
      </c>
      <c r="H1161">
        <v>9.1551351497657821E-2</v>
      </c>
    </row>
    <row r="1162" spans="1:8" x14ac:dyDescent="0.2">
      <c r="A1162" t="s">
        <v>15</v>
      </c>
      <c r="B1162">
        <v>2010</v>
      </c>
      <c r="C1162" t="s">
        <v>56</v>
      </c>
      <c r="D1162" t="s">
        <v>65</v>
      </c>
      <c r="E1162" t="s">
        <v>83</v>
      </c>
      <c r="F1162">
        <v>159246.27880698</v>
      </c>
      <c r="G1162">
        <v>303.02232707223538</v>
      </c>
      <c r="H1162">
        <v>0.81307599580874113</v>
      </c>
    </row>
    <row r="1163" spans="1:8" x14ac:dyDescent="0.2">
      <c r="A1163" t="s">
        <v>15</v>
      </c>
      <c r="B1163">
        <v>2010</v>
      </c>
      <c r="C1163" t="s">
        <v>56</v>
      </c>
      <c r="D1163" t="s">
        <v>65</v>
      </c>
      <c r="E1163" t="s">
        <v>67</v>
      </c>
      <c r="F1163">
        <v>1283.93322977</v>
      </c>
      <c r="G1163">
        <v>2.4431367439477238</v>
      </c>
      <c r="H1163">
        <v>6.5554768197284797E-3</v>
      </c>
    </row>
    <row r="1164" spans="1:8" x14ac:dyDescent="0.2">
      <c r="A1164" t="s">
        <v>15</v>
      </c>
      <c r="B1164">
        <v>2010</v>
      </c>
      <c r="C1164" t="s">
        <v>56</v>
      </c>
      <c r="D1164" t="s">
        <v>65</v>
      </c>
      <c r="E1164" t="s">
        <v>68</v>
      </c>
      <c r="F1164">
        <v>2843.9737229800003</v>
      </c>
      <c r="G1164">
        <v>5.4116651398444811</v>
      </c>
      <c r="H1164">
        <v>1.4520695768776119E-2</v>
      </c>
    </row>
    <row r="1165" spans="1:8" x14ac:dyDescent="0.2">
      <c r="A1165" t="s">
        <v>15</v>
      </c>
      <c r="B1165">
        <v>2010</v>
      </c>
      <c r="C1165" t="s">
        <v>56</v>
      </c>
      <c r="D1165" t="s">
        <v>65</v>
      </c>
      <c r="E1165" t="s">
        <v>58</v>
      </c>
      <c r="F1165">
        <v>181305.11979406999</v>
      </c>
      <c r="G1165">
        <v>344.9970681996333</v>
      </c>
      <c r="H1165">
        <v>0.92570351989490351</v>
      </c>
    </row>
    <row r="1166" spans="1:8" x14ac:dyDescent="0.2">
      <c r="A1166" t="s">
        <v>15</v>
      </c>
      <c r="B1166">
        <v>2011</v>
      </c>
      <c r="C1166" t="s">
        <v>56</v>
      </c>
      <c r="D1166" t="s">
        <v>65</v>
      </c>
      <c r="E1166" t="s">
        <v>66</v>
      </c>
      <c r="F1166">
        <v>3484.41603876</v>
      </c>
      <c r="G1166">
        <v>6.8901606123784562</v>
      </c>
      <c r="H1166">
        <v>1.6303173977048117E-2</v>
      </c>
    </row>
    <row r="1167" spans="1:8" x14ac:dyDescent="0.2">
      <c r="A1167" t="s">
        <v>15</v>
      </c>
      <c r="B1167">
        <v>2011</v>
      </c>
      <c r="C1167" t="s">
        <v>56</v>
      </c>
      <c r="D1167" t="s">
        <v>65</v>
      </c>
      <c r="E1167" t="s">
        <v>83</v>
      </c>
      <c r="F1167">
        <v>189971.35856502</v>
      </c>
      <c r="G1167">
        <v>375.65352635976728</v>
      </c>
      <c r="H1167">
        <v>0.88885370601264069</v>
      </c>
    </row>
    <row r="1168" spans="1:8" x14ac:dyDescent="0.2">
      <c r="A1168" t="s">
        <v>15</v>
      </c>
      <c r="B1168">
        <v>2011</v>
      </c>
      <c r="C1168" t="s">
        <v>56</v>
      </c>
      <c r="D1168" t="s">
        <v>65</v>
      </c>
      <c r="E1168" t="s">
        <v>67</v>
      </c>
      <c r="F1168">
        <v>2446.1493624999998</v>
      </c>
      <c r="G1168">
        <v>4.8370693401727474</v>
      </c>
      <c r="H1168">
        <v>1.1445245971510035E-2</v>
      </c>
    </row>
    <row r="1169" spans="1:8" x14ac:dyDescent="0.2">
      <c r="A1169" t="s">
        <v>15</v>
      </c>
      <c r="B1169">
        <v>2011</v>
      </c>
      <c r="C1169" t="s">
        <v>56</v>
      </c>
      <c r="D1169" t="s">
        <v>65</v>
      </c>
      <c r="E1169" t="s">
        <v>68</v>
      </c>
      <c r="F1169">
        <v>2524.29181973</v>
      </c>
      <c r="G1169">
        <v>4.9915899470610743</v>
      </c>
      <c r="H1169">
        <v>1.1810865363983071E-2</v>
      </c>
    </row>
    <row r="1170" spans="1:8" x14ac:dyDescent="0.2">
      <c r="A1170" t="s">
        <v>15</v>
      </c>
      <c r="B1170">
        <v>2011</v>
      </c>
      <c r="C1170" t="s">
        <v>56</v>
      </c>
      <c r="D1170" t="s">
        <v>65</v>
      </c>
      <c r="E1170" t="s">
        <v>58</v>
      </c>
      <c r="F1170">
        <v>198426.21578601</v>
      </c>
      <c r="G1170">
        <v>392.37234625937958</v>
      </c>
      <c r="H1170">
        <v>0.92841299132518196</v>
      </c>
    </row>
    <row r="1171" spans="1:8" x14ac:dyDescent="0.2">
      <c r="A1171" t="s">
        <v>15</v>
      </c>
      <c r="B1171">
        <v>2012</v>
      </c>
      <c r="C1171" t="s">
        <v>56</v>
      </c>
      <c r="D1171" t="s">
        <v>65</v>
      </c>
      <c r="E1171" t="s">
        <v>66</v>
      </c>
      <c r="F1171">
        <v>17049.518541329999</v>
      </c>
      <c r="G1171">
        <v>33.89197570501549</v>
      </c>
      <c r="H1171">
        <v>7.2928107904983983E-2</v>
      </c>
    </row>
    <row r="1172" spans="1:8" x14ac:dyDescent="0.2">
      <c r="A1172" t="s">
        <v>15</v>
      </c>
      <c r="B1172">
        <v>2012</v>
      </c>
      <c r="C1172" t="s">
        <v>56</v>
      </c>
      <c r="D1172" t="s">
        <v>65</v>
      </c>
      <c r="E1172" t="s">
        <v>83</v>
      </c>
      <c r="F1172">
        <v>204690.25552315</v>
      </c>
      <c r="G1172">
        <v>406.89460822175477</v>
      </c>
      <c r="H1172">
        <v>0.87554806933137896</v>
      </c>
    </row>
    <row r="1173" spans="1:8" x14ac:dyDescent="0.2">
      <c r="A1173" t="s">
        <v>15</v>
      </c>
      <c r="B1173">
        <v>2012</v>
      </c>
      <c r="C1173" t="s">
        <v>56</v>
      </c>
      <c r="D1173" t="s">
        <v>65</v>
      </c>
      <c r="E1173" t="s">
        <v>67</v>
      </c>
      <c r="F1173">
        <v>2430.3293927099999</v>
      </c>
      <c r="G1173">
        <v>4.8311431512415579</v>
      </c>
      <c r="H1173">
        <v>1.0395561831647067E-2</v>
      </c>
    </row>
    <row r="1174" spans="1:8" x14ac:dyDescent="0.2">
      <c r="A1174" t="s">
        <v>15</v>
      </c>
      <c r="B1174">
        <v>2012</v>
      </c>
      <c r="C1174" t="s">
        <v>56</v>
      </c>
      <c r="D1174" t="s">
        <v>65</v>
      </c>
      <c r="E1174" t="s">
        <v>68</v>
      </c>
      <c r="F1174">
        <v>2126.6956846100002</v>
      </c>
      <c r="G1174">
        <v>4.2275632769358404</v>
      </c>
      <c r="H1174">
        <v>9.0967901523043935E-3</v>
      </c>
    </row>
    <row r="1175" spans="1:8" x14ac:dyDescent="0.2">
      <c r="A1175" t="s">
        <v>15</v>
      </c>
      <c r="B1175">
        <v>2012</v>
      </c>
      <c r="C1175" t="s">
        <v>56</v>
      </c>
      <c r="D1175" t="s">
        <v>65</v>
      </c>
      <c r="E1175" t="s">
        <v>58</v>
      </c>
      <c r="F1175">
        <v>226296.7991418</v>
      </c>
      <c r="G1175">
        <v>449.84529035494762</v>
      </c>
      <c r="H1175">
        <v>0.9679685292203144</v>
      </c>
    </row>
    <row r="1176" spans="1:8" x14ac:dyDescent="0.2">
      <c r="A1176" t="s">
        <v>15</v>
      </c>
      <c r="B1176">
        <v>2013</v>
      </c>
      <c r="C1176" t="s">
        <v>56</v>
      </c>
      <c r="D1176" t="s">
        <v>65</v>
      </c>
      <c r="E1176" t="s">
        <v>66</v>
      </c>
      <c r="F1176">
        <v>8327.0611809999991</v>
      </c>
      <c r="G1176">
        <v>16.648831399104434</v>
      </c>
      <c r="H1176">
        <v>3.346829428988124E-2</v>
      </c>
    </row>
    <row r="1177" spans="1:8" x14ac:dyDescent="0.2">
      <c r="A1177" t="s">
        <v>15</v>
      </c>
      <c r="B1177">
        <v>2013</v>
      </c>
      <c r="C1177" t="s">
        <v>56</v>
      </c>
      <c r="D1177" t="s">
        <v>65</v>
      </c>
      <c r="E1177" t="s">
        <v>83</v>
      </c>
      <c r="F1177">
        <v>233920.21242318</v>
      </c>
      <c r="G1177">
        <v>467.69179339793527</v>
      </c>
      <c r="H1177">
        <v>0.94017689309091224</v>
      </c>
    </row>
    <row r="1178" spans="1:8" x14ac:dyDescent="0.2">
      <c r="A1178" t="s">
        <v>15</v>
      </c>
      <c r="B1178">
        <v>2013</v>
      </c>
      <c r="C1178" t="s">
        <v>56</v>
      </c>
      <c r="D1178" t="s">
        <v>65</v>
      </c>
      <c r="E1178" t="s">
        <v>67</v>
      </c>
      <c r="F1178">
        <v>3117.7461179400002</v>
      </c>
      <c r="G1178">
        <v>6.2335112393832475</v>
      </c>
      <c r="H1178">
        <v>1.2530908843859342E-2</v>
      </c>
    </row>
    <row r="1179" spans="1:8" x14ac:dyDescent="0.2">
      <c r="A1179" t="s">
        <v>15</v>
      </c>
      <c r="B1179">
        <v>2013</v>
      </c>
      <c r="C1179" t="s">
        <v>56</v>
      </c>
      <c r="D1179" t="s">
        <v>65</v>
      </c>
      <c r="E1179" t="s">
        <v>68</v>
      </c>
      <c r="F1179">
        <v>2171.7147525600003</v>
      </c>
      <c r="G1179">
        <v>4.3420496110702533</v>
      </c>
      <c r="H1179">
        <v>8.7286002675467447E-3</v>
      </c>
    </row>
    <row r="1180" spans="1:8" x14ac:dyDescent="0.2">
      <c r="A1180" t="s">
        <v>15</v>
      </c>
      <c r="B1180">
        <v>2013</v>
      </c>
      <c r="C1180" t="s">
        <v>56</v>
      </c>
      <c r="D1180" t="s">
        <v>65</v>
      </c>
      <c r="E1180" t="s">
        <v>58</v>
      </c>
      <c r="F1180">
        <v>247536.73447467998</v>
      </c>
      <c r="G1180">
        <v>494.91618564749314</v>
      </c>
      <c r="H1180">
        <v>0.99490469649219948</v>
      </c>
    </row>
    <row r="1181" spans="1:8" x14ac:dyDescent="0.2">
      <c r="A1181" t="s">
        <v>15</v>
      </c>
      <c r="B1181">
        <v>2014</v>
      </c>
      <c r="C1181" t="s">
        <v>56</v>
      </c>
      <c r="D1181" t="s">
        <v>65</v>
      </c>
      <c r="E1181" t="s">
        <v>66</v>
      </c>
      <c r="F1181">
        <v>4980.5878687599998</v>
      </c>
      <c r="G1181">
        <v>9.2451101964139468</v>
      </c>
      <c r="H1181">
        <v>1.827899931308747E-2</v>
      </c>
    </row>
    <row r="1182" spans="1:8" x14ac:dyDescent="0.2">
      <c r="A1182" t="s">
        <v>15</v>
      </c>
      <c r="B1182">
        <v>2014</v>
      </c>
      <c r="C1182" t="s">
        <v>56</v>
      </c>
      <c r="D1182" t="s">
        <v>65</v>
      </c>
      <c r="E1182" t="s">
        <v>83</v>
      </c>
      <c r="F1182">
        <v>284329.33222226996</v>
      </c>
      <c r="G1182">
        <v>527.78026966566188</v>
      </c>
      <c r="H1182">
        <v>1.043502454997433</v>
      </c>
    </row>
    <row r="1183" spans="1:8" x14ac:dyDescent="0.2">
      <c r="A1183" t="s">
        <v>15</v>
      </c>
      <c r="B1183">
        <v>2014</v>
      </c>
      <c r="C1183" t="s">
        <v>56</v>
      </c>
      <c r="D1183" t="s">
        <v>65</v>
      </c>
      <c r="E1183" t="s">
        <v>67</v>
      </c>
      <c r="F1183">
        <v>1738.5869026600001</v>
      </c>
      <c r="G1183">
        <v>3.2272149241562231</v>
      </c>
      <c r="H1183">
        <v>6.3806983506501372E-3</v>
      </c>
    </row>
    <row r="1184" spans="1:8" x14ac:dyDescent="0.2">
      <c r="A1184" t="s">
        <v>15</v>
      </c>
      <c r="B1184">
        <v>2014</v>
      </c>
      <c r="C1184" t="s">
        <v>56</v>
      </c>
      <c r="D1184" t="s">
        <v>65</v>
      </c>
      <c r="E1184" t="s">
        <v>68</v>
      </c>
      <c r="F1184">
        <v>3556.3445953400001</v>
      </c>
      <c r="G1184">
        <v>6.6013889417686729</v>
      </c>
      <c r="H1184">
        <v>1.3051957344847855E-2</v>
      </c>
    </row>
    <row r="1185" spans="1:8" x14ac:dyDescent="0.2">
      <c r="A1185" t="s">
        <v>15</v>
      </c>
      <c r="B1185">
        <v>2014</v>
      </c>
      <c r="C1185" t="s">
        <v>56</v>
      </c>
      <c r="D1185" t="s">
        <v>65</v>
      </c>
      <c r="E1185" t="s">
        <v>58</v>
      </c>
      <c r="F1185">
        <v>294604.85158903</v>
      </c>
      <c r="G1185">
        <v>546.85398372800069</v>
      </c>
      <c r="H1185">
        <v>1.0812141100060184</v>
      </c>
    </row>
    <row r="1186" spans="1:8" x14ac:dyDescent="0.2">
      <c r="A1186" t="s">
        <v>15</v>
      </c>
      <c r="B1186">
        <v>2015</v>
      </c>
      <c r="C1186" t="s">
        <v>56</v>
      </c>
      <c r="D1186" t="s">
        <v>65</v>
      </c>
      <c r="E1186" t="s">
        <v>66</v>
      </c>
      <c r="F1186">
        <v>11672.71351075</v>
      </c>
      <c r="G1186">
        <v>21.800670126554866</v>
      </c>
      <c r="H1186">
        <v>3.9799677047213149E-2</v>
      </c>
    </row>
    <row r="1187" spans="1:8" x14ac:dyDescent="0.2">
      <c r="A1187" t="s">
        <v>15</v>
      </c>
      <c r="B1187">
        <v>2015</v>
      </c>
      <c r="C1187" t="s">
        <v>56</v>
      </c>
      <c r="D1187" t="s">
        <v>65</v>
      </c>
      <c r="E1187" t="s">
        <v>83</v>
      </c>
      <c r="F1187">
        <v>290590.81905608001</v>
      </c>
      <c r="G1187">
        <v>542.72509834261757</v>
      </c>
      <c r="H1187">
        <v>0.99080824185961136</v>
      </c>
    </row>
    <row r="1188" spans="1:8" x14ac:dyDescent="0.2">
      <c r="A1188" t="s">
        <v>15</v>
      </c>
      <c r="B1188">
        <v>2015</v>
      </c>
      <c r="C1188" t="s">
        <v>56</v>
      </c>
      <c r="D1188" t="s">
        <v>65</v>
      </c>
      <c r="E1188" t="s">
        <v>67</v>
      </c>
      <c r="F1188">
        <v>1731.82550268</v>
      </c>
      <c r="G1188">
        <v>3.2344627036302458</v>
      </c>
      <c r="H1188">
        <v>5.9048905505402838E-3</v>
      </c>
    </row>
    <row r="1189" spans="1:8" x14ac:dyDescent="0.2">
      <c r="A1189" t="s">
        <v>15</v>
      </c>
      <c r="B1189">
        <v>2015</v>
      </c>
      <c r="C1189" t="s">
        <v>56</v>
      </c>
      <c r="D1189" t="s">
        <v>65</v>
      </c>
      <c r="E1189" t="s">
        <v>68</v>
      </c>
      <c r="F1189">
        <v>2266.9588310300001</v>
      </c>
      <c r="G1189">
        <v>4.2339102746118913</v>
      </c>
      <c r="H1189">
        <v>7.7294991666873132E-3</v>
      </c>
    </row>
    <row r="1190" spans="1:8" x14ac:dyDescent="0.2">
      <c r="A1190" t="s">
        <v>15</v>
      </c>
      <c r="B1190">
        <v>2015</v>
      </c>
      <c r="C1190" t="s">
        <v>56</v>
      </c>
      <c r="D1190" t="s">
        <v>65</v>
      </c>
      <c r="E1190" t="s">
        <v>58</v>
      </c>
      <c r="F1190">
        <v>306262.31690053997</v>
      </c>
      <c r="G1190">
        <v>571.99414144741445</v>
      </c>
      <c r="H1190">
        <v>1.0442423086240518</v>
      </c>
    </row>
    <row r="1191" spans="1:8" x14ac:dyDescent="0.2">
      <c r="A1191" t="s">
        <v>15</v>
      </c>
      <c r="B1191">
        <v>2016</v>
      </c>
      <c r="C1191" t="s">
        <v>56</v>
      </c>
      <c r="D1191" t="s">
        <v>65</v>
      </c>
      <c r="E1191" t="s">
        <v>66</v>
      </c>
      <c r="F1191">
        <v>9707.8698282700007</v>
      </c>
      <c r="G1191">
        <v>17.791779492697227</v>
      </c>
      <c r="H1191">
        <v>3.1127367608016304E-2</v>
      </c>
    </row>
    <row r="1192" spans="1:8" x14ac:dyDescent="0.2">
      <c r="A1192" t="s">
        <v>15</v>
      </c>
      <c r="B1192">
        <v>2016</v>
      </c>
      <c r="C1192" t="s">
        <v>56</v>
      </c>
      <c r="D1192" t="s">
        <v>65</v>
      </c>
      <c r="E1192" t="s">
        <v>83</v>
      </c>
      <c r="F1192">
        <v>384414.59727744001</v>
      </c>
      <c r="G1192">
        <v>704.52322389174901</v>
      </c>
      <c r="H1192">
        <v>1.2325890947257168</v>
      </c>
    </row>
    <row r="1193" spans="1:8" x14ac:dyDescent="0.2">
      <c r="A1193" t="s">
        <v>15</v>
      </c>
      <c r="B1193">
        <v>2016</v>
      </c>
      <c r="C1193" t="s">
        <v>56</v>
      </c>
      <c r="D1193" t="s">
        <v>65</v>
      </c>
      <c r="E1193" t="s">
        <v>67</v>
      </c>
      <c r="F1193">
        <v>1362.54050596</v>
      </c>
      <c r="G1193">
        <v>2.4971513484156906</v>
      </c>
      <c r="H1193">
        <v>4.3688574280551073E-3</v>
      </c>
    </row>
    <row r="1194" spans="1:8" x14ac:dyDescent="0.2">
      <c r="A1194" t="s">
        <v>15</v>
      </c>
      <c r="B1194">
        <v>2016</v>
      </c>
      <c r="C1194" t="s">
        <v>56</v>
      </c>
      <c r="D1194" t="s">
        <v>65</v>
      </c>
      <c r="E1194" t="s">
        <v>68</v>
      </c>
      <c r="F1194">
        <v>3186.6239377699999</v>
      </c>
      <c r="G1194">
        <v>5.8401803309983071</v>
      </c>
      <c r="H1194">
        <v>1.021760865093385E-2</v>
      </c>
    </row>
    <row r="1195" spans="1:8" x14ac:dyDescent="0.2">
      <c r="A1195" t="s">
        <v>15</v>
      </c>
      <c r="B1195">
        <v>2016</v>
      </c>
      <c r="C1195" t="s">
        <v>56</v>
      </c>
      <c r="D1195" t="s">
        <v>65</v>
      </c>
      <c r="E1195" t="s">
        <v>58</v>
      </c>
      <c r="F1195">
        <v>398671.63154944003</v>
      </c>
      <c r="G1195">
        <v>730.65233506386028</v>
      </c>
      <c r="H1195">
        <v>1.2783029284127219</v>
      </c>
    </row>
    <row r="1196" spans="1:8" x14ac:dyDescent="0.2">
      <c r="A1196" t="s">
        <v>15</v>
      </c>
      <c r="B1196">
        <v>2017</v>
      </c>
      <c r="C1196" t="s">
        <v>56</v>
      </c>
      <c r="D1196" t="s">
        <v>65</v>
      </c>
      <c r="E1196" t="s">
        <v>66</v>
      </c>
      <c r="F1196">
        <v>13050.80469617</v>
      </c>
      <c r="G1196">
        <v>22.962940038848675</v>
      </c>
      <c r="H1196">
        <v>3.9265065125044303E-2</v>
      </c>
    </row>
    <row r="1197" spans="1:8" x14ac:dyDescent="0.2">
      <c r="A1197" t="s">
        <v>15</v>
      </c>
      <c r="B1197">
        <v>2017</v>
      </c>
      <c r="C1197" t="s">
        <v>56</v>
      </c>
      <c r="D1197" t="s">
        <v>65</v>
      </c>
      <c r="E1197" t="s">
        <v>83</v>
      </c>
      <c r="F1197">
        <v>380049.09830962995</v>
      </c>
      <c r="G1197">
        <v>668.69782051551579</v>
      </c>
      <c r="H1197">
        <v>1.143427776543259</v>
      </c>
    </row>
    <row r="1198" spans="1:8" x14ac:dyDescent="0.2">
      <c r="A1198" t="s">
        <v>15</v>
      </c>
      <c r="B1198">
        <v>2017</v>
      </c>
      <c r="C1198" t="s">
        <v>56</v>
      </c>
      <c r="D1198" t="s">
        <v>65</v>
      </c>
      <c r="E1198" t="s">
        <v>67</v>
      </c>
      <c r="F1198">
        <v>2150.0330824299999</v>
      </c>
      <c r="G1198">
        <v>3.7829913099435113</v>
      </c>
      <c r="H1198">
        <v>6.4686577546738287E-3</v>
      </c>
    </row>
    <row r="1199" spans="1:8" x14ac:dyDescent="0.2">
      <c r="A1199" t="s">
        <v>15</v>
      </c>
      <c r="B1199">
        <v>2017</v>
      </c>
      <c r="C1199" t="s">
        <v>56</v>
      </c>
      <c r="D1199" t="s">
        <v>65</v>
      </c>
      <c r="E1199" t="s">
        <v>68</v>
      </c>
      <c r="F1199">
        <v>9360.7811719800011</v>
      </c>
      <c r="G1199">
        <v>16.470329743884815</v>
      </c>
      <c r="H1199">
        <v>2.816314326172915E-2</v>
      </c>
    </row>
    <row r="1200" spans="1:8" x14ac:dyDescent="0.2">
      <c r="A1200" t="s">
        <v>15</v>
      </c>
      <c r="B1200">
        <v>2017</v>
      </c>
      <c r="C1200" t="s">
        <v>56</v>
      </c>
      <c r="D1200" t="s">
        <v>65</v>
      </c>
      <c r="E1200" t="s">
        <v>58</v>
      </c>
      <c r="F1200">
        <v>404610.71726020996</v>
      </c>
      <c r="G1200">
        <v>711.91408160819276</v>
      </c>
      <c r="H1200">
        <v>1.2173246426847062</v>
      </c>
    </row>
    <row r="1201" spans="1:8" x14ac:dyDescent="0.2">
      <c r="A1201" t="s">
        <v>15</v>
      </c>
      <c r="B1201">
        <v>2018</v>
      </c>
      <c r="C1201" t="s">
        <v>56</v>
      </c>
      <c r="D1201" t="s">
        <v>65</v>
      </c>
      <c r="E1201" t="s">
        <v>66</v>
      </c>
      <c r="F1201">
        <v>12934.53090939</v>
      </c>
      <c r="G1201">
        <v>22.377299786710481</v>
      </c>
      <c r="H1201">
        <v>3.6954348622210684E-2</v>
      </c>
    </row>
    <row r="1202" spans="1:8" x14ac:dyDescent="0.2">
      <c r="A1202" t="s">
        <v>15</v>
      </c>
      <c r="B1202">
        <v>2018</v>
      </c>
      <c r="C1202" t="s">
        <v>56</v>
      </c>
      <c r="D1202" t="s">
        <v>65</v>
      </c>
      <c r="E1202" t="s">
        <v>83</v>
      </c>
      <c r="F1202">
        <v>398396.22928458999</v>
      </c>
      <c r="G1202">
        <v>689.2427656672362</v>
      </c>
      <c r="H1202">
        <v>1.1382301569258253</v>
      </c>
    </row>
    <row r="1203" spans="1:8" x14ac:dyDescent="0.2">
      <c r="A1203" t="s">
        <v>15</v>
      </c>
      <c r="B1203">
        <v>2018</v>
      </c>
      <c r="C1203" t="s">
        <v>56</v>
      </c>
      <c r="D1203" t="s">
        <v>65</v>
      </c>
      <c r="E1203" t="s">
        <v>67</v>
      </c>
      <c r="F1203">
        <v>7853.1656133799997</v>
      </c>
      <c r="G1203">
        <v>13.586317311106724</v>
      </c>
      <c r="H1203">
        <v>2.2436733260587018E-2</v>
      </c>
    </row>
    <row r="1204" spans="1:8" x14ac:dyDescent="0.2">
      <c r="A1204" t="s">
        <v>15</v>
      </c>
      <c r="B1204">
        <v>2018</v>
      </c>
      <c r="C1204" t="s">
        <v>56</v>
      </c>
      <c r="D1204" t="s">
        <v>65</v>
      </c>
      <c r="E1204" t="s">
        <v>68</v>
      </c>
      <c r="F1204">
        <v>5548.6603671299999</v>
      </c>
      <c r="G1204">
        <v>9.5994232276153486</v>
      </c>
      <c r="H1204">
        <v>1.5852691607417223E-2</v>
      </c>
    </row>
    <row r="1205" spans="1:8" x14ac:dyDescent="0.2">
      <c r="A1205" t="s">
        <v>15</v>
      </c>
      <c r="B1205">
        <v>2018</v>
      </c>
      <c r="C1205" t="s">
        <v>56</v>
      </c>
      <c r="D1205" t="s">
        <v>65</v>
      </c>
      <c r="E1205" t="s">
        <v>58</v>
      </c>
      <c r="F1205">
        <v>424732.58617449005</v>
      </c>
      <c r="G1205">
        <v>734.80580599266887</v>
      </c>
      <c r="H1205">
        <v>1.2134739304160405</v>
      </c>
    </row>
    <row r="1206" spans="1:8" x14ac:dyDescent="0.2">
      <c r="A1206" t="s">
        <v>15</v>
      </c>
      <c r="B1206">
        <v>2019</v>
      </c>
      <c r="C1206" t="s">
        <v>56</v>
      </c>
      <c r="D1206" t="s">
        <v>65</v>
      </c>
      <c r="E1206" t="s">
        <v>66</v>
      </c>
      <c r="F1206">
        <v>4162.0889768199995</v>
      </c>
      <c r="G1206">
        <v>7.0820687139734897</v>
      </c>
      <c r="H1206">
        <v>1.1464491634282058E-2</v>
      </c>
    </row>
    <row r="1207" spans="1:8" x14ac:dyDescent="0.2">
      <c r="A1207" t="s">
        <v>15</v>
      </c>
      <c r="B1207">
        <v>2019</v>
      </c>
      <c r="C1207" t="s">
        <v>56</v>
      </c>
      <c r="D1207" t="s">
        <v>65</v>
      </c>
      <c r="E1207" t="s">
        <v>83</v>
      </c>
      <c r="F1207">
        <v>472805.36057548004</v>
      </c>
      <c r="G1207">
        <v>804.50948323764635</v>
      </c>
      <c r="H1207">
        <v>1.3023443590825774</v>
      </c>
    </row>
    <row r="1208" spans="1:8" x14ac:dyDescent="0.2">
      <c r="A1208" t="s">
        <v>15</v>
      </c>
      <c r="B1208">
        <v>2019</v>
      </c>
      <c r="C1208" t="s">
        <v>56</v>
      </c>
      <c r="D1208" t="s">
        <v>65</v>
      </c>
      <c r="E1208" t="s">
        <v>67</v>
      </c>
      <c r="F1208">
        <v>3416.5148704799999</v>
      </c>
      <c r="G1208">
        <v>5.813425231850351</v>
      </c>
      <c r="H1208">
        <v>9.4108046149807625E-3</v>
      </c>
    </row>
    <row r="1209" spans="1:8" x14ac:dyDescent="0.2">
      <c r="A1209" t="s">
        <v>15</v>
      </c>
      <c r="B1209">
        <v>2019</v>
      </c>
      <c r="C1209" t="s">
        <v>56</v>
      </c>
      <c r="D1209" t="s">
        <v>65</v>
      </c>
      <c r="E1209" t="s">
        <v>68</v>
      </c>
      <c r="F1209">
        <v>24818.673227169998</v>
      </c>
      <c r="G1209">
        <v>42.23060827468553</v>
      </c>
      <c r="H1209">
        <v>6.8363140041341766E-2</v>
      </c>
    </row>
    <row r="1210" spans="1:8" x14ac:dyDescent="0.2">
      <c r="A1210" t="s">
        <v>15</v>
      </c>
      <c r="B1210">
        <v>2019</v>
      </c>
      <c r="C1210" t="s">
        <v>56</v>
      </c>
      <c r="D1210" t="s">
        <v>65</v>
      </c>
      <c r="E1210" t="s">
        <v>58</v>
      </c>
      <c r="F1210">
        <v>505202.63764995005</v>
      </c>
      <c r="G1210">
        <v>859.63558545815567</v>
      </c>
      <c r="H1210">
        <v>1.3915827953731821</v>
      </c>
    </row>
    <row r="1211" spans="1:8" x14ac:dyDescent="0.2">
      <c r="A1211" t="s">
        <v>15</v>
      </c>
      <c r="B1211">
        <v>2008</v>
      </c>
      <c r="C1211" t="s">
        <v>56</v>
      </c>
      <c r="D1211" t="s">
        <v>84</v>
      </c>
      <c r="E1211" t="s">
        <v>58</v>
      </c>
      <c r="F1211">
        <v>154623.987035</v>
      </c>
      <c r="G1211">
        <v>293.68172232705172</v>
      </c>
      <c r="H1211">
        <v>0.9593387572968991</v>
      </c>
    </row>
    <row r="1212" spans="1:8" x14ac:dyDescent="0.2">
      <c r="A1212" t="s">
        <v>15</v>
      </c>
      <c r="B1212">
        <v>2009</v>
      </c>
      <c r="C1212" t="s">
        <v>56</v>
      </c>
      <c r="D1212" t="s">
        <v>84</v>
      </c>
      <c r="E1212" t="s">
        <v>58</v>
      </c>
      <c r="F1212">
        <v>167238.63332290002</v>
      </c>
      <c r="G1212">
        <v>291.76466470178707</v>
      </c>
      <c r="H1212">
        <v>0.95465347558592695</v>
      </c>
    </row>
    <row r="1213" spans="1:8" x14ac:dyDescent="0.2">
      <c r="A1213" t="s">
        <v>15</v>
      </c>
      <c r="B1213">
        <v>2010</v>
      </c>
      <c r="C1213" t="s">
        <v>56</v>
      </c>
      <c r="D1213" t="s">
        <v>84</v>
      </c>
      <c r="E1213" t="s">
        <v>58</v>
      </c>
      <c r="F1213">
        <v>168537.92904671002</v>
      </c>
      <c r="G1213">
        <v>320.70297555631709</v>
      </c>
      <c r="H1213">
        <v>0.86051709036977686</v>
      </c>
    </row>
    <row r="1214" spans="1:8" x14ac:dyDescent="0.2">
      <c r="A1214" t="s">
        <v>15</v>
      </c>
      <c r="B1214">
        <v>2011</v>
      </c>
      <c r="C1214" t="s">
        <v>56</v>
      </c>
      <c r="D1214" t="s">
        <v>84</v>
      </c>
      <c r="E1214" t="s">
        <v>58</v>
      </c>
      <c r="F1214">
        <v>178533.0209488</v>
      </c>
      <c r="G1214">
        <v>353.03510696389839</v>
      </c>
      <c r="H1214">
        <v>0.83533506584709616</v>
      </c>
    </row>
    <row r="1215" spans="1:8" x14ac:dyDescent="0.2">
      <c r="A1215" t="s">
        <v>15</v>
      </c>
      <c r="B1215">
        <v>2012</v>
      </c>
      <c r="C1215" t="s">
        <v>56</v>
      </c>
      <c r="D1215" t="s">
        <v>84</v>
      </c>
      <c r="E1215" t="s">
        <v>58</v>
      </c>
      <c r="F1215">
        <v>210692.0667999</v>
      </c>
      <c r="G1215">
        <v>418.82534054622488</v>
      </c>
      <c r="H1215">
        <v>0.90122039194595227</v>
      </c>
    </row>
    <row r="1216" spans="1:8" x14ac:dyDescent="0.2">
      <c r="A1216" t="s">
        <v>15</v>
      </c>
      <c r="B1216">
        <v>2013</v>
      </c>
      <c r="C1216" t="s">
        <v>56</v>
      </c>
      <c r="D1216" t="s">
        <v>84</v>
      </c>
      <c r="E1216" t="s">
        <v>58</v>
      </c>
      <c r="F1216">
        <v>104763.6355935</v>
      </c>
      <c r="G1216">
        <v>209.460705024379</v>
      </c>
      <c r="H1216">
        <v>0.42106814285470007</v>
      </c>
    </row>
    <row r="1217" spans="1:8" x14ac:dyDescent="0.2">
      <c r="A1217" t="s">
        <v>15</v>
      </c>
      <c r="B1217">
        <v>2014</v>
      </c>
      <c r="C1217" t="s">
        <v>56</v>
      </c>
      <c r="D1217" t="s">
        <v>84</v>
      </c>
      <c r="E1217" t="s">
        <v>58</v>
      </c>
      <c r="F1217">
        <v>113098.22318388001</v>
      </c>
      <c r="G1217">
        <v>209.93616896350633</v>
      </c>
      <c r="H1217">
        <v>0.41507597062116486</v>
      </c>
    </row>
    <row r="1218" spans="1:8" x14ac:dyDescent="0.2">
      <c r="A1218" t="s">
        <v>15</v>
      </c>
      <c r="B1218">
        <v>2015</v>
      </c>
      <c r="C1218" t="s">
        <v>56</v>
      </c>
      <c r="D1218" t="s">
        <v>84</v>
      </c>
      <c r="E1218" t="s">
        <v>58</v>
      </c>
      <c r="F1218">
        <v>121737.6153188</v>
      </c>
      <c r="G1218">
        <v>227.36457903420848</v>
      </c>
      <c r="H1218">
        <v>0.4150806725209174</v>
      </c>
    </row>
    <row r="1219" spans="1:8" x14ac:dyDescent="0.2">
      <c r="A1219" t="s">
        <v>15</v>
      </c>
      <c r="B1219">
        <v>2016</v>
      </c>
      <c r="C1219" t="s">
        <v>56</v>
      </c>
      <c r="D1219" t="s">
        <v>84</v>
      </c>
      <c r="E1219" t="s">
        <v>58</v>
      </c>
      <c r="F1219">
        <v>136171.3147322</v>
      </c>
      <c r="G1219">
        <v>249.56350340533155</v>
      </c>
      <c r="H1219">
        <v>0.43662045807338851</v>
      </c>
    </row>
    <row r="1220" spans="1:8" x14ac:dyDescent="0.2">
      <c r="A1220" t="s">
        <v>15</v>
      </c>
      <c r="B1220">
        <v>2017</v>
      </c>
      <c r="C1220" t="s">
        <v>56</v>
      </c>
      <c r="D1220" t="s">
        <v>84</v>
      </c>
      <c r="E1220" t="s">
        <v>58</v>
      </c>
      <c r="F1220">
        <v>150593.24756667</v>
      </c>
      <c r="G1220">
        <v>264.96938653474524</v>
      </c>
      <c r="H1220">
        <v>0.45307962311569283</v>
      </c>
    </row>
    <row r="1221" spans="1:8" x14ac:dyDescent="0.2">
      <c r="A1221" t="s">
        <v>15</v>
      </c>
      <c r="B1221">
        <v>2018</v>
      </c>
      <c r="C1221" t="s">
        <v>56</v>
      </c>
      <c r="D1221" t="s">
        <v>84</v>
      </c>
      <c r="E1221" t="s">
        <v>58</v>
      </c>
      <c r="F1221">
        <v>152868.20585083001</v>
      </c>
      <c r="G1221">
        <v>264.4686300681559</v>
      </c>
      <c r="H1221">
        <v>0.43674911845178427</v>
      </c>
    </row>
    <row r="1222" spans="1:8" x14ac:dyDescent="0.2">
      <c r="A1222" t="s">
        <v>15</v>
      </c>
      <c r="B1222">
        <v>2019</v>
      </c>
      <c r="C1222" t="s">
        <v>56</v>
      </c>
      <c r="D1222" t="s">
        <v>84</v>
      </c>
      <c r="E1222" t="s">
        <v>58</v>
      </c>
      <c r="F1222">
        <v>128044.3487779102</v>
      </c>
      <c r="G1222">
        <v>217.87589874495976</v>
      </c>
      <c r="H1222">
        <v>0.35269869855185731</v>
      </c>
    </row>
    <row r="1223" spans="1:8" x14ac:dyDescent="0.2">
      <c r="A1223" t="s">
        <v>45</v>
      </c>
      <c r="B1223">
        <v>2008</v>
      </c>
      <c r="C1223" t="s">
        <v>56</v>
      </c>
      <c r="D1223" t="s">
        <v>57</v>
      </c>
      <c r="E1223" t="s">
        <v>58</v>
      </c>
      <c r="F1223">
        <v>1009.6766064800004</v>
      </c>
      <c r="G1223">
        <v>1009.6766064800004</v>
      </c>
      <c r="H1223">
        <v>1.6347693172093456</v>
      </c>
    </row>
    <row r="1224" spans="1:8" x14ac:dyDescent="0.2">
      <c r="A1224" t="s">
        <v>45</v>
      </c>
      <c r="B1224">
        <v>2009</v>
      </c>
      <c r="C1224" t="s">
        <v>56</v>
      </c>
      <c r="D1224" t="s">
        <v>57</v>
      </c>
      <c r="E1224" t="s">
        <v>58</v>
      </c>
      <c r="F1224">
        <v>1542.9419826799997</v>
      </c>
      <c r="G1224">
        <v>1542.9419826799997</v>
      </c>
      <c r="H1224">
        <v>2.4679298336207252</v>
      </c>
    </row>
    <row r="1225" spans="1:8" x14ac:dyDescent="0.2">
      <c r="A1225" t="s">
        <v>45</v>
      </c>
      <c r="B1225">
        <v>2010</v>
      </c>
      <c r="C1225" t="s">
        <v>56</v>
      </c>
      <c r="D1225" t="s">
        <v>57</v>
      </c>
      <c r="E1225" t="s">
        <v>58</v>
      </c>
      <c r="F1225">
        <v>1932.73390339</v>
      </c>
      <c r="G1225">
        <v>1932.73390339</v>
      </c>
      <c r="H1225">
        <v>2.7786984480866876</v>
      </c>
    </row>
    <row r="1226" spans="1:8" x14ac:dyDescent="0.2">
      <c r="A1226" t="s">
        <v>45</v>
      </c>
      <c r="B1226">
        <v>2011</v>
      </c>
      <c r="C1226" t="s">
        <v>56</v>
      </c>
      <c r="D1226" t="s">
        <v>57</v>
      </c>
      <c r="E1226" t="s">
        <v>58</v>
      </c>
      <c r="F1226">
        <v>2165.0810478500002</v>
      </c>
      <c r="G1226">
        <v>2165.0810478500002</v>
      </c>
      <c r="H1226">
        <v>2.7310445957337461</v>
      </c>
    </row>
    <row r="1227" spans="1:8" x14ac:dyDescent="0.2">
      <c r="A1227" t="s">
        <v>45</v>
      </c>
      <c r="B1227">
        <v>2012</v>
      </c>
      <c r="C1227" t="s">
        <v>56</v>
      </c>
      <c r="D1227" t="s">
        <v>57</v>
      </c>
      <c r="E1227" t="s">
        <v>58</v>
      </c>
      <c r="F1227">
        <v>2971.4142242400003</v>
      </c>
      <c r="G1227">
        <v>2971.4142242400003</v>
      </c>
      <c r="H1227">
        <v>3.379504844790552</v>
      </c>
    </row>
    <row r="1228" spans="1:8" x14ac:dyDescent="0.2">
      <c r="A1228" t="s">
        <v>45</v>
      </c>
      <c r="B1228">
        <v>2013</v>
      </c>
      <c r="C1228" t="s">
        <v>56</v>
      </c>
      <c r="D1228" t="s">
        <v>57</v>
      </c>
      <c r="E1228" t="s">
        <v>58</v>
      </c>
      <c r="F1228">
        <v>3834.4846190200001</v>
      </c>
      <c r="G1228">
        <v>3834.4846190200001</v>
      </c>
      <c r="H1228">
        <v>4.0307982382444996</v>
      </c>
    </row>
    <row r="1229" spans="1:8" x14ac:dyDescent="0.2">
      <c r="A1229" t="s">
        <v>45</v>
      </c>
      <c r="B1229">
        <v>2014</v>
      </c>
      <c r="C1229" t="s">
        <v>56</v>
      </c>
      <c r="D1229" t="s">
        <v>57</v>
      </c>
      <c r="E1229" t="s">
        <v>58</v>
      </c>
      <c r="F1229">
        <v>3236.181421589999</v>
      </c>
      <c r="G1229">
        <v>3236.181421589999</v>
      </c>
      <c r="H1229">
        <v>3.1812623042405797</v>
      </c>
    </row>
    <row r="1230" spans="1:8" x14ac:dyDescent="0.2">
      <c r="A1230" t="s">
        <v>45</v>
      </c>
      <c r="B1230">
        <v>2015</v>
      </c>
      <c r="C1230" t="s">
        <v>56</v>
      </c>
      <c r="D1230" t="s">
        <v>57</v>
      </c>
      <c r="E1230" t="s">
        <v>58</v>
      </c>
      <c r="F1230">
        <v>2512.34265456</v>
      </c>
      <c r="G1230">
        <v>2512.34265456</v>
      </c>
      <c r="H1230">
        <v>2.5302981308531791</v>
      </c>
    </row>
    <row r="1231" spans="1:8" x14ac:dyDescent="0.2">
      <c r="A1231" t="s">
        <v>45</v>
      </c>
      <c r="B1231">
        <v>2016</v>
      </c>
      <c r="C1231" t="s">
        <v>56</v>
      </c>
      <c r="D1231" t="s">
        <v>57</v>
      </c>
      <c r="E1231" t="s">
        <v>58</v>
      </c>
      <c r="F1231">
        <v>2912.4406004699995</v>
      </c>
      <c r="G1231">
        <v>2912.4406004699995</v>
      </c>
      <c r="H1231">
        <v>2.9142562987143505</v>
      </c>
    </row>
    <row r="1232" spans="1:8" x14ac:dyDescent="0.2">
      <c r="A1232" t="s">
        <v>45</v>
      </c>
      <c r="B1232">
        <v>2017</v>
      </c>
      <c r="C1232" t="s">
        <v>56</v>
      </c>
      <c r="D1232" t="s">
        <v>57</v>
      </c>
      <c r="E1232" t="s">
        <v>58</v>
      </c>
      <c r="F1232">
        <v>1903.0877498700002</v>
      </c>
      <c r="G1232">
        <v>1903.0877498700002</v>
      </c>
      <c r="H1232">
        <v>1.8247011083431097</v>
      </c>
    </row>
    <row r="1233" spans="1:8" x14ac:dyDescent="0.2">
      <c r="A1233" t="s">
        <v>45</v>
      </c>
      <c r="B1233">
        <v>2008</v>
      </c>
      <c r="C1233" t="s">
        <v>56</v>
      </c>
      <c r="D1233" t="s">
        <v>59</v>
      </c>
      <c r="E1233" t="s">
        <v>60</v>
      </c>
      <c r="F1233">
        <v>476.43537076000013</v>
      </c>
      <c r="G1233">
        <v>476.43537076000013</v>
      </c>
      <c r="H1233">
        <v>0.77139741651242721</v>
      </c>
    </row>
    <row r="1234" spans="1:8" x14ac:dyDescent="0.2">
      <c r="A1234" t="s">
        <v>45</v>
      </c>
      <c r="B1234">
        <v>2008</v>
      </c>
      <c r="C1234" t="s">
        <v>56</v>
      </c>
      <c r="D1234" t="s">
        <v>59</v>
      </c>
      <c r="E1234" t="s">
        <v>61</v>
      </c>
    </row>
    <row r="1235" spans="1:8" x14ac:dyDescent="0.2">
      <c r="A1235" t="s">
        <v>45</v>
      </c>
      <c r="B1235">
        <v>2008</v>
      </c>
      <c r="C1235" t="s">
        <v>56</v>
      </c>
      <c r="D1235" t="s">
        <v>59</v>
      </c>
      <c r="E1235" t="s">
        <v>62</v>
      </c>
    </row>
    <row r="1236" spans="1:8" x14ac:dyDescent="0.2">
      <c r="A1236" t="s">
        <v>45</v>
      </c>
      <c r="B1236">
        <v>2008</v>
      </c>
      <c r="C1236" t="s">
        <v>56</v>
      </c>
      <c r="D1236" t="s">
        <v>59</v>
      </c>
      <c r="E1236" t="s">
        <v>58</v>
      </c>
      <c r="F1236">
        <v>476.43537076000013</v>
      </c>
      <c r="G1236">
        <v>476.43537076000013</v>
      </c>
      <c r="H1236">
        <v>0.77139741651242721</v>
      </c>
    </row>
    <row r="1237" spans="1:8" x14ac:dyDescent="0.2">
      <c r="A1237" t="s">
        <v>45</v>
      </c>
      <c r="B1237">
        <v>2009</v>
      </c>
      <c r="C1237" t="s">
        <v>56</v>
      </c>
      <c r="D1237" t="s">
        <v>59</v>
      </c>
      <c r="E1237" t="s">
        <v>60</v>
      </c>
      <c r="F1237">
        <v>251.91711193000009</v>
      </c>
      <c r="G1237">
        <v>251.91711193000009</v>
      </c>
      <c r="H1237">
        <v>0.40294046251287968</v>
      </c>
    </row>
    <row r="1238" spans="1:8" x14ac:dyDescent="0.2">
      <c r="A1238" t="s">
        <v>45</v>
      </c>
      <c r="B1238">
        <v>2009</v>
      </c>
      <c r="C1238" t="s">
        <v>56</v>
      </c>
      <c r="D1238" t="s">
        <v>59</v>
      </c>
      <c r="E1238" t="s">
        <v>61</v>
      </c>
    </row>
    <row r="1239" spans="1:8" x14ac:dyDescent="0.2">
      <c r="A1239" t="s">
        <v>45</v>
      </c>
      <c r="B1239">
        <v>2009</v>
      </c>
      <c r="C1239" t="s">
        <v>56</v>
      </c>
      <c r="D1239" t="s">
        <v>59</v>
      </c>
      <c r="E1239" t="s">
        <v>62</v>
      </c>
    </row>
    <row r="1240" spans="1:8" x14ac:dyDescent="0.2">
      <c r="A1240" t="s">
        <v>45</v>
      </c>
      <c r="B1240">
        <v>2009</v>
      </c>
      <c r="C1240" t="s">
        <v>56</v>
      </c>
      <c r="D1240" t="s">
        <v>59</v>
      </c>
      <c r="E1240" t="s">
        <v>58</v>
      </c>
      <c r="F1240">
        <v>251.91711193000009</v>
      </c>
      <c r="G1240">
        <v>251.91711193000009</v>
      </c>
      <c r="H1240">
        <v>0.40294046251287968</v>
      </c>
    </row>
    <row r="1241" spans="1:8" x14ac:dyDescent="0.2">
      <c r="A1241" t="s">
        <v>45</v>
      </c>
      <c r="B1241">
        <v>2010</v>
      </c>
      <c r="C1241" t="s">
        <v>56</v>
      </c>
      <c r="D1241" t="s">
        <v>59</v>
      </c>
      <c r="E1241" t="s">
        <v>60</v>
      </c>
      <c r="F1241">
        <v>271.70303754999992</v>
      </c>
      <c r="G1241">
        <v>271.70303754999992</v>
      </c>
      <c r="H1241">
        <v>0.39062842921955965</v>
      </c>
    </row>
    <row r="1242" spans="1:8" x14ac:dyDescent="0.2">
      <c r="A1242" t="s">
        <v>45</v>
      </c>
      <c r="B1242">
        <v>2010</v>
      </c>
      <c r="C1242" t="s">
        <v>56</v>
      </c>
      <c r="D1242" t="s">
        <v>59</v>
      </c>
      <c r="E1242" t="s">
        <v>61</v>
      </c>
    </row>
    <row r="1243" spans="1:8" x14ac:dyDescent="0.2">
      <c r="A1243" t="s">
        <v>45</v>
      </c>
      <c r="B1243">
        <v>2010</v>
      </c>
      <c r="C1243" t="s">
        <v>56</v>
      </c>
      <c r="D1243" t="s">
        <v>59</v>
      </c>
      <c r="E1243" t="s">
        <v>62</v>
      </c>
    </row>
    <row r="1244" spans="1:8" x14ac:dyDescent="0.2">
      <c r="A1244" t="s">
        <v>45</v>
      </c>
      <c r="B1244">
        <v>2010</v>
      </c>
      <c r="C1244" t="s">
        <v>56</v>
      </c>
      <c r="D1244" t="s">
        <v>59</v>
      </c>
      <c r="E1244" t="s">
        <v>58</v>
      </c>
      <c r="F1244">
        <v>271.70303754999992</v>
      </c>
      <c r="G1244">
        <v>271.70303754999992</v>
      </c>
      <c r="H1244">
        <v>0.39062842921955965</v>
      </c>
    </row>
    <row r="1245" spans="1:8" x14ac:dyDescent="0.2">
      <c r="A1245" t="s">
        <v>45</v>
      </c>
      <c r="B1245">
        <v>2011</v>
      </c>
      <c r="C1245" t="s">
        <v>56</v>
      </c>
      <c r="D1245" t="s">
        <v>59</v>
      </c>
      <c r="E1245" t="s">
        <v>60</v>
      </c>
      <c r="F1245">
        <v>286.26220640000031</v>
      </c>
      <c r="G1245">
        <v>286.26220640000031</v>
      </c>
      <c r="H1245">
        <v>0.36109264940815411</v>
      </c>
    </row>
    <row r="1246" spans="1:8" x14ac:dyDescent="0.2">
      <c r="A1246" t="s">
        <v>45</v>
      </c>
      <c r="B1246">
        <v>2011</v>
      </c>
      <c r="C1246" t="s">
        <v>56</v>
      </c>
      <c r="D1246" t="s">
        <v>59</v>
      </c>
      <c r="E1246" t="s">
        <v>61</v>
      </c>
    </row>
    <row r="1247" spans="1:8" x14ac:dyDescent="0.2">
      <c r="A1247" t="s">
        <v>45</v>
      </c>
      <c r="B1247">
        <v>2011</v>
      </c>
      <c r="C1247" t="s">
        <v>56</v>
      </c>
      <c r="D1247" t="s">
        <v>59</v>
      </c>
      <c r="E1247" t="s">
        <v>62</v>
      </c>
    </row>
    <row r="1248" spans="1:8" x14ac:dyDescent="0.2">
      <c r="A1248" t="s">
        <v>45</v>
      </c>
      <c r="B1248">
        <v>2011</v>
      </c>
      <c r="C1248" t="s">
        <v>56</v>
      </c>
      <c r="D1248" t="s">
        <v>59</v>
      </c>
      <c r="E1248" t="s">
        <v>58</v>
      </c>
      <c r="F1248">
        <v>286.26220640000031</v>
      </c>
      <c r="G1248">
        <v>286.26220640000031</v>
      </c>
      <c r="H1248">
        <v>0.36109264940815411</v>
      </c>
    </row>
    <row r="1249" spans="1:8" x14ac:dyDescent="0.2">
      <c r="A1249" t="s">
        <v>45</v>
      </c>
      <c r="B1249">
        <v>2012</v>
      </c>
      <c r="C1249" t="s">
        <v>56</v>
      </c>
      <c r="D1249" t="s">
        <v>59</v>
      </c>
      <c r="E1249" t="s">
        <v>60</v>
      </c>
      <c r="F1249">
        <v>317.00342861000001</v>
      </c>
      <c r="G1249">
        <v>317.00342861000001</v>
      </c>
      <c r="H1249">
        <v>0.36054031580760887</v>
      </c>
    </row>
    <row r="1250" spans="1:8" x14ac:dyDescent="0.2">
      <c r="A1250" t="s">
        <v>45</v>
      </c>
      <c r="B1250">
        <v>2012</v>
      </c>
      <c r="C1250" t="s">
        <v>56</v>
      </c>
      <c r="D1250" t="s">
        <v>59</v>
      </c>
      <c r="E1250" t="s">
        <v>61</v>
      </c>
    </row>
    <row r="1251" spans="1:8" x14ac:dyDescent="0.2">
      <c r="A1251" t="s">
        <v>45</v>
      </c>
      <c r="B1251">
        <v>2012</v>
      </c>
      <c r="C1251" t="s">
        <v>56</v>
      </c>
      <c r="D1251" t="s">
        <v>59</v>
      </c>
      <c r="E1251" t="s">
        <v>62</v>
      </c>
    </row>
    <row r="1252" spans="1:8" x14ac:dyDescent="0.2">
      <c r="A1252" t="s">
        <v>45</v>
      </c>
      <c r="B1252">
        <v>2012</v>
      </c>
      <c r="C1252" t="s">
        <v>56</v>
      </c>
      <c r="D1252" t="s">
        <v>59</v>
      </c>
      <c r="E1252" t="s">
        <v>58</v>
      </c>
      <c r="F1252">
        <v>317.00342861000001</v>
      </c>
      <c r="G1252">
        <v>317.00342861000001</v>
      </c>
      <c r="H1252">
        <v>0.36054031580760887</v>
      </c>
    </row>
    <row r="1253" spans="1:8" x14ac:dyDescent="0.2">
      <c r="A1253" t="s">
        <v>45</v>
      </c>
      <c r="B1253">
        <v>2013</v>
      </c>
      <c r="C1253" t="s">
        <v>56</v>
      </c>
      <c r="D1253" t="s">
        <v>59</v>
      </c>
      <c r="E1253" t="s">
        <v>60</v>
      </c>
      <c r="F1253">
        <v>420.00746409000004</v>
      </c>
      <c r="G1253">
        <v>420.00746409000004</v>
      </c>
      <c r="H1253">
        <v>0.44151053257743733</v>
      </c>
    </row>
    <row r="1254" spans="1:8" x14ac:dyDescent="0.2">
      <c r="A1254" t="s">
        <v>45</v>
      </c>
      <c r="B1254">
        <v>2013</v>
      </c>
      <c r="C1254" t="s">
        <v>56</v>
      </c>
      <c r="D1254" t="s">
        <v>59</v>
      </c>
      <c r="E1254" t="s">
        <v>61</v>
      </c>
    </row>
    <row r="1255" spans="1:8" x14ac:dyDescent="0.2">
      <c r="A1255" t="s">
        <v>45</v>
      </c>
      <c r="B1255">
        <v>2013</v>
      </c>
      <c r="C1255" t="s">
        <v>56</v>
      </c>
      <c r="D1255" t="s">
        <v>59</v>
      </c>
      <c r="E1255" t="s">
        <v>62</v>
      </c>
    </row>
    <row r="1256" spans="1:8" x14ac:dyDescent="0.2">
      <c r="A1256" t="s">
        <v>45</v>
      </c>
      <c r="B1256">
        <v>2013</v>
      </c>
      <c r="C1256" t="s">
        <v>56</v>
      </c>
      <c r="D1256" t="s">
        <v>59</v>
      </c>
      <c r="E1256" t="s">
        <v>58</v>
      </c>
      <c r="F1256">
        <v>420.00746409000004</v>
      </c>
      <c r="G1256">
        <v>420.00746409000004</v>
      </c>
      <c r="H1256">
        <v>0.44151053257743733</v>
      </c>
    </row>
    <row r="1257" spans="1:8" x14ac:dyDescent="0.2">
      <c r="A1257" t="s">
        <v>45</v>
      </c>
      <c r="B1257">
        <v>2014</v>
      </c>
      <c r="C1257" t="s">
        <v>56</v>
      </c>
      <c r="D1257" t="s">
        <v>59</v>
      </c>
      <c r="E1257" t="s">
        <v>60</v>
      </c>
      <c r="F1257">
        <v>316.32734575000001</v>
      </c>
      <c r="G1257">
        <v>316.32734575000001</v>
      </c>
      <c r="H1257">
        <v>0.3109591613502703</v>
      </c>
    </row>
    <row r="1258" spans="1:8" x14ac:dyDescent="0.2">
      <c r="A1258" t="s">
        <v>45</v>
      </c>
      <c r="B1258">
        <v>2014</v>
      </c>
      <c r="C1258" t="s">
        <v>56</v>
      </c>
      <c r="D1258" t="s">
        <v>59</v>
      </c>
      <c r="E1258" t="s">
        <v>61</v>
      </c>
    </row>
    <row r="1259" spans="1:8" x14ac:dyDescent="0.2">
      <c r="A1259" t="s">
        <v>45</v>
      </c>
      <c r="B1259">
        <v>2014</v>
      </c>
      <c r="C1259" t="s">
        <v>56</v>
      </c>
      <c r="D1259" t="s">
        <v>59</v>
      </c>
      <c r="E1259" t="s">
        <v>62</v>
      </c>
    </row>
    <row r="1260" spans="1:8" x14ac:dyDescent="0.2">
      <c r="A1260" t="s">
        <v>45</v>
      </c>
      <c r="B1260">
        <v>2014</v>
      </c>
      <c r="C1260" t="s">
        <v>56</v>
      </c>
      <c r="D1260" t="s">
        <v>59</v>
      </c>
      <c r="E1260" t="s">
        <v>58</v>
      </c>
      <c r="F1260">
        <v>316.32734575000001</v>
      </c>
      <c r="G1260">
        <v>316.32734575000001</v>
      </c>
      <c r="H1260">
        <v>0.3109591613502703</v>
      </c>
    </row>
    <row r="1261" spans="1:8" x14ac:dyDescent="0.2">
      <c r="A1261" t="s">
        <v>45</v>
      </c>
      <c r="B1261">
        <v>2015</v>
      </c>
      <c r="C1261" t="s">
        <v>56</v>
      </c>
      <c r="D1261" t="s">
        <v>59</v>
      </c>
      <c r="E1261" t="s">
        <v>60</v>
      </c>
      <c r="F1261">
        <v>112.58130907000002</v>
      </c>
      <c r="G1261">
        <v>112.58130907000002</v>
      </c>
      <c r="H1261">
        <v>0.11338591708093056</v>
      </c>
    </row>
    <row r="1262" spans="1:8" x14ac:dyDescent="0.2">
      <c r="A1262" t="s">
        <v>45</v>
      </c>
      <c r="B1262">
        <v>2015</v>
      </c>
      <c r="C1262" t="s">
        <v>56</v>
      </c>
      <c r="D1262" t="s">
        <v>59</v>
      </c>
      <c r="E1262" t="s">
        <v>61</v>
      </c>
    </row>
    <row r="1263" spans="1:8" x14ac:dyDescent="0.2">
      <c r="A1263" t="s">
        <v>45</v>
      </c>
      <c r="B1263">
        <v>2015</v>
      </c>
      <c r="C1263" t="s">
        <v>56</v>
      </c>
      <c r="D1263" t="s">
        <v>59</v>
      </c>
      <c r="E1263" t="s">
        <v>62</v>
      </c>
    </row>
    <row r="1264" spans="1:8" x14ac:dyDescent="0.2">
      <c r="A1264" t="s">
        <v>45</v>
      </c>
      <c r="B1264">
        <v>2015</v>
      </c>
      <c r="C1264" t="s">
        <v>56</v>
      </c>
      <c r="D1264" t="s">
        <v>59</v>
      </c>
      <c r="E1264" t="s">
        <v>58</v>
      </c>
      <c r="F1264">
        <v>112.58130907000002</v>
      </c>
      <c r="G1264">
        <v>112.58130907000002</v>
      </c>
      <c r="H1264">
        <v>0.11338591708093056</v>
      </c>
    </row>
    <row r="1265" spans="1:8" x14ac:dyDescent="0.2">
      <c r="A1265" t="s">
        <v>45</v>
      </c>
      <c r="B1265">
        <v>2016</v>
      </c>
      <c r="C1265" t="s">
        <v>56</v>
      </c>
      <c r="D1265" t="s">
        <v>59</v>
      </c>
      <c r="E1265" t="s">
        <v>60</v>
      </c>
      <c r="F1265">
        <v>322.74909828999989</v>
      </c>
      <c r="G1265">
        <v>322.74909828999989</v>
      </c>
      <c r="H1265">
        <v>0.32295030925067547</v>
      </c>
    </row>
    <row r="1266" spans="1:8" x14ac:dyDescent="0.2">
      <c r="A1266" t="s">
        <v>45</v>
      </c>
      <c r="B1266">
        <v>2016</v>
      </c>
      <c r="C1266" t="s">
        <v>56</v>
      </c>
      <c r="D1266" t="s">
        <v>59</v>
      </c>
      <c r="E1266" t="s">
        <v>61</v>
      </c>
    </row>
    <row r="1267" spans="1:8" x14ac:dyDescent="0.2">
      <c r="A1267" t="s">
        <v>45</v>
      </c>
      <c r="B1267">
        <v>2016</v>
      </c>
      <c r="C1267" t="s">
        <v>56</v>
      </c>
      <c r="D1267" t="s">
        <v>59</v>
      </c>
      <c r="E1267" t="s">
        <v>62</v>
      </c>
    </row>
    <row r="1268" spans="1:8" x14ac:dyDescent="0.2">
      <c r="A1268" t="s">
        <v>45</v>
      </c>
      <c r="B1268">
        <v>2016</v>
      </c>
      <c r="C1268" t="s">
        <v>56</v>
      </c>
      <c r="D1268" t="s">
        <v>59</v>
      </c>
      <c r="E1268" t="s">
        <v>58</v>
      </c>
      <c r="F1268">
        <v>322.74909828999989</v>
      </c>
      <c r="G1268">
        <v>322.74909828999989</v>
      </c>
      <c r="H1268">
        <v>0.32295030925067547</v>
      </c>
    </row>
    <row r="1269" spans="1:8" x14ac:dyDescent="0.2">
      <c r="A1269" t="s">
        <v>45</v>
      </c>
      <c r="B1269">
        <v>2017</v>
      </c>
      <c r="C1269" t="s">
        <v>56</v>
      </c>
      <c r="D1269" t="s">
        <v>59</v>
      </c>
      <c r="E1269" t="s">
        <v>60</v>
      </c>
      <c r="F1269">
        <v>192.65912025999998</v>
      </c>
      <c r="G1269">
        <v>192.65912025999998</v>
      </c>
      <c r="H1269">
        <v>0.1847236472910114</v>
      </c>
    </row>
    <row r="1270" spans="1:8" x14ac:dyDescent="0.2">
      <c r="A1270" t="s">
        <v>45</v>
      </c>
      <c r="B1270">
        <v>2017</v>
      </c>
      <c r="C1270" t="s">
        <v>56</v>
      </c>
      <c r="D1270" t="s">
        <v>59</v>
      </c>
      <c r="E1270" t="s">
        <v>61</v>
      </c>
    </row>
    <row r="1271" spans="1:8" x14ac:dyDescent="0.2">
      <c r="A1271" t="s">
        <v>45</v>
      </c>
      <c r="B1271">
        <v>2017</v>
      </c>
      <c r="C1271" t="s">
        <v>56</v>
      </c>
      <c r="D1271" t="s">
        <v>59</v>
      </c>
      <c r="E1271" t="s">
        <v>62</v>
      </c>
    </row>
    <row r="1272" spans="1:8" x14ac:dyDescent="0.2">
      <c r="A1272" t="s">
        <v>45</v>
      </c>
      <c r="B1272">
        <v>2017</v>
      </c>
      <c r="C1272" t="s">
        <v>56</v>
      </c>
      <c r="D1272" t="s">
        <v>59</v>
      </c>
      <c r="E1272" t="s">
        <v>58</v>
      </c>
      <c r="F1272">
        <v>192.65912025999998</v>
      </c>
      <c r="G1272">
        <v>192.65912025999998</v>
      </c>
      <c r="H1272">
        <v>0.1847236472910114</v>
      </c>
    </row>
    <row r="1273" spans="1:8" x14ac:dyDescent="0.2">
      <c r="A1273" t="s">
        <v>45</v>
      </c>
      <c r="B1273">
        <v>2008</v>
      </c>
      <c r="C1273" t="s">
        <v>56</v>
      </c>
      <c r="D1273" t="s">
        <v>63</v>
      </c>
      <c r="E1273" t="s">
        <v>64</v>
      </c>
      <c r="F1273">
        <v>11.477875140000011</v>
      </c>
      <c r="G1273">
        <v>11.477875140000011</v>
      </c>
      <c r="H1273">
        <v>1.8583849507068487E-2</v>
      </c>
    </row>
    <row r="1274" spans="1:8" x14ac:dyDescent="0.2">
      <c r="A1274" t="s">
        <v>45</v>
      </c>
      <c r="B1274">
        <v>2008</v>
      </c>
      <c r="C1274" t="s">
        <v>56</v>
      </c>
      <c r="D1274" t="s">
        <v>63</v>
      </c>
      <c r="E1274" t="s">
        <v>32</v>
      </c>
    </row>
    <row r="1275" spans="1:8" x14ac:dyDescent="0.2">
      <c r="A1275" t="s">
        <v>45</v>
      </c>
      <c r="B1275">
        <v>2008</v>
      </c>
      <c r="C1275" t="s">
        <v>56</v>
      </c>
      <c r="D1275" t="s">
        <v>63</v>
      </c>
      <c r="E1275" t="s">
        <v>58</v>
      </c>
      <c r="F1275">
        <v>11.477875140000011</v>
      </c>
      <c r="G1275">
        <v>11.477875140000011</v>
      </c>
      <c r="H1275">
        <v>1.8583849507068487E-2</v>
      </c>
    </row>
    <row r="1276" spans="1:8" x14ac:dyDescent="0.2">
      <c r="A1276" t="s">
        <v>45</v>
      </c>
      <c r="B1276">
        <v>2009</v>
      </c>
      <c r="C1276" t="s">
        <v>56</v>
      </c>
      <c r="D1276" t="s">
        <v>63</v>
      </c>
      <c r="E1276" t="s">
        <v>64</v>
      </c>
      <c r="F1276">
        <v>150.08252643</v>
      </c>
      <c r="G1276">
        <v>150.08252643</v>
      </c>
      <c r="H1276">
        <v>0.24005643027381807</v>
      </c>
    </row>
    <row r="1277" spans="1:8" x14ac:dyDescent="0.2">
      <c r="A1277" t="s">
        <v>45</v>
      </c>
      <c r="B1277">
        <v>2009</v>
      </c>
      <c r="C1277" t="s">
        <v>56</v>
      </c>
      <c r="D1277" t="s">
        <v>63</v>
      </c>
      <c r="E1277" t="s">
        <v>32</v>
      </c>
    </row>
    <row r="1278" spans="1:8" x14ac:dyDescent="0.2">
      <c r="A1278" t="s">
        <v>45</v>
      </c>
      <c r="B1278">
        <v>2009</v>
      </c>
      <c r="C1278" t="s">
        <v>56</v>
      </c>
      <c r="D1278" t="s">
        <v>63</v>
      </c>
      <c r="E1278" t="s">
        <v>58</v>
      </c>
      <c r="F1278">
        <v>150.08252643</v>
      </c>
      <c r="G1278">
        <v>150.08252643</v>
      </c>
      <c r="H1278">
        <v>0.24005643027381807</v>
      </c>
    </row>
    <row r="1279" spans="1:8" x14ac:dyDescent="0.2">
      <c r="A1279" t="s">
        <v>45</v>
      </c>
      <c r="B1279">
        <v>2010</v>
      </c>
      <c r="C1279" t="s">
        <v>56</v>
      </c>
      <c r="D1279" t="s">
        <v>63</v>
      </c>
      <c r="E1279" t="s">
        <v>64</v>
      </c>
      <c r="F1279">
        <v>617.30338824</v>
      </c>
      <c r="G1279">
        <v>617.30338824</v>
      </c>
      <c r="H1279">
        <v>0.88749928993976845</v>
      </c>
    </row>
    <row r="1280" spans="1:8" x14ac:dyDescent="0.2">
      <c r="A1280" t="s">
        <v>45</v>
      </c>
      <c r="B1280">
        <v>2010</v>
      </c>
      <c r="C1280" t="s">
        <v>56</v>
      </c>
      <c r="D1280" t="s">
        <v>63</v>
      </c>
      <c r="E1280" t="s">
        <v>32</v>
      </c>
    </row>
    <row r="1281" spans="1:8" x14ac:dyDescent="0.2">
      <c r="A1281" t="s">
        <v>45</v>
      </c>
      <c r="B1281">
        <v>2010</v>
      </c>
      <c r="C1281" t="s">
        <v>56</v>
      </c>
      <c r="D1281" t="s">
        <v>63</v>
      </c>
      <c r="E1281" t="s">
        <v>58</v>
      </c>
      <c r="F1281">
        <v>617.30338824</v>
      </c>
      <c r="G1281">
        <v>617.30338824</v>
      </c>
      <c r="H1281">
        <v>0.88749928993976845</v>
      </c>
    </row>
    <row r="1282" spans="1:8" x14ac:dyDescent="0.2">
      <c r="A1282" t="s">
        <v>45</v>
      </c>
      <c r="B1282">
        <v>2011</v>
      </c>
      <c r="C1282" t="s">
        <v>56</v>
      </c>
      <c r="D1282" t="s">
        <v>63</v>
      </c>
      <c r="E1282" t="s">
        <v>64</v>
      </c>
      <c r="F1282">
        <v>734.95714255999997</v>
      </c>
      <c r="G1282">
        <v>734.95714255999997</v>
      </c>
      <c r="H1282">
        <v>0.92707879655480951</v>
      </c>
    </row>
    <row r="1283" spans="1:8" x14ac:dyDescent="0.2">
      <c r="A1283" t="s">
        <v>45</v>
      </c>
      <c r="B1283">
        <v>2011</v>
      </c>
      <c r="C1283" t="s">
        <v>56</v>
      </c>
      <c r="D1283" t="s">
        <v>63</v>
      </c>
      <c r="E1283" t="s">
        <v>32</v>
      </c>
    </row>
    <row r="1284" spans="1:8" x14ac:dyDescent="0.2">
      <c r="A1284" t="s">
        <v>45</v>
      </c>
      <c r="B1284">
        <v>2011</v>
      </c>
      <c r="C1284" t="s">
        <v>56</v>
      </c>
      <c r="D1284" t="s">
        <v>63</v>
      </c>
      <c r="E1284" t="s">
        <v>58</v>
      </c>
      <c r="F1284">
        <v>734.95714255999997</v>
      </c>
      <c r="G1284">
        <v>734.95714255999997</v>
      </c>
      <c r="H1284">
        <v>0.92707879655480951</v>
      </c>
    </row>
    <row r="1285" spans="1:8" x14ac:dyDescent="0.2">
      <c r="A1285" t="s">
        <v>45</v>
      </c>
      <c r="B1285">
        <v>2012</v>
      </c>
      <c r="C1285" t="s">
        <v>56</v>
      </c>
      <c r="D1285" t="s">
        <v>63</v>
      </c>
      <c r="E1285" t="s">
        <v>64</v>
      </c>
      <c r="F1285">
        <v>1055.1375288500001</v>
      </c>
      <c r="G1285">
        <v>1055.1375288500001</v>
      </c>
      <c r="H1285">
        <v>1.2000489065374058</v>
      </c>
    </row>
    <row r="1286" spans="1:8" x14ac:dyDescent="0.2">
      <c r="A1286" t="s">
        <v>45</v>
      </c>
      <c r="B1286">
        <v>2012</v>
      </c>
      <c r="C1286" t="s">
        <v>56</v>
      </c>
      <c r="D1286" t="s">
        <v>63</v>
      </c>
      <c r="E1286" t="s">
        <v>32</v>
      </c>
    </row>
    <row r="1287" spans="1:8" x14ac:dyDescent="0.2">
      <c r="A1287" t="s">
        <v>45</v>
      </c>
      <c r="B1287">
        <v>2012</v>
      </c>
      <c r="C1287" t="s">
        <v>56</v>
      </c>
      <c r="D1287" t="s">
        <v>63</v>
      </c>
      <c r="E1287" t="s">
        <v>58</v>
      </c>
      <c r="F1287">
        <v>1055.1375288500001</v>
      </c>
      <c r="G1287">
        <v>1055.1375288500001</v>
      </c>
      <c r="H1287">
        <v>1.2000489065374058</v>
      </c>
    </row>
    <row r="1288" spans="1:8" x14ac:dyDescent="0.2">
      <c r="A1288" t="s">
        <v>45</v>
      </c>
      <c r="B1288">
        <v>2013</v>
      </c>
      <c r="C1288" t="s">
        <v>56</v>
      </c>
      <c r="D1288" t="s">
        <v>63</v>
      </c>
      <c r="E1288" t="s">
        <v>64</v>
      </c>
      <c r="F1288">
        <v>1564.4342998600002</v>
      </c>
      <c r="G1288">
        <v>1564.4342998600002</v>
      </c>
      <c r="H1288">
        <v>1.6445284428697473</v>
      </c>
    </row>
    <row r="1289" spans="1:8" x14ac:dyDescent="0.2">
      <c r="A1289" t="s">
        <v>45</v>
      </c>
      <c r="B1289">
        <v>2013</v>
      </c>
      <c r="C1289" t="s">
        <v>56</v>
      </c>
      <c r="D1289" t="s">
        <v>63</v>
      </c>
      <c r="E1289" t="s">
        <v>32</v>
      </c>
    </row>
    <row r="1290" spans="1:8" x14ac:dyDescent="0.2">
      <c r="A1290" t="s">
        <v>45</v>
      </c>
      <c r="B1290">
        <v>2013</v>
      </c>
      <c r="C1290" t="s">
        <v>56</v>
      </c>
      <c r="D1290" t="s">
        <v>63</v>
      </c>
      <c r="E1290" t="s">
        <v>58</v>
      </c>
      <c r="F1290">
        <v>1564.4342998600002</v>
      </c>
      <c r="G1290">
        <v>1564.4342998600002</v>
      </c>
      <c r="H1290">
        <v>1.6445284428697473</v>
      </c>
    </row>
    <row r="1291" spans="1:8" x14ac:dyDescent="0.2">
      <c r="A1291" t="s">
        <v>45</v>
      </c>
      <c r="B1291">
        <v>2014</v>
      </c>
      <c r="C1291" t="s">
        <v>56</v>
      </c>
      <c r="D1291" t="s">
        <v>63</v>
      </c>
      <c r="E1291" t="s">
        <v>64</v>
      </c>
      <c r="F1291">
        <v>1511.4420725099994</v>
      </c>
      <c r="G1291">
        <v>1511.4420725099994</v>
      </c>
      <c r="H1291">
        <v>1.4857923780913709</v>
      </c>
    </row>
    <row r="1292" spans="1:8" x14ac:dyDescent="0.2">
      <c r="A1292" t="s">
        <v>45</v>
      </c>
      <c r="B1292">
        <v>2014</v>
      </c>
      <c r="C1292" t="s">
        <v>56</v>
      </c>
      <c r="D1292" t="s">
        <v>63</v>
      </c>
      <c r="E1292" t="s">
        <v>32</v>
      </c>
    </row>
    <row r="1293" spans="1:8" x14ac:dyDescent="0.2">
      <c r="A1293" t="s">
        <v>45</v>
      </c>
      <c r="B1293">
        <v>2014</v>
      </c>
      <c r="C1293" t="s">
        <v>56</v>
      </c>
      <c r="D1293" t="s">
        <v>63</v>
      </c>
      <c r="E1293" t="s">
        <v>58</v>
      </c>
      <c r="F1293">
        <v>1511.4420725099994</v>
      </c>
      <c r="G1293">
        <v>1511.4420725099994</v>
      </c>
      <c r="H1293">
        <v>1.4857923780913709</v>
      </c>
    </row>
    <row r="1294" spans="1:8" x14ac:dyDescent="0.2">
      <c r="A1294" t="s">
        <v>45</v>
      </c>
      <c r="B1294">
        <v>2015</v>
      </c>
      <c r="C1294" t="s">
        <v>56</v>
      </c>
      <c r="D1294" t="s">
        <v>63</v>
      </c>
      <c r="E1294" t="s">
        <v>64</v>
      </c>
      <c r="F1294">
        <v>1561.38633635</v>
      </c>
      <c r="G1294">
        <v>1561.38633635</v>
      </c>
      <c r="H1294">
        <v>1.5725454174156106</v>
      </c>
    </row>
    <row r="1295" spans="1:8" x14ac:dyDescent="0.2">
      <c r="A1295" t="s">
        <v>45</v>
      </c>
      <c r="B1295">
        <v>2015</v>
      </c>
      <c r="C1295" t="s">
        <v>56</v>
      </c>
      <c r="D1295" t="s">
        <v>63</v>
      </c>
      <c r="E1295" t="s">
        <v>32</v>
      </c>
    </row>
    <row r="1296" spans="1:8" x14ac:dyDescent="0.2">
      <c r="A1296" t="s">
        <v>45</v>
      </c>
      <c r="B1296">
        <v>2015</v>
      </c>
      <c r="C1296" t="s">
        <v>56</v>
      </c>
      <c r="D1296" t="s">
        <v>63</v>
      </c>
      <c r="E1296" t="s">
        <v>58</v>
      </c>
      <c r="F1296">
        <v>1561.38633635</v>
      </c>
      <c r="G1296">
        <v>1561.38633635</v>
      </c>
      <c r="H1296">
        <v>1.5725454174156106</v>
      </c>
    </row>
    <row r="1297" spans="1:8" x14ac:dyDescent="0.2">
      <c r="A1297" t="s">
        <v>45</v>
      </c>
      <c r="B1297">
        <v>2016</v>
      </c>
      <c r="C1297" t="s">
        <v>56</v>
      </c>
      <c r="D1297" t="s">
        <v>63</v>
      </c>
      <c r="E1297" t="s">
        <v>64</v>
      </c>
      <c r="F1297">
        <v>1349.6249141199996</v>
      </c>
      <c r="G1297">
        <v>1349.6249141199996</v>
      </c>
      <c r="H1297">
        <v>1.3504663086489404</v>
      </c>
    </row>
    <row r="1298" spans="1:8" x14ac:dyDescent="0.2">
      <c r="A1298" t="s">
        <v>45</v>
      </c>
      <c r="B1298">
        <v>2016</v>
      </c>
      <c r="C1298" t="s">
        <v>56</v>
      </c>
      <c r="D1298" t="s">
        <v>63</v>
      </c>
      <c r="E1298" t="s">
        <v>32</v>
      </c>
    </row>
    <row r="1299" spans="1:8" x14ac:dyDescent="0.2">
      <c r="A1299" t="s">
        <v>45</v>
      </c>
      <c r="B1299">
        <v>2016</v>
      </c>
      <c r="C1299" t="s">
        <v>56</v>
      </c>
      <c r="D1299" t="s">
        <v>63</v>
      </c>
      <c r="E1299" t="s">
        <v>58</v>
      </c>
      <c r="F1299">
        <v>1349.6249141199996</v>
      </c>
      <c r="G1299">
        <v>1349.6249141199996</v>
      </c>
      <c r="H1299">
        <v>1.3504663086489404</v>
      </c>
    </row>
    <row r="1300" spans="1:8" x14ac:dyDescent="0.2">
      <c r="A1300" t="s">
        <v>45</v>
      </c>
      <c r="B1300">
        <v>2017</v>
      </c>
      <c r="C1300" t="s">
        <v>56</v>
      </c>
      <c r="D1300" t="s">
        <v>63</v>
      </c>
      <c r="E1300" t="s">
        <v>64</v>
      </c>
      <c r="F1300">
        <v>519.03846165999994</v>
      </c>
      <c r="G1300">
        <v>519.03846165999994</v>
      </c>
      <c r="H1300">
        <v>0.49765968822425571</v>
      </c>
    </row>
    <row r="1301" spans="1:8" x14ac:dyDescent="0.2">
      <c r="A1301" t="s">
        <v>45</v>
      </c>
      <c r="B1301">
        <v>2017</v>
      </c>
      <c r="C1301" t="s">
        <v>56</v>
      </c>
      <c r="D1301" t="s">
        <v>63</v>
      </c>
      <c r="E1301" t="s">
        <v>32</v>
      </c>
    </row>
    <row r="1302" spans="1:8" x14ac:dyDescent="0.2">
      <c r="A1302" t="s">
        <v>45</v>
      </c>
      <c r="B1302">
        <v>2017</v>
      </c>
      <c r="C1302" t="s">
        <v>56</v>
      </c>
      <c r="D1302" t="s">
        <v>63</v>
      </c>
      <c r="E1302" t="s">
        <v>58</v>
      </c>
      <c r="F1302">
        <v>519.03846165999994</v>
      </c>
      <c r="G1302">
        <v>519.03846165999994</v>
      </c>
      <c r="H1302">
        <v>0.49765968822425571</v>
      </c>
    </row>
    <row r="1303" spans="1:8" x14ac:dyDescent="0.2">
      <c r="A1303" t="s">
        <v>45</v>
      </c>
      <c r="B1303">
        <v>2008</v>
      </c>
      <c r="C1303" t="s">
        <v>56</v>
      </c>
      <c r="D1303" t="s">
        <v>65</v>
      </c>
      <c r="E1303" t="s">
        <v>66</v>
      </c>
      <c r="F1303">
        <v>1.8384605600000072</v>
      </c>
      <c r="G1303">
        <v>1.8384605600000072</v>
      </c>
      <c r="H1303">
        <v>2.9766549953705946E-3</v>
      </c>
    </row>
    <row r="1304" spans="1:8" x14ac:dyDescent="0.2">
      <c r="A1304" t="s">
        <v>45</v>
      </c>
      <c r="B1304">
        <v>2008</v>
      </c>
      <c r="C1304" t="s">
        <v>56</v>
      </c>
      <c r="D1304" t="s">
        <v>65</v>
      </c>
      <c r="E1304" t="s">
        <v>83</v>
      </c>
      <c r="F1304">
        <v>519.92490002000011</v>
      </c>
      <c r="G1304">
        <v>519.92490002000011</v>
      </c>
      <c r="H1304">
        <v>0.84181139619447931</v>
      </c>
    </row>
    <row r="1305" spans="1:8" x14ac:dyDescent="0.2">
      <c r="A1305" t="s">
        <v>45</v>
      </c>
      <c r="B1305">
        <v>2008</v>
      </c>
      <c r="C1305" t="s">
        <v>56</v>
      </c>
      <c r="D1305" t="s">
        <v>65</v>
      </c>
      <c r="E1305" t="s">
        <v>67</v>
      </c>
    </row>
    <row r="1306" spans="1:8" x14ac:dyDescent="0.2">
      <c r="A1306" t="s">
        <v>45</v>
      </c>
      <c r="B1306">
        <v>2008</v>
      </c>
      <c r="C1306" t="s">
        <v>56</v>
      </c>
      <c r="D1306" t="s">
        <v>65</v>
      </c>
      <c r="E1306" t="s">
        <v>68</v>
      </c>
    </row>
    <row r="1307" spans="1:8" x14ac:dyDescent="0.2">
      <c r="A1307" t="s">
        <v>45</v>
      </c>
      <c r="B1307">
        <v>2008</v>
      </c>
      <c r="C1307" t="s">
        <v>56</v>
      </c>
      <c r="D1307" t="s">
        <v>65</v>
      </c>
      <c r="E1307" t="s">
        <v>58</v>
      </c>
      <c r="F1307">
        <v>521.76336058000015</v>
      </c>
      <c r="G1307">
        <v>521.76336058000015</v>
      </c>
      <c r="H1307">
        <v>0.8447880511898499</v>
      </c>
    </row>
    <row r="1308" spans="1:8" x14ac:dyDescent="0.2">
      <c r="A1308" t="s">
        <v>45</v>
      </c>
      <c r="B1308">
        <v>2009</v>
      </c>
      <c r="C1308" t="s">
        <v>56</v>
      </c>
      <c r="D1308" t="s">
        <v>65</v>
      </c>
      <c r="E1308" t="s">
        <v>66</v>
      </c>
      <c r="F1308">
        <v>7.4564496999999195</v>
      </c>
      <c r="G1308">
        <v>7.4564496999999195</v>
      </c>
      <c r="H1308">
        <v>1.1926562938911625E-2</v>
      </c>
    </row>
    <row r="1309" spans="1:8" x14ac:dyDescent="0.2">
      <c r="A1309" t="s">
        <v>45</v>
      </c>
      <c r="B1309">
        <v>2009</v>
      </c>
      <c r="C1309" t="s">
        <v>56</v>
      </c>
      <c r="D1309" t="s">
        <v>65</v>
      </c>
      <c r="E1309" t="s">
        <v>83</v>
      </c>
      <c r="F1309">
        <v>1101.1831466099998</v>
      </c>
      <c r="G1309">
        <v>1101.1831466099998</v>
      </c>
      <c r="H1309">
        <v>1.7613382552976991</v>
      </c>
    </row>
    <row r="1310" spans="1:8" x14ac:dyDescent="0.2">
      <c r="A1310" t="s">
        <v>45</v>
      </c>
      <c r="B1310">
        <v>2009</v>
      </c>
      <c r="C1310" t="s">
        <v>56</v>
      </c>
      <c r="D1310" t="s">
        <v>65</v>
      </c>
      <c r="E1310" t="s">
        <v>67</v>
      </c>
      <c r="F1310">
        <v>0.54044322000000034</v>
      </c>
      <c r="G1310">
        <v>0.54044322000000034</v>
      </c>
      <c r="H1310">
        <v>8.6443687513081938E-4</v>
      </c>
    </row>
    <row r="1311" spans="1:8" x14ac:dyDescent="0.2">
      <c r="A1311" t="s">
        <v>45</v>
      </c>
      <c r="B1311">
        <v>2009</v>
      </c>
      <c r="C1311" t="s">
        <v>56</v>
      </c>
      <c r="D1311" t="s">
        <v>65</v>
      </c>
      <c r="E1311" t="s">
        <v>68</v>
      </c>
      <c r="F1311">
        <v>29.084317740000003</v>
      </c>
      <c r="G1311">
        <v>29.084317740000003</v>
      </c>
      <c r="H1311">
        <v>4.6520255619965846E-2</v>
      </c>
    </row>
    <row r="1312" spans="1:8" x14ac:dyDescent="0.2">
      <c r="A1312" t="s">
        <v>45</v>
      </c>
      <c r="B1312">
        <v>2009</v>
      </c>
      <c r="C1312" t="s">
        <v>56</v>
      </c>
      <c r="D1312" t="s">
        <v>65</v>
      </c>
      <c r="E1312" t="s">
        <v>58</v>
      </c>
      <c r="F1312">
        <v>1138.2643572699997</v>
      </c>
      <c r="G1312">
        <v>1138.2643572699997</v>
      </c>
      <c r="H1312">
        <v>1.8206495107317071</v>
      </c>
    </row>
    <row r="1313" spans="1:8" x14ac:dyDescent="0.2">
      <c r="A1313" t="s">
        <v>45</v>
      </c>
      <c r="B1313">
        <v>2010</v>
      </c>
      <c r="C1313" t="s">
        <v>56</v>
      </c>
      <c r="D1313" t="s">
        <v>65</v>
      </c>
      <c r="E1313" t="s">
        <v>66</v>
      </c>
      <c r="F1313">
        <v>4.841005599999991</v>
      </c>
      <c r="G1313">
        <v>4.841005599999991</v>
      </c>
      <c r="H1313">
        <v>6.95993107188981E-3</v>
      </c>
    </row>
    <row r="1314" spans="1:8" x14ac:dyDescent="0.2">
      <c r="A1314" t="s">
        <v>45</v>
      </c>
      <c r="B1314">
        <v>2010</v>
      </c>
      <c r="C1314" t="s">
        <v>56</v>
      </c>
      <c r="D1314" t="s">
        <v>65</v>
      </c>
      <c r="E1314" t="s">
        <v>83</v>
      </c>
      <c r="F1314">
        <v>997.54446709000013</v>
      </c>
      <c r="G1314">
        <v>997.54446709000013</v>
      </c>
      <c r="H1314">
        <v>1.4341732494776429</v>
      </c>
    </row>
    <row r="1315" spans="1:8" x14ac:dyDescent="0.2">
      <c r="A1315" t="s">
        <v>45</v>
      </c>
      <c r="B1315">
        <v>2010</v>
      </c>
      <c r="C1315" t="s">
        <v>56</v>
      </c>
      <c r="D1315" t="s">
        <v>65</v>
      </c>
      <c r="E1315" t="s">
        <v>67</v>
      </c>
      <c r="F1315">
        <v>22.305702</v>
      </c>
      <c r="G1315">
        <v>22.305702</v>
      </c>
      <c r="H1315">
        <v>3.2068987573597309E-2</v>
      </c>
    </row>
    <row r="1316" spans="1:8" x14ac:dyDescent="0.2">
      <c r="A1316" t="s">
        <v>45</v>
      </c>
      <c r="B1316">
        <v>2010</v>
      </c>
      <c r="C1316" t="s">
        <v>56</v>
      </c>
      <c r="D1316" t="s">
        <v>65</v>
      </c>
      <c r="E1316" t="s">
        <v>68</v>
      </c>
      <c r="F1316">
        <v>15.85870409</v>
      </c>
      <c r="G1316">
        <v>15.85870409</v>
      </c>
      <c r="H1316">
        <v>2.2800115611495513E-2</v>
      </c>
    </row>
    <row r="1317" spans="1:8" x14ac:dyDescent="0.2">
      <c r="A1317" t="s">
        <v>45</v>
      </c>
      <c r="B1317">
        <v>2010</v>
      </c>
      <c r="C1317" t="s">
        <v>56</v>
      </c>
      <c r="D1317" t="s">
        <v>65</v>
      </c>
      <c r="E1317" t="s">
        <v>58</v>
      </c>
      <c r="F1317">
        <v>1040.5498787800002</v>
      </c>
      <c r="G1317">
        <v>1040.5498787800002</v>
      </c>
      <c r="H1317">
        <v>1.4960022837346256</v>
      </c>
    </row>
    <row r="1318" spans="1:8" x14ac:dyDescent="0.2">
      <c r="A1318" t="s">
        <v>45</v>
      </c>
      <c r="B1318">
        <v>2011</v>
      </c>
      <c r="C1318" t="s">
        <v>56</v>
      </c>
      <c r="D1318" t="s">
        <v>65</v>
      </c>
      <c r="E1318" t="s">
        <v>66</v>
      </c>
      <c r="F1318">
        <v>9.2235074200000593</v>
      </c>
      <c r="G1318">
        <v>9.2235074200000593</v>
      </c>
      <c r="H1318">
        <v>1.1634580662980544E-2</v>
      </c>
    </row>
    <row r="1319" spans="1:8" x14ac:dyDescent="0.2">
      <c r="A1319" t="s">
        <v>45</v>
      </c>
      <c r="B1319">
        <v>2011</v>
      </c>
      <c r="C1319" t="s">
        <v>56</v>
      </c>
      <c r="D1319" t="s">
        <v>65</v>
      </c>
      <c r="E1319" t="s">
        <v>83</v>
      </c>
      <c r="F1319">
        <v>996.27008806999993</v>
      </c>
      <c r="G1319">
        <v>996.27008806999993</v>
      </c>
      <c r="H1319">
        <v>1.2567003173468549</v>
      </c>
    </row>
    <row r="1320" spans="1:8" x14ac:dyDescent="0.2">
      <c r="A1320" t="s">
        <v>45</v>
      </c>
      <c r="B1320">
        <v>2011</v>
      </c>
      <c r="C1320" t="s">
        <v>56</v>
      </c>
      <c r="D1320" t="s">
        <v>65</v>
      </c>
      <c r="E1320" t="s">
        <v>67</v>
      </c>
      <c r="F1320">
        <v>85.865476729999983</v>
      </c>
      <c r="G1320">
        <v>85.865476729999983</v>
      </c>
      <c r="H1320">
        <v>0.10831116295458647</v>
      </c>
    </row>
    <row r="1321" spans="1:8" x14ac:dyDescent="0.2">
      <c r="A1321" t="s">
        <v>45</v>
      </c>
      <c r="B1321">
        <v>2011</v>
      </c>
      <c r="C1321" t="s">
        <v>56</v>
      </c>
      <c r="D1321" t="s">
        <v>65</v>
      </c>
      <c r="E1321" t="s">
        <v>68</v>
      </c>
      <c r="F1321">
        <v>49.47202467000001</v>
      </c>
      <c r="G1321">
        <v>49.47202467000001</v>
      </c>
      <c r="H1321">
        <v>6.2404271539478515E-2</v>
      </c>
    </row>
    <row r="1322" spans="1:8" x14ac:dyDescent="0.2">
      <c r="A1322" t="s">
        <v>45</v>
      </c>
      <c r="B1322">
        <v>2011</v>
      </c>
      <c r="C1322" t="s">
        <v>56</v>
      </c>
      <c r="D1322" t="s">
        <v>65</v>
      </c>
      <c r="E1322" t="s">
        <v>58</v>
      </c>
      <c r="F1322">
        <v>1140.83109689</v>
      </c>
      <c r="G1322">
        <v>1140.83109689</v>
      </c>
      <c r="H1322">
        <v>1.4390503325039006</v>
      </c>
    </row>
    <row r="1323" spans="1:8" x14ac:dyDescent="0.2">
      <c r="A1323" t="s">
        <v>45</v>
      </c>
      <c r="B1323">
        <v>2012</v>
      </c>
      <c r="C1323" t="s">
        <v>56</v>
      </c>
      <c r="D1323" t="s">
        <v>65</v>
      </c>
      <c r="E1323" t="s">
        <v>66</v>
      </c>
      <c r="F1323">
        <v>9.3857222800000013</v>
      </c>
      <c r="G1323">
        <v>9.3857222800000013</v>
      </c>
      <c r="H1323">
        <v>1.0674746610002324E-2</v>
      </c>
    </row>
    <row r="1324" spans="1:8" x14ac:dyDescent="0.2">
      <c r="A1324" t="s">
        <v>45</v>
      </c>
      <c r="B1324">
        <v>2012</v>
      </c>
      <c r="C1324" t="s">
        <v>56</v>
      </c>
      <c r="D1324" t="s">
        <v>65</v>
      </c>
      <c r="E1324" t="s">
        <v>83</v>
      </c>
      <c r="F1324">
        <v>1391.1105453999999</v>
      </c>
      <c r="G1324">
        <v>1391.1105453999999</v>
      </c>
      <c r="H1324">
        <v>1.5821640717295047</v>
      </c>
    </row>
    <row r="1325" spans="1:8" x14ac:dyDescent="0.2">
      <c r="A1325" t="s">
        <v>45</v>
      </c>
      <c r="B1325">
        <v>2012</v>
      </c>
      <c r="C1325" t="s">
        <v>56</v>
      </c>
      <c r="D1325" t="s">
        <v>65</v>
      </c>
      <c r="E1325" t="s">
        <v>67</v>
      </c>
      <c r="F1325">
        <v>130.68502605</v>
      </c>
      <c r="G1325">
        <v>130.68502605</v>
      </c>
      <c r="H1325">
        <v>0.1486331575970414</v>
      </c>
    </row>
    <row r="1326" spans="1:8" x14ac:dyDescent="0.2">
      <c r="A1326" t="s">
        <v>45</v>
      </c>
      <c r="B1326">
        <v>2012</v>
      </c>
      <c r="C1326" t="s">
        <v>56</v>
      </c>
      <c r="D1326" t="s">
        <v>65</v>
      </c>
      <c r="E1326" t="s">
        <v>68</v>
      </c>
      <c r="F1326">
        <v>67.850476990000004</v>
      </c>
      <c r="G1326">
        <v>67.850476990000004</v>
      </c>
      <c r="H1326">
        <v>7.7168983657168594E-2</v>
      </c>
    </row>
    <row r="1327" spans="1:8" x14ac:dyDescent="0.2">
      <c r="A1327" t="s">
        <v>45</v>
      </c>
      <c r="B1327">
        <v>2012</v>
      </c>
      <c r="C1327" t="s">
        <v>56</v>
      </c>
      <c r="D1327" t="s">
        <v>65</v>
      </c>
      <c r="E1327" t="s">
        <v>58</v>
      </c>
      <c r="F1327">
        <v>1599.0317707199999</v>
      </c>
      <c r="G1327">
        <v>1599.0317707199999</v>
      </c>
      <c r="H1327">
        <v>1.8186409595937172</v>
      </c>
    </row>
    <row r="1328" spans="1:8" x14ac:dyDescent="0.2">
      <c r="A1328" t="s">
        <v>45</v>
      </c>
      <c r="B1328">
        <v>2013</v>
      </c>
      <c r="C1328" t="s">
        <v>56</v>
      </c>
      <c r="D1328" t="s">
        <v>65</v>
      </c>
      <c r="E1328" t="s">
        <v>66</v>
      </c>
      <c r="F1328">
        <v>4.9685183599999991</v>
      </c>
      <c r="G1328">
        <v>4.9685183599999991</v>
      </c>
      <c r="H1328">
        <v>5.2228909598004544E-3</v>
      </c>
    </row>
    <row r="1329" spans="1:8" x14ac:dyDescent="0.2">
      <c r="A1329" t="s">
        <v>45</v>
      </c>
      <c r="B1329">
        <v>2013</v>
      </c>
      <c r="C1329" t="s">
        <v>56</v>
      </c>
      <c r="D1329" t="s">
        <v>65</v>
      </c>
      <c r="E1329" t="s">
        <v>83</v>
      </c>
      <c r="F1329">
        <v>1779.51805212</v>
      </c>
      <c r="G1329">
        <v>1779.51805212</v>
      </c>
      <c r="H1329">
        <v>1.8706238105194932</v>
      </c>
    </row>
    <row r="1330" spans="1:8" x14ac:dyDescent="0.2">
      <c r="A1330" t="s">
        <v>45</v>
      </c>
      <c r="B1330">
        <v>2013</v>
      </c>
      <c r="C1330" t="s">
        <v>56</v>
      </c>
      <c r="D1330" t="s">
        <v>65</v>
      </c>
      <c r="E1330" t="s">
        <v>67</v>
      </c>
      <c r="F1330">
        <v>39.798180000000009</v>
      </c>
      <c r="G1330">
        <v>39.798180000000009</v>
      </c>
      <c r="H1330">
        <v>4.1835722337657082E-2</v>
      </c>
    </row>
    <row r="1331" spans="1:8" x14ac:dyDescent="0.2">
      <c r="A1331" t="s">
        <v>45</v>
      </c>
      <c r="B1331">
        <v>2013</v>
      </c>
      <c r="C1331" t="s">
        <v>56</v>
      </c>
      <c r="D1331" t="s">
        <v>65</v>
      </c>
      <c r="E1331" t="s">
        <v>68</v>
      </c>
      <c r="F1331">
        <v>25.739316089999999</v>
      </c>
      <c r="G1331">
        <v>25.739316089999999</v>
      </c>
      <c r="H1331">
        <v>2.7057088567930217E-2</v>
      </c>
    </row>
    <row r="1332" spans="1:8" x14ac:dyDescent="0.2">
      <c r="A1332" t="s">
        <v>45</v>
      </c>
      <c r="B1332">
        <v>2013</v>
      </c>
      <c r="C1332" t="s">
        <v>56</v>
      </c>
      <c r="D1332" t="s">
        <v>65</v>
      </c>
      <c r="E1332" t="s">
        <v>58</v>
      </c>
      <c r="F1332">
        <v>1850.0240665700001</v>
      </c>
      <c r="G1332">
        <v>1850.0240665700001</v>
      </c>
      <c r="H1332">
        <v>1.9447395123848812</v>
      </c>
    </row>
    <row r="1333" spans="1:8" x14ac:dyDescent="0.2">
      <c r="A1333" t="s">
        <v>45</v>
      </c>
      <c r="B1333">
        <v>2014</v>
      </c>
      <c r="C1333" t="s">
        <v>56</v>
      </c>
      <c r="D1333" t="s">
        <v>65</v>
      </c>
      <c r="E1333" t="s">
        <v>66</v>
      </c>
    </row>
    <row r="1334" spans="1:8" x14ac:dyDescent="0.2">
      <c r="A1334" t="s">
        <v>45</v>
      </c>
      <c r="B1334">
        <v>2014</v>
      </c>
      <c r="C1334" t="s">
        <v>56</v>
      </c>
      <c r="D1334" t="s">
        <v>65</v>
      </c>
      <c r="E1334" t="s">
        <v>83</v>
      </c>
      <c r="F1334">
        <v>1347.1453301199997</v>
      </c>
      <c r="G1334">
        <v>1347.1453301199997</v>
      </c>
      <c r="H1334">
        <v>1.3242838082108748</v>
      </c>
    </row>
    <row r="1335" spans="1:8" x14ac:dyDescent="0.2">
      <c r="A1335" t="s">
        <v>45</v>
      </c>
      <c r="B1335">
        <v>2014</v>
      </c>
      <c r="C1335" t="s">
        <v>56</v>
      </c>
      <c r="D1335" t="s">
        <v>65</v>
      </c>
      <c r="E1335" t="s">
        <v>67</v>
      </c>
      <c r="F1335">
        <v>23.976463429999992</v>
      </c>
      <c r="G1335">
        <v>23.976463429999992</v>
      </c>
      <c r="H1335">
        <v>2.3569574557839885E-2</v>
      </c>
    </row>
    <row r="1336" spans="1:8" x14ac:dyDescent="0.2">
      <c r="A1336" t="s">
        <v>45</v>
      </c>
      <c r="B1336">
        <v>2014</v>
      </c>
      <c r="C1336" t="s">
        <v>56</v>
      </c>
      <c r="D1336" t="s">
        <v>65</v>
      </c>
      <c r="E1336" t="s">
        <v>68</v>
      </c>
      <c r="F1336">
        <v>37.290209779999998</v>
      </c>
      <c r="G1336">
        <v>37.290209779999998</v>
      </c>
      <c r="H1336">
        <v>3.6657382030223812E-2</v>
      </c>
    </row>
    <row r="1337" spans="1:8" x14ac:dyDescent="0.2">
      <c r="A1337" t="s">
        <v>45</v>
      </c>
      <c r="B1337">
        <v>2014</v>
      </c>
      <c r="C1337" t="s">
        <v>56</v>
      </c>
      <c r="D1337" t="s">
        <v>65</v>
      </c>
      <c r="E1337" t="s">
        <v>58</v>
      </c>
      <c r="F1337">
        <v>1408.4120033299996</v>
      </c>
      <c r="G1337">
        <v>1408.4120033299996</v>
      </c>
      <c r="H1337">
        <v>1.3845107647989383</v>
      </c>
    </row>
    <row r="1338" spans="1:8" x14ac:dyDescent="0.2">
      <c r="A1338" t="s">
        <v>45</v>
      </c>
      <c r="B1338">
        <v>2015</v>
      </c>
      <c r="C1338" t="s">
        <v>56</v>
      </c>
      <c r="D1338" t="s">
        <v>65</v>
      </c>
      <c r="E1338" t="s">
        <v>66</v>
      </c>
      <c r="F1338">
        <v>0.51616897000000006</v>
      </c>
      <c r="G1338">
        <v>0.51616897000000006</v>
      </c>
      <c r="H1338">
        <v>5.1985798100623673E-4</v>
      </c>
    </row>
    <row r="1339" spans="1:8" x14ac:dyDescent="0.2">
      <c r="A1339" t="s">
        <v>45</v>
      </c>
      <c r="B1339">
        <v>2015</v>
      </c>
      <c r="C1339" t="s">
        <v>56</v>
      </c>
      <c r="D1339" t="s">
        <v>65</v>
      </c>
      <c r="E1339" t="s">
        <v>83</v>
      </c>
      <c r="F1339">
        <v>792.5588889600001</v>
      </c>
      <c r="G1339">
        <v>792.5588889600001</v>
      </c>
      <c r="H1339">
        <v>0.7982232326815224</v>
      </c>
    </row>
    <row r="1340" spans="1:8" x14ac:dyDescent="0.2">
      <c r="A1340" t="s">
        <v>45</v>
      </c>
      <c r="B1340">
        <v>2015</v>
      </c>
      <c r="C1340" t="s">
        <v>56</v>
      </c>
      <c r="D1340" t="s">
        <v>65</v>
      </c>
      <c r="E1340" t="s">
        <v>67</v>
      </c>
      <c r="F1340">
        <v>14.626588869999999</v>
      </c>
      <c r="G1340">
        <v>14.626588869999999</v>
      </c>
      <c r="H1340">
        <v>1.4731123722850856E-2</v>
      </c>
    </row>
    <row r="1341" spans="1:8" x14ac:dyDescent="0.2">
      <c r="A1341" t="s">
        <v>45</v>
      </c>
      <c r="B1341">
        <v>2015</v>
      </c>
      <c r="C1341" t="s">
        <v>56</v>
      </c>
      <c r="D1341" t="s">
        <v>65</v>
      </c>
      <c r="E1341" t="s">
        <v>68</v>
      </c>
      <c r="F1341">
        <v>30.673362340000001</v>
      </c>
      <c r="G1341">
        <v>30.673362340000001</v>
      </c>
      <c r="H1341">
        <v>3.0892581971258628E-2</v>
      </c>
    </row>
    <row r="1342" spans="1:8" x14ac:dyDescent="0.2">
      <c r="A1342" t="s">
        <v>45</v>
      </c>
      <c r="B1342">
        <v>2015</v>
      </c>
      <c r="C1342" t="s">
        <v>56</v>
      </c>
      <c r="D1342" t="s">
        <v>65</v>
      </c>
      <c r="E1342" t="s">
        <v>58</v>
      </c>
      <c r="F1342">
        <v>838.37500914000009</v>
      </c>
      <c r="G1342">
        <v>838.37500914000009</v>
      </c>
      <c r="H1342">
        <v>0.84436679635663814</v>
      </c>
    </row>
    <row r="1343" spans="1:8" x14ac:dyDescent="0.2">
      <c r="A1343" t="s">
        <v>45</v>
      </c>
      <c r="B1343">
        <v>2016</v>
      </c>
      <c r="C1343" t="s">
        <v>56</v>
      </c>
      <c r="D1343" t="s">
        <v>65</v>
      </c>
      <c r="E1343" t="s">
        <v>66</v>
      </c>
      <c r="F1343">
        <v>0.33575700000000003</v>
      </c>
      <c r="G1343">
        <v>0.33575700000000003</v>
      </c>
      <c r="H1343">
        <v>3.3596632045629717E-4</v>
      </c>
    </row>
    <row r="1344" spans="1:8" x14ac:dyDescent="0.2">
      <c r="A1344" t="s">
        <v>45</v>
      </c>
      <c r="B1344">
        <v>2016</v>
      </c>
      <c r="C1344" t="s">
        <v>56</v>
      </c>
      <c r="D1344" t="s">
        <v>65</v>
      </c>
      <c r="E1344" t="s">
        <v>83</v>
      </c>
      <c r="F1344">
        <v>932.80975066000019</v>
      </c>
      <c r="G1344">
        <v>932.80975066000019</v>
      </c>
      <c r="H1344">
        <v>0.93339129076980143</v>
      </c>
    </row>
    <row r="1345" spans="1:8" x14ac:dyDescent="0.2">
      <c r="A1345" t="s">
        <v>45</v>
      </c>
      <c r="B1345">
        <v>2016</v>
      </c>
      <c r="C1345" t="s">
        <v>56</v>
      </c>
      <c r="D1345" t="s">
        <v>65</v>
      </c>
      <c r="E1345" t="s">
        <v>67</v>
      </c>
      <c r="F1345">
        <v>293.57359922999996</v>
      </c>
      <c r="G1345">
        <v>293.57359922999996</v>
      </c>
      <c r="H1345">
        <v>0.29375662135536923</v>
      </c>
    </row>
    <row r="1346" spans="1:8" x14ac:dyDescent="0.2">
      <c r="A1346" t="s">
        <v>45</v>
      </c>
      <c r="B1346">
        <v>2016</v>
      </c>
      <c r="C1346" t="s">
        <v>56</v>
      </c>
      <c r="D1346" t="s">
        <v>65</v>
      </c>
      <c r="E1346" t="s">
        <v>68</v>
      </c>
      <c r="F1346">
        <v>13.347481170000002</v>
      </c>
      <c r="G1346">
        <v>13.347481170000002</v>
      </c>
      <c r="H1346">
        <v>1.3355802369108051E-2</v>
      </c>
    </row>
    <row r="1347" spans="1:8" x14ac:dyDescent="0.2">
      <c r="A1347" t="s">
        <v>45</v>
      </c>
      <c r="B1347">
        <v>2016</v>
      </c>
      <c r="C1347" t="s">
        <v>56</v>
      </c>
      <c r="D1347" t="s">
        <v>65</v>
      </c>
      <c r="E1347" t="s">
        <v>58</v>
      </c>
      <c r="F1347">
        <v>1240.0665880600002</v>
      </c>
      <c r="G1347">
        <v>1240.0665880600002</v>
      </c>
      <c r="H1347">
        <v>1.2408396808147351</v>
      </c>
    </row>
    <row r="1348" spans="1:8" x14ac:dyDescent="0.2">
      <c r="A1348" t="s">
        <v>45</v>
      </c>
      <c r="B1348">
        <v>2017</v>
      </c>
      <c r="C1348" t="s">
        <v>56</v>
      </c>
      <c r="D1348" t="s">
        <v>65</v>
      </c>
      <c r="E1348" t="s">
        <v>66</v>
      </c>
      <c r="F1348">
        <v>2.1714669999999998</v>
      </c>
      <c r="G1348">
        <v>2.1714669999999998</v>
      </c>
      <c r="H1348">
        <v>2.0820260347433534E-3</v>
      </c>
    </row>
    <row r="1349" spans="1:8" x14ac:dyDescent="0.2">
      <c r="A1349" t="s">
        <v>45</v>
      </c>
      <c r="B1349">
        <v>2017</v>
      </c>
      <c r="C1349" t="s">
        <v>56</v>
      </c>
      <c r="D1349" t="s">
        <v>65</v>
      </c>
      <c r="E1349" t="s">
        <v>83</v>
      </c>
      <c r="F1349">
        <v>858.40354552000019</v>
      </c>
      <c r="G1349">
        <v>858.40354552000019</v>
      </c>
      <c r="H1349">
        <v>0.82304659941350333</v>
      </c>
    </row>
    <row r="1350" spans="1:8" x14ac:dyDescent="0.2">
      <c r="A1350" t="s">
        <v>45</v>
      </c>
      <c r="B1350">
        <v>2017</v>
      </c>
      <c r="C1350" t="s">
        <v>56</v>
      </c>
      <c r="D1350" t="s">
        <v>65</v>
      </c>
      <c r="E1350" t="s">
        <v>67</v>
      </c>
      <c r="F1350">
        <v>294.62102686999992</v>
      </c>
      <c r="G1350">
        <v>294.62102686999992</v>
      </c>
      <c r="H1350">
        <v>0.28248582563131791</v>
      </c>
    </row>
    <row r="1351" spans="1:8" x14ac:dyDescent="0.2">
      <c r="A1351" t="s">
        <v>45</v>
      </c>
      <c r="B1351">
        <v>2017</v>
      </c>
      <c r="C1351" t="s">
        <v>56</v>
      </c>
      <c r="D1351" t="s">
        <v>65</v>
      </c>
      <c r="E1351" t="s">
        <v>68</v>
      </c>
      <c r="F1351">
        <v>36.194128559999996</v>
      </c>
      <c r="G1351">
        <v>36.194128559999996</v>
      </c>
      <c r="H1351">
        <v>3.470332174827799E-2</v>
      </c>
    </row>
    <row r="1352" spans="1:8" x14ac:dyDescent="0.2">
      <c r="A1352" t="s">
        <v>45</v>
      </c>
      <c r="B1352">
        <v>2017</v>
      </c>
      <c r="C1352" t="s">
        <v>56</v>
      </c>
      <c r="D1352" t="s">
        <v>65</v>
      </c>
      <c r="E1352" t="s">
        <v>58</v>
      </c>
      <c r="F1352">
        <v>1191.3901679500002</v>
      </c>
      <c r="G1352">
        <v>1191.3901679500002</v>
      </c>
      <c r="H1352">
        <v>1.1423177728278426</v>
      </c>
    </row>
    <row r="1353" spans="1:8" x14ac:dyDescent="0.2">
      <c r="A1353" t="s">
        <v>45</v>
      </c>
      <c r="B1353">
        <v>2008</v>
      </c>
      <c r="C1353" t="s">
        <v>56</v>
      </c>
      <c r="D1353" t="s">
        <v>84</v>
      </c>
      <c r="E1353" t="s">
        <v>58</v>
      </c>
      <c r="F1353">
        <v>0</v>
      </c>
      <c r="G1353">
        <v>0</v>
      </c>
      <c r="H1353">
        <v>0</v>
      </c>
    </row>
    <row r="1354" spans="1:8" x14ac:dyDescent="0.2">
      <c r="A1354" t="s">
        <v>45</v>
      </c>
      <c r="B1354">
        <v>2009</v>
      </c>
      <c r="C1354" t="s">
        <v>56</v>
      </c>
      <c r="D1354" t="s">
        <v>84</v>
      </c>
      <c r="E1354" t="s">
        <v>58</v>
      </c>
      <c r="F1354">
        <v>2.6779870500000089</v>
      </c>
      <c r="G1354">
        <v>2.6779870500000089</v>
      </c>
      <c r="H1354">
        <v>4.2834301023201059E-3</v>
      </c>
    </row>
    <row r="1355" spans="1:8" x14ac:dyDescent="0.2">
      <c r="A1355" t="s">
        <v>45</v>
      </c>
      <c r="B1355">
        <v>2010</v>
      </c>
      <c r="C1355" t="s">
        <v>56</v>
      </c>
      <c r="D1355" t="s">
        <v>84</v>
      </c>
      <c r="E1355" t="s">
        <v>58</v>
      </c>
      <c r="F1355">
        <v>3.1775988200000005</v>
      </c>
      <c r="G1355">
        <v>3.1775988200000005</v>
      </c>
      <c r="H1355">
        <v>4.5684451927340136E-3</v>
      </c>
    </row>
    <row r="1356" spans="1:8" x14ac:dyDescent="0.2">
      <c r="A1356" t="s">
        <v>45</v>
      </c>
      <c r="B1356">
        <v>2011</v>
      </c>
      <c r="C1356" t="s">
        <v>56</v>
      </c>
      <c r="D1356" t="s">
        <v>84</v>
      </c>
      <c r="E1356" t="s">
        <v>58</v>
      </c>
      <c r="F1356">
        <v>3.0306020000000005</v>
      </c>
      <c r="G1356">
        <v>3.0306020000000005</v>
      </c>
      <c r="H1356">
        <v>3.8228172668819671E-3</v>
      </c>
    </row>
    <row r="1357" spans="1:8" x14ac:dyDescent="0.2">
      <c r="A1357" t="s">
        <v>45</v>
      </c>
      <c r="B1357">
        <v>2012</v>
      </c>
      <c r="C1357" t="s">
        <v>56</v>
      </c>
      <c r="D1357" t="s">
        <v>84</v>
      </c>
      <c r="E1357" t="s">
        <v>58</v>
      </c>
      <c r="F1357">
        <v>0.24149605999999998</v>
      </c>
      <c r="G1357">
        <v>0.24149605999999998</v>
      </c>
      <c r="H1357">
        <v>2.7466285181985137E-4</v>
      </c>
    </row>
    <row r="1358" spans="1:8" x14ac:dyDescent="0.2">
      <c r="A1358" t="s">
        <v>45</v>
      </c>
      <c r="B1358">
        <v>2013</v>
      </c>
      <c r="C1358" t="s">
        <v>56</v>
      </c>
      <c r="D1358" t="s">
        <v>84</v>
      </c>
      <c r="E1358" t="s">
        <v>58</v>
      </c>
      <c r="F1358">
        <v>1.87885E-2</v>
      </c>
      <c r="G1358">
        <v>1.87885E-2</v>
      </c>
      <c r="H1358">
        <v>1.9750412434464838E-5</v>
      </c>
    </row>
    <row r="1359" spans="1:8" x14ac:dyDescent="0.2">
      <c r="A1359" t="s">
        <v>45</v>
      </c>
      <c r="B1359">
        <v>2014</v>
      </c>
      <c r="C1359" t="s">
        <v>56</v>
      </c>
      <c r="D1359" t="s">
        <v>84</v>
      </c>
      <c r="E1359" t="s">
        <v>58</v>
      </c>
      <c r="F1359">
        <v>0</v>
      </c>
      <c r="G1359">
        <v>0</v>
      </c>
      <c r="H1359">
        <v>0</v>
      </c>
    </row>
    <row r="1360" spans="1:8" x14ac:dyDescent="0.2">
      <c r="A1360" t="s">
        <v>45</v>
      </c>
      <c r="B1360">
        <v>2015</v>
      </c>
      <c r="C1360" t="s">
        <v>56</v>
      </c>
      <c r="D1360" t="s">
        <v>84</v>
      </c>
      <c r="E1360" t="s">
        <v>58</v>
      </c>
      <c r="F1360">
        <v>0</v>
      </c>
      <c r="G1360">
        <v>0</v>
      </c>
      <c r="H1360">
        <v>0</v>
      </c>
    </row>
    <row r="1361" spans="1:8" x14ac:dyDescent="0.2">
      <c r="A1361" t="s">
        <v>45</v>
      </c>
      <c r="B1361">
        <v>2016</v>
      </c>
      <c r="C1361" t="s">
        <v>56</v>
      </c>
      <c r="D1361" t="s">
        <v>84</v>
      </c>
      <c r="E1361" t="s">
        <v>58</v>
      </c>
      <c r="F1361">
        <v>0</v>
      </c>
      <c r="G1361">
        <v>0</v>
      </c>
      <c r="H1361">
        <v>0</v>
      </c>
    </row>
    <row r="1362" spans="1:8" x14ac:dyDescent="0.2">
      <c r="A1362" t="s">
        <v>45</v>
      </c>
      <c r="B1362">
        <v>2017</v>
      </c>
      <c r="C1362" t="s">
        <v>56</v>
      </c>
      <c r="D1362" t="s">
        <v>84</v>
      </c>
      <c r="E1362" t="s">
        <v>58</v>
      </c>
      <c r="F1362">
        <v>0</v>
      </c>
      <c r="G1362">
        <v>0</v>
      </c>
      <c r="H1362">
        <v>0</v>
      </c>
    </row>
    <row r="1363" spans="1:8" x14ac:dyDescent="0.2">
      <c r="A1363" t="s">
        <v>16</v>
      </c>
      <c r="B1363">
        <v>2008</v>
      </c>
      <c r="C1363" t="s">
        <v>56</v>
      </c>
      <c r="D1363" t="s">
        <v>57</v>
      </c>
      <c r="E1363" t="s">
        <v>58</v>
      </c>
      <c r="F1363">
        <v>2658.8974204622409</v>
      </c>
      <c r="G1363">
        <v>303.80454987000002</v>
      </c>
      <c r="H1363">
        <v>1.6890335868475188</v>
      </c>
    </row>
    <row r="1364" spans="1:8" x14ac:dyDescent="0.2">
      <c r="A1364" t="s">
        <v>16</v>
      </c>
      <c r="B1364">
        <v>2009</v>
      </c>
      <c r="C1364" t="s">
        <v>56</v>
      </c>
      <c r="D1364" t="s">
        <v>57</v>
      </c>
      <c r="E1364" t="s">
        <v>58</v>
      </c>
      <c r="F1364">
        <v>2738.7352129390238</v>
      </c>
      <c r="G1364">
        <v>313.04573982000005</v>
      </c>
      <c r="H1364">
        <v>1.7785056760659901</v>
      </c>
    </row>
    <row r="1365" spans="1:8" x14ac:dyDescent="0.2">
      <c r="A1365" t="s">
        <v>16</v>
      </c>
      <c r="B1365">
        <v>2010</v>
      </c>
      <c r="C1365" t="s">
        <v>56</v>
      </c>
      <c r="D1365" t="s">
        <v>57</v>
      </c>
      <c r="E1365" t="s">
        <v>58</v>
      </c>
      <c r="F1365">
        <v>2200.937667760425</v>
      </c>
      <c r="G1365">
        <v>251.60734896999998</v>
      </c>
      <c r="H1365">
        <v>1.3638790483855578</v>
      </c>
    </row>
    <row r="1366" spans="1:8" x14ac:dyDescent="0.2">
      <c r="A1366" t="s">
        <v>16</v>
      </c>
      <c r="B1366">
        <v>2011</v>
      </c>
      <c r="C1366" t="s">
        <v>56</v>
      </c>
      <c r="D1366" t="s">
        <v>57</v>
      </c>
      <c r="E1366" t="s">
        <v>58</v>
      </c>
      <c r="F1366">
        <v>2454.7985088144524</v>
      </c>
      <c r="G1366">
        <v>280.59214662900001</v>
      </c>
      <c r="H1366">
        <v>1.3833323768607293</v>
      </c>
    </row>
    <row r="1367" spans="1:8" x14ac:dyDescent="0.2">
      <c r="A1367" t="s">
        <v>16</v>
      </c>
      <c r="B1367">
        <v>2012</v>
      </c>
      <c r="C1367" t="s">
        <v>56</v>
      </c>
      <c r="D1367" t="s">
        <v>57</v>
      </c>
      <c r="E1367" t="s">
        <v>58</v>
      </c>
      <c r="F1367">
        <v>3503.253635270522</v>
      </c>
      <c r="G1367">
        <v>400.47172828000004</v>
      </c>
      <c r="H1367">
        <v>1.8725748756400911</v>
      </c>
    </row>
    <row r="1368" spans="1:8" x14ac:dyDescent="0.2">
      <c r="A1368" t="s">
        <v>16</v>
      </c>
      <c r="B1368">
        <v>2013</v>
      </c>
      <c r="C1368" t="s">
        <v>56</v>
      </c>
      <c r="D1368" t="s">
        <v>57</v>
      </c>
      <c r="E1368" t="s">
        <v>58</v>
      </c>
      <c r="F1368">
        <v>3196.3460039984893</v>
      </c>
      <c r="G1368">
        <v>365.43211323000003</v>
      </c>
      <c r="H1368">
        <v>1.6617377283366155</v>
      </c>
    </row>
    <row r="1369" spans="1:8" x14ac:dyDescent="0.2">
      <c r="A1369" t="s">
        <v>16</v>
      </c>
      <c r="B1369">
        <v>2014</v>
      </c>
      <c r="C1369" t="s">
        <v>56</v>
      </c>
      <c r="D1369" t="s">
        <v>57</v>
      </c>
      <c r="E1369" t="s">
        <v>58</v>
      </c>
      <c r="F1369">
        <v>2214.9391869295491</v>
      </c>
      <c r="G1369">
        <v>253.18238882999998</v>
      </c>
      <c r="H1369">
        <v>1.1205997218863106</v>
      </c>
    </row>
    <row r="1370" spans="1:8" x14ac:dyDescent="0.2">
      <c r="A1370" t="s">
        <v>16</v>
      </c>
      <c r="B1370">
        <v>2015</v>
      </c>
      <c r="C1370" t="s">
        <v>56</v>
      </c>
      <c r="D1370" t="s">
        <v>57</v>
      </c>
      <c r="E1370" t="s">
        <v>58</v>
      </c>
      <c r="F1370">
        <v>2670.5664712964344</v>
      </c>
      <c r="G1370">
        <v>305.37530522000003</v>
      </c>
      <c r="H1370">
        <v>1.302893613428576</v>
      </c>
    </row>
    <row r="1371" spans="1:8" x14ac:dyDescent="0.2">
      <c r="A1371" t="s">
        <v>16</v>
      </c>
      <c r="B1371">
        <v>2016</v>
      </c>
      <c r="C1371" t="s">
        <v>56</v>
      </c>
      <c r="D1371" t="s">
        <v>57</v>
      </c>
      <c r="E1371" t="s">
        <v>58</v>
      </c>
      <c r="F1371">
        <v>2449.2005880174911</v>
      </c>
      <c r="G1371">
        <v>280.17163904999995</v>
      </c>
      <c r="H1371">
        <v>1.1581441830362742</v>
      </c>
    </row>
    <row r="1372" spans="1:8" x14ac:dyDescent="0.2">
      <c r="A1372" t="s">
        <v>16</v>
      </c>
      <c r="B1372">
        <v>2017</v>
      </c>
      <c r="C1372" t="s">
        <v>56</v>
      </c>
      <c r="D1372" t="s">
        <v>57</v>
      </c>
      <c r="E1372" t="s">
        <v>58</v>
      </c>
      <c r="F1372">
        <v>2368.877589122626</v>
      </c>
      <c r="G1372">
        <v>270.89624867999999</v>
      </c>
      <c r="H1372">
        <v>1.0844877060866254</v>
      </c>
    </row>
    <row r="1373" spans="1:8" x14ac:dyDescent="0.2">
      <c r="A1373" t="s">
        <v>16</v>
      </c>
      <c r="B1373">
        <v>2018</v>
      </c>
      <c r="C1373" t="s">
        <v>56</v>
      </c>
      <c r="D1373" t="s">
        <v>57</v>
      </c>
      <c r="E1373" t="s">
        <v>58</v>
      </c>
      <c r="F1373">
        <v>2991.7218935625006</v>
      </c>
      <c r="G1373">
        <v>341.91107355000008</v>
      </c>
      <c r="H1373">
        <v>1.3091313662342512</v>
      </c>
    </row>
    <row r="1374" spans="1:8" x14ac:dyDescent="0.2">
      <c r="A1374" t="s">
        <v>16</v>
      </c>
      <c r="B1374">
        <v>2019</v>
      </c>
      <c r="C1374" t="s">
        <v>56</v>
      </c>
      <c r="D1374" t="s">
        <v>57</v>
      </c>
      <c r="E1374" t="s">
        <v>58</v>
      </c>
      <c r="F1374">
        <v>2592.4507594999995</v>
      </c>
      <c r="G1374">
        <v>296.28008679999994</v>
      </c>
      <c r="H1374">
        <v>1.0964142101090182</v>
      </c>
    </row>
    <row r="1375" spans="1:8" x14ac:dyDescent="0.2">
      <c r="A1375" t="s">
        <v>16</v>
      </c>
      <c r="B1375">
        <v>2008</v>
      </c>
      <c r="C1375" t="s">
        <v>56</v>
      </c>
      <c r="D1375" t="s">
        <v>59</v>
      </c>
      <c r="E1375" t="s">
        <v>60</v>
      </c>
      <c r="F1375">
        <v>280.83582934032006</v>
      </c>
      <c r="G1375">
        <v>32.08818891</v>
      </c>
      <c r="H1375">
        <v>0.17839768638517681</v>
      </c>
    </row>
    <row r="1376" spans="1:8" x14ac:dyDescent="0.2">
      <c r="A1376" t="s">
        <v>16</v>
      </c>
      <c r="B1376">
        <v>2008</v>
      </c>
      <c r="C1376" t="s">
        <v>56</v>
      </c>
      <c r="D1376" t="s">
        <v>59</v>
      </c>
      <c r="E1376" t="s">
        <v>61</v>
      </c>
      <c r="F1376">
        <v>67.512245344000021</v>
      </c>
      <c r="G1376">
        <v>7.7139220000000002</v>
      </c>
      <c r="H1376">
        <v>4.2886366744333528E-2</v>
      </c>
    </row>
    <row r="1377" spans="1:8" x14ac:dyDescent="0.2">
      <c r="A1377" t="s">
        <v>16</v>
      </c>
      <c r="B1377">
        <v>2008</v>
      </c>
      <c r="C1377" t="s">
        <v>56</v>
      </c>
      <c r="D1377" t="s">
        <v>59</v>
      </c>
      <c r="E1377" t="s">
        <v>62</v>
      </c>
      <c r="F1377">
        <v>65.661302368000023</v>
      </c>
      <c r="G1377">
        <v>7.502434</v>
      </c>
      <c r="H1377">
        <v>4.1710576798567212E-2</v>
      </c>
    </row>
    <row r="1378" spans="1:8" x14ac:dyDescent="0.2">
      <c r="A1378" t="s">
        <v>16</v>
      </c>
      <c r="B1378">
        <v>2008</v>
      </c>
      <c r="C1378" t="s">
        <v>56</v>
      </c>
      <c r="D1378" t="s">
        <v>59</v>
      </c>
      <c r="E1378" t="s">
        <v>58</v>
      </c>
      <c r="F1378">
        <v>414.00937705232008</v>
      </c>
      <c r="G1378">
        <v>47.304544909999997</v>
      </c>
      <c r="H1378">
        <v>0.26299462992807754</v>
      </c>
    </row>
    <row r="1379" spans="1:8" x14ac:dyDescent="0.2">
      <c r="A1379" t="s">
        <v>16</v>
      </c>
      <c r="B1379">
        <v>2009</v>
      </c>
      <c r="C1379" t="s">
        <v>56</v>
      </c>
      <c r="D1379" t="s">
        <v>59</v>
      </c>
      <c r="E1379" t="s">
        <v>60</v>
      </c>
      <c r="F1379">
        <v>161.1456993823578</v>
      </c>
      <c r="G1379">
        <v>18.419442100000001</v>
      </c>
      <c r="H1379">
        <v>0.10464631252817939</v>
      </c>
    </row>
    <row r="1380" spans="1:8" x14ac:dyDescent="0.2">
      <c r="A1380" t="s">
        <v>16</v>
      </c>
      <c r="B1380">
        <v>2009</v>
      </c>
      <c r="C1380" t="s">
        <v>56</v>
      </c>
      <c r="D1380" t="s">
        <v>59</v>
      </c>
      <c r="E1380" t="s">
        <v>61</v>
      </c>
      <c r="F1380">
        <v>17.755556936020689</v>
      </c>
      <c r="G1380">
        <v>2.0295139999999998</v>
      </c>
      <c r="H1380">
        <v>1.15302708502944E-2</v>
      </c>
    </row>
    <row r="1381" spans="1:8" x14ac:dyDescent="0.2">
      <c r="A1381" t="s">
        <v>16</v>
      </c>
      <c r="B1381">
        <v>2009</v>
      </c>
      <c r="C1381" t="s">
        <v>56</v>
      </c>
      <c r="D1381" t="s">
        <v>59</v>
      </c>
      <c r="E1381" t="s">
        <v>62</v>
      </c>
      <c r="F1381">
        <v>12.417273365503327</v>
      </c>
      <c r="G1381">
        <v>1.419332</v>
      </c>
      <c r="H1381">
        <v>8.0636459696705968E-3</v>
      </c>
    </row>
    <row r="1382" spans="1:8" x14ac:dyDescent="0.2">
      <c r="A1382" t="s">
        <v>16</v>
      </c>
      <c r="B1382">
        <v>2009</v>
      </c>
      <c r="C1382" t="s">
        <v>56</v>
      </c>
      <c r="D1382" t="s">
        <v>59</v>
      </c>
      <c r="E1382" t="s">
        <v>58</v>
      </c>
      <c r="F1382">
        <v>191.31852968388182</v>
      </c>
      <c r="G1382">
        <v>21.868288100000001</v>
      </c>
      <c r="H1382">
        <v>0.1242402293481444</v>
      </c>
    </row>
    <row r="1383" spans="1:8" x14ac:dyDescent="0.2">
      <c r="A1383" t="s">
        <v>16</v>
      </c>
      <c r="B1383">
        <v>2010</v>
      </c>
      <c r="C1383" t="s">
        <v>56</v>
      </c>
      <c r="D1383" t="s">
        <v>59</v>
      </c>
      <c r="E1383" t="s">
        <v>60</v>
      </c>
      <c r="F1383">
        <v>240.88709104603979</v>
      </c>
      <c r="G1383">
        <v>27.5377914</v>
      </c>
      <c r="H1383">
        <v>0.14927313086451302</v>
      </c>
    </row>
    <row r="1384" spans="1:8" x14ac:dyDescent="0.2">
      <c r="A1384" t="s">
        <v>16</v>
      </c>
      <c r="B1384">
        <v>2010</v>
      </c>
      <c r="C1384" t="s">
        <v>56</v>
      </c>
      <c r="D1384" t="s">
        <v>59</v>
      </c>
      <c r="E1384" t="s">
        <v>61</v>
      </c>
      <c r="F1384">
        <v>48.628874723636365</v>
      </c>
      <c r="G1384">
        <v>5.5591679999999997</v>
      </c>
      <c r="H1384">
        <v>3.0134385154860784E-2</v>
      </c>
    </row>
    <row r="1385" spans="1:8" x14ac:dyDescent="0.2">
      <c r="A1385" t="s">
        <v>16</v>
      </c>
      <c r="B1385">
        <v>2010</v>
      </c>
      <c r="C1385" t="s">
        <v>56</v>
      </c>
      <c r="D1385" t="s">
        <v>59</v>
      </c>
      <c r="E1385" t="s">
        <v>62</v>
      </c>
      <c r="F1385">
        <v>0.64259204564393946</v>
      </c>
      <c r="G1385">
        <v>7.3459999999999998E-2</v>
      </c>
      <c r="H1385">
        <v>3.9820202114346486E-4</v>
      </c>
    </row>
    <row r="1386" spans="1:8" x14ac:dyDescent="0.2">
      <c r="A1386" t="s">
        <v>16</v>
      </c>
      <c r="B1386">
        <v>2010</v>
      </c>
      <c r="C1386" t="s">
        <v>56</v>
      </c>
      <c r="D1386" t="s">
        <v>59</v>
      </c>
      <c r="E1386" t="s">
        <v>58</v>
      </c>
      <c r="F1386">
        <v>290.15855781532008</v>
      </c>
      <c r="G1386">
        <v>33.1704194</v>
      </c>
      <c r="H1386">
        <v>0.17980571804051726</v>
      </c>
    </row>
    <row r="1387" spans="1:8" x14ac:dyDescent="0.2">
      <c r="A1387" t="s">
        <v>16</v>
      </c>
      <c r="B1387">
        <v>2011</v>
      </c>
      <c r="C1387" t="s">
        <v>56</v>
      </c>
      <c r="D1387" t="s">
        <v>59</v>
      </c>
      <c r="E1387" t="s">
        <v>60</v>
      </c>
      <c r="F1387">
        <v>375.43294639196631</v>
      </c>
      <c r="G1387">
        <v>42.913312830000002</v>
      </c>
      <c r="H1387">
        <v>0.21156463482416138</v>
      </c>
    </row>
    <row r="1388" spans="1:8" x14ac:dyDescent="0.2">
      <c r="A1388" t="s">
        <v>16</v>
      </c>
      <c r="B1388">
        <v>2011</v>
      </c>
      <c r="C1388" t="s">
        <v>56</v>
      </c>
      <c r="D1388" t="s">
        <v>59</v>
      </c>
      <c r="E1388" t="s">
        <v>61</v>
      </c>
      <c r="F1388">
        <v>133.57388321271935</v>
      </c>
      <c r="G1388">
        <v>15.267967000000001</v>
      </c>
      <c r="H1388">
        <v>7.527178979769171E-2</v>
      </c>
    </row>
    <row r="1389" spans="1:8" x14ac:dyDescent="0.2">
      <c r="A1389" t="s">
        <v>16</v>
      </c>
      <c r="B1389">
        <v>2011</v>
      </c>
      <c r="C1389" t="s">
        <v>56</v>
      </c>
      <c r="D1389" t="s">
        <v>59</v>
      </c>
      <c r="E1389" t="s">
        <v>62</v>
      </c>
      <c r="F1389">
        <v>8.8377056957031694</v>
      </c>
      <c r="G1389">
        <v>1.010181</v>
      </c>
      <c r="H1389">
        <v>4.9802394706264432E-3</v>
      </c>
    </row>
    <row r="1390" spans="1:8" x14ac:dyDescent="0.2">
      <c r="A1390" t="s">
        <v>16</v>
      </c>
      <c r="B1390">
        <v>2011</v>
      </c>
      <c r="C1390" t="s">
        <v>56</v>
      </c>
      <c r="D1390" t="s">
        <v>59</v>
      </c>
      <c r="E1390" t="s">
        <v>58</v>
      </c>
      <c r="F1390">
        <v>517.84453530038888</v>
      </c>
      <c r="G1390">
        <v>59.191460830000004</v>
      </c>
      <c r="H1390">
        <v>0.29181666409247953</v>
      </c>
    </row>
    <row r="1391" spans="1:8" x14ac:dyDescent="0.2">
      <c r="A1391" t="s">
        <v>16</v>
      </c>
      <c r="B1391">
        <v>2012</v>
      </c>
      <c r="C1391" t="s">
        <v>56</v>
      </c>
      <c r="D1391" t="s">
        <v>59</v>
      </c>
      <c r="E1391" t="s">
        <v>60</v>
      </c>
      <c r="F1391">
        <v>457.71101172462681</v>
      </c>
      <c r="G1391">
        <v>52.322880099999999</v>
      </c>
      <c r="H1391">
        <v>0.24465774679576063</v>
      </c>
    </row>
    <row r="1392" spans="1:8" x14ac:dyDescent="0.2">
      <c r="A1392" t="s">
        <v>16</v>
      </c>
      <c r="B1392">
        <v>2012</v>
      </c>
      <c r="C1392" t="s">
        <v>56</v>
      </c>
      <c r="D1392" t="s">
        <v>59</v>
      </c>
      <c r="E1392" t="s">
        <v>61</v>
      </c>
      <c r="F1392">
        <v>26.015615907838999</v>
      </c>
      <c r="G1392">
        <v>2.9739550000000001</v>
      </c>
      <c r="H1392">
        <v>1.3905983921018644E-2</v>
      </c>
    </row>
    <row r="1393" spans="1:8" x14ac:dyDescent="0.2">
      <c r="A1393" t="s">
        <v>16</v>
      </c>
      <c r="B1393">
        <v>2012</v>
      </c>
      <c r="C1393" t="s">
        <v>56</v>
      </c>
      <c r="D1393" t="s">
        <v>59</v>
      </c>
      <c r="E1393" t="s">
        <v>62</v>
      </c>
      <c r="F1393">
        <v>0.29853677143293073</v>
      </c>
      <c r="G1393">
        <v>3.4126999999999998E-2</v>
      </c>
      <c r="H1393">
        <v>1.5957521659628446E-4</v>
      </c>
    </row>
    <row r="1394" spans="1:8" x14ac:dyDescent="0.2">
      <c r="A1394" t="s">
        <v>16</v>
      </c>
      <c r="B1394">
        <v>2012</v>
      </c>
      <c r="C1394" t="s">
        <v>56</v>
      </c>
      <c r="D1394" t="s">
        <v>59</v>
      </c>
      <c r="E1394" t="s">
        <v>58</v>
      </c>
      <c r="F1394">
        <v>484.02516440389871</v>
      </c>
      <c r="G1394">
        <v>55.330962099999994</v>
      </c>
      <c r="H1394">
        <v>0.25872330593337556</v>
      </c>
    </row>
    <row r="1395" spans="1:8" x14ac:dyDescent="0.2">
      <c r="A1395" t="s">
        <v>16</v>
      </c>
      <c r="B1395">
        <v>2013</v>
      </c>
      <c r="C1395" t="s">
        <v>56</v>
      </c>
      <c r="D1395" t="s">
        <v>59</v>
      </c>
      <c r="E1395" t="s">
        <v>60</v>
      </c>
      <c r="F1395">
        <v>224.83301141463906</v>
      </c>
      <c r="G1395">
        <v>25.704727330000001</v>
      </c>
      <c r="H1395">
        <v>0.11688768899733271</v>
      </c>
    </row>
    <row r="1396" spans="1:8" x14ac:dyDescent="0.2">
      <c r="A1396" t="s">
        <v>16</v>
      </c>
      <c r="B1396">
        <v>2013</v>
      </c>
      <c r="C1396" t="s">
        <v>56</v>
      </c>
      <c r="D1396" t="s">
        <v>59</v>
      </c>
      <c r="E1396" t="s">
        <v>61</v>
      </c>
      <c r="F1396">
        <v>29.685698320817245</v>
      </c>
      <c r="G1396">
        <v>3.3939089999999998</v>
      </c>
      <c r="H1396">
        <v>1.5433199293822209E-2</v>
      </c>
    </row>
    <row r="1397" spans="1:8" x14ac:dyDescent="0.2">
      <c r="A1397" t="s">
        <v>16</v>
      </c>
      <c r="B1397">
        <v>2013</v>
      </c>
      <c r="C1397" t="s">
        <v>56</v>
      </c>
      <c r="D1397" t="s">
        <v>59</v>
      </c>
      <c r="E1397" t="s">
        <v>62</v>
      </c>
    </row>
    <row r="1398" spans="1:8" x14ac:dyDescent="0.2">
      <c r="A1398" t="s">
        <v>16</v>
      </c>
      <c r="B1398">
        <v>2013</v>
      </c>
      <c r="C1398" t="s">
        <v>56</v>
      </c>
      <c r="D1398" t="s">
        <v>59</v>
      </c>
      <c r="E1398" t="s">
        <v>58</v>
      </c>
      <c r="F1398">
        <v>254.5187097354563</v>
      </c>
      <c r="G1398">
        <v>29.098636330000001</v>
      </c>
      <c r="H1398">
        <v>0.1323208882911549</v>
      </c>
    </row>
    <row r="1399" spans="1:8" x14ac:dyDescent="0.2">
      <c r="A1399" t="s">
        <v>16</v>
      </c>
      <c r="B1399">
        <v>2014</v>
      </c>
      <c r="C1399" t="s">
        <v>56</v>
      </c>
      <c r="D1399" t="s">
        <v>59</v>
      </c>
      <c r="E1399" t="s">
        <v>60</v>
      </c>
      <c r="F1399">
        <v>214.73102435689836</v>
      </c>
      <c r="G1399">
        <v>24.54519475</v>
      </c>
      <c r="H1399">
        <v>0.10863843467787117</v>
      </c>
    </row>
    <row r="1400" spans="1:8" x14ac:dyDescent="0.2">
      <c r="A1400" t="s">
        <v>16</v>
      </c>
      <c r="B1400">
        <v>2014</v>
      </c>
      <c r="C1400" t="s">
        <v>56</v>
      </c>
      <c r="D1400" t="s">
        <v>59</v>
      </c>
      <c r="E1400" t="s">
        <v>61</v>
      </c>
      <c r="F1400">
        <v>39.045038617968785</v>
      </c>
      <c r="G1400">
        <v>4.4631095099999998</v>
      </c>
      <c r="H1400">
        <v>1.9753977750057192E-2</v>
      </c>
    </row>
    <row r="1401" spans="1:8" x14ac:dyDescent="0.2">
      <c r="A1401" t="s">
        <v>16</v>
      </c>
      <c r="B1401">
        <v>2014</v>
      </c>
      <c r="C1401" t="s">
        <v>56</v>
      </c>
      <c r="D1401" t="s">
        <v>59</v>
      </c>
      <c r="E1401" t="s">
        <v>62</v>
      </c>
      <c r="F1401">
        <v>4.7831445637885528</v>
      </c>
      <c r="G1401">
        <v>0.54674546999999996</v>
      </c>
      <c r="H1401">
        <v>2.4199266957544499E-3</v>
      </c>
    </row>
    <row r="1402" spans="1:8" x14ac:dyDescent="0.2">
      <c r="A1402" t="s">
        <v>16</v>
      </c>
      <c r="B1402">
        <v>2014</v>
      </c>
      <c r="C1402" t="s">
        <v>56</v>
      </c>
      <c r="D1402" t="s">
        <v>59</v>
      </c>
      <c r="E1402" t="s">
        <v>58</v>
      </c>
      <c r="F1402">
        <v>258.5592075386557</v>
      </c>
      <c r="G1402">
        <v>29.55504973</v>
      </c>
      <c r="H1402">
        <v>0.13081233912368281</v>
      </c>
    </row>
    <row r="1403" spans="1:8" x14ac:dyDescent="0.2">
      <c r="A1403" t="s">
        <v>16</v>
      </c>
      <c r="B1403">
        <v>2015</v>
      </c>
      <c r="C1403" t="s">
        <v>56</v>
      </c>
      <c r="D1403" t="s">
        <v>59</v>
      </c>
      <c r="E1403" t="s">
        <v>60</v>
      </c>
      <c r="F1403">
        <v>260.15353776371325</v>
      </c>
      <c r="G1403">
        <v>29.748170229999999</v>
      </c>
      <c r="H1403">
        <v>0.12692153013463334</v>
      </c>
    </row>
    <row r="1404" spans="1:8" x14ac:dyDescent="0.2">
      <c r="A1404" t="s">
        <v>16</v>
      </c>
      <c r="B1404">
        <v>2015</v>
      </c>
      <c r="C1404" t="s">
        <v>56</v>
      </c>
      <c r="D1404" t="s">
        <v>59</v>
      </c>
      <c r="E1404" t="s">
        <v>61</v>
      </c>
      <c r="F1404">
        <v>17.881620442167133</v>
      </c>
      <c r="G1404">
        <v>2.04473671</v>
      </c>
      <c r="H1404">
        <v>8.7239352857386154E-3</v>
      </c>
    </row>
    <row r="1405" spans="1:8" x14ac:dyDescent="0.2">
      <c r="A1405" t="s">
        <v>16</v>
      </c>
      <c r="B1405">
        <v>2015</v>
      </c>
      <c r="C1405" t="s">
        <v>56</v>
      </c>
      <c r="D1405" t="s">
        <v>59</v>
      </c>
      <c r="E1405" t="s">
        <v>62</v>
      </c>
      <c r="F1405">
        <v>2.6801789686509525</v>
      </c>
      <c r="G1405">
        <v>0.30647447999999999</v>
      </c>
      <c r="H1405">
        <v>1.3075832781670918E-3</v>
      </c>
    </row>
    <row r="1406" spans="1:8" x14ac:dyDescent="0.2">
      <c r="A1406" t="s">
        <v>16</v>
      </c>
      <c r="B1406">
        <v>2015</v>
      </c>
      <c r="C1406" t="s">
        <v>56</v>
      </c>
      <c r="D1406" t="s">
        <v>59</v>
      </c>
      <c r="E1406" t="s">
        <v>58</v>
      </c>
      <c r="F1406">
        <v>280.71533717453138</v>
      </c>
      <c r="G1406">
        <v>32.099381420000007</v>
      </c>
      <c r="H1406">
        <v>0.13695304869853908</v>
      </c>
    </row>
    <row r="1407" spans="1:8" x14ac:dyDescent="0.2">
      <c r="A1407" t="s">
        <v>16</v>
      </c>
      <c r="B1407">
        <v>2016</v>
      </c>
      <c r="C1407" t="s">
        <v>56</v>
      </c>
      <c r="D1407" t="s">
        <v>59</v>
      </c>
      <c r="E1407" t="s">
        <v>60</v>
      </c>
      <c r="F1407">
        <v>117.19617536357961</v>
      </c>
      <c r="G1407">
        <v>13.40643339</v>
      </c>
      <c r="H1407">
        <v>5.5418110478772889E-2</v>
      </c>
    </row>
    <row r="1408" spans="1:8" x14ac:dyDescent="0.2">
      <c r="A1408" t="s">
        <v>16</v>
      </c>
      <c r="B1408">
        <v>2016</v>
      </c>
      <c r="C1408" t="s">
        <v>56</v>
      </c>
      <c r="D1408" t="s">
        <v>59</v>
      </c>
      <c r="E1408" t="s">
        <v>61</v>
      </c>
      <c r="F1408">
        <v>14.020511988962232</v>
      </c>
      <c r="G1408">
        <v>1.60384978</v>
      </c>
      <c r="H1408">
        <v>6.6298262717430761E-3</v>
      </c>
    </row>
    <row r="1409" spans="1:8" x14ac:dyDescent="0.2">
      <c r="A1409" t="s">
        <v>16</v>
      </c>
      <c r="B1409">
        <v>2016</v>
      </c>
      <c r="C1409" t="s">
        <v>56</v>
      </c>
      <c r="D1409" t="s">
        <v>59</v>
      </c>
      <c r="E1409" t="s">
        <v>62</v>
      </c>
      <c r="F1409">
        <v>3.2766081318376394</v>
      </c>
      <c r="G1409">
        <v>0.37482135</v>
      </c>
      <c r="H1409">
        <v>1.549397246817097E-3</v>
      </c>
    </row>
    <row r="1410" spans="1:8" x14ac:dyDescent="0.2">
      <c r="A1410" t="s">
        <v>16</v>
      </c>
      <c r="B1410">
        <v>2016</v>
      </c>
      <c r="C1410" t="s">
        <v>56</v>
      </c>
      <c r="D1410" t="s">
        <v>59</v>
      </c>
      <c r="E1410" t="s">
        <v>58</v>
      </c>
      <c r="F1410">
        <v>134.49329548437947</v>
      </c>
      <c r="G1410">
        <v>15.385104519999999</v>
      </c>
      <c r="H1410">
        <v>6.3597333997333069E-2</v>
      </c>
    </row>
    <row r="1411" spans="1:8" x14ac:dyDescent="0.2">
      <c r="A1411" t="s">
        <v>16</v>
      </c>
      <c r="B1411">
        <v>2017</v>
      </c>
      <c r="C1411" t="s">
        <v>56</v>
      </c>
      <c r="D1411" t="s">
        <v>59</v>
      </c>
      <c r="E1411" t="s">
        <v>60</v>
      </c>
      <c r="F1411">
        <v>144.25671134240116</v>
      </c>
      <c r="G1411">
        <v>16.496674259999999</v>
      </c>
      <c r="H1411">
        <v>6.6041669138870246E-2</v>
      </c>
    </row>
    <row r="1412" spans="1:8" x14ac:dyDescent="0.2">
      <c r="A1412" t="s">
        <v>16</v>
      </c>
      <c r="B1412">
        <v>2017</v>
      </c>
      <c r="C1412" t="s">
        <v>56</v>
      </c>
      <c r="D1412" t="s">
        <v>59</v>
      </c>
      <c r="E1412" t="s">
        <v>61</v>
      </c>
      <c r="F1412">
        <v>3.0858775194127657</v>
      </c>
      <c r="G1412">
        <v>0.35288976</v>
      </c>
      <c r="H1412">
        <v>1.4127349794936987E-3</v>
      </c>
    </row>
    <row r="1413" spans="1:8" x14ac:dyDescent="0.2">
      <c r="A1413" t="s">
        <v>16</v>
      </c>
      <c r="B1413">
        <v>2017</v>
      </c>
      <c r="C1413" t="s">
        <v>56</v>
      </c>
      <c r="D1413" t="s">
        <v>59</v>
      </c>
      <c r="E1413" t="s">
        <v>62</v>
      </c>
      <c r="F1413">
        <v>8.101555754013134</v>
      </c>
      <c r="G1413">
        <v>0.92646452999999995</v>
      </c>
      <c r="H1413">
        <v>3.7089453907395591E-3</v>
      </c>
    </row>
    <row r="1414" spans="1:8" x14ac:dyDescent="0.2">
      <c r="A1414" t="s">
        <v>16</v>
      </c>
      <c r="B1414">
        <v>2017</v>
      </c>
      <c r="C1414" t="s">
        <v>56</v>
      </c>
      <c r="D1414" t="s">
        <v>59</v>
      </c>
      <c r="E1414" t="s">
        <v>58</v>
      </c>
      <c r="F1414">
        <v>155.44414461582707</v>
      </c>
      <c r="G1414">
        <v>17.776028549999999</v>
      </c>
      <c r="H1414">
        <v>7.116334950910351E-2</v>
      </c>
    </row>
    <row r="1415" spans="1:8" x14ac:dyDescent="0.2">
      <c r="A1415" t="s">
        <v>16</v>
      </c>
      <c r="B1415">
        <v>2018</v>
      </c>
      <c r="C1415" t="s">
        <v>56</v>
      </c>
      <c r="D1415" t="s">
        <v>59</v>
      </c>
      <c r="E1415" t="s">
        <v>60</v>
      </c>
      <c r="F1415">
        <v>320.46447886250002</v>
      </c>
      <c r="G1415">
        <v>36.624511869999999</v>
      </c>
      <c r="H1415">
        <v>0.14023031416975773</v>
      </c>
    </row>
    <row r="1416" spans="1:8" x14ac:dyDescent="0.2">
      <c r="A1416" t="s">
        <v>16</v>
      </c>
      <c r="B1416">
        <v>2018</v>
      </c>
      <c r="C1416" t="s">
        <v>56</v>
      </c>
      <c r="D1416" t="s">
        <v>59</v>
      </c>
      <c r="E1416" t="s">
        <v>61</v>
      </c>
      <c r="F1416">
        <v>0.81462500000000004</v>
      </c>
      <c r="G1416">
        <v>9.3100000000000002E-2</v>
      </c>
      <c r="H1416">
        <v>3.5646733792781178E-4</v>
      </c>
    </row>
    <row r="1417" spans="1:8" x14ac:dyDescent="0.2">
      <c r="A1417" t="s">
        <v>16</v>
      </c>
      <c r="B1417">
        <v>2018</v>
      </c>
      <c r="C1417" t="s">
        <v>56</v>
      </c>
      <c r="D1417" t="s">
        <v>59</v>
      </c>
      <c r="E1417" t="s">
        <v>62</v>
      </c>
      <c r="F1417">
        <v>10.160235487500001</v>
      </c>
      <c r="G1417">
        <v>1.1611697700000001</v>
      </c>
      <c r="H1417">
        <v>4.4459623715805531E-3</v>
      </c>
    </row>
    <row r="1418" spans="1:8" x14ac:dyDescent="0.2">
      <c r="A1418" t="s">
        <v>16</v>
      </c>
      <c r="B1418">
        <v>2018</v>
      </c>
      <c r="C1418" t="s">
        <v>56</v>
      </c>
      <c r="D1418" t="s">
        <v>59</v>
      </c>
      <c r="E1418" t="s">
        <v>58</v>
      </c>
      <c r="F1418">
        <v>331.43933935000001</v>
      </c>
      <c r="G1418">
        <v>37.87878164</v>
      </c>
      <c r="H1418">
        <v>0.14503274387926607</v>
      </c>
    </row>
    <row r="1419" spans="1:8" x14ac:dyDescent="0.2">
      <c r="A1419" t="s">
        <v>16</v>
      </c>
      <c r="B1419">
        <v>2019</v>
      </c>
      <c r="C1419" t="s">
        <v>56</v>
      </c>
      <c r="D1419" t="s">
        <v>59</v>
      </c>
      <c r="E1419" t="s">
        <v>60</v>
      </c>
      <c r="F1419">
        <v>303.75664094999996</v>
      </c>
      <c r="G1419">
        <v>34.715044679999998</v>
      </c>
      <c r="H1419">
        <v>0.1284665085082643</v>
      </c>
    </row>
    <row r="1420" spans="1:8" x14ac:dyDescent="0.2">
      <c r="A1420" t="s">
        <v>16</v>
      </c>
      <c r="B1420">
        <v>2019</v>
      </c>
      <c r="C1420" t="s">
        <v>56</v>
      </c>
      <c r="D1420" t="s">
        <v>59</v>
      </c>
      <c r="E1420" t="s">
        <v>61</v>
      </c>
    </row>
    <row r="1421" spans="1:8" x14ac:dyDescent="0.2">
      <c r="A1421" t="s">
        <v>16</v>
      </c>
      <c r="B1421">
        <v>2019</v>
      </c>
      <c r="C1421" t="s">
        <v>56</v>
      </c>
      <c r="D1421" t="s">
        <v>59</v>
      </c>
      <c r="E1421" t="s">
        <v>62</v>
      </c>
      <c r="F1421">
        <v>1.8330541250000001</v>
      </c>
      <c r="G1421">
        <v>0.20949190000000001</v>
      </c>
      <c r="H1421">
        <v>7.7524581062306318E-4</v>
      </c>
    </row>
    <row r="1422" spans="1:8" x14ac:dyDescent="0.2">
      <c r="A1422" t="s">
        <v>16</v>
      </c>
      <c r="B1422">
        <v>2019</v>
      </c>
      <c r="C1422" t="s">
        <v>56</v>
      </c>
      <c r="D1422" t="s">
        <v>59</v>
      </c>
      <c r="E1422" t="s">
        <v>58</v>
      </c>
      <c r="F1422">
        <v>305.58969507499995</v>
      </c>
      <c r="G1422">
        <v>34.924536579999995</v>
      </c>
      <c r="H1422">
        <v>0.12924175431888735</v>
      </c>
    </row>
    <row r="1423" spans="1:8" x14ac:dyDescent="0.2">
      <c r="A1423" t="s">
        <v>16</v>
      </c>
      <c r="B1423">
        <v>2008</v>
      </c>
      <c r="C1423" t="s">
        <v>56</v>
      </c>
      <c r="D1423" t="s">
        <v>63</v>
      </c>
      <c r="E1423" t="s">
        <v>64</v>
      </c>
      <c r="F1423">
        <v>523.98978737472009</v>
      </c>
      <c r="G1423">
        <v>59.870862359999997</v>
      </c>
      <c r="H1423">
        <v>0.33285840334793043</v>
      </c>
    </row>
    <row r="1424" spans="1:8" x14ac:dyDescent="0.2">
      <c r="A1424" t="s">
        <v>16</v>
      </c>
      <c r="B1424">
        <v>2008</v>
      </c>
      <c r="C1424" t="s">
        <v>56</v>
      </c>
      <c r="D1424" t="s">
        <v>63</v>
      </c>
      <c r="E1424" t="s">
        <v>32</v>
      </c>
    </row>
    <row r="1425" spans="1:8" x14ac:dyDescent="0.2">
      <c r="A1425" t="s">
        <v>16</v>
      </c>
      <c r="B1425">
        <v>2008</v>
      </c>
      <c r="C1425" t="s">
        <v>56</v>
      </c>
      <c r="D1425" t="s">
        <v>63</v>
      </c>
      <c r="E1425" t="s">
        <v>58</v>
      </c>
      <c r="F1425">
        <v>523.98978737472009</v>
      </c>
      <c r="G1425">
        <v>59.870862359999997</v>
      </c>
      <c r="H1425">
        <v>0.33285840334793043</v>
      </c>
    </row>
    <row r="1426" spans="1:8" x14ac:dyDescent="0.2">
      <c r="A1426" t="s">
        <v>16</v>
      </c>
      <c r="B1426">
        <v>2009</v>
      </c>
      <c r="C1426" t="s">
        <v>56</v>
      </c>
      <c r="D1426" t="s">
        <v>63</v>
      </c>
      <c r="E1426" t="s">
        <v>64</v>
      </c>
      <c r="F1426">
        <v>606.6324575571731</v>
      </c>
      <c r="G1426">
        <v>69.339929460000008</v>
      </c>
      <c r="H1426">
        <v>0.39394070078556148</v>
      </c>
    </row>
    <row r="1427" spans="1:8" x14ac:dyDescent="0.2">
      <c r="A1427" t="s">
        <v>16</v>
      </c>
      <c r="B1427">
        <v>2009</v>
      </c>
      <c r="C1427" t="s">
        <v>56</v>
      </c>
      <c r="D1427" t="s">
        <v>63</v>
      </c>
      <c r="E1427" t="s">
        <v>32</v>
      </c>
    </row>
    <row r="1428" spans="1:8" x14ac:dyDescent="0.2">
      <c r="A1428" t="s">
        <v>16</v>
      </c>
      <c r="B1428">
        <v>2009</v>
      </c>
      <c r="C1428" t="s">
        <v>56</v>
      </c>
      <c r="D1428" t="s">
        <v>63</v>
      </c>
      <c r="E1428" t="s">
        <v>58</v>
      </c>
      <c r="F1428">
        <v>606.6324575571731</v>
      </c>
      <c r="G1428">
        <v>69.339929460000008</v>
      </c>
      <c r="H1428">
        <v>0.39394070078556148</v>
      </c>
    </row>
    <row r="1429" spans="1:8" x14ac:dyDescent="0.2">
      <c r="A1429" t="s">
        <v>16</v>
      </c>
      <c r="B1429">
        <v>2010</v>
      </c>
      <c r="C1429" t="s">
        <v>56</v>
      </c>
      <c r="D1429" t="s">
        <v>63</v>
      </c>
      <c r="E1429" t="s">
        <v>64</v>
      </c>
      <c r="F1429">
        <v>290.17083232060799</v>
      </c>
      <c r="G1429">
        <v>33.171822599999999</v>
      </c>
      <c r="H1429">
        <v>0.17981332431707686</v>
      </c>
    </row>
    <row r="1430" spans="1:8" x14ac:dyDescent="0.2">
      <c r="A1430" t="s">
        <v>16</v>
      </c>
      <c r="B1430">
        <v>2010</v>
      </c>
      <c r="C1430" t="s">
        <v>56</v>
      </c>
      <c r="D1430" t="s">
        <v>63</v>
      </c>
      <c r="E1430" t="s">
        <v>32</v>
      </c>
    </row>
    <row r="1431" spans="1:8" x14ac:dyDescent="0.2">
      <c r="A1431" t="s">
        <v>16</v>
      </c>
      <c r="B1431">
        <v>2010</v>
      </c>
      <c r="C1431" t="s">
        <v>56</v>
      </c>
      <c r="D1431" t="s">
        <v>63</v>
      </c>
      <c r="E1431" t="s">
        <v>58</v>
      </c>
      <c r="F1431">
        <v>290.17083232060799</v>
      </c>
      <c r="G1431">
        <v>33.171822599999999</v>
      </c>
      <c r="H1431">
        <v>0.17981332431707686</v>
      </c>
    </row>
    <row r="1432" spans="1:8" x14ac:dyDescent="0.2">
      <c r="A1432" t="s">
        <v>16</v>
      </c>
      <c r="B1432">
        <v>2011</v>
      </c>
      <c r="C1432" t="s">
        <v>56</v>
      </c>
      <c r="D1432" t="s">
        <v>63</v>
      </c>
      <c r="E1432" t="s">
        <v>64</v>
      </c>
      <c r="F1432">
        <v>176.52711402242144</v>
      </c>
      <c r="G1432">
        <v>20.177673110000001</v>
      </c>
      <c r="H1432">
        <v>9.9476870034003628E-2</v>
      </c>
    </row>
    <row r="1433" spans="1:8" x14ac:dyDescent="0.2">
      <c r="A1433" t="s">
        <v>16</v>
      </c>
      <c r="B1433">
        <v>2011</v>
      </c>
      <c r="C1433" t="s">
        <v>56</v>
      </c>
      <c r="D1433" t="s">
        <v>63</v>
      </c>
      <c r="E1433" t="s">
        <v>32</v>
      </c>
    </row>
    <row r="1434" spans="1:8" x14ac:dyDescent="0.2">
      <c r="A1434" t="s">
        <v>16</v>
      </c>
      <c r="B1434">
        <v>2011</v>
      </c>
      <c r="C1434" t="s">
        <v>56</v>
      </c>
      <c r="D1434" t="s">
        <v>63</v>
      </c>
      <c r="E1434" t="s">
        <v>58</v>
      </c>
      <c r="F1434">
        <v>176.52711402242144</v>
      </c>
      <c r="G1434">
        <v>20.177673110000001</v>
      </c>
      <c r="H1434">
        <v>9.9476870034003628E-2</v>
      </c>
    </row>
    <row r="1435" spans="1:8" x14ac:dyDescent="0.2">
      <c r="A1435" t="s">
        <v>16</v>
      </c>
      <c r="B1435">
        <v>2012</v>
      </c>
      <c r="C1435" t="s">
        <v>56</v>
      </c>
      <c r="D1435" t="s">
        <v>63</v>
      </c>
      <c r="E1435" t="s">
        <v>64</v>
      </c>
      <c r="F1435">
        <v>572.14978878674765</v>
      </c>
      <c r="G1435">
        <v>65.404860339999999</v>
      </c>
      <c r="H1435">
        <v>0.30582807616272262</v>
      </c>
    </row>
    <row r="1436" spans="1:8" x14ac:dyDescent="0.2">
      <c r="A1436" t="s">
        <v>16</v>
      </c>
      <c r="B1436">
        <v>2012</v>
      </c>
      <c r="C1436" t="s">
        <v>56</v>
      </c>
      <c r="D1436" t="s">
        <v>63</v>
      </c>
      <c r="E1436" t="s">
        <v>32</v>
      </c>
    </row>
    <row r="1437" spans="1:8" x14ac:dyDescent="0.2">
      <c r="A1437" t="s">
        <v>16</v>
      </c>
      <c r="B1437">
        <v>2012</v>
      </c>
      <c r="C1437" t="s">
        <v>56</v>
      </c>
      <c r="D1437" t="s">
        <v>63</v>
      </c>
      <c r="E1437" t="s">
        <v>58</v>
      </c>
      <c r="F1437">
        <v>572.14978878674765</v>
      </c>
      <c r="G1437">
        <v>65.404860339999999</v>
      </c>
      <c r="H1437">
        <v>0.30582807616272262</v>
      </c>
    </row>
    <row r="1438" spans="1:8" x14ac:dyDescent="0.2">
      <c r="A1438" t="s">
        <v>16</v>
      </c>
      <c r="B1438">
        <v>2013</v>
      </c>
      <c r="C1438" t="s">
        <v>56</v>
      </c>
      <c r="D1438" t="s">
        <v>63</v>
      </c>
      <c r="E1438" t="s">
        <v>64</v>
      </c>
      <c r="F1438">
        <v>671.70310423378191</v>
      </c>
      <c r="G1438">
        <v>76.794528669999991</v>
      </c>
      <c r="H1438">
        <v>0.34920950020735775</v>
      </c>
    </row>
    <row r="1439" spans="1:8" x14ac:dyDescent="0.2">
      <c r="A1439" t="s">
        <v>16</v>
      </c>
      <c r="B1439">
        <v>2013</v>
      </c>
      <c r="C1439" t="s">
        <v>56</v>
      </c>
      <c r="D1439" t="s">
        <v>63</v>
      </c>
      <c r="E1439" t="s">
        <v>32</v>
      </c>
    </row>
    <row r="1440" spans="1:8" x14ac:dyDescent="0.2">
      <c r="A1440" t="s">
        <v>16</v>
      </c>
      <c r="B1440">
        <v>2013</v>
      </c>
      <c r="C1440" t="s">
        <v>56</v>
      </c>
      <c r="D1440" t="s">
        <v>63</v>
      </c>
      <c r="E1440" t="s">
        <v>58</v>
      </c>
      <c r="F1440">
        <v>671.70310423378191</v>
      </c>
      <c r="G1440">
        <v>76.794528669999991</v>
      </c>
      <c r="H1440">
        <v>0.34920950020735775</v>
      </c>
    </row>
    <row r="1441" spans="1:8" x14ac:dyDescent="0.2">
      <c r="A1441" t="s">
        <v>16</v>
      </c>
      <c r="B1441">
        <v>2014</v>
      </c>
      <c r="C1441" t="s">
        <v>56</v>
      </c>
      <c r="D1441" t="s">
        <v>63</v>
      </c>
      <c r="E1441" t="s">
        <v>64</v>
      </c>
      <c r="F1441">
        <v>434.30275726997189</v>
      </c>
      <c r="G1441">
        <v>49.643714920000001</v>
      </c>
      <c r="H1441">
        <v>0.21972591928622928</v>
      </c>
    </row>
    <row r="1442" spans="1:8" x14ac:dyDescent="0.2">
      <c r="A1442" t="s">
        <v>16</v>
      </c>
      <c r="B1442">
        <v>2014</v>
      </c>
      <c r="C1442" t="s">
        <v>56</v>
      </c>
      <c r="D1442" t="s">
        <v>63</v>
      </c>
      <c r="E1442" t="s">
        <v>32</v>
      </c>
    </row>
    <row r="1443" spans="1:8" x14ac:dyDescent="0.2">
      <c r="A1443" t="s">
        <v>16</v>
      </c>
      <c r="B1443">
        <v>2014</v>
      </c>
      <c r="C1443" t="s">
        <v>56</v>
      </c>
      <c r="D1443" t="s">
        <v>63</v>
      </c>
      <c r="E1443" t="s">
        <v>58</v>
      </c>
      <c r="F1443">
        <v>434.30275726997189</v>
      </c>
      <c r="G1443">
        <v>49.643714920000001</v>
      </c>
      <c r="H1443">
        <v>0.21972591928622928</v>
      </c>
    </row>
    <row r="1444" spans="1:8" x14ac:dyDescent="0.2">
      <c r="A1444" t="s">
        <v>16</v>
      </c>
      <c r="B1444">
        <v>2015</v>
      </c>
      <c r="C1444" t="s">
        <v>56</v>
      </c>
      <c r="D1444" t="s">
        <v>63</v>
      </c>
      <c r="E1444" t="s">
        <v>64</v>
      </c>
      <c r="F1444">
        <v>613.63753831563008</v>
      </c>
      <c r="G1444">
        <v>70.168540109999995</v>
      </c>
      <c r="H1444">
        <v>0.29937634514049211</v>
      </c>
    </row>
    <row r="1445" spans="1:8" x14ac:dyDescent="0.2">
      <c r="A1445" t="s">
        <v>16</v>
      </c>
      <c r="B1445">
        <v>2015</v>
      </c>
      <c r="C1445" t="s">
        <v>56</v>
      </c>
      <c r="D1445" t="s">
        <v>63</v>
      </c>
      <c r="E1445" t="s">
        <v>32</v>
      </c>
    </row>
    <row r="1446" spans="1:8" x14ac:dyDescent="0.2">
      <c r="A1446" t="s">
        <v>16</v>
      </c>
      <c r="B1446">
        <v>2015</v>
      </c>
      <c r="C1446" t="s">
        <v>56</v>
      </c>
      <c r="D1446" t="s">
        <v>63</v>
      </c>
      <c r="E1446" t="s">
        <v>58</v>
      </c>
      <c r="F1446">
        <v>613.63753831563008</v>
      </c>
      <c r="G1446">
        <v>70.168540109999995</v>
      </c>
      <c r="H1446">
        <v>0.29937634514049211</v>
      </c>
    </row>
    <row r="1447" spans="1:8" x14ac:dyDescent="0.2">
      <c r="A1447" t="s">
        <v>16</v>
      </c>
      <c r="B1447">
        <v>2016</v>
      </c>
      <c r="C1447" t="s">
        <v>56</v>
      </c>
      <c r="D1447" t="s">
        <v>63</v>
      </c>
      <c r="E1447" t="s">
        <v>64</v>
      </c>
      <c r="F1447">
        <v>910.72186222871369</v>
      </c>
      <c r="G1447">
        <v>104.18029380999999</v>
      </c>
      <c r="H1447">
        <v>0.43064958920245677</v>
      </c>
    </row>
    <row r="1448" spans="1:8" x14ac:dyDescent="0.2">
      <c r="A1448" t="s">
        <v>16</v>
      </c>
      <c r="B1448">
        <v>2016</v>
      </c>
      <c r="C1448" t="s">
        <v>56</v>
      </c>
      <c r="D1448" t="s">
        <v>63</v>
      </c>
      <c r="E1448" t="s">
        <v>32</v>
      </c>
    </row>
    <row r="1449" spans="1:8" x14ac:dyDescent="0.2">
      <c r="A1449" t="s">
        <v>16</v>
      </c>
      <c r="B1449">
        <v>2016</v>
      </c>
      <c r="C1449" t="s">
        <v>56</v>
      </c>
      <c r="D1449" t="s">
        <v>63</v>
      </c>
      <c r="E1449" t="s">
        <v>58</v>
      </c>
      <c r="F1449">
        <v>910.72186222871369</v>
      </c>
      <c r="G1449">
        <v>104.18029380999999</v>
      </c>
      <c r="H1449">
        <v>0.43064958920245677</v>
      </c>
    </row>
    <row r="1450" spans="1:8" x14ac:dyDescent="0.2">
      <c r="A1450" t="s">
        <v>16</v>
      </c>
      <c r="B1450">
        <v>2017</v>
      </c>
      <c r="C1450" t="s">
        <v>56</v>
      </c>
      <c r="D1450" t="s">
        <v>63</v>
      </c>
      <c r="E1450" t="s">
        <v>64</v>
      </c>
      <c r="F1450">
        <v>735.32124294503922</v>
      </c>
      <c r="G1450">
        <v>84.088670179999994</v>
      </c>
      <c r="H1450">
        <v>0.33663489057431051</v>
      </c>
    </row>
    <row r="1451" spans="1:8" x14ac:dyDescent="0.2">
      <c r="A1451" t="s">
        <v>16</v>
      </c>
      <c r="B1451">
        <v>2017</v>
      </c>
      <c r="C1451" t="s">
        <v>56</v>
      </c>
      <c r="D1451" t="s">
        <v>63</v>
      </c>
      <c r="E1451" t="s">
        <v>32</v>
      </c>
    </row>
    <row r="1452" spans="1:8" x14ac:dyDescent="0.2">
      <c r="A1452" t="s">
        <v>16</v>
      </c>
      <c r="B1452">
        <v>2017</v>
      </c>
      <c r="C1452" t="s">
        <v>56</v>
      </c>
      <c r="D1452" t="s">
        <v>63</v>
      </c>
      <c r="E1452" t="s">
        <v>58</v>
      </c>
      <c r="F1452">
        <v>735.32124294503922</v>
      </c>
      <c r="G1452">
        <v>84.088670179999994</v>
      </c>
      <c r="H1452">
        <v>0.33663489057431051</v>
      </c>
    </row>
    <row r="1453" spans="1:8" x14ac:dyDescent="0.2">
      <c r="A1453" t="s">
        <v>16</v>
      </c>
      <c r="B1453">
        <v>2018</v>
      </c>
      <c r="C1453" t="s">
        <v>56</v>
      </c>
      <c r="D1453" t="s">
        <v>63</v>
      </c>
      <c r="E1453" t="s">
        <v>64</v>
      </c>
      <c r="F1453">
        <v>394.9081206875</v>
      </c>
      <c r="G1453">
        <v>45.132356649999998</v>
      </c>
      <c r="H1453">
        <v>0.17280570386073119</v>
      </c>
    </row>
    <row r="1454" spans="1:8" x14ac:dyDescent="0.2">
      <c r="A1454" t="s">
        <v>16</v>
      </c>
      <c r="B1454">
        <v>2018</v>
      </c>
      <c r="C1454" t="s">
        <v>56</v>
      </c>
      <c r="D1454" t="s">
        <v>63</v>
      </c>
      <c r="E1454" t="s">
        <v>32</v>
      </c>
    </row>
    <row r="1455" spans="1:8" x14ac:dyDescent="0.2">
      <c r="A1455" t="s">
        <v>16</v>
      </c>
      <c r="B1455">
        <v>2018</v>
      </c>
      <c r="C1455" t="s">
        <v>56</v>
      </c>
      <c r="D1455" t="s">
        <v>63</v>
      </c>
      <c r="E1455" t="s">
        <v>58</v>
      </c>
      <c r="F1455">
        <v>394.9081206875</v>
      </c>
      <c r="G1455">
        <v>45.132356649999998</v>
      </c>
      <c r="H1455">
        <v>0.17280570386073119</v>
      </c>
    </row>
    <row r="1456" spans="1:8" x14ac:dyDescent="0.2">
      <c r="A1456" t="s">
        <v>16</v>
      </c>
      <c r="B1456">
        <v>2019</v>
      </c>
      <c r="C1456" t="s">
        <v>56</v>
      </c>
      <c r="D1456" t="s">
        <v>63</v>
      </c>
      <c r="E1456" t="s">
        <v>64</v>
      </c>
      <c r="F1456">
        <v>675.36793266249992</v>
      </c>
      <c r="G1456">
        <v>77.184906589999997</v>
      </c>
      <c r="H1456">
        <v>0.28563049682221581</v>
      </c>
    </row>
    <row r="1457" spans="1:8" x14ac:dyDescent="0.2">
      <c r="A1457" t="s">
        <v>16</v>
      </c>
      <c r="B1457">
        <v>2019</v>
      </c>
      <c r="C1457" t="s">
        <v>56</v>
      </c>
      <c r="D1457" t="s">
        <v>63</v>
      </c>
      <c r="E1457" t="s">
        <v>32</v>
      </c>
    </row>
    <row r="1458" spans="1:8" x14ac:dyDescent="0.2">
      <c r="A1458" t="s">
        <v>16</v>
      </c>
      <c r="B1458">
        <v>2019</v>
      </c>
      <c r="C1458" t="s">
        <v>56</v>
      </c>
      <c r="D1458" t="s">
        <v>63</v>
      </c>
      <c r="E1458" t="s">
        <v>58</v>
      </c>
      <c r="F1458">
        <v>675.36793266249992</v>
      </c>
      <c r="G1458">
        <v>77.184906589999997</v>
      </c>
      <c r="H1458">
        <v>0.28563049682221581</v>
      </c>
    </row>
    <row r="1459" spans="1:8" x14ac:dyDescent="0.2">
      <c r="A1459" t="s">
        <v>16</v>
      </c>
      <c r="B1459">
        <v>2008</v>
      </c>
      <c r="C1459" t="s">
        <v>56</v>
      </c>
      <c r="D1459" t="s">
        <v>65</v>
      </c>
      <c r="E1459" t="s">
        <v>66</v>
      </c>
      <c r="F1459">
        <v>38.827162752000014</v>
      </c>
      <c r="G1459">
        <v>4.4363760000000001</v>
      </c>
      <c r="H1459">
        <v>2.4664502460844097E-2</v>
      </c>
    </row>
    <row r="1460" spans="1:8" x14ac:dyDescent="0.2">
      <c r="A1460" t="s">
        <v>16</v>
      </c>
      <c r="B1460">
        <v>2008</v>
      </c>
      <c r="C1460" t="s">
        <v>56</v>
      </c>
      <c r="D1460" t="s">
        <v>65</v>
      </c>
      <c r="E1460" t="s">
        <v>83</v>
      </c>
      <c r="F1460">
        <v>1257.6523842112003</v>
      </c>
      <c r="G1460">
        <v>143.6988556</v>
      </c>
      <c r="H1460">
        <v>0.79890901437720352</v>
      </c>
    </row>
    <row r="1461" spans="1:8" x14ac:dyDescent="0.2">
      <c r="A1461" t="s">
        <v>16</v>
      </c>
      <c r="B1461">
        <v>2008</v>
      </c>
      <c r="C1461" t="s">
        <v>56</v>
      </c>
      <c r="D1461" t="s">
        <v>65</v>
      </c>
      <c r="E1461" t="s">
        <v>67</v>
      </c>
    </row>
    <row r="1462" spans="1:8" x14ac:dyDescent="0.2">
      <c r="A1462" t="s">
        <v>16</v>
      </c>
      <c r="B1462">
        <v>2008</v>
      </c>
      <c r="C1462" t="s">
        <v>56</v>
      </c>
      <c r="D1462" t="s">
        <v>65</v>
      </c>
      <c r="E1462" t="s">
        <v>68</v>
      </c>
      <c r="F1462">
        <v>424.41870907200007</v>
      </c>
      <c r="G1462">
        <v>48.493910999999997</v>
      </c>
      <c r="H1462">
        <v>0.2696070367334632</v>
      </c>
    </row>
    <row r="1463" spans="1:8" x14ac:dyDescent="0.2">
      <c r="A1463" t="s">
        <v>16</v>
      </c>
      <c r="B1463">
        <v>2008</v>
      </c>
      <c r="C1463" t="s">
        <v>56</v>
      </c>
      <c r="D1463" t="s">
        <v>65</v>
      </c>
      <c r="E1463" t="s">
        <v>58</v>
      </c>
      <c r="F1463">
        <v>1720.8982560352006</v>
      </c>
      <c r="G1463">
        <v>196.62914260000002</v>
      </c>
      <c r="H1463">
        <v>1.0931805535715109</v>
      </c>
    </row>
    <row r="1464" spans="1:8" x14ac:dyDescent="0.2">
      <c r="A1464" t="s">
        <v>16</v>
      </c>
      <c r="B1464">
        <v>2009</v>
      </c>
      <c r="C1464" t="s">
        <v>56</v>
      </c>
      <c r="D1464" t="s">
        <v>65</v>
      </c>
      <c r="E1464" t="s">
        <v>66</v>
      </c>
      <c r="F1464">
        <v>40.528102379565652</v>
      </c>
      <c r="G1464">
        <v>4.632485</v>
      </c>
      <c r="H1464">
        <v>2.631852096606678E-2</v>
      </c>
    </row>
    <row r="1465" spans="1:8" x14ac:dyDescent="0.2">
      <c r="A1465" t="s">
        <v>16</v>
      </c>
      <c r="B1465">
        <v>2009</v>
      </c>
      <c r="C1465" t="s">
        <v>56</v>
      </c>
      <c r="D1465" t="s">
        <v>65</v>
      </c>
      <c r="E1465" t="s">
        <v>83</v>
      </c>
      <c r="F1465">
        <v>1844.0966508670722</v>
      </c>
      <c r="G1465">
        <v>210.78583925999999</v>
      </c>
      <c r="H1465">
        <v>1.1975368576291756</v>
      </c>
    </row>
    <row r="1466" spans="1:8" x14ac:dyDescent="0.2">
      <c r="A1466" t="s">
        <v>16</v>
      </c>
      <c r="B1466">
        <v>2009</v>
      </c>
      <c r="C1466" t="s">
        <v>56</v>
      </c>
      <c r="D1466" t="s">
        <v>65</v>
      </c>
      <c r="E1466" t="s">
        <v>67</v>
      </c>
    </row>
    <row r="1467" spans="1:8" x14ac:dyDescent="0.2">
      <c r="A1467" t="s">
        <v>16</v>
      </c>
      <c r="B1467">
        <v>2009</v>
      </c>
      <c r="C1467" t="s">
        <v>56</v>
      </c>
      <c r="D1467" t="s">
        <v>65</v>
      </c>
      <c r="E1467" t="s">
        <v>68</v>
      </c>
      <c r="F1467">
        <v>56.159472451330778</v>
      </c>
      <c r="G1467">
        <v>6.4191979999999997</v>
      </c>
      <c r="H1467">
        <v>3.6469367337041335E-2</v>
      </c>
    </row>
    <row r="1468" spans="1:8" x14ac:dyDescent="0.2">
      <c r="A1468" t="s">
        <v>16</v>
      </c>
      <c r="B1468">
        <v>2009</v>
      </c>
      <c r="C1468" t="s">
        <v>56</v>
      </c>
      <c r="D1468" t="s">
        <v>65</v>
      </c>
      <c r="E1468" t="s">
        <v>58</v>
      </c>
      <c r="F1468">
        <v>1940.7842256979686</v>
      </c>
      <c r="G1468">
        <v>221.83752225999999</v>
      </c>
      <c r="H1468">
        <v>1.2603247459322837</v>
      </c>
    </row>
    <row r="1469" spans="1:8" x14ac:dyDescent="0.2">
      <c r="A1469" t="s">
        <v>16</v>
      </c>
      <c r="B1469">
        <v>2010</v>
      </c>
      <c r="C1469" t="s">
        <v>56</v>
      </c>
      <c r="D1469" t="s">
        <v>65</v>
      </c>
      <c r="E1469" t="s">
        <v>66</v>
      </c>
    </row>
    <row r="1470" spans="1:8" x14ac:dyDescent="0.2">
      <c r="A1470" t="s">
        <v>16</v>
      </c>
      <c r="B1470">
        <v>2010</v>
      </c>
      <c r="C1470" t="s">
        <v>56</v>
      </c>
      <c r="D1470" t="s">
        <v>65</v>
      </c>
      <c r="E1470" t="s">
        <v>83</v>
      </c>
      <c r="F1470">
        <v>1614.3769717587395</v>
      </c>
      <c r="G1470">
        <v>184.55275497</v>
      </c>
      <c r="H1470">
        <v>1.000398584762437</v>
      </c>
    </row>
    <row r="1471" spans="1:8" x14ac:dyDescent="0.2">
      <c r="A1471" t="s">
        <v>16</v>
      </c>
      <c r="B1471">
        <v>2010</v>
      </c>
      <c r="C1471" t="s">
        <v>56</v>
      </c>
      <c r="D1471" t="s">
        <v>65</v>
      </c>
      <c r="E1471" t="s">
        <v>67</v>
      </c>
    </row>
    <row r="1472" spans="1:8" x14ac:dyDescent="0.2">
      <c r="A1472" t="s">
        <v>16</v>
      </c>
      <c r="B1472">
        <v>2010</v>
      </c>
      <c r="C1472" t="s">
        <v>56</v>
      </c>
      <c r="D1472" t="s">
        <v>65</v>
      </c>
      <c r="E1472" t="s">
        <v>68</v>
      </c>
      <c r="F1472">
        <v>6.2313058657575757</v>
      </c>
      <c r="G1472">
        <v>0.71235199999999999</v>
      </c>
      <c r="H1472">
        <v>3.8614212655266739E-3</v>
      </c>
    </row>
    <row r="1473" spans="1:8" x14ac:dyDescent="0.2">
      <c r="A1473" t="s">
        <v>16</v>
      </c>
      <c r="B1473">
        <v>2010</v>
      </c>
      <c r="C1473" t="s">
        <v>56</v>
      </c>
      <c r="D1473" t="s">
        <v>65</v>
      </c>
      <c r="E1473" t="s">
        <v>58</v>
      </c>
      <c r="F1473">
        <v>1620.6082776244971</v>
      </c>
      <c r="G1473">
        <v>185.26510697000001</v>
      </c>
      <c r="H1473">
        <v>1.0042600060279638</v>
      </c>
    </row>
    <row r="1474" spans="1:8" x14ac:dyDescent="0.2">
      <c r="A1474" t="s">
        <v>16</v>
      </c>
      <c r="B1474">
        <v>2011</v>
      </c>
      <c r="C1474" t="s">
        <v>56</v>
      </c>
      <c r="D1474" t="s">
        <v>65</v>
      </c>
      <c r="E1474" t="s">
        <v>66</v>
      </c>
      <c r="F1474">
        <v>14.600650835635589</v>
      </c>
      <c r="G1474">
        <v>1.668906</v>
      </c>
      <c r="H1474">
        <v>8.227784460374225E-3</v>
      </c>
    </row>
    <row r="1475" spans="1:8" x14ac:dyDescent="0.2">
      <c r="A1475" t="s">
        <v>16</v>
      </c>
      <c r="B1475">
        <v>2011</v>
      </c>
      <c r="C1475" t="s">
        <v>56</v>
      </c>
      <c r="D1475" t="s">
        <v>65</v>
      </c>
      <c r="E1475" t="s">
        <v>83</v>
      </c>
      <c r="F1475">
        <v>1741.1666764620363</v>
      </c>
      <c r="G1475">
        <v>199.02150568900001</v>
      </c>
      <c r="H1475">
        <v>0.98118531048976665</v>
      </c>
    </row>
    <row r="1476" spans="1:8" x14ac:dyDescent="0.2">
      <c r="A1476" t="s">
        <v>16</v>
      </c>
      <c r="B1476">
        <v>2011</v>
      </c>
      <c r="C1476" t="s">
        <v>56</v>
      </c>
      <c r="D1476" t="s">
        <v>65</v>
      </c>
      <c r="E1476" t="s">
        <v>67</v>
      </c>
    </row>
    <row r="1477" spans="1:8" x14ac:dyDescent="0.2">
      <c r="A1477" t="s">
        <v>16</v>
      </c>
      <c r="B1477">
        <v>2011</v>
      </c>
      <c r="C1477" t="s">
        <v>56</v>
      </c>
      <c r="D1477" t="s">
        <v>65</v>
      </c>
      <c r="E1477" t="s">
        <v>68</v>
      </c>
      <c r="F1477">
        <v>4.6595321939703913</v>
      </c>
      <c r="G1477">
        <v>0.53260099999999999</v>
      </c>
      <c r="H1477">
        <v>2.6257477841051396E-3</v>
      </c>
    </row>
    <row r="1478" spans="1:8" x14ac:dyDescent="0.2">
      <c r="A1478" t="s">
        <v>16</v>
      </c>
      <c r="B1478">
        <v>2011</v>
      </c>
      <c r="C1478" t="s">
        <v>56</v>
      </c>
      <c r="D1478" t="s">
        <v>65</v>
      </c>
      <c r="E1478" t="s">
        <v>58</v>
      </c>
      <c r="F1478">
        <v>1760.4268594916423</v>
      </c>
      <c r="G1478">
        <v>201.22301268900003</v>
      </c>
      <c r="H1478">
        <v>0.99203884273424614</v>
      </c>
    </row>
    <row r="1479" spans="1:8" x14ac:dyDescent="0.2">
      <c r="A1479" t="s">
        <v>16</v>
      </c>
      <c r="B1479">
        <v>2012</v>
      </c>
      <c r="C1479" t="s">
        <v>56</v>
      </c>
      <c r="D1479" t="s">
        <v>65</v>
      </c>
      <c r="E1479" t="s">
        <v>66</v>
      </c>
    </row>
    <row r="1480" spans="1:8" x14ac:dyDescent="0.2">
      <c r="A1480" t="s">
        <v>16</v>
      </c>
      <c r="B1480">
        <v>2012</v>
      </c>
      <c r="C1480" t="s">
        <v>56</v>
      </c>
      <c r="D1480" t="s">
        <v>65</v>
      </c>
      <c r="E1480" t="s">
        <v>83</v>
      </c>
      <c r="F1480">
        <v>2422.4225120192477</v>
      </c>
      <c r="G1480">
        <v>276.91735484000003</v>
      </c>
      <c r="H1480">
        <v>1.2948441667261457</v>
      </c>
    </row>
    <row r="1481" spans="1:8" x14ac:dyDescent="0.2">
      <c r="A1481" t="s">
        <v>16</v>
      </c>
      <c r="B1481">
        <v>2012</v>
      </c>
      <c r="C1481" t="s">
        <v>56</v>
      </c>
      <c r="D1481" t="s">
        <v>65</v>
      </c>
      <c r="E1481" t="s">
        <v>67</v>
      </c>
    </row>
    <row r="1482" spans="1:8" x14ac:dyDescent="0.2">
      <c r="A1482" t="s">
        <v>16</v>
      </c>
      <c r="B1482">
        <v>2012</v>
      </c>
      <c r="C1482" t="s">
        <v>56</v>
      </c>
      <c r="D1482" t="s">
        <v>65</v>
      </c>
      <c r="E1482" t="s">
        <v>68</v>
      </c>
      <c r="F1482">
        <v>24.656170060628192</v>
      </c>
      <c r="G1482">
        <v>2.8185509999999998</v>
      </c>
      <c r="H1482">
        <v>1.3179326817847283E-2</v>
      </c>
    </row>
    <row r="1483" spans="1:8" x14ac:dyDescent="0.2">
      <c r="A1483" t="s">
        <v>16</v>
      </c>
      <c r="B1483">
        <v>2012</v>
      </c>
      <c r="C1483" t="s">
        <v>56</v>
      </c>
      <c r="D1483" t="s">
        <v>65</v>
      </c>
      <c r="E1483" t="s">
        <v>58</v>
      </c>
      <c r="F1483">
        <v>2447.0786820798758</v>
      </c>
      <c r="G1483">
        <v>279.73590584000004</v>
      </c>
      <c r="H1483">
        <v>1.3080234935439929</v>
      </c>
    </row>
    <row r="1484" spans="1:8" x14ac:dyDescent="0.2">
      <c r="A1484" t="s">
        <v>16</v>
      </c>
      <c r="B1484">
        <v>2013</v>
      </c>
      <c r="C1484" t="s">
        <v>56</v>
      </c>
      <c r="D1484" t="s">
        <v>65</v>
      </c>
      <c r="E1484" t="s">
        <v>66</v>
      </c>
      <c r="F1484">
        <v>148.2391505488161</v>
      </c>
      <c r="G1484">
        <v>16.947897999999999</v>
      </c>
      <c r="H1484">
        <v>7.7067560575540123E-2</v>
      </c>
    </row>
    <row r="1485" spans="1:8" x14ac:dyDescent="0.2">
      <c r="A1485" t="s">
        <v>16</v>
      </c>
      <c r="B1485">
        <v>2013</v>
      </c>
      <c r="C1485" t="s">
        <v>56</v>
      </c>
      <c r="D1485" t="s">
        <v>65</v>
      </c>
      <c r="E1485" t="s">
        <v>83</v>
      </c>
      <c r="F1485">
        <v>2106.4270265057485</v>
      </c>
      <c r="G1485">
        <v>240.82376523000002</v>
      </c>
      <c r="H1485">
        <v>1.0951033641394752</v>
      </c>
    </row>
    <row r="1486" spans="1:8" x14ac:dyDescent="0.2">
      <c r="A1486" t="s">
        <v>16</v>
      </c>
      <c r="B1486">
        <v>2013</v>
      </c>
      <c r="C1486" t="s">
        <v>56</v>
      </c>
      <c r="D1486" t="s">
        <v>65</v>
      </c>
      <c r="E1486" t="s">
        <v>67</v>
      </c>
    </row>
    <row r="1487" spans="1:8" x14ac:dyDescent="0.2">
      <c r="A1487" t="s">
        <v>16</v>
      </c>
      <c r="B1487">
        <v>2013</v>
      </c>
      <c r="C1487" t="s">
        <v>56</v>
      </c>
      <c r="D1487" t="s">
        <v>65</v>
      </c>
      <c r="E1487" t="s">
        <v>68</v>
      </c>
      <c r="F1487">
        <v>15.458012974686566</v>
      </c>
      <c r="G1487">
        <v>1.767285</v>
      </c>
      <c r="H1487">
        <v>8.0364151230874446E-3</v>
      </c>
    </row>
    <row r="1488" spans="1:8" x14ac:dyDescent="0.2">
      <c r="A1488" t="s">
        <v>16</v>
      </c>
      <c r="B1488">
        <v>2013</v>
      </c>
      <c r="C1488" t="s">
        <v>56</v>
      </c>
      <c r="D1488" t="s">
        <v>65</v>
      </c>
      <c r="E1488" t="s">
        <v>58</v>
      </c>
      <c r="F1488">
        <v>2270.1241900292512</v>
      </c>
      <c r="G1488">
        <v>259.53894823000002</v>
      </c>
      <c r="H1488">
        <v>1.1802073398381028</v>
      </c>
    </row>
    <row r="1489" spans="1:8" x14ac:dyDescent="0.2">
      <c r="A1489" t="s">
        <v>16</v>
      </c>
      <c r="B1489">
        <v>2014</v>
      </c>
      <c r="C1489" t="s">
        <v>56</v>
      </c>
      <c r="D1489" t="s">
        <v>65</v>
      </c>
      <c r="E1489" t="s">
        <v>66</v>
      </c>
      <c r="F1489">
        <v>37.563896128335749</v>
      </c>
      <c r="G1489">
        <v>4.2938049999999999</v>
      </c>
      <c r="H1489">
        <v>1.9004626313344555E-2</v>
      </c>
    </row>
    <row r="1490" spans="1:8" x14ac:dyDescent="0.2">
      <c r="A1490" t="s">
        <v>16</v>
      </c>
      <c r="B1490">
        <v>2014</v>
      </c>
      <c r="C1490" t="s">
        <v>56</v>
      </c>
      <c r="D1490" t="s">
        <v>65</v>
      </c>
      <c r="E1490" t="s">
        <v>83</v>
      </c>
      <c r="F1490">
        <v>1483.074687660682</v>
      </c>
      <c r="G1490">
        <v>169.52537318</v>
      </c>
      <c r="H1490">
        <v>0.75032898976925666</v>
      </c>
    </row>
    <row r="1491" spans="1:8" x14ac:dyDescent="0.2">
      <c r="A1491" t="s">
        <v>16</v>
      </c>
      <c r="B1491">
        <v>2014</v>
      </c>
      <c r="C1491" t="s">
        <v>56</v>
      </c>
      <c r="D1491" t="s">
        <v>65</v>
      </c>
      <c r="E1491" t="s">
        <v>67</v>
      </c>
    </row>
    <row r="1492" spans="1:8" x14ac:dyDescent="0.2">
      <c r="A1492" t="s">
        <v>16</v>
      </c>
      <c r="B1492">
        <v>2014</v>
      </c>
      <c r="C1492" t="s">
        <v>56</v>
      </c>
      <c r="D1492" t="s">
        <v>65</v>
      </c>
      <c r="E1492" t="s">
        <v>68</v>
      </c>
      <c r="F1492">
        <v>1.4386383319038245</v>
      </c>
      <c r="G1492">
        <v>0.16444600000000001</v>
      </c>
      <c r="H1492">
        <v>7.2784739379740321E-4</v>
      </c>
    </row>
    <row r="1493" spans="1:8" x14ac:dyDescent="0.2">
      <c r="A1493" t="s">
        <v>16</v>
      </c>
      <c r="B1493">
        <v>2014</v>
      </c>
      <c r="C1493" t="s">
        <v>56</v>
      </c>
      <c r="D1493" t="s">
        <v>65</v>
      </c>
      <c r="E1493" t="s">
        <v>58</v>
      </c>
      <c r="F1493">
        <v>1522.0772221209215</v>
      </c>
      <c r="G1493">
        <v>173.98362417999999</v>
      </c>
      <c r="H1493">
        <v>0.7700614634763987</v>
      </c>
    </row>
    <row r="1494" spans="1:8" x14ac:dyDescent="0.2">
      <c r="A1494" t="s">
        <v>16</v>
      </c>
      <c r="B1494">
        <v>2015</v>
      </c>
      <c r="C1494" t="s">
        <v>56</v>
      </c>
      <c r="D1494" t="s">
        <v>65</v>
      </c>
      <c r="E1494" t="s">
        <v>66</v>
      </c>
      <c r="F1494">
        <v>68.065248831306761</v>
      </c>
      <c r="G1494">
        <v>7.7831599999999987</v>
      </c>
      <c r="H1494">
        <v>3.3207103793108581E-2</v>
      </c>
    </row>
    <row r="1495" spans="1:8" x14ac:dyDescent="0.2">
      <c r="A1495" t="s">
        <v>16</v>
      </c>
      <c r="B1495">
        <v>2015</v>
      </c>
      <c r="C1495" t="s">
        <v>56</v>
      </c>
      <c r="D1495" t="s">
        <v>65</v>
      </c>
      <c r="E1495" t="s">
        <v>83</v>
      </c>
      <c r="F1495">
        <v>1702.882296866462</v>
      </c>
      <c r="G1495">
        <v>194.72205869000001</v>
      </c>
      <c r="H1495">
        <v>0.83078795935411986</v>
      </c>
    </row>
    <row r="1496" spans="1:8" x14ac:dyDescent="0.2">
      <c r="A1496" t="s">
        <v>16</v>
      </c>
      <c r="B1496">
        <v>2015</v>
      </c>
      <c r="C1496" t="s">
        <v>56</v>
      </c>
      <c r="D1496" t="s">
        <v>65</v>
      </c>
      <c r="E1496" t="s">
        <v>67</v>
      </c>
    </row>
    <row r="1497" spans="1:8" x14ac:dyDescent="0.2">
      <c r="A1497" t="s">
        <v>16</v>
      </c>
      <c r="B1497">
        <v>2015</v>
      </c>
      <c r="C1497" t="s">
        <v>56</v>
      </c>
      <c r="D1497" t="s">
        <v>65</v>
      </c>
      <c r="E1497" t="s">
        <v>68</v>
      </c>
      <c r="F1497">
        <v>5.2660501085039799</v>
      </c>
      <c r="G1497">
        <v>0.60216499999999995</v>
      </c>
      <c r="H1497">
        <v>2.5691564423161325E-3</v>
      </c>
    </row>
    <row r="1498" spans="1:8" x14ac:dyDescent="0.2">
      <c r="A1498" t="s">
        <v>16</v>
      </c>
      <c r="B1498">
        <v>2015</v>
      </c>
      <c r="C1498" t="s">
        <v>56</v>
      </c>
      <c r="D1498" t="s">
        <v>65</v>
      </c>
      <c r="E1498" t="s">
        <v>58</v>
      </c>
      <c r="F1498">
        <v>1776.2135958062727</v>
      </c>
      <c r="G1498">
        <v>203.10738369000001</v>
      </c>
      <c r="H1498">
        <v>0.86656421958954455</v>
      </c>
    </row>
    <row r="1499" spans="1:8" x14ac:dyDescent="0.2">
      <c r="A1499" t="s">
        <v>16</v>
      </c>
      <c r="B1499">
        <v>2016</v>
      </c>
      <c r="C1499" t="s">
        <v>56</v>
      </c>
      <c r="D1499" t="s">
        <v>65</v>
      </c>
      <c r="E1499" t="s">
        <v>66</v>
      </c>
      <c r="F1499">
        <v>218.42917771293796</v>
      </c>
      <c r="G1499">
        <v>24.986789989999998</v>
      </c>
      <c r="H1499">
        <v>0.10328777594260038</v>
      </c>
    </row>
    <row r="1500" spans="1:8" x14ac:dyDescent="0.2">
      <c r="A1500" t="s">
        <v>16</v>
      </c>
      <c r="B1500">
        <v>2016</v>
      </c>
      <c r="C1500" t="s">
        <v>56</v>
      </c>
      <c r="D1500" t="s">
        <v>65</v>
      </c>
      <c r="E1500" t="s">
        <v>83</v>
      </c>
      <c r="F1500">
        <v>1183.4792147508226</v>
      </c>
      <c r="G1500">
        <v>135.38185193999999</v>
      </c>
      <c r="H1500">
        <v>0.5596273228961901</v>
      </c>
    </row>
    <row r="1501" spans="1:8" x14ac:dyDescent="0.2">
      <c r="A1501" t="s">
        <v>16</v>
      </c>
      <c r="B1501">
        <v>2016</v>
      </c>
      <c r="C1501" t="s">
        <v>56</v>
      </c>
      <c r="D1501" t="s">
        <v>65</v>
      </c>
      <c r="E1501" t="s">
        <v>67</v>
      </c>
    </row>
    <row r="1502" spans="1:8" x14ac:dyDescent="0.2">
      <c r="A1502" t="s">
        <v>16</v>
      </c>
      <c r="B1502">
        <v>2016</v>
      </c>
      <c r="C1502" t="s">
        <v>56</v>
      </c>
      <c r="D1502" t="s">
        <v>65</v>
      </c>
      <c r="E1502" t="s">
        <v>68</v>
      </c>
      <c r="F1502">
        <v>2.0770378406373693</v>
      </c>
      <c r="G1502">
        <v>0.23759879</v>
      </c>
      <c r="H1502">
        <v>9.8216099769416463E-4</v>
      </c>
    </row>
    <row r="1503" spans="1:8" x14ac:dyDescent="0.2">
      <c r="A1503" t="s">
        <v>16</v>
      </c>
      <c r="B1503">
        <v>2016</v>
      </c>
      <c r="C1503" t="s">
        <v>56</v>
      </c>
      <c r="D1503" t="s">
        <v>65</v>
      </c>
      <c r="E1503" t="s">
        <v>58</v>
      </c>
      <c r="F1503">
        <v>1403.9854303043978</v>
      </c>
      <c r="G1503">
        <v>160.60624071999996</v>
      </c>
      <c r="H1503">
        <v>0.6638972598364844</v>
      </c>
    </row>
    <row r="1504" spans="1:8" x14ac:dyDescent="0.2">
      <c r="A1504" t="s">
        <v>16</v>
      </c>
      <c r="B1504">
        <v>2017</v>
      </c>
      <c r="C1504" t="s">
        <v>56</v>
      </c>
      <c r="D1504" t="s">
        <v>65</v>
      </c>
      <c r="E1504" t="s">
        <v>66</v>
      </c>
      <c r="F1504">
        <v>77.026763484637726</v>
      </c>
      <c r="G1504">
        <v>8.8085012799999998</v>
      </c>
      <c r="H1504">
        <v>3.5263357812283985E-2</v>
      </c>
    </row>
    <row r="1505" spans="1:8" x14ac:dyDescent="0.2">
      <c r="A1505" t="s">
        <v>16</v>
      </c>
      <c r="B1505">
        <v>2017</v>
      </c>
      <c r="C1505" t="s">
        <v>56</v>
      </c>
      <c r="D1505" t="s">
        <v>65</v>
      </c>
      <c r="E1505" t="s">
        <v>83</v>
      </c>
      <c r="F1505">
        <v>1395.8068631690262</v>
      </c>
      <c r="G1505">
        <v>159.61940999000001</v>
      </c>
      <c r="H1505">
        <v>0.63900954195729276</v>
      </c>
    </row>
    <row r="1506" spans="1:8" x14ac:dyDescent="0.2">
      <c r="A1506" t="s">
        <v>16</v>
      </c>
      <c r="B1506">
        <v>2017</v>
      </c>
      <c r="C1506" t="s">
        <v>56</v>
      </c>
      <c r="D1506" t="s">
        <v>65</v>
      </c>
      <c r="E1506" t="s">
        <v>67</v>
      </c>
    </row>
    <row r="1507" spans="1:8" x14ac:dyDescent="0.2">
      <c r="A1507" t="s">
        <v>16</v>
      </c>
      <c r="B1507">
        <v>2017</v>
      </c>
      <c r="C1507" t="s">
        <v>56</v>
      </c>
      <c r="D1507" t="s">
        <v>65</v>
      </c>
      <c r="E1507" t="s">
        <v>68</v>
      </c>
      <c r="F1507">
        <v>5.2785749080959343</v>
      </c>
      <c r="G1507">
        <v>0.60363867999999998</v>
      </c>
      <c r="H1507">
        <v>2.4165662336345589E-3</v>
      </c>
    </row>
    <row r="1508" spans="1:8" x14ac:dyDescent="0.2">
      <c r="A1508" t="s">
        <v>16</v>
      </c>
      <c r="B1508">
        <v>2017</v>
      </c>
      <c r="C1508" t="s">
        <v>56</v>
      </c>
      <c r="D1508" t="s">
        <v>65</v>
      </c>
      <c r="E1508" t="s">
        <v>58</v>
      </c>
      <c r="F1508">
        <v>1478.1122015617598</v>
      </c>
      <c r="G1508">
        <v>169.03154995</v>
      </c>
      <c r="H1508">
        <v>0.67668946600321134</v>
      </c>
    </row>
    <row r="1509" spans="1:8" x14ac:dyDescent="0.2">
      <c r="A1509" t="s">
        <v>16</v>
      </c>
      <c r="B1509">
        <v>2018</v>
      </c>
      <c r="C1509" t="s">
        <v>56</v>
      </c>
      <c r="D1509" t="s">
        <v>65</v>
      </c>
      <c r="E1509" t="s">
        <v>66</v>
      </c>
      <c r="F1509">
        <v>373.48655986249997</v>
      </c>
      <c r="G1509">
        <v>42.684178269999997</v>
      </c>
      <c r="H1509">
        <v>0.16343195917876527</v>
      </c>
    </row>
    <row r="1510" spans="1:8" x14ac:dyDescent="0.2">
      <c r="A1510" t="s">
        <v>16</v>
      </c>
      <c r="B1510">
        <v>2018</v>
      </c>
      <c r="C1510" t="s">
        <v>56</v>
      </c>
      <c r="D1510" t="s">
        <v>65</v>
      </c>
      <c r="E1510" t="s">
        <v>83</v>
      </c>
      <c r="F1510">
        <v>1888.8337750625001</v>
      </c>
      <c r="G1510">
        <v>215.86671715</v>
      </c>
      <c r="H1510">
        <v>0.8265245328644083</v>
      </c>
    </row>
    <row r="1511" spans="1:8" x14ac:dyDescent="0.2">
      <c r="A1511" t="s">
        <v>16</v>
      </c>
      <c r="B1511">
        <v>2018</v>
      </c>
      <c r="C1511" t="s">
        <v>56</v>
      </c>
      <c r="D1511" t="s">
        <v>65</v>
      </c>
      <c r="E1511" t="s">
        <v>67</v>
      </c>
    </row>
    <row r="1512" spans="1:8" x14ac:dyDescent="0.2">
      <c r="A1512" t="s">
        <v>16</v>
      </c>
      <c r="B1512">
        <v>2018</v>
      </c>
      <c r="C1512" t="s">
        <v>56</v>
      </c>
      <c r="D1512" t="s">
        <v>65</v>
      </c>
      <c r="E1512" t="s">
        <v>68</v>
      </c>
      <c r="F1512">
        <v>3.0540986000000001</v>
      </c>
      <c r="G1512">
        <v>0.34903983999999999</v>
      </c>
      <c r="H1512">
        <v>1.3364264510800146E-3</v>
      </c>
    </row>
    <row r="1513" spans="1:8" x14ac:dyDescent="0.2">
      <c r="A1513" t="s">
        <v>16</v>
      </c>
      <c r="B1513">
        <v>2018</v>
      </c>
      <c r="C1513" t="s">
        <v>56</v>
      </c>
      <c r="D1513" t="s">
        <v>65</v>
      </c>
      <c r="E1513" t="s">
        <v>58</v>
      </c>
      <c r="F1513">
        <v>2265.3744335250003</v>
      </c>
      <c r="G1513">
        <v>258.89993526000006</v>
      </c>
      <c r="H1513">
        <v>0.99129291849425383</v>
      </c>
    </row>
    <row r="1514" spans="1:8" x14ac:dyDescent="0.2">
      <c r="A1514" t="s">
        <v>16</v>
      </c>
      <c r="B1514">
        <v>2019</v>
      </c>
      <c r="C1514" t="s">
        <v>56</v>
      </c>
      <c r="D1514" t="s">
        <v>65</v>
      </c>
      <c r="E1514" t="s">
        <v>66</v>
      </c>
      <c r="F1514">
        <v>76.63513471249999</v>
      </c>
      <c r="G1514">
        <v>8.7583011099999997</v>
      </c>
      <c r="H1514">
        <v>3.2410972661486306E-2</v>
      </c>
    </row>
    <row r="1515" spans="1:8" x14ac:dyDescent="0.2">
      <c r="A1515" t="s">
        <v>16</v>
      </c>
      <c r="B1515">
        <v>2019</v>
      </c>
      <c r="C1515" t="s">
        <v>56</v>
      </c>
      <c r="D1515" t="s">
        <v>65</v>
      </c>
      <c r="E1515" t="s">
        <v>83</v>
      </c>
      <c r="F1515">
        <v>1534.6576120749999</v>
      </c>
      <c r="G1515">
        <v>175.38944137999999</v>
      </c>
      <c r="H1515">
        <v>0.64904623833840014</v>
      </c>
    </row>
    <row r="1516" spans="1:8" x14ac:dyDescent="0.2">
      <c r="A1516" t="s">
        <v>16</v>
      </c>
      <c r="B1516">
        <v>2019</v>
      </c>
      <c r="C1516" t="s">
        <v>56</v>
      </c>
      <c r="D1516" t="s">
        <v>65</v>
      </c>
      <c r="E1516" t="s">
        <v>67</v>
      </c>
    </row>
    <row r="1517" spans="1:8" x14ac:dyDescent="0.2">
      <c r="A1517" t="s">
        <v>16</v>
      </c>
      <c r="B1517">
        <v>2019</v>
      </c>
      <c r="C1517" t="s">
        <v>56</v>
      </c>
      <c r="D1517" t="s">
        <v>65</v>
      </c>
      <c r="E1517" t="s">
        <v>68</v>
      </c>
      <c r="F1517">
        <v>0.20038497499999999</v>
      </c>
      <c r="G1517">
        <v>2.290114E-2</v>
      </c>
      <c r="H1517">
        <v>8.4747968028798512E-5</v>
      </c>
    </row>
    <row r="1518" spans="1:8" x14ac:dyDescent="0.2">
      <c r="A1518" t="s">
        <v>16</v>
      </c>
      <c r="B1518">
        <v>2019</v>
      </c>
      <c r="C1518" t="s">
        <v>56</v>
      </c>
      <c r="D1518" t="s">
        <v>65</v>
      </c>
      <c r="E1518" t="s">
        <v>58</v>
      </c>
      <c r="F1518">
        <v>1611.4931317624998</v>
      </c>
      <c r="G1518">
        <v>184.17064362999997</v>
      </c>
      <c r="H1518">
        <v>0.68154195896791525</v>
      </c>
    </row>
    <row r="1519" spans="1:8" x14ac:dyDescent="0.2">
      <c r="A1519" t="s">
        <v>16</v>
      </c>
      <c r="B1519">
        <v>2008</v>
      </c>
      <c r="C1519" t="s">
        <v>56</v>
      </c>
      <c r="D1519" t="s">
        <v>84</v>
      </c>
      <c r="E1519" t="s">
        <v>58</v>
      </c>
      <c r="F1519">
        <v>0</v>
      </c>
      <c r="G1519">
        <v>0</v>
      </c>
      <c r="H1519">
        <v>0</v>
      </c>
    </row>
    <row r="1520" spans="1:8" x14ac:dyDescent="0.2">
      <c r="A1520" t="s">
        <v>16</v>
      </c>
      <c r="B1520">
        <v>2009</v>
      </c>
      <c r="C1520" t="s">
        <v>56</v>
      </c>
      <c r="D1520" t="s">
        <v>84</v>
      </c>
      <c r="E1520" t="s">
        <v>58</v>
      </c>
      <c r="F1520">
        <v>0</v>
      </c>
      <c r="G1520">
        <v>0</v>
      </c>
      <c r="H1520">
        <v>0</v>
      </c>
    </row>
    <row r="1521" spans="1:8" x14ac:dyDescent="0.2">
      <c r="A1521" t="s">
        <v>16</v>
      </c>
      <c r="B1521">
        <v>2010</v>
      </c>
      <c r="C1521" t="s">
        <v>56</v>
      </c>
      <c r="D1521" t="s">
        <v>84</v>
      </c>
      <c r="E1521" t="s">
        <v>58</v>
      </c>
      <c r="F1521">
        <v>0</v>
      </c>
      <c r="G1521">
        <v>0</v>
      </c>
      <c r="H1521">
        <v>0</v>
      </c>
    </row>
    <row r="1522" spans="1:8" x14ac:dyDescent="0.2">
      <c r="A1522" t="s">
        <v>16</v>
      </c>
      <c r="B1522">
        <v>2011</v>
      </c>
      <c r="C1522" t="s">
        <v>56</v>
      </c>
      <c r="D1522" t="s">
        <v>84</v>
      </c>
      <c r="E1522" t="s">
        <v>58</v>
      </c>
      <c r="F1522">
        <v>0</v>
      </c>
      <c r="G1522">
        <v>0</v>
      </c>
      <c r="H1522">
        <v>0</v>
      </c>
    </row>
    <row r="1523" spans="1:8" x14ac:dyDescent="0.2">
      <c r="A1523" t="s">
        <v>16</v>
      </c>
      <c r="B1523">
        <v>2012</v>
      </c>
      <c r="C1523" t="s">
        <v>56</v>
      </c>
      <c r="D1523" t="s">
        <v>84</v>
      </c>
      <c r="E1523" t="s">
        <v>58</v>
      </c>
      <c r="F1523">
        <v>0</v>
      </c>
      <c r="G1523">
        <v>0</v>
      </c>
      <c r="H1523">
        <v>0</v>
      </c>
    </row>
    <row r="1524" spans="1:8" x14ac:dyDescent="0.2">
      <c r="A1524" t="s">
        <v>16</v>
      </c>
      <c r="B1524">
        <v>2013</v>
      </c>
      <c r="C1524" t="s">
        <v>56</v>
      </c>
      <c r="D1524" t="s">
        <v>84</v>
      </c>
      <c r="E1524" t="s">
        <v>58</v>
      </c>
      <c r="F1524">
        <v>0</v>
      </c>
      <c r="G1524">
        <v>0</v>
      </c>
      <c r="H1524">
        <v>0</v>
      </c>
    </row>
    <row r="1525" spans="1:8" x14ac:dyDescent="0.2">
      <c r="A1525" t="s">
        <v>16</v>
      </c>
      <c r="B1525">
        <v>2014</v>
      </c>
      <c r="C1525" t="s">
        <v>56</v>
      </c>
      <c r="D1525" t="s">
        <v>84</v>
      </c>
      <c r="E1525" t="s">
        <v>58</v>
      </c>
      <c r="F1525">
        <v>0</v>
      </c>
      <c r="G1525">
        <v>0</v>
      </c>
      <c r="H1525">
        <v>0</v>
      </c>
    </row>
    <row r="1526" spans="1:8" x14ac:dyDescent="0.2">
      <c r="A1526" t="s">
        <v>16</v>
      </c>
      <c r="B1526">
        <v>2015</v>
      </c>
      <c r="C1526" t="s">
        <v>56</v>
      </c>
      <c r="D1526" t="s">
        <v>84</v>
      </c>
      <c r="E1526" t="s">
        <v>58</v>
      </c>
      <c r="F1526">
        <v>0</v>
      </c>
      <c r="G1526">
        <v>0</v>
      </c>
      <c r="H1526">
        <v>0</v>
      </c>
    </row>
    <row r="1527" spans="1:8" x14ac:dyDescent="0.2">
      <c r="A1527" t="s">
        <v>16</v>
      </c>
      <c r="B1527">
        <v>2016</v>
      </c>
      <c r="C1527" t="s">
        <v>56</v>
      </c>
      <c r="D1527" t="s">
        <v>84</v>
      </c>
      <c r="E1527" t="s">
        <v>58</v>
      </c>
      <c r="F1527">
        <v>0</v>
      </c>
      <c r="G1527">
        <v>0</v>
      </c>
      <c r="H1527">
        <v>0</v>
      </c>
    </row>
    <row r="1528" spans="1:8" x14ac:dyDescent="0.2">
      <c r="A1528" t="s">
        <v>16</v>
      </c>
      <c r="B1528">
        <v>2017</v>
      </c>
      <c r="C1528" t="s">
        <v>56</v>
      </c>
      <c r="D1528" t="s">
        <v>84</v>
      </c>
      <c r="E1528" t="s">
        <v>58</v>
      </c>
      <c r="F1528">
        <v>0</v>
      </c>
      <c r="G1528">
        <v>0</v>
      </c>
      <c r="H1528">
        <v>0</v>
      </c>
    </row>
    <row r="1529" spans="1:8" x14ac:dyDescent="0.2">
      <c r="A1529" t="s">
        <v>16</v>
      </c>
      <c r="B1529">
        <v>2018</v>
      </c>
      <c r="C1529" t="s">
        <v>56</v>
      </c>
      <c r="D1529" t="s">
        <v>84</v>
      </c>
      <c r="E1529" t="s">
        <v>58</v>
      </c>
      <c r="F1529">
        <v>0</v>
      </c>
      <c r="G1529">
        <v>0</v>
      </c>
      <c r="H1529">
        <v>0</v>
      </c>
    </row>
    <row r="1530" spans="1:8" x14ac:dyDescent="0.2">
      <c r="A1530" t="s">
        <v>16</v>
      </c>
      <c r="B1530">
        <v>2019</v>
      </c>
      <c r="C1530" t="s">
        <v>56</v>
      </c>
      <c r="D1530" t="s">
        <v>84</v>
      </c>
      <c r="E1530" t="s">
        <v>58</v>
      </c>
      <c r="F1530">
        <v>0</v>
      </c>
      <c r="G1530">
        <v>0</v>
      </c>
      <c r="H1530">
        <v>0</v>
      </c>
    </row>
    <row r="1531" spans="1:8" x14ac:dyDescent="0.2">
      <c r="A1531" t="s">
        <v>17</v>
      </c>
      <c r="B1531">
        <v>2008</v>
      </c>
      <c r="C1531" t="s">
        <v>56</v>
      </c>
      <c r="D1531" t="s">
        <v>57</v>
      </c>
      <c r="E1531" t="s">
        <v>58</v>
      </c>
      <c r="F1531">
        <v>5066.00374543</v>
      </c>
      <c r="G1531">
        <v>668.16067482871051</v>
      </c>
      <c r="H1531">
        <v>1.7347973413480369</v>
      </c>
    </row>
    <row r="1532" spans="1:8" x14ac:dyDescent="0.2">
      <c r="A1532" t="s">
        <v>17</v>
      </c>
      <c r="B1532">
        <v>2009</v>
      </c>
      <c r="C1532" t="s">
        <v>56</v>
      </c>
      <c r="D1532" t="s">
        <v>57</v>
      </c>
      <c r="E1532" t="s">
        <v>58</v>
      </c>
      <c r="F1532">
        <v>5056.3025255699995</v>
      </c>
      <c r="G1532">
        <v>620.90810347039974</v>
      </c>
      <c r="H1532">
        <v>1.6720300864201498</v>
      </c>
    </row>
    <row r="1533" spans="1:8" x14ac:dyDescent="0.2">
      <c r="A1533" t="s">
        <v>17</v>
      </c>
      <c r="B1533">
        <v>2010</v>
      </c>
      <c r="C1533" t="s">
        <v>56</v>
      </c>
      <c r="D1533" t="s">
        <v>57</v>
      </c>
      <c r="E1533" t="s">
        <v>58</v>
      </c>
      <c r="F1533">
        <v>5605.7417006600008</v>
      </c>
      <c r="G1533">
        <v>695.50394954149897</v>
      </c>
      <c r="H1533">
        <v>1.7096057468723795</v>
      </c>
    </row>
    <row r="1534" spans="1:8" x14ac:dyDescent="0.2">
      <c r="A1534" t="s">
        <v>17</v>
      </c>
      <c r="B1534">
        <v>2011</v>
      </c>
      <c r="C1534" t="s">
        <v>56</v>
      </c>
      <c r="D1534" t="s">
        <v>57</v>
      </c>
      <c r="E1534" t="s">
        <v>58</v>
      </c>
      <c r="F1534">
        <v>7480.2851901299991</v>
      </c>
      <c r="G1534">
        <v>960.5444544699169</v>
      </c>
      <c r="H1534">
        <v>2.0481387057636997</v>
      </c>
    </row>
    <row r="1535" spans="1:8" x14ac:dyDescent="0.2">
      <c r="A1535" t="s">
        <v>17</v>
      </c>
      <c r="B1535">
        <v>2012</v>
      </c>
      <c r="C1535" t="s">
        <v>56</v>
      </c>
      <c r="D1535" t="s">
        <v>57</v>
      </c>
      <c r="E1535" t="s">
        <v>58</v>
      </c>
      <c r="F1535">
        <v>4976.3672957999997</v>
      </c>
      <c r="G1535">
        <v>635.21036907986081</v>
      </c>
      <c r="H1535">
        <v>1.2809562129549315</v>
      </c>
    </row>
    <row r="1536" spans="1:8" x14ac:dyDescent="0.2">
      <c r="A1536" t="s">
        <v>17</v>
      </c>
      <c r="B1536">
        <v>2013</v>
      </c>
      <c r="C1536" t="s">
        <v>56</v>
      </c>
      <c r="D1536" t="s">
        <v>57</v>
      </c>
      <c r="E1536" t="s">
        <v>58</v>
      </c>
      <c r="F1536">
        <v>4187.6401882299997</v>
      </c>
      <c r="G1536">
        <v>532.78250909527185</v>
      </c>
      <c r="H1536">
        <v>1.0053173948319185</v>
      </c>
    </row>
    <row r="1537" spans="1:8" x14ac:dyDescent="0.2">
      <c r="A1537" t="s">
        <v>17</v>
      </c>
      <c r="B1537">
        <v>2014</v>
      </c>
      <c r="C1537" t="s">
        <v>56</v>
      </c>
      <c r="D1537" t="s">
        <v>57</v>
      </c>
      <c r="E1537" t="s">
        <v>58</v>
      </c>
      <c r="F1537">
        <v>4935.5624405600001</v>
      </c>
      <c r="G1537">
        <v>638.10994860715778</v>
      </c>
      <c r="H1537">
        <v>1.1030012601437753</v>
      </c>
    </row>
    <row r="1538" spans="1:8" x14ac:dyDescent="0.2">
      <c r="A1538" t="s">
        <v>17</v>
      </c>
      <c r="B1538">
        <v>2015</v>
      </c>
      <c r="C1538" t="s">
        <v>56</v>
      </c>
      <c r="D1538" t="s">
        <v>57</v>
      </c>
      <c r="E1538" t="s">
        <v>58</v>
      </c>
      <c r="F1538">
        <v>2487.6955424200005</v>
      </c>
      <c r="G1538">
        <v>324.85741104112003</v>
      </c>
      <c r="H1538">
        <v>0.5223958330857521</v>
      </c>
    </row>
    <row r="1539" spans="1:8" x14ac:dyDescent="0.2">
      <c r="A1539" t="s">
        <v>17</v>
      </c>
      <c r="B1539">
        <v>2016</v>
      </c>
      <c r="C1539" t="s">
        <v>56</v>
      </c>
      <c r="D1539" t="s">
        <v>57</v>
      </c>
      <c r="E1539" t="s">
        <v>58</v>
      </c>
      <c r="F1539">
        <v>2453.1614821700005</v>
      </c>
      <c r="G1539">
        <v>322.65139468773424</v>
      </c>
      <c r="H1539">
        <v>0.48847051289880622</v>
      </c>
    </row>
    <row r="1540" spans="1:8" x14ac:dyDescent="0.2">
      <c r="A1540" t="s">
        <v>17</v>
      </c>
      <c r="B1540">
        <v>2017</v>
      </c>
      <c r="C1540" t="s">
        <v>56</v>
      </c>
      <c r="D1540" t="s">
        <v>57</v>
      </c>
      <c r="E1540" t="s">
        <v>58</v>
      </c>
      <c r="F1540">
        <v>2773.1169484299999</v>
      </c>
      <c r="G1540">
        <v>377.22718739983742</v>
      </c>
      <c r="H1540">
        <v>0.52676551276399397</v>
      </c>
    </row>
    <row r="1541" spans="1:8" x14ac:dyDescent="0.2">
      <c r="A1541" t="s">
        <v>17</v>
      </c>
      <c r="B1541">
        <v>2018</v>
      </c>
      <c r="C1541" t="s">
        <v>56</v>
      </c>
      <c r="D1541" t="s">
        <v>57</v>
      </c>
      <c r="E1541" t="s">
        <v>58</v>
      </c>
      <c r="F1541">
        <v>4214.5265104999999</v>
      </c>
      <c r="G1541">
        <v>560.27095206251272</v>
      </c>
      <c r="H1541">
        <v>0.76625069048573247</v>
      </c>
    </row>
    <row r="1542" spans="1:8" x14ac:dyDescent="0.2">
      <c r="A1542" t="s">
        <v>17</v>
      </c>
      <c r="B1542">
        <v>2019</v>
      </c>
      <c r="C1542" t="s">
        <v>56</v>
      </c>
      <c r="D1542" t="s">
        <v>57</v>
      </c>
      <c r="E1542" t="s">
        <v>58</v>
      </c>
      <c r="F1542">
        <v>5373.9177099300014</v>
      </c>
      <c r="G1542">
        <v>697.96516828668484</v>
      </c>
      <c r="H1542">
        <v>0.90987029824727517</v>
      </c>
    </row>
    <row r="1543" spans="1:8" x14ac:dyDescent="0.2">
      <c r="A1543" t="s">
        <v>17</v>
      </c>
      <c r="B1543">
        <v>2008</v>
      </c>
      <c r="C1543" t="s">
        <v>56</v>
      </c>
      <c r="D1543" t="s">
        <v>59</v>
      </c>
      <c r="E1543" t="s">
        <v>60</v>
      </c>
      <c r="F1543">
        <v>585.79058031</v>
      </c>
      <c r="G1543">
        <v>77.260548771072706</v>
      </c>
      <c r="H1543">
        <v>0.20059755033249679</v>
      </c>
    </row>
    <row r="1544" spans="1:8" x14ac:dyDescent="0.2">
      <c r="A1544" t="s">
        <v>17</v>
      </c>
      <c r="B1544">
        <v>2008</v>
      </c>
      <c r="C1544" t="s">
        <v>56</v>
      </c>
      <c r="D1544" t="s">
        <v>59</v>
      </c>
      <c r="E1544" t="s">
        <v>61</v>
      </c>
    </row>
    <row r="1545" spans="1:8" x14ac:dyDescent="0.2">
      <c r="A1545" t="s">
        <v>17</v>
      </c>
      <c r="B1545">
        <v>2008</v>
      </c>
      <c r="C1545" t="s">
        <v>56</v>
      </c>
      <c r="D1545" t="s">
        <v>59</v>
      </c>
      <c r="E1545" t="s">
        <v>62</v>
      </c>
    </row>
    <row r="1546" spans="1:8" x14ac:dyDescent="0.2">
      <c r="A1546" t="s">
        <v>17</v>
      </c>
      <c r="B1546">
        <v>2008</v>
      </c>
      <c r="C1546" t="s">
        <v>56</v>
      </c>
      <c r="D1546" t="s">
        <v>59</v>
      </c>
      <c r="E1546" t="s">
        <v>58</v>
      </c>
      <c r="F1546">
        <v>585.79058031</v>
      </c>
      <c r="G1546">
        <v>77.260548771072706</v>
      </c>
      <c r="H1546">
        <v>0.20059755033249679</v>
      </c>
    </row>
    <row r="1547" spans="1:8" x14ac:dyDescent="0.2">
      <c r="A1547" t="s">
        <v>17</v>
      </c>
      <c r="B1547">
        <v>2009</v>
      </c>
      <c r="C1547" t="s">
        <v>56</v>
      </c>
      <c r="D1547" t="s">
        <v>59</v>
      </c>
      <c r="E1547" t="s">
        <v>60</v>
      </c>
      <c r="F1547">
        <v>680.68529569000009</v>
      </c>
      <c r="G1547">
        <v>83.587367225306892</v>
      </c>
      <c r="H1547">
        <v>0.22509062462578319</v>
      </c>
    </row>
    <row r="1548" spans="1:8" x14ac:dyDescent="0.2">
      <c r="A1548" t="s">
        <v>17</v>
      </c>
      <c r="B1548">
        <v>2009</v>
      </c>
      <c r="C1548" t="s">
        <v>56</v>
      </c>
      <c r="D1548" t="s">
        <v>59</v>
      </c>
      <c r="E1548" t="s">
        <v>61</v>
      </c>
    </row>
    <row r="1549" spans="1:8" x14ac:dyDescent="0.2">
      <c r="A1549" t="s">
        <v>17</v>
      </c>
      <c r="B1549">
        <v>2009</v>
      </c>
      <c r="C1549" t="s">
        <v>56</v>
      </c>
      <c r="D1549" t="s">
        <v>59</v>
      </c>
      <c r="E1549" t="s">
        <v>62</v>
      </c>
    </row>
    <row r="1550" spans="1:8" x14ac:dyDescent="0.2">
      <c r="A1550" t="s">
        <v>17</v>
      </c>
      <c r="B1550">
        <v>2009</v>
      </c>
      <c r="C1550" t="s">
        <v>56</v>
      </c>
      <c r="D1550" t="s">
        <v>59</v>
      </c>
      <c r="E1550" t="s">
        <v>58</v>
      </c>
      <c r="F1550">
        <v>680.68529569000009</v>
      </c>
      <c r="G1550">
        <v>83.587367225306892</v>
      </c>
      <c r="H1550">
        <v>0.22509062462578319</v>
      </c>
    </row>
    <row r="1551" spans="1:8" x14ac:dyDescent="0.2">
      <c r="A1551" t="s">
        <v>17</v>
      </c>
      <c r="B1551">
        <v>2010</v>
      </c>
      <c r="C1551" t="s">
        <v>56</v>
      </c>
      <c r="D1551" t="s">
        <v>59</v>
      </c>
      <c r="E1551" t="s">
        <v>60</v>
      </c>
      <c r="F1551">
        <v>663.81011772999989</v>
      </c>
      <c r="G1551">
        <v>82.358871186031536</v>
      </c>
      <c r="H1551">
        <v>0.2024448596997655</v>
      </c>
    </row>
    <row r="1552" spans="1:8" x14ac:dyDescent="0.2">
      <c r="A1552" t="s">
        <v>17</v>
      </c>
      <c r="B1552">
        <v>2010</v>
      </c>
      <c r="C1552" t="s">
        <v>56</v>
      </c>
      <c r="D1552" t="s">
        <v>59</v>
      </c>
      <c r="E1552" t="s">
        <v>61</v>
      </c>
    </row>
    <row r="1553" spans="1:8" x14ac:dyDescent="0.2">
      <c r="A1553" t="s">
        <v>17</v>
      </c>
      <c r="B1553">
        <v>2010</v>
      </c>
      <c r="C1553" t="s">
        <v>56</v>
      </c>
      <c r="D1553" t="s">
        <v>59</v>
      </c>
      <c r="E1553" t="s">
        <v>62</v>
      </c>
      <c r="F1553">
        <v>28.485607229999999</v>
      </c>
      <c r="G1553">
        <v>3.5342071382311993</v>
      </c>
      <c r="H1553">
        <v>8.687370989252631E-3</v>
      </c>
    </row>
    <row r="1554" spans="1:8" x14ac:dyDescent="0.2">
      <c r="A1554" t="s">
        <v>17</v>
      </c>
      <c r="B1554">
        <v>2010</v>
      </c>
      <c r="C1554" t="s">
        <v>56</v>
      </c>
      <c r="D1554" t="s">
        <v>59</v>
      </c>
      <c r="E1554" t="s">
        <v>58</v>
      </c>
      <c r="F1554">
        <v>692.29572495999992</v>
      </c>
      <c r="G1554">
        <v>85.893078324262731</v>
      </c>
      <c r="H1554">
        <v>0.21113223068901812</v>
      </c>
    </row>
    <row r="1555" spans="1:8" x14ac:dyDescent="0.2">
      <c r="A1555" t="s">
        <v>17</v>
      </c>
      <c r="B1555">
        <v>2011</v>
      </c>
      <c r="C1555" t="s">
        <v>56</v>
      </c>
      <c r="D1555" t="s">
        <v>59</v>
      </c>
      <c r="E1555" t="s">
        <v>60</v>
      </c>
      <c r="F1555">
        <v>457.38938578</v>
      </c>
      <c r="G1555">
        <v>58.733434204364229</v>
      </c>
      <c r="H1555">
        <v>0.12523545303561112</v>
      </c>
    </row>
    <row r="1556" spans="1:8" x14ac:dyDescent="0.2">
      <c r="A1556" t="s">
        <v>17</v>
      </c>
      <c r="B1556">
        <v>2011</v>
      </c>
      <c r="C1556" t="s">
        <v>56</v>
      </c>
      <c r="D1556" t="s">
        <v>59</v>
      </c>
      <c r="E1556" t="s">
        <v>61</v>
      </c>
    </row>
    <row r="1557" spans="1:8" x14ac:dyDescent="0.2">
      <c r="A1557" t="s">
        <v>17</v>
      </c>
      <c r="B1557">
        <v>2011</v>
      </c>
      <c r="C1557" t="s">
        <v>56</v>
      </c>
      <c r="D1557" t="s">
        <v>59</v>
      </c>
      <c r="E1557" t="s">
        <v>62</v>
      </c>
    </row>
    <row r="1558" spans="1:8" x14ac:dyDescent="0.2">
      <c r="A1558" t="s">
        <v>17</v>
      </c>
      <c r="B1558">
        <v>2011</v>
      </c>
      <c r="C1558" t="s">
        <v>56</v>
      </c>
      <c r="D1558" t="s">
        <v>59</v>
      </c>
      <c r="E1558" t="s">
        <v>58</v>
      </c>
      <c r="F1558">
        <v>457.38938578</v>
      </c>
      <c r="G1558">
        <v>58.733434204364229</v>
      </c>
      <c r="H1558">
        <v>0.12523545303561112</v>
      </c>
    </row>
    <row r="1559" spans="1:8" x14ac:dyDescent="0.2">
      <c r="A1559" t="s">
        <v>17</v>
      </c>
      <c r="B1559">
        <v>2012</v>
      </c>
      <c r="C1559" t="s">
        <v>56</v>
      </c>
      <c r="D1559" t="s">
        <v>59</v>
      </c>
      <c r="E1559" t="s">
        <v>60</v>
      </c>
      <c r="F1559">
        <v>451.93182067999999</v>
      </c>
      <c r="G1559">
        <v>57.687015758535701</v>
      </c>
      <c r="H1559">
        <v>0.1163308170642206</v>
      </c>
    </row>
    <row r="1560" spans="1:8" x14ac:dyDescent="0.2">
      <c r="A1560" t="s">
        <v>17</v>
      </c>
      <c r="B1560">
        <v>2012</v>
      </c>
      <c r="C1560" t="s">
        <v>56</v>
      </c>
      <c r="D1560" t="s">
        <v>59</v>
      </c>
      <c r="E1560" t="s">
        <v>61</v>
      </c>
    </row>
    <row r="1561" spans="1:8" x14ac:dyDescent="0.2">
      <c r="A1561" t="s">
        <v>17</v>
      </c>
      <c r="B1561">
        <v>2012</v>
      </c>
      <c r="C1561" t="s">
        <v>56</v>
      </c>
      <c r="D1561" t="s">
        <v>59</v>
      </c>
      <c r="E1561" t="s">
        <v>62</v>
      </c>
    </row>
    <row r="1562" spans="1:8" x14ac:dyDescent="0.2">
      <c r="A1562" t="s">
        <v>17</v>
      </c>
      <c r="B1562">
        <v>2012</v>
      </c>
      <c r="C1562" t="s">
        <v>56</v>
      </c>
      <c r="D1562" t="s">
        <v>59</v>
      </c>
      <c r="E1562" t="s">
        <v>58</v>
      </c>
      <c r="F1562">
        <v>451.93182067999999</v>
      </c>
      <c r="G1562">
        <v>57.687015758535701</v>
      </c>
      <c r="H1562">
        <v>0.1163308170642206</v>
      </c>
    </row>
    <row r="1563" spans="1:8" x14ac:dyDescent="0.2">
      <c r="A1563" t="s">
        <v>17</v>
      </c>
      <c r="B1563">
        <v>2013</v>
      </c>
      <c r="C1563" t="s">
        <v>56</v>
      </c>
      <c r="D1563" t="s">
        <v>59</v>
      </c>
      <c r="E1563" t="s">
        <v>60</v>
      </c>
      <c r="F1563">
        <v>258.37482604000002</v>
      </c>
      <c r="G1563">
        <v>32.872353382115591</v>
      </c>
      <c r="H1563">
        <v>6.2027465429037157E-2</v>
      </c>
    </row>
    <row r="1564" spans="1:8" x14ac:dyDescent="0.2">
      <c r="A1564" t="s">
        <v>17</v>
      </c>
      <c r="B1564">
        <v>2013</v>
      </c>
      <c r="C1564" t="s">
        <v>56</v>
      </c>
      <c r="D1564" t="s">
        <v>59</v>
      </c>
      <c r="E1564" t="s">
        <v>61</v>
      </c>
    </row>
    <row r="1565" spans="1:8" x14ac:dyDescent="0.2">
      <c r="A1565" t="s">
        <v>17</v>
      </c>
      <c r="B1565">
        <v>2013</v>
      </c>
      <c r="C1565" t="s">
        <v>56</v>
      </c>
      <c r="D1565" t="s">
        <v>59</v>
      </c>
      <c r="E1565" t="s">
        <v>62</v>
      </c>
    </row>
    <row r="1566" spans="1:8" x14ac:dyDescent="0.2">
      <c r="A1566" t="s">
        <v>17</v>
      </c>
      <c r="B1566">
        <v>2013</v>
      </c>
      <c r="C1566" t="s">
        <v>56</v>
      </c>
      <c r="D1566" t="s">
        <v>59</v>
      </c>
      <c r="E1566" t="s">
        <v>58</v>
      </c>
      <c r="F1566">
        <v>258.37482604000002</v>
      </c>
      <c r="G1566">
        <v>32.872353382115591</v>
      </c>
      <c r="H1566">
        <v>6.2027465429037157E-2</v>
      </c>
    </row>
    <row r="1567" spans="1:8" x14ac:dyDescent="0.2">
      <c r="A1567" t="s">
        <v>17</v>
      </c>
      <c r="B1567">
        <v>2014</v>
      </c>
      <c r="C1567" t="s">
        <v>56</v>
      </c>
      <c r="D1567" t="s">
        <v>59</v>
      </c>
      <c r="E1567" t="s">
        <v>60</v>
      </c>
      <c r="F1567">
        <v>402.05516557999999</v>
      </c>
      <c r="G1567">
        <v>51.980985781305755</v>
      </c>
      <c r="H1567">
        <v>8.9851432257786898E-2</v>
      </c>
    </row>
    <row r="1568" spans="1:8" x14ac:dyDescent="0.2">
      <c r="A1568" t="s">
        <v>17</v>
      </c>
      <c r="B1568">
        <v>2014</v>
      </c>
      <c r="C1568" t="s">
        <v>56</v>
      </c>
      <c r="D1568" t="s">
        <v>59</v>
      </c>
      <c r="E1568" t="s">
        <v>61</v>
      </c>
    </row>
    <row r="1569" spans="1:8" x14ac:dyDescent="0.2">
      <c r="A1569" t="s">
        <v>17</v>
      </c>
      <c r="B1569">
        <v>2014</v>
      </c>
      <c r="C1569" t="s">
        <v>56</v>
      </c>
      <c r="D1569" t="s">
        <v>59</v>
      </c>
      <c r="E1569" t="s">
        <v>62</v>
      </c>
    </row>
    <row r="1570" spans="1:8" x14ac:dyDescent="0.2">
      <c r="A1570" t="s">
        <v>17</v>
      </c>
      <c r="B1570">
        <v>2014</v>
      </c>
      <c r="C1570" t="s">
        <v>56</v>
      </c>
      <c r="D1570" t="s">
        <v>59</v>
      </c>
      <c r="E1570" t="s">
        <v>58</v>
      </c>
      <c r="F1570">
        <v>402.05516557999999</v>
      </c>
      <c r="G1570">
        <v>51.980985781305755</v>
      </c>
      <c r="H1570">
        <v>8.9851432257786898E-2</v>
      </c>
    </row>
    <row r="1571" spans="1:8" x14ac:dyDescent="0.2">
      <c r="A1571" t="s">
        <v>17</v>
      </c>
      <c r="B1571">
        <v>2015</v>
      </c>
      <c r="C1571" t="s">
        <v>56</v>
      </c>
      <c r="D1571" t="s">
        <v>59</v>
      </c>
      <c r="E1571" t="s">
        <v>60</v>
      </c>
      <c r="F1571">
        <v>133.83902628000001</v>
      </c>
      <c r="G1571">
        <v>17.477460095976927</v>
      </c>
      <c r="H1571">
        <v>2.8105107092370355E-2</v>
      </c>
    </row>
    <row r="1572" spans="1:8" x14ac:dyDescent="0.2">
      <c r="A1572" t="s">
        <v>17</v>
      </c>
      <c r="B1572">
        <v>2015</v>
      </c>
      <c r="C1572" t="s">
        <v>56</v>
      </c>
      <c r="D1572" t="s">
        <v>59</v>
      </c>
      <c r="E1572" t="s">
        <v>61</v>
      </c>
    </row>
    <row r="1573" spans="1:8" x14ac:dyDescent="0.2">
      <c r="A1573" t="s">
        <v>17</v>
      </c>
      <c r="B1573">
        <v>2015</v>
      </c>
      <c r="C1573" t="s">
        <v>56</v>
      </c>
      <c r="D1573" t="s">
        <v>59</v>
      </c>
      <c r="E1573" t="s">
        <v>62</v>
      </c>
    </row>
    <row r="1574" spans="1:8" x14ac:dyDescent="0.2">
      <c r="A1574" t="s">
        <v>17</v>
      </c>
      <c r="B1574">
        <v>2015</v>
      </c>
      <c r="C1574" t="s">
        <v>56</v>
      </c>
      <c r="D1574" t="s">
        <v>59</v>
      </c>
      <c r="E1574" t="s">
        <v>58</v>
      </c>
      <c r="F1574">
        <v>133.83902628000001</v>
      </c>
      <c r="G1574">
        <v>17.477460095976927</v>
      </c>
      <c r="H1574">
        <v>2.8105107092370355E-2</v>
      </c>
    </row>
    <row r="1575" spans="1:8" x14ac:dyDescent="0.2">
      <c r="A1575" t="s">
        <v>17</v>
      </c>
      <c r="B1575">
        <v>2016</v>
      </c>
      <c r="C1575" t="s">
        <v>56</v>
      </c>
      <c r="D1575" t="s">
        <v>59</v>
      </c>
      <c r="E1575" t="s">
        <v>60</v>
      </c>
      <c r="F1575">
        <v>416.55724334999996</v>
      </c>
      <c r="G1575">
        <v>54.787577789321205</v>
      </c>
      <c r="H1575">
        <v>8.2944368640134533E-2</v>
      </c>
    </row>
    <row r="1576" spans="1:8" x14ac:dyDescent="0.2">
      <c r="A1576" t="s">
        <v>17</v>
      </c>
      <c r="B1576">
        <v>2016</v>
      </c>
      <c r="C1576" t="s">
        <v>56</v>
      </c>
      <c r="D1576" t="s">
        <v>59</v>
      </c>
      <c r="E1576" t="s">
        <v>61</v>
      </c>
    </row>
    <row r="1577" spans="1:8" x14ac:dyDescent="0.2">
      <c r="A1577" t="s">
        <v>17</v>
      </c>
      <c r="B1577">
        <v>2016</v>
      </c>
      <c r="C1577" t="s">
        <v>56</v>
      </c>
      <c r="D1577" t="s">
        <v>59</v>
      </c>
      <c r="E1577" t="s">
        <v>62</v>
      </c>
    </row>
    <row r="1578" spans="1:8" x14ac:dyDescent="0.2">
      <c r="A1578" t="s">
        <v>17</v>
      </c>
      <c r="B1578">
        <v>2016</v>
      </c>
      <c r="C1578" t="s">
        <v>56</v>
      </c>
      <c r="D1578" t="s">
        <v>59</v>
      </c>
      <c r="E1578" t="s">
        <v>58</v>
      </c>
      <c r="F1578">
        <v>416.55724334999996</v>
      </c>
      <c r="G1578">
        <v>54.787577789321205</v>
      </c>
      <c r="H1578">
        <v>8.2944368640134533E-2</v>
      </c>
    </row>
    <row r="1579" spans="1:8" x14ac:dyDescent="0.2">
      <c r="A1579" t="s">
        <v>17</v>
      </c>
      <c r="B1579">
        <v>2017</v>
      </c>
      <c r="C1579" t="s">
        <v>56</v>
      </c>
      <c r="D1579" t="s">
        <v>59</v>
      </c>
      <c r="E1579" t="s">
        <v>60</v>
      </c>
      <c r="F1579">
        <v>864.61635566000007</v>
      </c>
      <c r="G1579">
        <v>117.6137905796483</v>
      </c>
      <c r="H1579">
        <v>0.16423760209291888</v>
      </c>
    </row>
    <row r="1580" spans="1:8" x14ac:dyDescent="0.2">
      <c r="A1580" t="s">
        <v>17</v>
      </c>
      <c r="B1580">
        <v>2017</v>
      </c>
      <c r="C1580" t="s">
        <v>56</v>
      </c>
      <c r="D1580" t="s">
        <v>59</v>
      </c>
      <c r="E1580" t="s">
        <v>61</v>
      </c>
    </row>
    <row r="1581" spans="1:8" x14ac:dyDescent="0.2">
      <c r="A1581" t="s">
        <v>17</v>
      </c>
      <c r="B1581">
        <v>2017</v>
      </c>
      <c r="C1581" t="s">
        <v>56</v>
      </c>
      <c r="D1581" t="s">
        <v>59</v>
      </c>
      <c r="E1581" t="s">
        <v>62</v>
      </c>
    </row>
    <row r="1582" spans="1:8" x14ac:dyDescent="0.2">
      <c r="A1582" t="s">
        <v>17</v>
      </c>
      <c r="B1582">
        <v>2017</v>
      </c>
      <c r="C1582" t="s">
        <v>56</v>
      </c>
      <c r="D1582" t="s">
        <v>59</v>
      </c>
      <c r="E1582" t="s">
        <v>58</v>
      </c>
      <c r="F1582">
        <v>864.61635566000007</v>
      </c>
      <c r="G1582">
        <v>117.6137905796483</v>
      </c>
      <c r="H1582">
        <v>0.16423760209291888</v>
      </c>
    </row>
    <row r="1583" spans="1:8" x14ac:dyDescent="0.2">
      <c r="A1583" t="s">
        <v>17</v>
      </c>
      <c r="B1583">
        <v>2018</v>
      </c>
      <c r="C1583" t="s">
        <v>56</v>
      </c>
      <c r="D1583" t="s">
        <v>59</v>
      </c>
      <c r="E1583" t="s">
        <v>60</v>
      </c>
      <c r="F1583">
        <v>1065.94768337</v>
      </c>
      <c r="G1583">
        <v>141.70501049705993</v>
      </c>
      <c r="H1583">
        <v>0.1938018770006571</v>
      </c>
    </row>
    <row r="1584" spans="1:8" x14ac:dyDescent="0.2">
      <c r="A1584" t="s">
        <v>17</v>
      </c>
      <c r="B1584">
        <v>2018</v>
      </c>
      <c r="C1584" t="s">
        <v>56</v>
      </c>
      <c r="D1584" t="s">
        <v>59</v>
      </c>
      <c r="E1584" t="s">
        <v>61</v>
      </c>
    </row>
    <row r="1585" spans="1:8" x14ac:dyDescent="0.2">
      <c r="A1585" t="s">
        <v>17</v>
      </c>
      <c r="B1585">
        <v>2018</v>
      </c>
      <c r="C1585" t="s">
        <v>56</v>
      </c>
      <c r="D1585" t="s">
        <v>59</v>
      </c>
      <c r="E1585" t="s">
        <v>62</v>
      </c>
    </row>
    <row r="1586" spans="1:8" x14ac:dyDescent="0.2">
      <c r="A1586" t="s">
        <v>17</v>
      </c>
      <c r="B1586">
        <v>2018</v>
      </c>
      <c r="C1586" t="s">
        <v>56</v>
      </c>
      <c r="D1586" t="s">
        <v>59</v>
      </c>
      <c r="E1586" t="s">
        <v>58</v>
      </c>
      <c r="F1586">
        <v>1065.94768337</v>
      </c>
      <c r="G1586">
        <v>141.70501049705993</v>
      </c>
      <c r="H1586">
        <v>0.1938018770006571</v>
      </c>
    </row>
    <row r="1587" spans="1:8" x14ac:dyDescent="0.2">
      <c r="A1587" t="s">
        <v>17</v>
      </c>
      <c r="B1587">
        <v>2019</v>
      </c>
      <c r="C1587" t="s">
        <v>56</v>
      </c>
      <c r="D1587" t="s">
        <v>59</v>
      </c>
      <c r="E1587" t="s">
        <v>60</v>
      </c>
      <c r="F1587">
        <v>994.37003327999992</v>
      </c>
      <c r="G1587">
        <v>129.14891613153335</v>
      </c>
      <c r="H1587">
        <v>0.16835906457533223</v>
      </c>
    </row>
    <row r="1588" spans="1:8" x14ac:dyDescent="0.2">
      <c r="A1588" t="s">
        <v>17</v>
      </c>
      <c r="B1588">
        <v>2019</v>
      </c>
      <c r="C1588" t="s">
        <v>56</v>
      </c>
      <c r="D1588" t="s">
        <v>59</v>
      </c>
      <c r="E1588" t="s">
        <v>61</v>
      </c>
    </row>
    <row r="1589" spans="1:8" x14ac:dyDescent="0.2">
      <c r="A1589" t="s">
        <v>17</v>
      </c>
      <c r="B1589">
        <v>2019</v>
      </c>
      <c r="C1589" t="s">
        <v>56</v>
      </c>
      <c r="D1589" t="s">
        <v>59</v>
      </c>
      <c r="E1589" t="s">
        <v>62</v>
      </c>
    </row>
    <row r="1590" spans="1:8" x14ac:dyDescent="0.2">
      <c r="A1590" t="s">
        <v>17</v>
      </c>
      <c r="B1590">
        <v>2019</v>
      </c>
      <c r="C1590" t="s">
        <v>56</v>
      </c>
      <c r="D1590" t="s">
        <v>59</v>
      </c>
      <c r="E1590" t="s">
        <v>58</v>
      </c>
      <c r="F1590">
        <v>994.37003327999992</v>
      </c>
      <c r="G1590">
        <v>129.14891613153335</v>
      </c>
      <c r="H1590">
        <v>0.16835906457533223</v>
      </c>
    </row>
    <row r="1591" spans="1:8" x14ac:dyDescent="0.2">
      <c r="A1591" t="s">
        <v>17</v>
      </c>
      <c r="B1591">
        <v>2008</v>
      </c>
      <c r="C1591" t="s">
        <v>56</v>
      </c>
      <c r="D1591" t="s">
        <v>63</v>
      </c>
      <c r="E1591" t="s">
        <v>64</v>
      </c>
      <c r="F1591">
        <v>24.319729370000001</v>
      </c>
      <c r="G1591">
        <v>3.207555225787059</v>
      </c>
      <c r="H1591">
        <v>8.3280242126624639E-3</v>
      </c>
    </row>
    <row r="1592" spans="1:8" x14ac:dyDescent="0.2">
      <c r="A1592" t="s">
        <v>17</v>
      </c>
      <c r="B1592">
        <v>2008</v>
      </c>
      <c r="C1592" t="s">
        <v>56</v>
      </c>
      <c r="D1592" t="s">
        <v>63</v>
      </c>
      <c r="E1592" t="s">
        <v>32</v>
      </c>
    </row>
    <row r="1593" spans="1:8" x14ac:dyDescent="0.2">
      <c r="A1593" t="s">
        <v>17</v>
      </c>
      <c r="B1593">
        <v>2008</v>
      </c>
      <c r="C1593" t="s">
        <v>56</v>
      </c>
      <c r="D1593" t="s">
        <v>63</v>
      </c>
      <c r="E1593" t="s">
        <v>58</v>
      </c>
      <c r="F1593">
        <v>24.319729370000001</v>
      </c>
      <c r="G1593">
        <v>3.207555225787059</v>
      </c>
      <c r="H1593">
        <v>8.3280242126624639E-3</v>
      </c>
    </row>
    <row r="1594" spans="1:8" x14ac:dyDescent="0.2">
      <c r="A1594" t="s">
        <v>17</v>
      </c>
      <c r="B1594">
        <v>2009</v>
      </c>
      <c r="C1594" t="s">
        <v>56</v>
      </c>
      <c r="D1594" t="s">
        <v>63</v>
      </c>
      <c r="E1594" t="s">
        <v>64</v>
      </c>
      <c r="F1594">
        <v>70.130413439999998</v>
      </c>
      <c r="G1594">
        <v>8.6119336777058511</v>
      </c>
      <c r="H1594">
        <v>2.3190891101110538E-2</v>
      </c>
    </row>
    <row r="1595" spans="1:8" x14ac:dyDescent="0.2">
      <c r="A1595" t="s">
        <v>17</v>
      </c>
      <c r="B1595">
        <v>2009</v>
      </c>
      <c r="C1595" t="s">
        <v>56</v>
      </c>
      <c r="D1595" t="s">
        <v>63</v>
      </c>
      <c r="E1595" t="s">
        <v>32</v>
      </c>
    </row>
    <row r="1596" spans="1:8" x14ac:dyDescent="0.2">
      <c r="A1596" t="s">
        <v>17</v>
      </c>
      <c r="B1596">
        <v>2009</v>
      </c>
      <c r="C1596" t="s">
        <v>56</v>
      </c>
      <c r="D1596" t="s">
        <v>63</v>
      </c>
      <c r="E1596" t="s">
        <v>58</v>
      </c>
      <c r="F1596">
        <v>70.130413439999998</v>
      </c>
      <c r="G1596">
        <v>8.6119336777058511</v>
      </c>
      <c r="H1596">
        <v>2.3190891101110538E-2</v>
      </c>
    </row>
    <row r="1597" spans="1:8" x14ac:dyDescent="0.2">
      <c r="A1597" t="s">
        <v>17</v>
      </c>
      <c r="B1597">
        <v>2010</v>
      </c>
      <c r="C1597" t="s">
        <v>56</v>
      </c>
      <c r="D1597" t="s">
        <v>63</v>
      </c>
      <c r="E1597" t="s">
        <v>64</v>
      </c>
      <c r="F1597">
        <v>167.38725543000001</v>
      </c>
      <c r="G1597">
        <v>20.767724142689275</v>
      </c>
      <c r="H1597">
        <v>5.1048769122314486E-2</v>
      </c>
    </row>
    <row r="1598" spans="1:8" x14ac:dyDescent="0.2">
      <c r="A1598" t="s">
        <v>17</v>
      </c>
      <c r="B1598">
        <v>2010</v>
      </c>
      <c r="C1598" t="s">
        <v>56</v>
      </c>
      <c r="D1598" t="s">
        <v>63</v>
      </c>
      <c r="E1598" t="s">
        <v>32</v>
      </c>
    </row>
    <row r="1599" spans="1:8" x14ac:dyDescent="0.2">
      <c r="A1599" t="s">
        <v>17</v>
      </c>
      <c r="B1599">
        <v>2010</v>
      </c>
      <c r="C1599" t="s">
        <v>56</v>
      </c>
      <c r="D1599" t="s">
        <v>63</v>
      </c>
      <c r="E1599" t="s">
        <v>58</v>
      </c>
      <c r="F1599">
        <v>167.38725543000001</v>
      </c>
      <c r="G1599">
        <v>20.767724142689275</v>
      </c>
      <c r="H1599">
        <v>5.1048769122314486E-2</v>
      </c>
    </row>
    <row r="1600" spans="1:8" x14ac:dyDescent="0.2">
      <c r="A1600" t="s">
        <v>17</v>
      </c>
      <c r="B1600">
        <v>2011</v>
      </c>
      <c r="C1600" t="s">
        <v>56</v>
      </c>
      <c r="D1600" t="s">
        <v>63</v>
      </c>
      <c r="E1600" t="s">
        <v>64</v>
      </c>
      <c r="F1600">
        <v>99.567687469999996</v>
      </c>
      <c r="G1600">
        <v>12.785500500688828</v>
      </c>
      <c r="H1600">
        <v>2.7262120275810809E-2</v>
      </c>
    </row>
    <row r="1601" spans="1:8" x14ac:dyDescent="0.2">
      <c r="A1601" t="s">
        <v>17</v>
      </c>
      <c r="B1601">
        <v>2011</v>
      </c>
      <c r="C1601" t="s">
        <v>56</v>
      </c>
      <c r="D1601" t="s">
        <v>63</v>
      </c>
      <c r="E1601" t="s">
        <v>32</v>
      </c>
    </row>
    <row r="1602" spans="1:8" x14ac:dyDescent="0.2">
      <c r="A1602" t="s">
        <v>17</v>
      </c>
      <c r="B1602">
        <v>2011</v>
      </c>
      <c r="C1602" t="s">
        <v>56</v>
      </c>
      <c r="D1602" t="s">
        <v>63</v>
      </c>
      <c r="E1602" t="s">
        <v>58</v>
      </c>
      <c r="F1602">
        <v>99.567687469999996</v>
      </c>
      <c r="G1602">
        <v>12.785500500688828</v>
      </c>
      <c r="H1602">
        <v>2.7262120275810809E-2</v>
      </c>
    </row>
    <row r="1603" spans="1:8" x14ac:dyDescent="0.2">
      <c r="A1603" t="s">
        <v>17</v>
      </c>
      <c r="B1603">
        <v>2012</v>
      </c>
      <c r="C1603" t="s">
        <v>56</v>
      </c>
      <c r="D1603" t="s">
        <v>63</v>
      </c>
      <c r="E1603" t="s">
        <v>64</v>
      </c>
      <c r="F1603">
        <v>142.09387883999997</v>
      </c>
      <c r="G1603">
        <v>18.137629289968903</v>
      </c>
      <c r="H1603">
        <v>3.6576085747646245E-2</v>
      </c>
    </row>
    <row r="1604" spans="1:8" x14ac:dyDescent="0.2">
      <c r="A1604" t="s">
        <v>17</v>
      </c>
      <c r="B1604">
        <v>2012</v>
      </c>
      <c r="C1604" t="s">
        <v>56</v>
      </c>
      <c r="D1604" t="s">
        <v>63</v>
      </c>
      <c r="E1604" t="s">
        <v>32</v>
      </c>
    </row>
    <row r="1605" spans="1:8" x14ac:dyDescent="0.2">
      <c r="A1605" t="s">
        <v>17</v>
      </c>
      <c r="B1605">
        <v>2012</v>
      </c>
      <c r="C1605" t="s">
        <v>56</v>
      </c>
      <c r="D1605" t="s">
        <v>63</v>
      </c>
      <c r="E1605" t="s">
        <v>58</v>
      </c>
      <c r="F1605">
        <v>142.09387883999997</v>
      </c>
      <c r="G1605">
        <v>18.137629289968903</v>
      </c>
      <c r="H1605">
        <v>3.6576085747646245E-2</v>
      </c>
    </row>
    <row r="1606" spans="1:8" x14ac:dyDescent="0.2">
      <c r="A1606" t="s">
        <v>17</v>
      </c>
      <c r="B1606">
        <v>2013</v>
      </c>
      <c r="C1606" t="s">
        <v>56</v>
      </c>
      <c r="D1606" t="s">
        <v>63</v>
      </c>
      <c r="E1606" t="s">
        <v>64</v>
      </c>
      <c r="F1606">
        <v>134.77317363999998</v>
      </c>
      <c r="G1606">
        <v>17.146838406143448</v>
      </c>
      <c r="H1606">
        <v>3.2354693747999014E-2</v>
      </c>
    </row>
    <row r="1607" spans="1:8" x14ac:dyDescent="0.2">
      <c r="A1607" t="s">
        <v>17</v>
      </c>
      <c r="B1607">
        <v>2013</v>
      </c>
      <c r="C1607" t="s">
        <v>56</v>
      </c>
      <c r="D1607" t="s">
        <v>63</v>
      </c>
      <c r="E1607" t="s">
        <v>32</v>
      </c>
    </row>
    <row r="1608" spans="1:8" x14ac:dyDescent="0.2">
      <c r="A1608" t="s">
        <v>17</v>
      </c>
      <c r="B1608">
        <v>2013</v>
      </c>
      <c r="C1608" t="s">
        <v>56</v>
      </c>
      <c r="D1608" t="s">
        <v>63</v>
      </c>
      <c r="E1608" t="s">
        <v>58</v>
      </c>
      <c r="F1608">
        <v>134.77317363999998</v>
      </c>
      <c r="G1608">
        <v>17.146838406143448</v>
      </c>
      <c r="H1608">
        <v>3.2354693747999014E-2</v>
      </c>
    </row>
    <row r="1609" spans="1:8" x14ac:dyDescent="0.2">
      <c r="A1609" t="s">
        <v>17</v>
      </c>
      <c r="B1609">
        <v>2014</v>
      </c>
      <c r="C1609" t="s">
        <v>56</v>
      </c>
      <c r="D1609" t="s">
        <v>63</v>
      </c>
      <c r="E1609" t="s">
        <v>64</v>
      </c>
      <c r="F1609">
        <v>164.25162903000003</v>
      </c>
      <c r="G1609">
        <v>21.235796288919651</v>
      </c>
      <c r="H1609">
        <v>3.670701282429769E-2</v>
      </c>
    </row>
    <row r="1610" spans="1:8" x14ac:dyDescent="0.2">
      <c r="A1610" t="s">
        <v>17</v>
      </c>
      <c r="B1610">
        <v>2014</v>
      </c>
      <c r="C1610" t="s">
        <v>56</v>
      </c>
      <c r="D1610" t="s">
        <v>63</v>
      </c>
      <c r="E1610" t="s">
        <v>32</v>
      </c>
    </row>
    <row r="1611" spans="1:8" x14ac:dyDescent="0.2">
      <c r="A1611" t="s">
        <v>17</v>
      </c>
      <c r="B1611">
        <v>2014</v>
      </c>
      <c r="C1611" t="s">
        <v>56</v>
      </c>
      <c r="D1611" t="s">
        <v>63</v>
      </c>
      <c r="E1611" t="s">
        <v>58</v>
      </c>
      <c r="F1611">
        <v>164.25162903000003</v>
      </c>
      <c r="G1611">
        <v>21.235796288919651</v>
      </c>
      <c r="H1611">
        <v>3.670701282429769E-2</v>
      </c>
    </row>
    <row r="1612" spans="1:8" x14ac:dyDescent="0.2">
      <c r="A1612" t="s">
        <v>17</v>
      </c>
      <c r="B1612">
        <v>2015</v>
      </c>
      <c r="C1612" t="s">
        <v>56</v>
      </c>
      <c r="D1612" t="s">
        <v>63</v>
      </c>
      <c r="E1612" t="s">
        <v>64</v>
      </c>
      <c r="F1612">
        <v>111.77853690000002</v>
      </c>
      <c r="G1612">
        <v>14.596676115749416</v>
      </c>
      <c r="H1612">
        <v>2.3472583726294061E-2</v>
      </c>
    </row>
    <row r="1613" spans="1:8" x14ac:dyDescent="0.2">
      <c r="A1613" t="s">
        <v>17</v>
      </c>
      <c r="B1613">
        <v>2015</v>
      </c>
      <c r="C1613" t="s">
        <v>56</v>
      </c>
      <c r="D1613" t="s">
        <v>63</v>
      </c>
      <c r="E1613" t="s">
        <v>32</v>
      </c>
    </row>
    <row r="1614" spans="1:8" x14ac:dyDescent="0.2">
      <c r="A1614" t="s">
        <v>17</v>
      </c>
      <c r="B1614">
        <v>2015</v>
      </c>
      <c r="C1614" t="s">
        <v>56</v>
      </c>
      <c r="D1614" t="s">
        <v>63</v>
      </c>
      <c r="E1614" t="s">
        <v>58</v>
      </c>
      <c r="F1614">
        <v>111.77853690000002</v>
      </c>
      <c r="G1614">
        <v>14.596676115749416</v>
      </c>
      <c r="H1614">
        <v>2.3472583726294061E-2</v>
      </c>
    </row>
    <row r="1615" spans="1:8" x14ac:dyDescent="0.2">
      <c r="A1615" t="s">
        <v>17</v>
      </c>
      <c r="B1615">
        <v>2016</v>
      </c>
      <c r="C1615" t="s">
        <v>56</v>
      </c>
      <c r="D1615" t="s">
        <v>63</v>
      </c>
      <c r="E1615" t="s">
        <v>64</v>
      </c>
      <c r="F1615">
        <v>155.03548678000001</v>
      </c>
      <c r="G1615">
        <v>20.391000103022289</v>
      </c>
      <c r="H1615">
        <v>3.0870476442485861E-2</v>
      </c>
    </row>
    <row r="1616" spans="1:8" x14ac:dyDescent="0.2">
      <c r="A1616" t="s">
        <v>17</v>
      </c>
      <c r="B1616">
        <v>2016</v>
      </c>
      <c r="C1616" t="s">
        <v>56</v>
      </c>
      <c r="D1616" t="s">
        <v>63</v>
      </c>
      <c r="E1616" t="s">
        <v>32</v>
      </c>
    </row>
    <row r="1617" spans="1:8" x14ac:dyDescent="0.2">
      <c r="A1617" t="s">
        <v>17</v>
      </c>
      <c r="B1617">
        <v>2016</v>
      </c>
      <c r="C1617" t="s">
        <v>56</v>
      </c>
      <c r="D1617" t="s">
        <v>63</v>
      </c>
      <c r="E1617" t="s">
        <v>58</v>
      </c>
      <c r="F1617">
        <v>155.03548678000001</v>
      </c>
      <c r="G1617">
        <v>20.391000103022289</v>
      </c>
      <c r="H1617">
        <v>3.0870476442485861E-2</v>
      </c>
    </row>
    <row r="1618" spans="1:8" x14ac:dyDescent="0.2">
      <c r="A1618" t="s">
        <v>17</v>
      </c>
      <c r="B1618">
        <v>2017</v>
      </c>
      <c r="C1618" t="s">
        <v>56</v>
      </c>
      <c r="D1618" t="s">
        <v>63</v>
      </c>
      <c r="E1618" t="s">
        <v>64</v>
      </c>
      <c r="F1618">
        <v>29.026209359999999</v>
      </c>
      <c r="G1618">
        <v>3.9484361898082518</v>
      </c>
      <c r="H1618">
        <v>5.5136535319117632E-3</v>
      </c>
    </row>
    <row r="1619" spans="1:8" x14ac:dyDescent="0.2">
      <c r="A1619" t="s">
        <v>17</v>
      </c>
      <c r="B1619">
        <v>2017</v>
      </c>
      <c r="C1619" t="s">
        <v>56</v>
      </c>
      <c r="D1619" t="s">
        <v>63</v>
      </c>
      <c r="E1619" t="s">
        <v>32</v>
      </c>
    </row>
    <row r="1620" spans="1:8" x14ac:dyDescent="0.2">
      <c r="A1620" t="s">
        <v>17</v>
      </c>
      <c r="B1620">
        <v>2017</v>
      </c>
      <c r="C1620" t="s">
        <v>56</v>
      </c>
      <c r="D1620" t="s">
        <v>63</v>
      </c>
      <c r="E1620" t="s">
        <v>58</v>
      </c>
      <c r="F1620">
        <v>29.026209359999999</v>
      </c>
      <c r="G1620">
        <v>3.9484361898082518</v>
      </c>
      <c r="H1620">
        <v>5.5136535319117632E-3</v>
      </c>
    </row>
    <row r="1621" spans="1:8" x14ac:dyDescent="0.2">
      <c r="A1621" t="s">
        <v>17</v>
      </c>
      <c r="B1621">
        <v>2018</v>
      </c>
      <c r="C1621" t="s">
        <v>56</v>
      </c>
      <c r="D1621" t="s">
        <v>63</v>
      </c>
      <c r="E1621" t="s">
        <v>64</v>
      </c>
      <c r="F1621">
        <v>68.122798810000006</v>
      </c>
      <c r="G1621">
        <v>9.0561122943117187</v>
      </c>
      <c r="H1621">
        <v>1.2385529310572631E-2</v>
      </c>
    </row>
    <row r="1622" spans="1:8" x14ac:dyDescent="0.2">
      <c r="A1622" t="s">
        <v>17</v>
      </c>
      <c r="B1622">
        <v>2018</v>
      </c>
      <c r="C1622" t="s">
        <v>56</v>
      </c>
      <c r="D1622" t="s">
        <v>63</v>
      </c>
      <c r="E1622" t="s">
        <v>32</v>
      </c>
    </row>
    <row r="1623" spans="1:8" x14ac:dyDescent="0.2">
      <c r="A1623" t="s">
        <v>17</v>
      </c>
      <c r="B1623">
        <v>2018</v>
      </c>
      <c r="C1623" t="s">
        <v>56</v>
      </c>
      <c r="D1623" t="s">
        <v>63</v>
      </c>
      <c r="E1623" t="s">
        <v>58</v>
      </c>
      <c r="F1623">
        <v>68.122798810000006</v>
      </c>
      <c r="G1623">
        <v>9.0561122943117187</v>
      </c>
      <c r="H1623">
        <v>1.2385529310572631E-2</v>
      </c>
    </row>
    <row r="1624" spans="1:8" x14ac:dyDescent="0.2">
      <c r="A1624" t="s">
        <v>17</v>
      </c>
      <c r="B1624">
        <v>2019</v>
      </c>
      <c r="C1624" t="s">
        <v>56</v>
      </c>
      <c r="D1624" t="s">
        <v>63</v>
      </c>
      <c r="E1624" t="s">
        <v>64</v>
      </c>
      <c r="F1624">
        <v>97.272120260000008</v>
      </c>
      <c r="G1624">
        <v>12.633716303735119</v>
      </c>
      <c r="H1624">
        <v>1.6469365153949086E-2</v>
      </c>
    </row>
    <row r="1625" spans="1:8" x14ac:dyDescent="0.2">
      <c r="A1625" t="s">
        <v>17</v>
      </c>
      <c r="B1625">
        <v>2019</v>
      </c>
      <c r="C1625" t="s">
        <v>56</v>
      </c>
      <c r="D1625" t="s">
        <v>63</v>
      </c>
      <c r="E1625" t="s">
        <v>32</v>
      </c>
    </row>
    <row r="1626" spans="1:8" x14ac:dyDescent="0.2">
      <c r="A1626" t="s">
        <v>17</v>
      </c>
      <c r="B1626">
        <v>2019</v>
      </c>
      <c r="C1626" t="s">
        <v>56</v>
      </c>
      <c r="D1626" t="s">
        <v>63</v>
      </c>
      <c r="E1626" t="s">
        <v>58</v>
      </c>
      <c r="F1626">
        <v>97.272120260000008</v>
      </c>
      <c r="G1626">
        <v>12.633716303735119</v>
      </c>
      <c r="H1626">
        <v>1.6469365153949086E-2</v>
      </c>
    </row>
    <row r="1627" spans="1:8" x14ac:dyDescent="0.2">
      <c r="A1627" t="s">
        <v>17</v>
      </c>
      <c r="B1627">
        <v>2008</v>
      </c>
      <c r="C1627" t="s">
        <v>56</v>
      </c>
      <c r="D1627" t="s">
        <v>65</v>
      </c>
      <c r="E1627" t="s">
        <v>66</v>
      </c>
      <c r="F1627">
        <v>62.895618210000002</v>
      </c>
      <c r="G1627">
        <v>8.2953706350636587</v>
      </c>
      <c r="H1627">
        <v>2.1537913656612954E-2</v>
      </c>
    </row>
    <row r="1628" spans="1:8" x14ac:dyDescent="0.2">
      <c r="A1628" t="s">
        <v>17</v>
      </c>
      <c r="B1628">
        <v>2008</v>
      </c>
      <c r="C1628" t="s">
        <v>56</v>
      </c>
      <c r="D1628" t="s">
        <v>65</v>
      </c>
      <c r="E1628" t="s">
        <v>83</v>
      </c>
      <c r="F1628">
        <v>4260.0644260800009</v>
      </c>
      <c r="G1628">
        <v>561.86447242782185</v>
      </c>
      <c r="H1628">
        <v>1.4588122732837905</v>
      </c>
    </row>
    <row r="1629" spans="1:8" x14ac:dyDescent="0.2">
      <c r="A1629" t="s">
        <v>17</v>
      </c>
      <c r="B1629">
        <v>2008</v>
      </c>
      <c r="C1629" t="s">
        <v>56</v>
      </c>
      <c r="D1629" t="s">
        <v>65</v>
      </c>
      <c r="E1629" t="s">
        <v>67</v>
      </c>
    </row>
    <row r="1630" spans="1:8" x14ac:dyDescent="0.2">
      <c r="A1630" t="s">
        <v>17</v>
      </c>
      <c r="B1630">
        <v>2008</v>
      </c>
      <c r="C1630" t="s">
        <v>56</v>
      </c>
      <c r="D1630" t="s">
        <v>65</v>
      </c>
      <c r="E1630" t="s">
        <v>68</v>
      </c>
      <c r="F1630">
        <v>123.43322440999999</v>
      </c>
      <c r="G1630">
        <v>16.279740533644034</v>
      </c>
      <c r="H1630">
        <v>4.226835199907817E-2</v>
      </c>
    </row>
    <row r="1631" spans="1:8" x14ac:dyDescent="0.2">
      <c r="A1631" t="s">
        <v>17</v>
      </c>
      <c r="B1631">
        <v>2008</v>
      </c>
      <c r="C1631" t="s">
        <v>56</v>
      </c>
      <c r="D1631" t="s">
        <v>65</v>
      </c>
      <c r="E1631" t="s">
        <v>58</v>
      </c>
      <c r="F1631">
        <v>4446.3932687000006</v>
      </c>
      <c r="G1631">
        <v>586.43958359652959</v>
      </c>
      <c r="H1631">
        <v>1.5226185389394817</v>
      </c>
    </row>
    <row r="1632" spans="1:8" x14ac:dyDescent="0.2">
      <c r="A1632" t="s">
        <v>17</v>
      </c>
      <c r="B1632">
        <v>2009</v>
      </c>
      <c r="C1632" t="s">
        <v>56</v>
      </c>
      <c r="D1632" t="s">
        <v>65</v>
      </c>
      <c r="E1632" t="s">
        <v>66</v>
      </c>
      <c r="F1632">
        <v>145.38204926</v>
      </c>
      <c r="G1632">
        <v>17.85274754193842</v>
      </c>
      <c r="H1632">
        <v>4.8075280139756552E-2</v>
      </c>
    </row>
    <row r="1633" spans="1:8" x14ac:dyDescent="0.2">
      <c r="A1633" t="s">
        <v>17</v>
      </c>
      <c r="B1633">
        <v>2009</v>
      </c>
      <c r="C1633" t="s">
        <v>56</v>
      </c>
      <c r="D1633" t="s">
        <v>65</v>
      </c>
      <c r="E1633" t="s">
        <v>83</v>
      </c>
      <c r="F1633">
        <v>4022.7564017199998</v>
      </c>
      <c r="G1633">
        <v>493.98983456469523</v>
      </c>
      <c r="H1633">
        <v>1.3302546079868625</v>
      </c>
    </row>
    <row r="1634" spans="1:8" x14ac:dyDescent="0.2">
      <c r="A1634" t="s">
        <v>17</v>
      </c>
      <c r="B1634">
        <v>2009</v>
      </c>
      <c r="C1634" t="s">
        <v>56</v>
      </c>
      <c r="D1634" t="s">
        <v>65</v>
      </c>
      <c r="E1634" t="s">
        <v>67</v>
      </c>
    </row>
    <row r="1635" spans="1:8" x14ac:dyDescent="0.2">
      <c r="A1635" t="s">
        <v>17</v>
      </c>
      <c r="B1635">
        <v>2009</v>
      </c>
      <c r="C1635" t="s">
        <v>56</v>
      </c>
      <c r="D1635" t="s">
        <v>65</v>
      </c>
      <c r="E1635" t="s">
        <v>68</v>
      </c>
      <c r="F1635">
        <v>135.91585222</v>
      </c>
      <c r="G1635">
        <v>16.690309491315467</v>
      </c>
      <c r="H1635">
        <v>4.4944975697959515E-2</v>
      </c>
    </row>
    <row r="1636" spans="1:8" x14ac:dyDescent="0.2">
      <c r="A1636" t="s">
        <v>17</v>
      </c>
      <c r="B1636">
        <v>2009</v>
      </c>
      <c r="C1636" t="s">
        <v>56</v>
      </c>
      <c r="D1636" t="s">
        <v>65</v>
      </c>
      <c r="E1636" t="s">
        <v>58</v>
      </c>
      <c r="F1636">
        <v>4304.0543031999996</v>
      </c>
      <c r="G1636">
        <v>528.53289159794906</v>
      </c>
      <c r="H1636">
        <v>1.4232748638245785</v>
      </c>
    </row>
    <row r="1637" spans="1:8" x14ac:dyDescent="0.2">
      <c r="A1637" t="s">
        <v>17</v>
      </c>
      <c r="B1637">
        <v>2010</v>
      </c>
      <c r="C1637" t="s">
        <v>56</v>
      </c>
      <c r="D1637" t="s">
        <v>65</v>
      </c>
      <c r="E1637" t="s">
        <v>66</v>
      </c>
      <c r="F1637">
        <v>21.156517999999998</v>
      </c>
      <c r="G1637">
        <v>2.6248875908451841</v>
      </c>
      <c r="H1637">
        <v>6.4521889676705021E-3</v>
      </c>
    </row>
    <row r="1638" spans="1:8" x14ac:dyDescent="0.2">
      <c r="A1638" t="s">
        <v>17</v>
      </c>
      <c r="B1638">
        <v>2010</v>
      </c>
      <c r="C1638" t="s">
        <v>56</v>
      </c>
      <c r="D1638" t="s">
        <v>65</v>
      </c>
      <c r="E1638" t="s">
        <v>83</v>
      </c>
      <c r="F1638">
        <v>4464.5466155500008</v>
      </c>
      <c r="G1638">
        <v>553.91596149740053</v>
      </c>
      <c r="H1638">
        <v>1.3615708605027725</v>
      </c>
    </row>
    <row r="1639" spans="1:8" x14ac:dyDescent="0.2">
      <c r="A1639" t="s">
        <v>17</v>
      </c>
      <c r="B1639">
        <v>2010</v>
      </c>
      <c r="C1639" t="s">
        <v>56</v>
      </c>
      <c r="D1639" t="s">
        <v>65</v>
      </c>
      <c r="E1639" t="s">
        <v>67</v>
      </c>
    </row>
    <row r="1640" spans="1:8" x14ac:dyDescent="0.2">
      <c r="A1640" t="s">
        <v>17</v>
      </c>
      <c r="B1640">
        <v>2010</v>
      </c>
      <c r="C1640" t="s">
        <v>56</v>
      </c>
      <c r="D1640" t="s">
        <v>65</v>
      </c>
      <c r="E1640" t="s">
        <v>68</v>
      </c>
      <c r="F1640">
        <v>250.70471567000001</v>
      </c>
      <c r="G1640">
        <v>31.104915143813042</v>
      </c>
      <c r="H1640">
        <v>7.6458432365332715E-2</v>
      </c>
    </row>
    <row r="1641" spans="1:8" x14ac:dyDescent="0.2">
      <c r="A1641" t="s">
        <v>17</v>
      </c>
      <c r="B1641">
        <v>2010</v>
      </c>
      <c r="C1641" t="s">
        <v>56</v>
      </c>
      <c r="D1641" t="s">
        <v>65</v>
      </c>
      <c r="E1641" t="s">
        <v>58</v>
      </c>
      <c r="F1641">
        <v>4736.4078492200006</v>
      </c>
      <c r="G1641">
        <v>587.64576423205881</v>
      </c>
      <c r="H1641">
        <v>1.4444814818357758</v>
      </c>
    </row>
    <row r="1642" spans="1:8" x14ac:dyDescent="0.2">
      <c r="A1642" t="s">
        <v>17</v>
      </c>
      <c r="B1642">
        <v>2011</v>
      </c>
      <c r="C1642" t="s">
        <v>56</v>
      </c>
      <c r="D1642" t="s">
        <v>65</v>
      </c>
      <c r="E1642" t="s">
        <v>66</v>
      </c>
      <c r="F1642">
        <v>1.0112346800000001</v>
      </c>
      <c r="G1642">
        <v>0.12985278493436428</v>
      </c>
      <c r="H1642">
        <v>2.7688100601450127E-4</v>
      </c>
    </row>
    <row r="1643" spans="1:8" x14ac:dyDescent="0.2">
      <c r="A1643" t="s">
        <v>17</v>
      </c>
      <c r="B1643">
        <v>2011</v>
      </c>
      <c r="C1643" t="s">
        <v>56</v>
      </c>
      <c r="D1643" t="s">
        <v>65</v>
      </c>
      <c r="E1643" t="s">
        <v>83</v>
      </c>
      <c r="F1643">
        <v>6619.9661016700002</v>
      </c>
      <c r="G1643">
        <v>850.07076149023726</v>
      </c>
      <c r="H1643">
        <v>1.8125791275396981</v>
      </c>
    </row>
    <row r="1644" spans="1:8" x14ac:dyDescent="0.2">
      <c r="A1644" t="s">
        <v>17</v>
      </c>
      <c r="B1644">
        <v>2011</v>
      </c>
      <c r="C1644" t="s">
        <v>56</v>
      </c>
      <c r="D1644" t="s">
        <v>65</v>
      </c>
      <c r="E1644" t="s">
        <v>67</v>
      </c>
    </row>
    <row r="1645" spans="1:8" x14ac:dyDescent="0.2">
      <c r="A1645" t="s">
        <v>17</v>
      </c>
      <c r="B1645">
        <v>2011</v>
      </c>
      <c r="C1645" t="s">
        <v>56</v>
      </c>
      <c r="D1645" t="s">
        <v>65</v>
      </c>
      <c r="E1645" t="s">
        <v>68</v>
      </c>
      <c r="F1645">
        <v>271.21568358000002</v>
      </c>
      <c r="G1645">
        <v>34.826843389845308</v>
      </c>
      <c r="H1645">
        <v>7.426018193575111E-2</v>
      </c>
    </row>
    <row r="1646" spans="1:8" x14ac:dyDescent="0.2">
      <c r="A1646" t="s">
        <v>17</v>
      </c>
      <c r="B1646">
        <v>2011</v>
      </c>
      <c r="C1646" t="s">
        <v>56</v>
      </c>
      <c r="D1646" t="s">
        <v>65</v>
      </c>
      <c r="E1646" t="s">
        <v>58</v>
      </c>
      <c r="F1646">
        <v>6892.1930199299995</v>
      </c>
      <c r="G1646">
        <v>885.02745766501687</v>
      </c>
      <c r="H1646">
        <v>1.8871161904814635</v>
      </c>
    </row>
    <row r="1647" spans="1:8" x14ac:dyDescent="0.2">
      <c r="A1647" t="s">
        <v>17</v>
      </c>
      <c r="B1647">
        <v>2012</v>
      </c>
      <c r="C1647" t="s">
        <v>56</v>
      </c>
      <c r="D1647" t="s">
        <v>65</v>
      </c>
      <c r="E1647" t="s">
        <v>66</v>
      </c>
    </row>
    <row r="1648" spans="1:8" x14ac:dyDescent="0.2">
      <c r="A1648" t="s">
        <v>17</v>
      </c>
      <c r="B1648">
        <v>2012</v>
      </c>
      <c r="C1648" t="s">
        <v>56</v>
      </c>
      <c r="D1648" t="s">
        <v>65</v>
      </c>
      <c r="E1648" t="s">
        <v>83</v>
      </c>
      <c r="F1648">
        <v>4356.4198625600002</v>
      </c>
      <c r="G1648">
        <v>556.07693409188221</v>
      </c>
      <c r="H1648">
        <v>1.121376851322105</v>
      </c>
    </row>
    <row r="1649" spans="1:8" x14ac:dyDescent="0.2">
      <c r="A1649" t="s">
        <v>17</v>
      </c>
      <c r="B1649">
        <v>2012</v>
      </c>
      <c r="C1649" t="s">
        <v>56</v>
      </c>
      <c r="D1649" t="s">
        <v>65</v>
      </c>
      <c r="E1649" t="s">
        <v>67</v>
      </c>
      <c r="F1649">
        <v>0.10505347999999999</v>
      </c>
      <c r="G1649">
        <v>1.3409592949508383E-2</v>
      </c>
      <c r="H1649">
        <v>2.7041594781822339E-5</v>
      </c>
    </row>
    <row r="1650" spans="1:8" x14ac:dyDescent="0.2">
      <c r="A1650" t="s">
        <v>17</v>
      </c>
      <c r="B1650">
        <v>2012</v>
      </c>
      <c r="C1650" t="s">
        <v>56</v>
      </c>
      <c r="D1650" t="s">
        <v>65</v>
      </c>
      <c r="E1650" t="s">
        <v>68</v>
      </c>
      <c r="F1650">
        <v>25.527611320000002</v>
      </c>
      <c r="G1650">
        <v>3.2584820300523356</v>
      </c>
      <c r="H1650">
        <v>6.5710086049819679E-3</v>
      </c>
    </row>
    <row r="1651" spans="1:8" x14ac:dyDescent="0.2">
      <c r="A1651" t="s">
        <v>17</v>
      </c>
      <c r="B1651">
        <v>2012</v>
      </c>
      <c r="C1651" t="s">
        <v>56</v>
      </c>
      <c r="D1651" t="s">
        <v>65</v>
      </c>
      <c r="E1651" t="s">
        <v>58</v>
      </c>
      <c r="F1651">
        <v>4382.0525273599997</v>
      </c>
      <c r="G1651">
        <v>559.3488257148839</v>
      </c>
      <c r="H1651">
        <v>1.1279749015218685</v>
      </c>
    </row>
    <row r="1652" spans="1:8" x14ac:dyDescent="0.2">
      <c r="A1652" t="s">
        <v>17</v>
      </c>
      <c r="B1652">
        <v>2013</v>
      </c>
      <c r="C1652" t="s">
        <v>56</v>
      </c>
      <c r="D1652" t="s">
        <v>65</v>
      </c>
      <c r="E1652" t="s">
        <v>66</v>
      </c>
    </row>
    <row r="1653" spans="1:8" x14ac:dyDescent="0.2">
      <c r="A1653" t="s">
        <v>17</v>
      </c>
      <c r="B1653">
        <v>2013</v>
      </c>
      <c r="C1653" t="s">
        <v>56</v>
      </c>
      <c r="D1653" t="s">
        <v>65</v>
      </c>
      <c r="E1653" t="s">
        <v>83</v>
      </c>
      <c r="F1653">
        <v>3693.6140201899998</v>
      </c>
      <c r="G1653">
        <v>469.92885177608258</v>
      </c>
      <c r="H1653">
        <v>0.88671763986044616</v>
      </c>
    </row>
    <row r="1654" spans="1:8" x14ac:dyDescent="0.2">
      <c r="A1654" t="s">
        <v>17</v>
      </c>
      <c r="B1654">
        <v>2013</v>
      </c>
      <c r="C1654" t="s">
        <v>56</v>
      </c>
      <c r="D1654" t="s">
        <v>65</v>
      </c>
      <c r="E1654" t="s">
        <v>67</v>
      </c>
      <c r="F1654">
        <v>0.13035764999999999</v>
      </c>
      <c r="G1654">
        <v>1.6585062881469485E-2</v>
      </c>
      <c r="H1654">
        <v>3.129466888362312E-5</v>
      </c>
    </row>
    <row r="1655" spans="1:8" x14ac:dyDescent="0.2">
      <c r="A1655" t="s">
        <v>17</v>
      </c>
      <c r="B1655">
        <v>2013</v>
      </c>
      <c r="C1655" t="s">
        <v>56</v>
      </c>
      <c r="D1655" t="s">
        <v>65</v>
      </c>
      <c r="E1655" t="s">
        <v>68</v>
      </c>
      <c r="F1655">
        <v>100.39938035999999</v>
      </c>
      <c r="G1655">
        <v>12.773550585877949</v>
      </c>
      <c r="H1655">
        <v>2.4102654232314977E-2</v>
      </c>
    </row>
    <row r="1656" spans="1:8" x14ac:dyDescent="0.2">
      <c r="A1656" t="s">
        <v>17</v>
      </c>
      <c r="B1656">
        <v>2013</v>
      </c>
      <c r="C1656" t="s">
        <v>56</v>
      </c>
      <c r="D1656" t="s">
        <v>65</v>
      </c>
      <c r="E1656" t="s">
        <v>58</v>
      </c>
      <c r="F1656">
        <v>3794.1437581999999</v>
      </c>
      <c r="G1656">
        <v>482.718987424842</v>
      </c>
      <c r="H1656">
        <v>0.91085158876164474</v>
      </c>
    </row>
    <row r="1657" spans="1:8" x14ac:dyDescent="0.2">
      <c r="A1657" t="s">
        <v>17</v>
      </c>
      <c r="B1657">
        <v>2014</v>
      </c>
      <c r="C1657" t="s">
        <v>56</v>
      </c>
      <c r="D1657" t="s">
        <v>65</v>
      </c>
      <c r="E1657" t="s">
        <v>66</v>
      </c>
    </row>
    <row r="1658" spans="1:8" x14ac:dyDescent="0.2">
      <c r="A1658" t="s">
        <v>17</v>
      </c>
      <c r="B1658">
        <v>2014</v>
      </c>
      <c r="C1658" t="s">
        <v>56</v>
      </c>
      <c r="D1658" t="s">
        <v>65</v>
      </c>
      <c r="E1658" t="s">
        <v>83</v>
      </c>
      <c r="F1658">
        <v>4078.6412073399997</v>
      </c>
      <c r="G1658">
        <v>527.32015095476413</v>
      </c>
      <c r="H1658">
        <v>0.91149619634027179</v>
      </c>
    </row>
    <row r="1659" spans="1:8" x14ac:dyDescent="0.2">
      <c r="A1659" t="s">
        <v>17</v>
      </c>
      <c r="B1659">
        <v>2014</v>
      </c>
      <c r="C1659" t="s">
        <v>56</v>
      </c>
      <c r="D1659" t="s">
        <v>65</v>
      </c>
      <c r="E1659" t="s">
        <v>67</v>
      </c>
      <c r="F1659">
        <v>0.12164293000000001</v>
      </c>
      <c r="G1659">
        <v>1.5726994591910577E-2</v>
      </c>
      <c r="H1659">
        <v>2.7184805519825934E-5</v>
      </c>
    </row>
    <row r="1660" spans="1:8" x14ac:dyDescent="0.2">
      <c r="A1660" t="s">
        <v>17</v>
      </c>
      <c r="B1660">
        <v>2014</v>
      </c>
      <c r="C1660" t="s">
        <v>56</v>
      </c>
      <c r="D1660" t="s">
        <v>65</v>
      </c>
      <c r="E1660" t="s">
        <v>68</v>
      </c>
      <c r="F1660">
        <v>288.72789181999997</v>
      </c>
      <c r="G1660">
        <v>37.32910735697407</v>
      </c>
      <c r="H1660">
        <v>6.4525012569789625E-2</v>
      </c>
    </row>
    <row r="1661" spans="1:8" x14ac:dyDescent="0.2">
      <c r="A1661" t="s">
        <v>17</v>
      </c>
      <c r="B1661">
        <v>2014</v>
      </c>
      <c r="C1661" t="s">
        <v>56</v>
      </c>
      <c r="D1661" t="s">
        <v>65</v>
      </c>
      <c r="E1661" t="s">
        <v>58</v>
      </c>
      <c r="F1661">
        <v>4367.4907420899999</v>
      </c>
      <c r="G1661">
        <v>564.6649853063301</v>
      </c>
      <c r="H1661">
        <v>0.97604839371558128</v>
      </c>
    </row>
    <row r="1662" spans="1:8" x14ac:dyDescent="0.2">
      <c r="A1662" t="s">
        <v>17</v>
      </c>
      <c r="B1662">
        <v>2015</v>
      </c>
      <c r="C1662" t="s">
        <v>56</v>
      </c>
      <c r="D1662" t="s">
        <v>65</v>
      </c>
      <c r="E1662" t="s">
        <v>66</v>
      </c>
      <c r="F1662">
        <v>0.43798280000000001</v>
      </c>
      <c r="G1662">
        <v>5.7194281238342567E-2</v>
      </c>
      <c r="H1662">
        <v>9.1972826168533481E-5</v>
      </c>
    </row>
    <row r="1663" spans="1:8" x14ac:dyDescent="0.2">
      <c r="A1663" t="s">
        <v>17</v>
      </c>
      <c r="B1663">
        <v>2015</v>
      </c>
      <c r="C1663" t="s">
        <v>56</v>
      </c>
      <c r="D1663" t="s">
        <v>65</v>
      </c>
      <c r="E1663" t="s">
        <v>83</v>
      </c>
      <c r="F1663">
        <v>2168.2566419</v>
      </c>
      <c r="G1663">
        <v>283.14326538332745</v>
      </c>
      <c r="H1663">
        <v>0.45531626176698464</v>
      </c>
    </row>
    <row r="1664" spans="1:8" x14ac:dyDescent="0.2">
      <c r="A1664" t="s">
        <v>17</v>
      </c>
      <c r="B1664">
        <v>2015</v>
      </c>
      <c r="C1664" t="s">
        <v>56</v>
      </c>
      <c r="D1664" t="s">
        <v>65</v>
      </c>
      <c r="E1664" t="s">
        <v>67</v>
      </c>
      <c r="F1664">
        <v>6.5029680000000006E-2</v>
      </c>
      <c r="G1664">
        <v>8.4919449045931048E-3</v>
      </c>
      <c r="H1664">
        <v>1.3655703955578527E-5</v>
      </c>
    </row>
    <row r="1665" spans="1:8" x14ac:dyDescent="0.2">
      <c r="A1665" t="s">
        <v>17</v>
      </c>
      <c r="B1665">
        <v>2015</v>
      </c>
      <c r="C1665" t="s">
        <v>56</v>
      </c>
      <c r="D1665" t="s">
        <v>65</v>
      </c>
      <c r="E1665" t="s">
        <v>68</v>
      </c>
      <c r="F1665">
        <v>73.249380860000016</v>
      </c>
      <c r="G1665">
        <v>9.5653201208844454</v>
      </c>
      <c r="H1665">
        <v>1.5381774290655901E-2</v>
      </c>
    </row>
    <row r="1666" spans="1:8" x14ac:dyDescent="0.2">
      <c r="A1666" t="s">
        <v>17</v>
      </c>
      <c r="B1666">
        <v>2015</v>
      </c>
      <c r="C1666" t="s">
        <v>56</v>
      </c>
      <c r="D1666" t="s">
        <v>65</v>
      </c>
      <c r="E1666" t="s">
        <v>58</v>
      </c>
      <c r="F1666">
        <v>2242.0090352400002</v>
      </c>
      <c r="G1666">
        <v>292.77427173035483</v>
      </c>
      <c r="H1666">
        <v>0.47080366458776463</v>
      </c>
    </row>
    <row r="1667" spans="1:8" x14ac:dyDescent="0.2">
      <c r="A1667" t="s">
        <v>17</v>
      </c>
      <c r="B1667">
        <v>2016</v>
      </c>
      <c r="C1667" t="s">
        <v>56</v>
      </c>
      <c r="D1667" t="s">
        <v>65</v>
      </c>
      <c r="E1667" t="s">
        <v>66</v>
      </c>
      <c r="F1667">
        <v>0.5741714</v>
      </c>
      <c r="G1667">
        <v>7.5517736743500236E-2</v>
      </c>
      <c r="H1667">
        <v>1.1432830667214503E-4</v>
      </c>
    </row>
    <row r="1668" spans="1:8" x14ac:dyDescent="0.2">
      <c r="A1668" t="s">
        <v>17</v>
      </c>
      <c r="B1668">
        <v>2016</v>
      </c>
      <c r="C1668" t="s">
        <v>56</v>
      </c>
      <c r="D1668" t="s">
        <v>65</v>
      </c>
      <c r="E1668" t="s">
        <v>83</v>
      </c>
      <c r="F1668">
        <v>1872.7775906900001</v>
      </c>
      <c r="G1668">
        <v>246.31656169717627</v>
      </c>
      <c r="H1668">
        <v>0.37290518252411603</v>
      </c>
    </row>
    <row r="1669" spans="1:8" x14ac:dyDescent="0.2">
      <c r="A1669" t="s">
        <v>17</v>
      </c>
      <c r="B1669">
        <v>2016</v>
      </c>
      <c r="C1669" t="s">
        <v>56</v>
      </c>
      <c r="D1669" t="s">
        <v>65</v>
      </c>
      <c r="E1669" t="s">
        <v>67</v>
      </c>
    </row>
    <row r="1670" spans="1:8" x14ac:dyDescent="0.2">
      <c r="A1670" t="s">
        <v>17</v>
      </c>
      <c r="B1670">
        <v>2016</v>
      </c>
      <c r="C1670" t="s">
        <v>56</v>
      </c>
      <c r="D1670" t="s">
        <v>65</v>
      </c>
      <c r="E1670" t="s">
        <v>68</v>
      </c>
      <c r="F1670">
        <v>8.1480459500000002</v>
      </c>
      <c r="G1670">
        <v>1.0716695206797888</v>
      </c>
      <c r="H1670">
        <v>1.6224289404702661E-3</v>
      </c>
    </row>
    <row r="1671" spans="1:8" x14ac:dyDescent="0.2">
      <c r="A1671" t="s">
        <v>17</v>
      </c>
      <c r="B1671">
        <v>2016</v>
      </c>
      <c r="C1671" t="s">
        <v>56</v>
      </c>
      <c r="D1671" t="s">
        <v>65</v>
      </c>
      <c r="E1671" t="s">
        <v>58</v>
      </c>
      <c r="F1671">
        <v>1881.4998080400003</v>
      </c>
      <c r="G1671">
        <v>247.46374895459957</v>
      </c>
      <c r="H1671">
        <v>0.37464193977125848</v>
      </c>
    </row>
    <row r="1672" spans="1:8" x14ac:dyDescent="0.2">
      <c r="A1672" t="s">
        <v>17</v>
      </c>
      <c r="B1672">
        <v>2017</v>
      </c>
      <c r="C1672" t="s">
        <v>56</v>
      </c>
      <c r="D1672" t="s">
        <v>65</v>
      </c>
      <c r="E1672" t="s">
        <v>66</v>
      </c>
      <c r="F1672">
        <v>18.61065842</v>
      </c>
      <c r="G1672">
        <v>2.5316084615220893</v>
      </c>
      <c r="H1672">
        <v>3.5351747538224336E-3</v>
      </c>
    </row>
    <row r="1673" spans="1:8" x14ac:dyDescent="0.2">
      <c r="A1673" t="s">
        <v>17</v>
      </c>
      <c r="B1673">
        <v>2017</v>
      </c>
      <c r="C1673" t="s">
        <v>56</v>
      </c>
      <c r="D1673" t="s">
        <v>65</v>
      </c>
      <c r="E1673" t="s">
        <v>83</v>
      </c>
      <c r="F1673">
        <v>1844.7089188799998</v>
      </c>
      <c r="G1673">
        <v>250.93581337579957</v>
      </c>
      <c r="H1673">
        <v>0.35041040735922818</v>
      </c>
    </row>
    <row r="1674" spans="1:8" x14ac:dyDescent="0.2">
      <c r="A1674" t="s">
        <v>17</v>
      </c>
      <c r="B1674">
        <v>2017</v>
      </c>
      <c r="C1674" t="s">
        <v>56</v>
      </c>
      <c r="D1674" t="s">
        <v>65</v>
      </c>
      <c r="E1674" t="s">
        <v>67</v>
      </c>
      <c r="F1674">
        <v>0.25643981999999999</v>
      </c>
      <c r="G1674">
        <v>3.4883516935947365E-2</v>
      </c>
      <c r="H1674">
        <v>4.8711848720222176E-5</v>
      </c>
    </row>
    <row r="1675" spans="1:8" x14ac:dyDescent="0.2">
      <c r="A1675" t="s">
        <v>17</v>
      </c>
      <c r="B1675">
        <v>2017</v>
      </c>
      <c r="C1675" t="s">
        <v>56</v>
      </c>
      <c r="D1675" t="s">
        <v>65</v>
      </c>
      <c r="E1675" t="s">
        <v>68</v>
      </c>
      <c r="F1675">
        <v>15.829422289999997</v>
      </c>
      <c r="G1675">
        <v>2.1532768215929869</v>
      </c>
      <c r="H1675">
        <v>3.0068669675364489E-3</v>
      </c>
    </row>
    <row r="1676" spans="1:8" x14ac:dyDescent="0.2">
      <c r="A1676" t="s">
        <v>17</v>
      </c>
      <c r="B1676">
        <v>2017</v>
      </c>
      <c r="C1676" t="s">
        <v>56</v>
      </c>
      <c r="D1676" t="s">
        <v>65</v>
      </c>
      <c r="E1676" t="s">
        <v>58</v>
      </c>
      <c r="F1676">
        <v>1879.4054394099996</v>
      </c>
      <c r="G1676">
        <v>255.65558217585055</v>
      </c>
      <c r="H1676">
        <v>0.35700116092930728</v>
      </c>
    </row>
    <row r="1677" spans="1:8" x14ac:dyDescent="0.2">
      <c r="A1677" t="s">
        <v>17</v>
      </c>
      <c r="B1677">
        <v>2018</v>
      </c>
      <c r="C1677" t="s">
        <v>56</v>
      </c>
      <c r="D1677" t="s">
        <v>65</v>
      </c>
      <c r="E1677" t="s">
        <v>66</v>
      </c>
      <c r="F1677">
        <v>2.0270656900000001</v>
      </c>
      <c r="G1677">
        <v>0.26947416778612632</v>
      </c>
      <c r="H1677">
        <v>3.685444807981919E-4</v>
      </c>
    </row>
    <row r="1678" spans="1:8" x14ac:dyDescent="0.2">
      <c r="A1678" t="s">
        <v>17</v>
      </c>
      <c r="B1678">
        <v>2018</v>
      </c>
      <c r="C1678" t="s">
        <v>56</v>
      </c>
      <c r="D1678" t="s">
        <v>65</v>
      </c>
      <c r="E1678" t="s">
        <v>83</v>
      </c>
      <c r="F1678">
        <v>3008.00651737</v>
      </c>
      <c r="G1678">
        <v>399.87853228551501</v>
      </c>
      <c r="H1678">
        <v>0.54689110750116043</v>
      </c>
    </row>
    <row r="1679" spans="1:8" x14ac:dyDescent="0.2">
      <c r="A1679" t="s">
        <v>17</v>
      </c>
      <c r="B1679">
        <v>2018</v>
      </c>
      <c r="C1679" t="s">
        <v>56</v>
      </c>
      <c r="D1679" t="s">
        <v>65</v>
      </c>
      <c r="E1679" t="s">
        <v>67</v>
      </c>
      <c r="F1679">
        <v>0.14330891000000001</v>
      </c>
      <c r="G1679">
        <v>1.9051207589916276E-2</v>
      </c>
      <c r="H1679">
        <v>2.6055252225054834E-5</v>
      </c>
    </row>
    <row r="1680" spans="1:8" x14ac:dyDescent="0.2">
      <c r="A1680" t="s">
        <v>17</v>
      </c>
      <c r="B1680">
        <v>2018</v>
      </c>
      <c r="C1680" t="s">
        <v>56</v>
      </c>
      <c r="D1680" t="s">
        <v>65</v>
      </c>
      <c r="E1680" t="s">
        <v>68</v>
      </c>
      <c r="F1680">
        <v>69.114170579999993</v>
      </c>
      <c r="G1680">
        <v>9.1879033280238058</v>
      </c>
      <c r="H1680">
        <v>1.2565772405828528E-2</v>
      </c>
    </row>
    <row r="1681" spans="1:8" x14ac:dyDescent="0.2">
      <c r="A1681" t="s">
        <v>17</v>
      </c>
      <c r="B1681">
        <v>2018</v>
      </c>
      <c r="C1681" t="s">
        <v>56</v>
      </c>
      <c r="D1681" t="s">
        <v>65</v>
      </c>
      <c r="E1681" t="s">
        <v>58</v>
      </c>
      <c r="F1681">
        <v>3079.2910625500003</v>
      </c>
      <c r="G1681">
        <v>409.35496098891491</v>
      </c>
      <c r="H1681">
        <v>0.55985147964001225</v>
      </c>
    </row>
    <row r="1682" spans="1:8" x14ac:dyDescent="0.2">
      <c r="A1682" t="s">
        <v>17</v>
      </c>
      <c r="B1682">
        <v>2019</v>
      </c>
      <c r="C1682" t="s">
        <v>56</v>
      </c>
      <c r="D1682" t="s">
        <v>65</v>
      </c>
      <c r="E1682" t="s">
        <v>66</v>
      </c>
      <c r="F1682">
        <v>1.5921131899999998</v>
      </c>
      <c r="G1682">
        <v>0.2067838792053768</v>
      </c>
      <c r="H1682">
        <v>2.695643255481837E-4</v>
      </c>
    </row>
    <row r="1683" spans="1:8" x14ac:dyDescent="0.2">
      <c r="A1683" t="s">
        <v>17</v>
      </c>
      <c r="B1683">
        <v>2019</v>
      </c>
      <c r="C1683" t="s">
        <v>56</v>
      </c>
      <c r="D1683" t="s">
        <v>65</v>
      </c>
      <c r="E1683" t="s">
        <v>83</v>
      </c>
      <c r="F1683">
        <v>3966.7737007300002</v>
      </c>
      <c r="G1683">
        <v>515.20511162074979</v>
      </c>
      <c r="H1683">
        <v>0.67162352774651368</v>
      </c>
    </row>
    <row r="1684" spans="1:8" x14ac:dyDescent="0.2">
      <c r="A1684" t="s">
        <v>17</v>
      </c>
      <c r="B1684">
        <v>2019</v>
      </c>
      <c r="C1684" t="s">
        <v>56</v>
      </c>
      <c r="D1684" t="s">
        <v>65</v>
      </c>
      <c r="E1684" t="s">
        <v>67</v>
      </c>
      <c r="F1684">
        <v>0.48179711999999997</v>
      </c>
      <c r="G1684">
        <v>6.2575875942324444E-2</v>
      </c>
      <c r="H1684">
        <v>8.1574172313626355E-5</v>
      </c>
    </row>
    <row r="1685" spans="1:8" x14ac:dyDescent="0.2">
      <c r="A1685" t="s">
        <v>17</v>
      </c>
      <c r="B1685">
        <v>2019</v>
      </c>
      <c r="C1685" t="s">
        <v>56</v>
      </c>
      <c r="D1685" t="s">
        <v>65</v>
      </c>
      <c r="E1685" t="s">
        <v>68</v>
      </c>
      <c r="F1685">
        <v>312.61534458999995</v>
      </c>
      <c r="G1685">
        <v>40.602523777499641</v>
      </c>
      <c r="H1685">
        <v>5.2929618980429645E-2</v>
      </c>
    </row>
    <row r="1686" spans="1:8" x14ac:dyDescent="0.2">
      <c r="A1686" t="s">
        <v>17</v>
      </c>
      <c r="B1686">
        <v>2019</v>
      </c>
      <c r="C1686" t="s">
        <v>56</v>
      </c>
      <c r="D1686" t="s">
        <v>65</v>
      </c>
      <c r="E1686" t="s">
        <v>58</v>
      </c>
      <c r="F1686">
        <v>4281.4629556300006</v>
      </c>
      <c r="G1686">
        <v>556.07699515339709</v>
      </c>
      <c r="H1686">
        <v>0.7249042852248051</v>
      </c>
    </row>
    <row r="1687" spans="1:8" x14ac:dyDescent="0.2">
      <c r="A1687" t="s">
        <v>17</v>
      </c>
      <c r="B1687">
        <v>2008</v>
      </c>
      <c r="C1687" t="s">
        <v>56</v>
      </c>
      <c r="D1687" t="s">
        <v>84</v>
      </c>
      <c r="E1687" t="s">
        <v>58</v>
      </c>
      <c r="F1687">
        <v>9.5001670499999982</v>
      </c>
      <c r="G1687">
        <v>1.252987235321259</v>
      </c>
      <c r="H1687">
        <v>3.2532278633961675E-3</v>
      </c>
    </row>
    <row r="1688" spans="1:8" x14ac:dyDescent="0.2">
      <c r="A1688" t="s">
        <v>17</v>
      </c>
      <c r="B1688">
        <v>2009</v>
      </c>
      <c r="C1688" t="s">
        <v>56</v>
      </c>
      <c r="D1688" t="s">
        <v>84</v>
      </c>
      <c r="E1688" t="s">
        <v>58</v>
      </c>
      <c r="F1688">
        <v>1.43251324</v>
      </c>
      <c r="G1688">
        <v>0.17591096943796267</v>
      </c>
      <c r="H1688">
        <v>4.7370686867775902E-4</v>
      </c>
    </row>
    <row r="1689" spans="1:8" x14ac:dyDescent="0.2">
      <c r="A1689" t="s">
        <v>17</v>
      </c>
      <c r="B1689">
        <v>2010</v>
      </c>
      <c r="C1689" t="s">
        <v>56</v>
      </c>
      <c r="D1689" t="s">
        <v>84</v>
      </c>
      <c r="E1689" t="s">
        <v>58</v>
      </c>
      <c r="F1689">
        <v>9.650871050000001</v>
      </c>
      <c r="G1689">
        <v>1.1973828424881654</v>
      </c>
      <c r="H1689">
        <v>2.9432652252710323E-3</v>
      </c>
    </row>
    <row r="1690" spans="1:8" x14ac:dyDescent="0.2">
      <c r="A1690" t="s">
        <v>17</v>
      </c>
      <c r="B1690">
        <v>2011</v>
      </c>
      <c r="C1690" t="s">
        <v>56</v>
      </c>
      <c r="D1690" t="s">
        <v>84</v>
      </c>
      <c r="E1690" t="s">
        <v>58</v>
      </c>
      <c r="F1690">
        <v>31.135096949999998</v>
      </c>
      <c r="G1690">
        <v>3.9980620998470213</v>
      </c>
      <c r="H1690">
        <v>8.5249419708143606E-3</v>
      </c>
    </row>
    <row r="1691" spans="1:8" x14ac:dyDescent="0.2">
      <c r="A1691" t="s">
        <v>17</v>
      </c>
      <c r="B1691">
        <v>2012</v>
      </c>
      <c r="C1691" t="s">
        <v>56</v>
      </c>
      <c r="D1691" t="s">
        <v>84</v>
      </c>
      <c r="E1691" t="s">
        <v>58</v>
      </c>
      <c r="F1691">
        <v>0.28906892000000006</v>
      </c>
      <c r="G1691">
        <v>3.6898316472276822E-2</v>
      </c>
      <c r="H1691">
        <v>7.4408621196166199E-5</v>
      </c>
    </row>
    <row r="1692" spans="1:8" x14ac:dyDescent="0.2">
      <c r="A1692" t="s">
        <v>17</v>
      </c>
      <c r="B1692">
        <v>2013</v>
      </c>
      <c r="C1692" t="s">
        <v>56</v>
      </c>
      <c r="D1692" t="s">
        <v>84</v>
      </c>
      <c r="E1692" t="s">
        <v>58</v>
      </c>
      <c r="F1692">
        <v>0.34843035</v>
      </c>
      <c r="G1692">
        <v>4.4329882170800271E-2</v>
      </c>
      <c r="H1692">
        <v>8.364689323760372E-5</v>
      </c>
    </row>
    <row r="1693" spans="1:8" x14ac:dyDescent="0.2">
      <c r="A1693" t="s">
        <v>17</v>
      </c>
      <c r="B1693">
        <v>2014</v>
      </c>
      <c r="C1693" t="s">
        <v>56</v>
      </c>
      <c r="D1693" t="s">
        <v>84</v>
      </c>
      <c r="E1693" t="s">
        <v>58</v>
      </c>
      <c r="F1693">
        <v>1.7649038600000002</v>
      </c>
      <c r="G1693">
        <v>0.22818123060223974</v>
      </c>
      <c r="H1693">
        <v>3.9442134610938838E-4</v>
      </c>
    </row>
    <row r="1694" spans="1:8" x14ac:dyDescent="0.2">
      <c r="A1694" t="s">
        <v>17</v>
      </c>
      <c r="B1694">
        <v>2015</v>
      </c>
      <c r="C1694" t="s">
        <v>56</v>
      </c>
      <c r="D1694" t="s">
        <v>84</v>
      </c>
      <c r="E1694" t="s">
        <v>58</v>
      </c>
      <c r="F1694">
        <v>6.8944000000000005E-2</v>
      </c>
      <c r="G1694">
        <v>9.0030990388122317E-3</v>
      </c>
      <c r="H1694">
        <v>1.4477679322940018E-5</v>
      </c>
    </row>
    <row r="1695" spans="1:8" x14ac:dyDescent="0.2">
      <c r="A1695" t="s">
        <v>17</v>
      </c>
      <c r="B1695">
        <v>2016</v>
      </c>
      <c r="C1695" t="s">
        <v>56</v>
      </c>
      <c r="D1695" t="s">
        <v>84</v>
      </c>
      <c r="E1695" t="s">
        <v>58</v>
      </c>
      <c r="F1695">
        <v>6.8944000000000005E-2</v>
      </c>
      <c r="G1695">
        <v>9.067840791171209E-3</v>
      </c>
      <c r="H1695">
        <v>1.3728044927358567E-5</v>
      </c>
    </row>
    <row r="1696" spans="1:8" x14ac:dyDescent="0.2">
      <c r="A1696" t="s">
        <v>17</v>
      </c>
      <c r="B1696">
        <v>2017</v>
      </c>
      <c r="C1696" t="s">
        <v>56</v>
      </c>
      <c r="D1696" t="s">
        <v>84</v>
      </c>
      <c r="E1696" t="s">
        <v>58</v>
      </c>
      <c r="F1696">
        <v>6.8944000000000005E-2</v>
      </c>
      <c r="G1696">
        <v>9.3784545303141897E-3</v>
      </c>
      <c r="H1696">
        <v>1.309620985604731E-5</v>
      </c>
    </row>
    <row r="1697" spans="1:8" x14ac:dyDescent="0.2">
      <c r="A1697" t="s">
        <v>17</v>
      </c>
      <c r="B1697">
        <v>2018</v>
      </c>
      <c r="C1697" t="s">
        <v>56</v>
      </c>
      <c r="D1697" t="s">
        <v>84</v>
      </c>
      <c r="E1697" t="s">
        <v>58</v>
      </c>
      <c r="F1697">
        <v>1.16496577</v>
      </c>
      <c r="G1697">
        <v>0.15486828222625276</v>
      </c>
      <c r="H1697">
        <v>2.1180453449059944E-4</v>
      </c>
    </row>
    <row r="1698" spans="1:8" x14ac:dyDescent="0.2">
      <c r="A1698" t="s">
        <v>17</v>
      </c>
      <c r="B1698">
        <v>2019</v>
      </c>
      <c r="C1698" t="s">
        <v>56</v>
      </c>
      <c r="D1698" t="s">
        <v>84</v>
      </c>
      <c r="E1698" t="s">
        <v>58</v>
      </c>
      <c r="F1698">
        <v>0.81260076000000003</v>
      </c>
      <c r="G1698">
        <v>0.10554069801911346</v>
      </c>
      <c r="H1698">
        <v>1.3758329318868436E-4</v>
      </c>
    </row>
    <row r="1699" spans="1:8" x14ac:dyDescent="0.2">
      <c r="A1699" t="s">
        <v>18</v>
      </c>
      <c r="B1699">
        <v>2008</v>
      </c>
      <c r="C1699" t="s">
        <v>56</v>
      </c>
      <c r="D1699" t="s">
        <v>57</v>
      </c>
      <c r="E1699" t="s">
        <v>58</v>
      </c>
      <c r="F1699">
        <v>12902.721000000001</v>
      </c>
      <c r="G1699">
        <v>63.362519233917169</v>
      </c>
      <c r="H1699">
        <v>3.305304908187539</v>
      </c>
    </row>
    <row r="1700" spans="1:8" x14ac:dyDescent="0.2">
      <c r="A1700" t="s">
        <v>18</v>
      </c>
      <c r="B1700">
        <v>2009</v>
      </c>
      <c r="C1700" t="s">
        <v>56</v>
      </c>
      <c r="D1700" t="s">
        <v>57</v>
      </c>
      <c r="E1700" t="s">
        <v>58</v>
      </c>
      <c r="F1700">
        <v>15060.037</v>
      </c>
      <c r="G1700">
        <v>73.84180926697718</v>
      </c>
      <c r="H1700">
        <v>3.5822517227353421</v>
      </c>
    </row>
    <row r="1701" spans="1:8" x14ac:dyDescent="0.2">
      <c r="A1701" t="s">
        <v>18</v>
      </c>
      <c r="B1701">
        <v>2010</v>
      </c>
      <c r="C1701" t="s">
        <v>56</v>
      </c>
      <c r="D1701" t="s">
        <v>57</v>
      </c>
      <c r="E1701" t="s">
        <v>58</v>
      </c>
      <c r="F1701">
        <v>12995.694</v>
      </c>
      <c r="G1701">
        <v>63.8183063720776</v>
      </c>
      <c r="H1701">
        <v>2.8073910695383564</v>
      </c>
    </row>
    <row r="1702" spans="1:8" x14ac:dyDescent="0.2">
      <c r="A1702" t="s">
        <v>18</v>
      </c>
      <c r="B1702">
        <v>2011</v>
      </c>
      <c r="C1702" t="s">
        <v>56</v>
      </c>
      <c r="D1702" t="s">
        <v>57</v>
      </c>
      <c r="E1702" t="s">
        <v>58</v>
      </c>
      <c r="F1702">
        <v>26271.82</v>
      </c>
      <c r="G1702">
        <v>128.77580372077634</v>
      </c>
      <c r="H1702">
        <v>4.9990139044900221</v>
      </c>
    </row>
    <row r="1703" spans="1:8" x14ac:dyDescent="0.2">
      <c r="A1703" t="s">
        <v>18</v>
      </c>
      <c r="B1703">
        <v>2012</v>
      </c>
      <c r="C1703" t="s">
        <v>56</v>
      </c>
      <c r="D1703" t="s">
        <v>57</v>
      </c>
      <c r="E1703" t="s">
        <v>58</v>
      </c>
      <c r="F1703">
        <v>23464.713000000003</v>
      </c>
      <c r="G1703">
        <v>115.76188011526831</v>
      </c>
      <c r="H1703">
        <v>4.0454090542643728</v>
      </c>
    </row>
    <row r="1704" spans="1:8" x14ac:dyDescent="0.2">
      <c r="A1704" t="s">
        <v>18</v>
      </c>
      <c r="B1704">
        <v>2013</v>
      </c>
      <c r="C1704" t="s">
        <v>56</v>
      </c>
      <c r="D1704" t="s">
        <v>57</v>
      </c>
      <c r="E1704" t="s">
        <v>58</v>
      </c>
      <c r="F1704">
        <v>17255.807000000001</v>
      </c>
      <c r="G1704">
        <v>82.713090062179944</v>
      </c>
      <c r="H1704">
        <v>2.7684678809924206</v>
      </c>
    </row>
    <row r="1705" spans="1:8" x14ac:dyDescent="0.2">
      <c r="A1705" t="s">
        <v>18</v>
      </c>
      <c r="B1705">
        <v>2014</v>
      </c>
      <c r="C1705" t="s">
        <v>56</v>
      </c>
      <c r="D1705" t="s">
        <v>57</v>
      </c>
      <c r="E1705" t="s">
        <v>58</v>
      </c>
      <c r="F1705">
        <v>13680.179</v>
      </c>
      <c r="G1705">
        <v>65.815617645471264</v>
      </c>
      <c r="H1705">
        <v>2.138506652988625</v>
      </c>
    </row>
    <row r="1706" spans="1:8" x14ac:dyDescent="0.2">
      <c r="A1706" t="s">
        <v>18</v>
      </c>
      <c r="B1706">
        <v>2015</v>
      </c>
      <c r="C1706" t="s">
        <v>56</v>
      </c>
      <c r="D1706" t="s">
        <v>57</v>
      </c>
      <c r="E1706" t="s">
        <v>58</v>
      </c>
      <c r="F1706">
        <v>6961.2640000000001</v>
      </c>
      <c r="G1706">
        <v>33.6331104758628</v>
      </c>
      <c r="H1706">
        <v>1.0519484711698222</v>
      </c>
    </row>
    <row r="1707" spans="1:8" x14ac:dyDescent="0.2">
      <c r="A1707" t="s">
        <v>18</v>
      </c>
      <c r="B1707">
        <v>2016</v>
      </c>
      <c r="C1707" t="s">
        <v>56</v>
      </c>
      <c r="D1707" t="s">
        <v>57</v>
      </c>
      <c r="E1707" t="s">
        <v>58</v>
      </c>
      <c r="F1707">
        <v>7062.8112951738876</v>
      </c>
      <c r="G1707">
        <v>34.086927100260098</v>
      </c>
      <c r="H1707">
        <v>0.97279370881818517</v>
      </c>
    </row>
    <row r="1708" spans="1:8" x14ac:dyDescent="0.2">
      <c r="A1708" t="s">
        <v>18</v>
      </c>
      <c r="B1708">
        <v>2017</v>
      </c>
      <c r="C1708" t="s">
        <v>56</v>
      </c>
      <c r="D1708" t="s">
        <v>57</v>
      </c>
      <c r="E1708" t="s">
        <v>58</v>
      </c>
      <c r="F1708">
        <v>10002.772046394541</v>
      </c>
      <c r="G1708">
        <v>48.294425373055844</v>
      </c>
      <c r="H1708">
        <v>1.3584143348819784</v>
      </c>
    </row>
    <row r="1709" spans="1:8" x14ac:dyDescent="0.2">
      <c r="A1709" t="s">
        <v>18</v>
      </c>
      <c r="B1709">
        <v>2018</v>
      </c>
      <c r="C1709" t="s">
        <v>56</v>
      </c>
      <c r="D1709" t="s">
        <v>57</v>
      </c>
      <c r="E1709" t="s">
        <v>58</v>
      </c>
      <c r="F1709">
        <v>11048.599967609873</v>
      </c>
      <c r="G1709">
        <v>53.147825322092352</v>
      </c>
      <c r="H1709">
        <v>1.1100214144129563</v>
      </c>
    </row>
    <row r="1710" spans="1:8" x14ac:dyDescent="0.2">
      <c r="A1710" t="s">
        <v>18</v>
      </c>
      <c r="B1710">
        <v>2019</v>
      </c>
      <c r="C1710" t="s">
        <v>56</v>
      </c>
      <c r="D1710" t="s">
        <v>57</v>
      </c>
      <c r="E1710" t="s">
        <v>58</v>
      </c>
      <c r="F1710">
        <v>13136.815241552027</v>
      </c>
      <c r="G1710">
        <v>63.156292742982984</v>
      </c>
      <c r="H1710">
        <v>1.2206473278504637</v>
      </c>
    </row>
    <row r="1711" spans="1:8" x14ac:dyDescent="0.2">
      <c r="A1711" t="s">
        <v>18</v>
      </c>
      <c r="B1711">
        <v>2020</v>
      </c>
      <c r="C1711" t="s">
        <v>56</v>
      </c>
      <c r="D1711" t="s">
        <v>57</v>
      </c>
      <c r="E1711" t="s">
        <v>58</v>
      </c>
      <c r="F1711">
        <v>21094.037930658389</v>
      </c>
      <c r="G1711">
        <v>101.17044571059179</v>
      </c>
      <c r="H1711">
        <v>1.8492130453407383</v>
      </c>
    </row>
    <row r="1712" spans="1:8" x14ac:dyDescent="0.2">
      <c r="A1712" t="s">
        <v>18</v>
      </c>
      <c r="B1712">
        <v>2021</v>
      </c>
      <c r="C1712" t="s">
        <v>56</v>
      </c>
      <c r="D1712" t="s">
        <v>57</v>
      </c>
      <c r="E1712" t="s">
        <v>58</v>
      </c>
      <c r="F1712">
        <v>14504.373251150348</v>
      </c>
      <c r="G1712">
        <v>69.992124665328902</v>
      </c>
      <c r="H1712">
        <v>0.9464790353661785</v>
      </c>
    </row>
    <row r="1713" spans="1:8" x14ac:dyDescent="0.2">
      <c r="A1713" t="s">
        <v>18</v>
      </c>
      <c r="B1713">
        <v>2008</v>
      </c>
      <c r="C1713" t="s">
        <v>56</v>
      </c>
      <c r="D1713" t="s">
        <v>59</v>
      </c>
      <c r="E1713" t="s">
        <v>60</v>
      </c>
      <c r="F1713">
        <v>300</v>
      </c>
      <c r="G1713">
        <v>1.4732362088721558</v>
      </c>
      <c r="H1713">
        <v>7.6851345732133688E-2</v>
      </c>
    </row>
    <row r="1714" spans="1:8" x14ac:dyDescent="0.2">
      <c r="A1714" t="s">
        <v>18</v>
      </c>
      <c r="B1714">
        <v>2008</v>
      </c>
      <c r="C1714" t="s">
        <v>56</v>
      </c>
      <c r="D1714" t="s">
        <v>59</v>
      </c>
      <c r="E1714" t="s">
        <v>61</v>
      </c>
    </row>
    <row r="1715" spans="1:8" x14ac:dyDescent="0.2">
      <c r="A1715" t="s">
        <v>18</v>
      </c>
      <c r="B1715">
        <v>2008</v>
      </c>
      <c r="C1715" t="s">
        <v>56</v>
      </c>
      <c r="D1715" t="s">
        <v>59</v>
      </c>
      <c r="E1715" t="s">
        <v>62</v>
      </c>
    </row>
    <row r="1716" spans="1:8" x14ac:dyDescent="0.2">
      <c r="A1716" t="s">
        <v>18</v>
      </c>
      <c r="B1716">
        <v>2008</v>
      </c>
      <c r="C1716" t="s">
        <v>56</v>
      </c>
      <c r="D1716" t="s">
        <v>59</v>
      </c>
      <c r="E1716" t="s">
        <v>58</v>
      </c>
      <c r="F1716">
        <v>300</v>
      </c>
      <c r="G1716">
        <v>1.4732362088721558</v>
      </c>
      <c r="H1716">
        <v>7.6851345732133688E-2</v>
      </c>
    </row>
    <row r="1717" spans="1:8" x14ac:dyDescent="0.2">
      <c r="A1717" t="s">
        <v>18</v>
      </c>
      <c r="B1717">
        <v>2009</v>
      </c>
      <c r="C1717" t="s">
        <v>56</v>
      </c>
      <c r="D1717" t="s">
        <v>59</v>
      </c>
      <c r="E1717" t="s">
        <v>60</v>
      </c>
      <c r="F1717">
        <v>1960</v>
      </c>
      <c r="G1717">
        <v>9.610198578082862</v>
      </c>
      <c r="H1717">
        <v>0.46621488224506163</v>
      </c>
    </row>
    <row r="1718" spans="1:8" x14ac:dyDescent="0.2">
      <c r="A1718" t="s">
        <v>18</v>
      </c>
      <c r="B1718">
        <v>2009</v>
      </c>
      <c r="C1718" t="s">
        <v>56</v>
      </c>
      <c r="D1718" t="s">
        <v>59</v>
      </c>
      <c r="E1718" t="s">
        <v>61</v>
      </c>
    </row>
    <row r="1719" spans="1:8" x14ac:dyDescent="0.2">
      <c r="A1719" t="s">
        <v>18</v>
      </c>
      <c r="B1719">
        <v>2009</v>
      </c>
      <c r="C1719" t="s">
        <v>56</v>
      </c>
      <c r="D1719" t="s">
        <v>59</v>
      </c>
      <c r="E1719" t="s">
        <v>62</v>
      </c>
    </row>
    <row r="1720" spans="1:8" x14ac:dyDescent="0.2">
      <c r="A1720" t="s">
        <v>18</v>
      </c>
      <c r="B1720">
        <v>2009</v>
      </c>
      <c r="C1720" t="s">
        <v>56</v>
      </c>
      <c r="D1720" t="s">
        <v>59</v>
      </c>
      <c r="E1720" t="s">
        <v>58</v>
      </c>
      <c r="F1720">
        <v>1960</v>
      </c>
      <c r="G1720">
        <v>9.610198578082862</v>
      </c>
      <c r="H1720">
        <v>0.46621488224506163</v>
      </c>
    </row>
    <row r="1721" spans="1:8" x14ac:dyDescent="0.2">
      <c r="A1721" t="s">
        <v>18</v>
      </c>
      <c r="B1721">
        <v>2010</v>
      </c>
      <c r="C1721" t="s">
        <v>56</v>
      </c>
      <c r="D1721" t="s">
        <v>59</v>
      </c>
      <c r="E1721" t="s">
        <v>60</v>
      </c>
      <c r="F1721">
        <v>3960</v>
      </c>
      <c r="G1721">
        <v>19.446479213301522</v>
      </c>
      <c r="H1721">
        <v>0.85545786437968541</v>
      </c>
    </row>
    <row r="1722" spans="1:8" x14ac:dyDescent="0.2">
      <c r="A1722" t="s">
        <v>18</v>
      </c>
      <c r="B1722">
        <v>2010</v>
      </c>
      <c r="C1722" t="s">
        <v>56</v>
      </c>
      <c r="D1722" t="s">
        <v>59</v>
      </c>
      <c r="E1722" t="s">
        <v>61</v>
      </c>
    </row>
    <row r="1723" spans="1:8" x14ac:dyDescent="0.2">
      <c r="A1723" t="s">
        <v>18</v>
      </c>
      <c r="B1723">
        <v>2010</v>
      </c>
      <c r="C1723" t="s">
        <v>56</v>
      </c>
      <c r="D1723" t="s">
        <v>59</v>
      </c>
      <c r="E1723" t="s">
        <v>62</v>
      </c>
    </row>
    <row r="1724" spans="1:8" x14ac:dyDescent="0.2">
      <c r="A1724" t="s">
        <v>18</v>
      </c>
      <c r="B1724">
        <v>2010</v>
      </c>
      <c r="C1724" t="s">
        <v>56</v>
      </c>
      <c r="D1724" t="s">
        <v>59</v>
      </c>
      <c r="E1724" t="s">
        <v>58</v>
      </c>
      <c r="F1724">
        <v>3960</v>
      </c>
      <c r="G1724">
        <v>19.446479213301522</v>
      </c>
      <c r="H1724">
        <v>0.85545786437968541</v>
      </c>
    </row>
    <row r="1725" spans="1:8" x14ac:dyDescent="0.2">
      <c r="A1725" t="s">
        <v>18</v>
      </c>
      <c r="B1725">
        <v>2011</v>
      </c>
      <c r="C1725" t="s">
        <v>56</v>
      </c>
      <c r="D1725" t="s">
        <v>59</v>
      </c>
      <c r="E1725" t="s">
        <v>60</v>
      </c>
      <c r="F1725">
        <v>1728</v>
      </c>
      <c r="G1725">
        <v>8.4700865349070416</v>
      </c>
      <c r="H1725">
        <v>0.32880462895066875</v>
      </c>
    </row>
    <row r="1726" spans="1:8" x14ac:dyDescent="0.2">
      <c r="A1726" t="s">
        <v>18</v>
      </c>
      <c r="B1726">
        <v>2011</v>
      </c>
      <c r="C1726" t="s">
        <v>56</v>
      </c>
      <c r="D1726" t="s">
        <v>59</v>
      </c>
      <c r="E1726" t="s">
        <v>61</v>
      </c>
    </row>
    <row r="1727" spans="1:8" x14ac:dyDescent="0.2">
      <c r="A1727" t="s">
        <v>18</v>
      </c>
      <c r="B1727">
        <v>2011</v>
      </c>
      <c r="C1727" t="s">
        <v>56</v>
      </c>
      <c r="D1727" t="s">
        <v>59</v>
      </c>
      <c r="E1727" t="s">
        <v>62</v>
      </c>
    </row>
    <row r="1728" spans="1:8" x14ac:dyDescent="0.2">
      <c r="A1728" t="s">
        <v>18</v>
      </c>
      <c r="B1728">
        <v>2011</v>
      </c>
      <c r="C1728" t="s">
        <v>56</v>
      </c>
      <c r="D1728" t="s">
        <v>59</v>
      </c>
      <c r="E1728" t="s">
        <v>58</v>
      </c>
      <c r="F1728">
        <v>1728</v>
      </c>
      <c r="G1728">
        <v>8.4700865349070416</v>
      </c>
      <c r="H1728">
        <v>0.32880462895066875</v>
      </c>
    </row>
    <row r="1729" spans="1:8" x14ac:dyDescent="0.2">
      <c r="A1729" t="s">
        <v>18</v>
      </c>
      <c r="B1729">
        <v>2012</v>
      </c>
      <c r="C1729" t="s">
        <v>56</v>
      </c>
      <c r="D1729" t="s">
        <v>59</v>
      </c>
      <c r="E1729" t="s">
        <v>60</v>
      </c>
      <c r="F1729">
        <v>2238</v>
      </c>
      <c r="G1729">
        <v>11.041050776882312</v>
      </c>
      <c r="H1729">
        <v>0.38584002555001068</v>
      </c>
    </row>
    <row r="1730" spans="1:8" x14ac:dyDescent="0.2">
      <c r="A1730" t="s">
        <v>18</v>
      </c>
      <c r="B1730">
        <v>2012</v>
      </c>
      <c r="C1730" t="s">
        <v>56</v>
      </c>
      <c r="D1730" t="s">
        <v>59</v>
      </c>
      <c r="E1730" t="s">
        <v>61</v>
      </c>
    </row>
    <row r="1731" spans="1:8" x14ac:dyDescent="0.2">
      <c r="A1731" t="s">
        <v>18</v>
      </c>
      <c r="B1731">
        <v>2012</v>
      </c>
      <c r="C1731" t="s">
        <v>56</v>
      </c>
      <c r="D1731" t="s">
        <v>59</v>
      </c>
      <c r="E1731" t="s">
        <v>62</v>
      </c>
    </row>
    <row r="1732" spans="1:8" x14ac:dyDescent="0.2">
      <c r="A1732" t="s">
        <v>18</v>
      </c>
      <c r="B1732">
        <v>2012</v>
      </c>
      <c r="C1732" t="s">
        <v>56</v>
      </c>
      <c r="D1732" t="s">
        <v>59</v>
      </c>
      <c r="E1732" t="s">
        <v>58</v>
      </c>
      <c r="F1732">
        <v>2238</v>
      </c>
      <c r="G1732">
        <v>11.041050776882312</v>
      </c>
      <c r="H1732">
        <v>0.38584002555001068</v>
      </c>
    </row>
    <row r="1733" spans="1:8" x14ac:dyDescent="0.2">
      <c r="A1733" t="s">
        <v>18</v>
      </c>
      <c r="B1733">
        <v>2013</v>
      </c>
      <c r="C1733" t="s">
        <v>56</v>
      </c>
      <c r="D1733" t="s">
        <v>59</v>
      </c>
      <c r="E1733" t="s">
        <v>60</v>
      </c>
      <c r="F1733">
        <v>2526</v>
      </c>
      <c r="G1733">
        <v>12.107997353996051</v>
      </c>
      <c r="H1733">
        <v>0.40526356532539187</v>
      </c>
    </row>
    <row r="1734" spans="1:8" x14ac:dyDescent="0.2">
      <c r="A1734" t="s">
        <v>18</v>
      </c>
      <c r="B1734">
        <v>2013</v>
      </c>
      <c r="C1734" t="s">
        <v>56</v>
      </c>
      <c r="D1734" t="s">
        <v>59</v>
      </c>
      <c r="E1734" t="s">
        <v>61</v>
      </c>
    </row>
    <row r="1735" spans="1:8" x14ac:dyDescent="0.2">
      <c r="A1735" t="s">
        <v>18</v>
      </c>
      <c r="B1735">
        <v>2013</v>
      </c>
      <c r="C1735" t="s">
        <v>56</v>
      </c>
      <c r="D1735" t="s">
        <v>59</v>
      </c>
      <c r="E1735" t="s">
        <v>62</v>
      </c>
    </row>
    <row r="1736" spans="1:8" x14ac:dyDescent="0.2">
      <c r="A1736" t="s">
        <v>18</v>
      </c>
      <c r="B1736">
        <v>2013</v>
      </c>
      <c r="C1736" t="s">
        <v>56</v>
      </c>
      <c r="D1736" t="s">
        <v>59</v>
      </c>
      <c r="E1736" t="s">
        <v>58</v>
      </c>
      <c r="F1736">
        <v>2526</v>
      </c>
      <c r="G1736">
        <v>12.107997353996051</v>
      </c>
      <c r="H1736">
        <v>0.40526356532539187</v>
      </c>
    </row>
    <row r="1737" spans="1:8" x14ac:dyDescent="0.2">
      <c r="A1737" t="s">
        <v>18</v>
      </c>
      <c r="B1737">
        <v>2014</v>
      </c>
      <c r="C1737" t="s">
        <v>56</v>
      </c>
      <c r="D1737" t="s">
        <v>59</v>
      </c>
      <c r="E1737" t="s">
        <v>60</v>
      </c>
      <c r="F1737">
        <v>3065</v>
      </c>
      <c r="G1737">
        <v>14.745776943662026</v>
      </c>
      <c r="H1737">
        <v>0.47912552104838219</v>
      </c>
    </row>
    <row r="1738" spans="1:8" x14ac:dyDescent="0.2">
      <c r="A1738" t="s">
        <v>18</v>
      </c>
      <c r="B1738">
        <v>2014</v>
      </c>
      <c r="C1738" t="s">
        <v>56</v>
      </c>
      <c r="D1738" t="s">
        <v>59</v>
      </c>
      <c r="E1738" t="s">
        <v>61</v>
      </c>
    </row>
    <row r="1739" spans="1:8" x14ac:dyDescent="0.2">
      <c r="A1739" t="s">
        <v>18</v>
      </c>
      <c r="B1739">
        <v>2014</v>
      </c>
      <c r="C1739" t="s">
        <v>56</v>
      </c>
      <c r="D1739" t="s">
        <v>59</v>
      </c>
      <c r="E1739" t="s">
        <v>62</v>
      </c>
    </row>
    <row r="1740" spans="1:8" x14ac:dyDescent="0.2">
      <c r="A1740" t="s">
        <v>18</v>
      </c>
      <c r="B1740">
        <v>2014</v>
      </c>
      <c r="C1740" t="s">
        <v>56</v>
      </c>
      <c r="D1740" t="s">
        <v>59</v>
      </c>
      <c r="E1740" t="s">
        <v>58</v>
      </c>
      <c r="F1740">
        <v>3065</v>
      </c>
      <c r="G1740">
        <v>14.745776943662026</v>
      </c>
      <c r="H1740">
        <v>0.47912552104838219</v>
      </c>
    </row>
    <row r="1741" spans="1:8" x14ac:dyDescent="0.2">
      <c r="A1741" t="s">
        <v>18</v>
      </c>
      <c r="B1741">
        <v>2015</v>
      </c>
      <c r="C1741" t="s">
        <v>56</v>
      </c>
      <c r="D1741" t="s">
        <v>59</v>
      </c>
      <c r="E1741" t="s">
        <v>60</v>
      </c>
      <c r="F1741">
        <v>1286</v>
      </c>
      <c r="G1741">
        <v>6.2132653023875495</v>
      </c>
      <c r="H1741">
        <v>0.19433334720883896</v>
      </c>
    </row>
    <row r="1742" spans="1:8" x14ac:dyDescent="0.2">
      <c r="A1742" t="s">
        <v>18</v>
      </c>
      <c r="B1742">
        <v>2015</v>
      </c>
      <c r="C1742" t="s">
        <v>56</v>
      </c>
      <c r="D1742" t="s">
        <v>59</v>
      </c>
      <c r="E1742" t="s">
        <v>61</v>
      </c>
    </row>
    <row r="1743" spans="1:8" x14ac:dyDescent="0.2">
      <c r="A1743" t="s">
        <v>18</v>
      </c>
      <c r="B1743">
        <v>2015</v>
      </c>
      <c r="C1743" t="s">
        <v>56</v>
      </c>
      <c r="D1743" t="s">
        <v>59</v>
      </c>
      <c r="E1743" t="s">
        <v>62</v>
      </c>
    </row>
    <row r="1744" spans="1:8" x14ac:dyDescent="0.2">
      <c r="A1744" t="s">
        <v>18</v>
      </c>
      <c r="B1744">
        <v>2015</v>
      </c>
      <c r="C1744" t="s">
        <v>56</v>
      </c>
      <c r="D1744" t="s">
        <v>59</v>
      </c>
      <c r="E1744" t="s">
        <v>58</v>
      </c>
      <c r="F1744">
        <v>1286</v>
      </c>
      <c r="G1744">
        <v>6.2132653023875495</v>
      </c>
      <c r="H1744">
        <v>0.19433334720883896</v>
      </c>
    </row>
    <row r="1745" spans="1:8" x14ac:dyDescent="0.2">
      <c r="A1745" t="s">
        <v>18</v>
      </c>
      <c r="B1745">
        <v>2016</v>
      </c>
      <c r="C1745" t="s">
        <v>56</v>
      </c>
      <c r="D1745" t="s">
        <v>59</v>
      </c>
      <c r="E1745" t="s">
        <v>60</v>
      </c>
      <c r="F1745">
        <v>1415.7218937478412</v>
      </c>
      <c r="G1745">
        <v>6.8326346223351466</v>
      </c>
      <c r="H1745">
        <v>0.19499393288549702</v>
      </c>
    </row>
    <row r="1746" spans="1:8" x14ac:dyDescent="0.2">
      <c r="A1746" t="s">
        <v>18</v>
      </c>
      <c r="B1746">
        <v>2016</v>
      </c>
      <c r="C1746" t="s">
        <v>56</v>
      </c>
      <c r="D1746" t="s">
        <v>59</v>
      </c>
      <c r="E1746" t="s">
        <v>61</v>
      </c>
    </row>
    <row r="1747" spans="1:8" x14ac:dyDescent="0.2">
      <c r="A1747" t="s">
        <v>18</v>
      </c>
      <c r="B1747">
        <v>2016</v>
      </c>
      <c r="C1747" t="s">
        <v>56</v>
      </c>
      <c r="D1747" t="s">
        <v>59</v>
      </c>
      <c r="E1747" t="s">
        <v>62</v>
      </c>
    </row>
    <row r="1748" spans="1:8" x14ac:dyDescent="0.2">
      <c r="A1748" t="s">
        <v>18</v>
      </c>
      <c r="B1748">
        <v>2016</v>
      </c>
      <c r="C1748" t="s">
        <v>56</v>
      </c>
      <c r="D1748" t="s">
        <v>59</v>
      </c>
      <c r="E1748" t="s">
        <v>58</v>
      </c>
      <c r="F1748">
        <v>1415.7218937478412</v>
      </c>
      <c r="G1748">
        <v>6.8326346223351466</v>
      </c>
      <c r="H1748">
        <v>0.19499393288549702</v>
      </c>
    </row>
    <row r="1749" spans="1:8" x14ac:dyDescent="0.2">
      <c r="A1749" t="s">
        <v>18</v>
      </c>
      <c r="B1749">
        <v>2017</v>
      </c>
      <c r="C1749" t="s">
        <v>56</v>
      </c>
      <c r="D1749" t="s">
        <v>59</v>
      </c>
      <c r="E1749" t="s">
        <v>60</v>
      </c>
      <c r="F1749">
        <v>1413.9811395737486</v>
      </c>
      <c r="G1749">
        <v>6.8268482284035237</v>
      </c>
      <c r="H1749">
        <v>0.19202399498267783</v>
      </c>
    </row>
    <row r="1750" spans="1:8" x14ac:dyDescent="0.2">
      <c r="A1750" t="s">
        <v>18</v>
      </c>
      <c r="B1750">
        <v>2017</v>
      </c>
      <c r="C1750" t="s">
        <v>56</v>
      </c>
      <c r="D1750" t="s">
        <v>59</v>
      </c>
      <c r="E1750" t="s">
        <v>61</v>
      </c>
    </row>
    <row r="1751" spans="1:8" x14ac:dyDescent="0.2">
      <c r="A1751" t="s">
        <v>18</v>
      </c>
      <c r="B1751">
        <v>2017</v>
      </c>
      <c r="C1751" t="s">
        <v>56</v>
      </c>
      <c r="D1751" t="s">
        <v>59</v>
      </c>
      <c r="E1751" t="s">
        <v>62</v>
      </c>
    </row>
    <row r="1752" spans="1:8" x14ac:dyDescent="0.2">
      <c r="A1752" t="s">
        <v>18</v>
      </c>
      <c r="B1752">
        <v>2017</v>
      </c>
      <c r="C1752" t="s">
        <v>56</v>
      </c>
      <c r="D1752" t="s">
        <v>59</v>
      </c>
      <c r="E1752" t="s">
        <v>58</v>
      </c>
      <c r="F1752">
        <v>1413.9811395737486</v>
      </c>
      <c r="G1752">
        <v>6.8268482284035237</v>
      </c>
      <c r="H1752">
        <v>0.19202399498267783</v>
      </c>
    </row>
    <row r="1753" spans="1:8" x14ac:dyDescent="0.2">
      <c r="A1753" t="s">
        <v>18</v>
      </c>
      <c r="B1753">
        <v>2018</v>
      </c>
      <c r="C1753" t="s">
        <v>56</v>
      </c>
      <c r="D1753" t="s">
        <v>59</v>
      </c>
      <c r="E1753" t="s">
        <v>60</v>
      </c>
      <c r="F1753">
        <v>1447.0577534411982</v>
      </c>
      <c r="G1753">
        <v>6.9608794721807241</v>
      </c>
      <c r="H1753">
        <v>0.14538177677904601</v>
      </c>
    </row>
    <row r="1754" spans="1:8" x14ac:dyDescent="0.2">
      <c r="A1754" t="s">
        <v>18</v>
      </c>
      <c r="B1754">
        <v>2018</v>
      </c>
      <c r="C1754" t="s">
        <v>56</v>
      </c>
      <c r="D1754" t="s">
        <v>59</v>
      </c>
      <c r="E1754" t="s">
        <v>61</v>
      </c>
    </row>
    <row r="1755" spans="1:8" x14ac:dyDescent="0.2">
      <c r="A1755" t="s">
        <v>18</v>
      </c>
      <c r="B1755">
        <v>2018</v>
      </c>
      <c r="C1755" t="s">
        <v>56</v>
      </c>
      <c r="D1755" t="s">
        <v>59</v>
      </c>
      <c r="E1755" t="s">
        <v>62</v>
      </c>
    </row>
    <row r="1756" spans="1:8" x14ac:dyDescent="0.2">
      <c r="A1756" t="s">
        <v>18</v>
      </c>
      <c r="B1756">
        <v>2018</v>
      </c>
      <c r="C1756" t="s">
        <v>56</v>
      </c>
      <c r="D1756" t="s">
        <v>59</v>
      </c>
      <c r="E1756" t="s">
        <v>58</v>
      </c>
      <c r="F1756">
        <v>1447.0577534411982</v>
      </c>
      <c r="G1756">
        <v>6.9608794721807241</v>
      </c>
      <c r="H1756">
        <v>0.14538177677904601</v>
      </c>
    </row>
    <row r="1757" spans="1:8" x14ac:dyDescent="0.2">
      <c r="A1757" t="s">
        <v>18</v>
      </c>
      <c r="B1757">
        <v>2019</v>
      </c>
      <c r="C1757" t="s">
        <v>56</v>
      </c>
      <c r="D1757" t="s">
        <v>59</v>
      </c>
      <c r="E1757" t="s">
        <v>60</v>
      </c>
      <c r="F1757">
        <v>1569.6601799101281</v>
      </c>
      <c r="G1757">
        <v>7.5462671893142481</v>
      </c>
      <c r="H1757">
        <v>0.14584977173007824</v>
      </c>
    </row>
    <row r="1758" spans="1:8" x14ac:dyDescent="0.2">
      <c r="A1758" t="s">
        <v>18</v>
      </c>
      <c r="B1758">
        <v>2019</v>
      </c>
      <c r="C1758" t="s">
        <v>56</v>
      </c>
      <c r="D1758" t="s">
        <v>59</v>
      </c>
      <c r="E1758" t="s">
        <v>61</v>
      </c>
    </row>
    <row r="1759" spans="1:8" x14ac:dyDescent="0.2">
      <c r="A1759" t="s">
        <v>18</v>
      </c>
      <c r="B1759">
        <v>2019</v>
      </c>
      <c r="C1759" t="s">
        <v>56</v>
      </c>
      <c r="D1759" t="s">
        <v>59</v>
      </c>
      <c r="E1759" t="s">
        <v>62</v>
      </c>
    </row>
    <row r="1760" spans="1:8" x14ac:dyDescent="0.2">
      <c r="A1760" t="s">
        <v>18</v>
      </c>
      <c r="B1760">
        <v>2019</v>
      </c>
      <c r="C1760" t="s">
        <v>56</v>
      </c>
      <c r="D1760" t="s">
        <v>59</v>
      </c>
      <c r="E1760" t="s">
        <v>58</v>
      </c>
      <c r="F1760">
        <v>1569.6601799101281</v>
      </c>
      <c r="G1760">
        <v>7.5462671893142481</v>
      </c>
      <c r="H1760">
        <v>0.14584977173007824</v>
      </c>
    </row>
    <row r="1761" spans="1:8" x14ac:dyDescent="0.2">
      <c r="A1761" t="s">
        <v>18</v>
      </c>
      <c r="B1761">
        <v>2020</v>
      </c>
      <c r="C1761" t="s">
        <v>56</v>
      </c>
      <c r="D1761" t="s">
        <v>59</v>
      </c>
      <c r="E1761" t="s">
        <v>60</v>
      </c>
      <c r="F1761">
        <v>1659.9177248993699</v>
      </c>
    </row>
    <row r="1762" spans="1:8" x14ac:dyDescent="0.2">
      <c r="A1762" t="s">
        <v>18</v>
      </c>
      <c r="B1762">
        <v>2020</v>
      </c>
      <c r="C1762" t="s">
        <v>56</v>
      </c>
      <c r="D1762" t="s">
        <v>59</v>
      </c>
      <c r="E1762" t="s">
        <v>61</v>
      </c>
    </row>
    <row r="1763" spans="1:8" x14ac:dyDescent="0.2">
      <c r="A1763" t="s">
        <v>18</v>
      </c>
      <c r="B1763">
        <v>2020</v>
      </c>
      <c r="C1763" t="s">
        <v>56</v>
      </c>
      <c r="D1763" t="s">
        <v>59</v>
      </c>
      <c r="E1763" t="s">
        <v>62</v>
      </c>
    </row>
    <row r="1764" spans="1:8" x14ac:dyDescent="0.2">
      <c r="A1764" t="s">
        <v>18</v>
      </c>
      <c r="B1764">
        <v>2020</v>
      </c>
      <c r="C1764" t="s">
        <v>56</v>
      </c>
      <c r="D1764" t="s">
        <v>59</v>
      </c>
      <c r="E1764" t="s">
        <v>58</v>
      </c>
      <c r="F1764">
        <v>1659.9177248993699</v>
      </c>
    </row>
    <row r="1765" spans="1:8" x14ac:dyDescent="0.2">
      <c r="A1765" t="s">
        <v>18</v>
      </c>
      <c r="B1765">
        <v>2021</v>
      </c>
      <c r="C1765" t="s">
        <v>56</v>
      </c>
      <c r="D1765" t="s">
        <v>59</v>
      </c>
      <c r="E1765" t="s">
        <v>60</v>
      </c>
      <c r="F1765">
        <v>2229.8280003605842</v>
      </c>
    </row>
    <row r="1766" spans="1:8" x14ac:dyDescent="0.2">
      <c r="A1766" t="s">
        <v>18</v>
      </c>
      <c r="B1766">
        <v>2021</v>
      </c>
      <c r="C1766" t="s">
        <v>56</v>
      </c>
      <c r="D1766" t="s">
        <v>59</v>
      </c>
      <c r="E1766" t="s">
        <v>61</v>
      </c>
    </row>
    <row r="1767" spans="1:8" x14ac:dyDescent="0.2">
      <c r="A1767" t="s">
        <v>18</v>
      </c>
      <c r="B1767">
        <v>2021</v>
      </c>
      <c r="C1767" t="s">
        <v>56</v>
      </c>
      <c r="D1767" t="s">
        <v>59</v>
      </c>
      <c r="E1767" t="s">
        <v>62</v>
      </c>
    </row>
    <row r="1768" spans="1:8" x14ac:dyDescent="0.2">
      <c r="A1768" t="s">
        <v>18</v>
      </c>
      <c r="B1768">
        <v>2021</v>
      </c>
      <c r="C1768" t="s">
        <v>56</v>
      </c>
      <c r="D1768" t="s">
        <v>59</v>
      </c>
      <c r="E1768" t="s">
        <v>58</v>
      </c>
      <c r="F1768">
        <v>2229.8280003605842</v>
      </c>
    </row>
    <row r="1769" spans="1:8" x14ac:dyDescent="0.2">
      <c r="A1769" t="s">
        <v>18</v>
      </c>
      <c r="B1769">
        <v>2008</v>
      </c>
      <c r="C1769" t="s">
        <v>56</v>
      </c>
      <c r="D1769" t="s">
        <v>63</v>
      </c>
      <c r="E1769" t="s">
        <v>64</v>
      </c>
      <c r="F1769">
        <v>9366.3770000000004</v>
      </c>
      <c r="G1769">
        <v>45.99628580782452</v>
      </c>
      <c r="H1769">
        <v>2.3993955902816837</v>
      </c>
    </row>
    <row r="1770" spans="1:8" x14ac:dyDescent="0.2">
      <c r="A1770" t="s">
        <v>18</v>
      </c>
      <c r="B1770">
        <v>2008</v>
      </c>
      <c r="C1770" t="s">
        <v>56</v>
      </c>
      <c r="D1770" t="s">
        <v>63</v>
      </c>
      <c r="E1770" t="s">
        <v>32</v>
      </c>
    </row>
    <row r="1771" spans="1:8" x14ac:dyDescent="0.2">
      <c r="A1771" t="s">
        <v>18</v>
      </c>
      <c r="B1771">
        <v>2008</v>
      </c>
      <c r="C1771" t="s">
        <v>56</v>
      </c>
      <c r="D1771" t="s">
        <v>63</v>
      </c>
      <c r="E1771" t="s">
        <v>58</v>
      </c>
      <c r="F1771">
        <v>9366.3770000000004</v>
      </c>
      <c r="G1771">
        <v>45.99628580782452</v>
      </c>
      <c r="H1771">
        <v>2.3993955902816837</v>
      </c>
    </row>
    <row r="1772" spans="1:8" x14ac:dyDescent="0.2">
      <c r="A1772" t="s">
        <v>18</v>
      </c>
      <c r="B1772">
        <v>2009</v>
      </c>
      <c r="C1772" t="s">
        <v>56</v>
      </c>
      <c r="D1772" t="s">
        <v>63</v>
      </c>
      <c r="E1772" t="s">
        <v>64</v>
      </c>
      <c r="F1772">
        <v>9161.7279999999992</v>
      </c>
      <c r="G1772">
        <v>44.921441529786698</v>
      </c>
      <c r="H1772">
        <v>2.1792520105516751</v>
      </c>
    </row>
    <row r="1773" spans="1:8" x14ac:dyDescent="0.2">
      <c r="A1773" t="s">
        <v>18</v>
      </c>
      <c r="B1773">
        <v>2009</v>
      </c>
      <c r="C1773" t="s">
        <v>56</v>
      </c>
      <c r="D1773" t="s">
        <v>63</v>
      </c>
      <c r="E1773" t="s">
        <v>32</v>
      </c>
    </row>
    <row r="1774" spans="1:8" x14ac:dyDescent="0.2">
      <c r="A1774" t="s">
        <v>18</v>
      </c>
      <c r="B1774">
        <v>2009</v>
      </c>
      <c r="C1774" t="s">
        <v>56</v>
      </c>
      <c r="D1774" t="s">
        <v>63</v>
      </c>
      <c r="E1774" t="s">
        <v>58</v>
      </c>
      <c r="F1774">
        <v>9161.7279999999992</v>
      </c>
      <c r="G1774">
        <v>44.921441529786698</v>
      </c>
      <c r="H1774">
        <v>2.1792520105516751</v>
      </c>
    </row>
    <row r="1775" spans="1:8" x14ac:dyDescent="0.2">
      <c r="A1775" t="s">
        <v>18</v>
      </c>
      <c r="B1775">
        <v>2010</v>
      </c>
      <c r="C1775" t="s">
        <v>56</v>
      </c>
      <c r="D1775" t="s">
        <v>63</v>
      </c>
      <c r="E1775" t="s">
        <v>64</v>
      </c>
      <c r="F1775">
        <v>6281.7290000000003</v>
      </c>
      <c r="G1775">
        <v>30.847856672245797</v>
      </c>
      <c r="H1775">
        <v>1.3570087057959437</v>
      </c>
    </row>
    <row r="1776" spans="1:8" x14ac:dyDescent="0.2">
      <c r="A1776" t="s">
        <v>18</v>
      </c>
      <c r="B1776">
        <v>2010</v>
      </c>
      <c r="C1776" t="s">
        <v>56</v>
      </c>
      <c r="D1776" t="s">
        <v>63</v>
      </c>
      <c r="E1776" t="s">
        <v>32</v>
      </c>
    </row>
    <row r="1777" spans="1:8" x14ac:dyDescent="0.2">
      <c r="A1777" t="s">
        <v>18</v>
      </c>
      <c r="B1777">
        <v>2010</v>
      </c>
      <c r="C1777" t="s">
        <v>56</v>
      </c>
      <c r="D1777" t="s">
        <v>63</v>
      </c>
      <c r="E1777" t="s">
        <v>58</v>
      </c>
      <c r="F1777">
        <v>6281.7290000000003</v>
      </c>
      <c r="G1777">
        <v>30.847856672245797</v>
      </c>
      <c r="H1777">
        <v>1.3570087057959437</v>
      </c>
    </row>
    <row r="1778" spans="1:8" x14ac:dyDescent="0.2">
      <c r="A1778" t="s">
        <v>18</v>
      </c>
      <c r="B1778">
        <v>2011</v>
      </c>
      <c r="C1778" t="s">
        <v>56</v>
      </c>
      <c r="D1778" t="s">
        <v>63</v>
      </c>
      <c r="E1778" t="s">
        <v>64</v>
      </c>
      <c r="F1778">
        <v>16676.532999999999</v>
      </c>
      <c r="G1778">
        <v>81.74286898856073</v>
      </c>
      <c r="H1778">
        <v>3.1732183132225598</v>
      </c>
    </row>
    <row r="1779" spans="1:8" x14ac:dyDescent="0.2">
      <c r="A1779" t="s">
        <v>18</v>
      </c>
      <c r="B1779">
        <v>2011</v>
      </c>
      <c r="C1779" t="s">
        <v>56</v>
      </c>
      <c r="D1779" t="s">
        <v>63</v>
      </c>
      <c r="E1779" t="s">
        <v>32</v>
      </c>
    </row>
    <row r="1780" spans="1:8" x14ac:dyDescent="0.2">
      <c r="A1780" t="s">
        <v>18</v>
      </c>
      <c r="B1780">
        <v>2011</v>
      </c>
      <c r="C1780" t="s">
        <v>56</v>
      </c>
      <c r="D1780" t="s">
        <v>63</v>
      </c>
      <c r="E1780" t="s">
        <v>58</v>
      </c>
      <c r="F1780">
        <v>16676.532999999999</v>
      </c>
      <c r="G1780">
        <v>81.74286898856073</v>
      </c>
      <c r="H1780">
        <v>3.1732183132225598</v>
      </c>
    </row>
    <row r="1781" spans="1:8" x14ac:dyDescent="0.2">
      <c r="A1781" t="s">
        <v>18</v>
      </c>
      <c r="B1781">
        <v>2012</v>
      </c>
      <c r="C1781" t="s">
        <v>56</v>
      </c>
      <c r="D1781" t="s">
        <v>63</v>
      </c>
      <c r="E1781" t="s">
        <v>64</v>
      </c>
      <c r="F1781">
        <v>16018.976000000001</v>
      </c>
      <c r="G1781">
        <v>79.028743257220327</v>
      </c>
      <c r="H1781">
        <v>2.7617346332104593</v>
      </c>
    </row>
    <row r="1782" spans="1:8" x14ac:dyDescent="0.2">
      <c r="A1782" t="s">
        <v>18</v>
      </c>
      <c r="B1782">
        <v>2012</v>
      </c>
      <c r="C1782" t="s">
        <v>56</v>
      </c>
      <c r="D1782" t="s">
        <v>63</v>
      </c>
      <c r="E1782" t="s">
        <v>32</v>
      </c>
    </row>
    <row r="1783" spans="1:8" x14ac:dyDescent="0.2">
      <c r="A1783" t="s">
        <v>18</v>
      </c>
      <c r="B1783">
        <v>2012</v>
      </c>
      <c r="C1783" t="s">
        <v>56</v>
      </c>
      <c r="D1783" t="s">
        <v>63</v>
      </c>
      <c r="E1783" t="s">
        <v>58</v>
      </c>
      <c r="F1783">
        <v>16018.976000000001</v>
      </c>
      <c r="G1783">
        <v>79.028743257220327</v>
      </c>
      <c r="H1783">
        <v>2.7617346332104593</v>
      </c>
    </row>
    <row r="1784" spans="1:8" x14ac:dyDescent="0.2">
      <c r="A1784" t="s">
        <v>18</v>
      </c>
      <c r="B1784">
        <v>2013</v>
      </c>
      <c r="C1784" t="s">
        <v>56</v>
      </c>
      <c r="D1784" t="s">
        <v>63</v>
      </c>
      <c r="E1784" t="s">
        <v>64</v>
      </c>
      <c r="F1784">
        <v>10933.846</v>
      </c>
      <c r="G1784">
        <v>52.409730180918565</v>
      </c>
      <c r="H1784">
        <v>1.7541921665394988</v>
      </c>
    </row>
    <row r="1785" spans="1:8" x14ac:dyDescent="0.2">
      <c r="A1785" t="s">
        <v>18</v>
      </c>
      <c r="B1785">
        <v>2013</v>
      </c>
      <c r="C1785" t="s">
        <v>56</v>
      </c>
      <c r="D1785" t="s">
        <v>63</v>
      </c>
      <c r="E1785" t="s">
        <v>32</v>
      </c>
    </row>
    <row r="1786" spans="1:8" x14ac:dyDescent="0.2">
      <c r="A1786" t="s">
        <v>18</v>
      </c>
      <c r="B1786">
        <v>2013</v>
      </c>
      <c r="C1786" t="s">
        <v>56</v>
      </c>
      <c r="D1786" t="s">
        <v>63</v>
      </c>
      <c r="E1786" t="s">
        <v>58</v>
      </c>
      <c r="F1786">
        <v>10933.846</v>
      </c>
      <c r="G1786">
        <v>52.409730180918565</v>
      </c>
      <c r="H1786">
        <v>1.7541921665394988</v>
      </c>
    </row>
    <row r="1787" spans="1:8" x14ac:dyDescent="0.2">
      <c r="A1787" t="s">
        <v>18</v>
      </c>
      <c r="B1787">
        <v>2014</v>
      </c>
      <c r="C1787" t="s">
        <v>56</v>
      </c>
      <c r="D1787" t="s">
        <v>63</v>
      </c>
      <c r="E1787" t="s">
        <v>64</v>
      </c>
      <c r="F1787">
        <v>8445.8880000000008</v>
      </c>
      <c r="G1787">
        <v>40.633337859429624</v>
      </c>
      <c r="H1787">
        <v>1.320274221440874</v>
      </c>
    </row>
    <row r="1788" spans="1:8" x14ac:dyDescent="0.2">
      <c r="A1788" t="s">
        <v>18</v>
      </c>
      <c r="B1788">
        <v>2014</v>
      </c>
      <c r="C1788" t="s">
        <v>56</v>
      </c>
      <c r="D1788" t="s">
        <v>63</v>
      </c>
      <c r="E1788" t="s">
        <v>32</v>
      </c>
    </row>
    <row r="1789" spans="1:8" x14ac:dyDescent="0.2">
      <c r="A1789" t="s">
        <v>18</v>
      </c>
      <c r="B1789">
        <v>2014</v>
      </c>
      <c r="C1789" t="s">
        <v>56</v>
      </c>
      <c r="D1789" t="s">
        <v>63</v>
      </c>
      <c r="E1789" t="s">
        <v>58</v>
      </c>
      <c r="F1789">
        <v>8445.8880000000008</v>
      </c>
      <c r="G1789">
        <v>40.633337859429624</v>
      </c>
      <c r="H1789">
        <v>1.320274221440874</v>
      </c>
    </row>
    <row r="1790" spans="1:8" x14ac:dyDescent="0.2">
      <c r="A1790" t="s">
        <v>18</v>
      </c>
      <c r="B1790">
        <v>2015</v>
      </c>
      <c r="C1790" t="s">
        <v>56</v>
      </c>
      <c r="D1790" t="s">
        <v>63</v>
      </c>
      <c r="E1790" t="s">
        <v>64</v>
      </c>
      <c r="F1790">
        <v>2162.0030000000002</v>
      </c>
      <c r="G1790">
        <v>10.445644030760334</v>
      </c>
      <c r="H1790">
        <v>0.32671017081302606</v>
      </c>
    </row>
    <row r="1791" spans="1:8" x14ac:dyDescent="0.2">
      <c r="A1791" t="s">
        <v>18</v>
      </c>
      <c r="B1791">
        <v>2015</v>
      </c>
      <c r="C1791" t="s">
        <v>56</v>
      </c>
      <c r="D1791" t="s">
        <v>63</v>
      </c>
      <c r="E1791" t="s">
        <v>32</v>
      </c>
    </row>
    <row r="1792" spans="1:8" x14ac:dyDescent="0.2">
      <c r="A1792" t="s">
        <v>18</v>
      </c>
      <c r="B1792">
        <v>2015</v>
      </c>
      <c r="C1792" t="s">
        <v>56</v>
      </c>
      <c r="D1792" t="s">
        <v>63</v>
      </c>
      <c r="E1792" t="s">
        <v>58</v>
      </c>
      <c r="F1792">
        <v>2162.0030000000002</v>
      </c>
      <c r="G1792">
        <v>10.445644030760334</v>
      </c>
      <c r="H1792">
        <v>0.32671017081302606</v>
      </c>
    </row>
    <row r="1793" spans="1:8" x14ac:dyDescent="0.2">
      <c r="A1793" t="s">
        <v>18</v>
      </c>
      <c r="B1793">
        <v>2016</v>
      </c>
      <c r="C1793" t="s">
        <v>56</v>
      </c>
      <c r="D1793" t="s">
        <v>63</v>
      </c>
      <c r="E1793" t="s">
        <v>64</v>
      </c>
      <c r="F1793">
        <v>2213.2864014260463</v>
      </c>
      <c r="G1793">
        <v>10.681884176766641</v>
      </c>
      <c r="H1793">
        <v>0.30484618619094639</v>
      </c>
    </row>
    <row r="1794" spans="1:8" x14ac:dyDescent="0.2">
      <c r="A1794" t="s">
        <v>18</v>
      </c>
      <c r="B1794">
        <v>2016</v>
      </c>
      <c r="C1794" t="s">
        <v>56</v>
      </c>
      <c r="D1794" t="s">
        <v>63</v>
      </c>
      <c r="E1794" t="s">
        <v>32</v>
      </c>
    </row>
    <row r="1795" spans="1:8" x14ac:dyDescent="0.2">
      <c r="A1795" t="s">
        <v>18</v>
      </c>
      <c r="B1795">
        <v>2016</v>
      </c>
      <c r="C1795" t="s">
        <v>56</v>
      </c>
      <c r="D1795" t="s">
        <v>63</v>
      </c>
      <c r="E1795" t="s">
        <v>58</v>
      </c>
      <c r="F1795">
        <v>2213.2864014260463</v>
      </c>
      <c r="G1795">
        <v>10.681884176766641</v>
      </c>
      <c r="H1795">
        <v>0.30484618619094639</v>
      </c>
    </row>
    <row r="1796" spans="1:8" x14ac:dyDescent="0.2">
      <c r="A1796" t="s">
        <v>18</v>
      </c>
      <c r="B1796">
        <v>2017</v>
      </c>
      <c r="C1796" t="s">
        <v>56</v>
      </c>
      <c r="D1796" t="s">
        <v>63</v>
      </c>
      <c r="E1796" t="s">
        <v>64</v>
      </c>
      <c r="F1796">
        <v>5025.7019068207919</v>
      </c>
      <c r="G1796">
        <v>24.264612305512475</v>
      </c>
      <c r="H1796">
        <v>0.68250935654680001</v>
      </c>
    </row>
    <row r="1797" spans="1:8" x14ac:dyDescent="0.2">
      <c r="A1797" t="s">
        <v>18</v>
      </c>
      <c r="B1797">
        <v>2017</v>
      </c>
      <c r="C1797" t="s">
        <v>56</v>
      </c>
      <c r="D1797" t="s">
        <v>63</v>
      </c>
      <c r="E1797" t="s">
        <v>32</v>
      </c>
    </row>
    <row r="1798" spans="1:8" x14ac:dyDescent="0.2">
      <c r="A1798" t="s">
        <v>18</v>
      </c>
      <c r="B1798">
        <v>2017</v>
      </c>
      <c r="C1798" t="s">
        <v>56</v>
      </c>
      <c r="D1798" t="s">
        <v>63</v>
      </c>
      <c r="E1798" t="s">
        <v>58</v>
      </c>
      <c r="F1798">
        <v>5025.7019068207919</v>
      </c>
      <c r="G1798">
        <v>24.264612305512475</v>
      </c>
      <c r="H1798">
        <v>0.68250935654680001</v>
      </c>
    </row>
    <row r="1799" spans="1:8" x14ac:dyDescent="0.2">
      <c r="A1799" t="s">
        <v>18</v>
      </c>
      <c r="B1799">
        <v>2018</v>
      </c>
      <c r="C1799" t="s">
        <v>56</v>
      </c>
      <c r="D1799" t="s">
        <v>63</v>
      </c>
      <c r="E1799" t="s">
        <v>64</v>
      </c>
      <c r="F1799">
        <v>4568.644214168673</v>
      </c>
      <c r="G1799">
        <v>21.976857281941395</v>
      </c>
      <c r="H1799">
        <v>0.45899869009902666</v>
      </c>
    </row>
    <row r="1800" spans="1:8" x14ac:dyDescent="0.2">
      <c r="A1800" t="s">
        <v>18</v>
      </c>
      <c r="B1800">
        <v>2018</v>
      </c>
      <c r="C1800" t="s">
        <v>56</v>
      </c>
      <c r="D1800" t="s">
        <v>63</v>
      </c>
      <c r="E1800" t="s">
        <v>32</v>
      </c>
    </row>
    <row r="1801" spans="1:8" x14ac:dyDescent="0.2">
      <c r="A1801" t="s">
        <v>18</v>
      </c>
      <c r="B1801">
        <v>2018</v>
      </c>
      <c r="C1801" t="s">
        <v>56</v>
      </c>
      <c r="D1801" t="s">
        <v>63</v>
      </c>
      <c r="E1801" t="s">
        <v>58</v>
      </c>
      <c r="F1801">
        <v>4568.644214168673</v>
      </c>
      <c r="G1801">
        <v>21.976857281941395</v>
      </c>
      <c r="H1801">
        <v>0.45899869009902666</v>
      </c>
    </row>
    <row r="1802" spans="1:8" x14ac:dyDescent="0.2">
      <c r="A1802" t="s">
        <v>18</v>
      </c>
      <c r="B1802">
        <v>2019</v>
      </c>
      <c r="C1802" t="s">
        <v>56</v>
      </c>
      <c r="D1802" t="s">
        <v>63</v>
      </c>
      <c r="E1802" t="s">
        <v>64</v>
      </c>
      <c r="F1802">
        <v>6117.9010616419</v>
      </c>
      <c r="G1802">
        <v>29.412299961372796</v>
      </c>
      <c r="H1802">
        <v>0.56846347045560097</v>
      </c>
    </row>
    <row r="1803" spans="1:8" x14ac:dyDescent="0.2">
      <c r="A1803" t="s">
        <v>18</v>
      </c>
      <c r="B1803">
        <v>2019</v>
      </c>
      <c r="C1803" t="s">
        <v>56</v>
      </c>
      <c r="D1803" t="s">
        <v>63</v>
      </c>
      <c r="E1803" t="s">
        <v>32</v>
      </c>
    </row>
    <row r="1804" spans="1:8" x14ac:dyDescent="0.2">
      <c r="A1804" t="s">
        <v>18</v>
      </c>
      <c r="B1804">
        <v>2019</v>
      </c>
      <c r="C1804" t="s">
        <v>56</v>
      </c>
      <c r="D1804" t="s">
        <v>63</v>
      </c>
      <c r="E1804" t="s">
        <v>58</v>
      </c>
      <c r="F1804">
        <v>6117.9010616419</v>
      </c>
      <c r="G1804">
        <v>29.412299961372796</v>
      </c>
      <c r="H1804">
        <v>0.56846347045560097</v>
      </c>
    </row>
    <row r="1805" spans="1:8" x14ac:dyDescent="0.2">
      <c r="A1805" t="s">
        <v>18</v>
      </c>
      <c r="B1805">
        <v>2020</v>
      </c>
      <c r="C1805" t="s">
        <v>56</v>
      </c>
      <c r="D1805" t="s">
        <v>63</v>
      </c>
      <c r="E1805" t="s">
        <v>64</v>
      </c>
      <c r="F1805">
        <v>14527.964205759019</v>
      </c>
    </row>
    <row r="1806" spans="1:8" x14ac:dyDescent="0.2">
      <c r="A1806" t="s">
        <v>18</v>
      </c>
      <c r="B1806">
        <v>2020</v>
      </c>
      <c r="C1806" t="s">
        <v>56</v>
      </c>
      <c r="D1806" t="s">
        <v>63</v>
      </c>
      <c r="E1806" t="s">
        <v>32</v>
      </c>
    </row>
    <row r="1807" spans="1:8" x14ac:dyDescent="0.2">
      <c r="A1807" t="s">
        <v>18</v>
      </c>
      <c r="B1807">
        <v>2020</v>
      </c>
      <c r="C1807" t="s">
        <v>56</v>
      </c>
      <c r="D1807" t="s">
        <v>63</v>
      </c>
      <c r="E1807" t="s">
        <v>58</v>
      </c>
      <c r="F1807">
        <v>14527.964205759019</v>
      </c>
    </row>
    <row r="1808" spans="1:8" x14ac:dyDescent="0.2">
      <c r="A1808" t="s">
        <v>18</v>
      </c>
      <c r="B1808">
        <v>2021</v>
      </c>
      <c r="C1808" t="s">
        <v>56</v>
      </c>
      <c r="D1808" t="s">
        <v>63</v>
      </c>
      <c r="E1808" t="s">
        <v>64</v>
      </c>
      <c r="F1808">
        <v>5550.0332507897647</v>
      </c>
    </row>
    <row r="1809" spans="1:8" x14ac:dyDescent="0.2">
      <c r="A1809" t="s">
        <v>18</v>
      </c>
      <c r="B1809">
        <v>2021</v>
      </c>
      <c r="C1809" t="s">
        <v>56</v>
      </c>
      <c r="D1809" t="s">
        <v>63</v>
      </c>
      <c r="E1809" t="s">
        <v>32</v>
      </c>
    </row>
    <row r="1810" spans="1:8" x14ac:dyDescent="0.2">
      <c r="A1810" t="s">
        <v>18</v>
      </c>
      <c r="B1810">
        <v>2021</v>
      </c>
      <c r="C1810" t="s">
        <v>56</v>
      </c>
      <c r="D1810" t="s">
        <v>63</v>
      </c>
      <c r="E1810" t="s">
        <v>58</v>
      </c>
      <c r="F1810">
        <v>5550.0332507897647</v>
      </c>
    </row>
    <row r="1811" spans="1:8" x14ac:dyDescent="0.2">
      <c r="A1811" t="s">
        <v>18</v>
      </c>
      <c r="B1811">
        <v>2008</v>
      </c>
      <c r="C1811" t="s">
        <v>56</v>
      </c>
      <c r="D1811" t="s">
        <v>65</v>
      </c>
      <c r="E1811" t="s">
        <v>66</v>
      </c>
    </row>
    <row r="1812" spans="1:8" x14ac:dyDescent="0.2">
      <c r="A1812" t="s">
        <v>18</v>
      </c>
      <c r="B1812">
        <v>2008</v>
      </c>
      <c r="C1812" t="s">
        <v>56</v>
      </c>
      <c r="D1812" t="s">
        <v>65</v>
      </c>
      <c r="E1812" t="s">
        <v>83</v>
      </c>
      <c r="F1812">
        <v>3236.3440000000001</v>
      </c>
      <c r="G1812">
        <v>15.892997217220493</v>
      </c>
      <c r="H1812">
        <v>0.82905797217372146</v>
      </c>
    </row>
    <row r="1813" spans="1:8" x14ac:dyDescent="0.2">
      <c r="A1813" t="s">
        <v>18</v>
      </c>
      <c r="B1813">
        <v>2008</v>
      </c>
      <c r="C1813" t="s">
        <v>56</v>
      </c>
      <c r="D1813" t="s">
        <v>65</v>
      </c>
      <c r="E1813" t="s">
        <v>67</v>
      </c>
    </row>
    <row r="1814" spans="1:8" x14ac:dyDescent="0.2">
      <c r="A1814" t="s">
        <v>18</v>
      </c>
      <c r="B1814">
        <v>2008</v>
      </c>
      <c r="C1814" t="s">
        <v>56</v>
      </c>
      <c r="D1814" t="s">
        <v>65</v>
      </c>
      <c r="E1814" t="s">
        <v>68</v>
      </c>
    </row>
    <row r="1815" spans="1:8" x14ac:dyDescent="0.2">
      <c r="A1815" t="s">
        <v>18</v>
      </c>
      <c r="B1815">
        <v>2008</v>
      </c>
      <c r="C1815" t="s">
        <v>56</v>
      </c>
      <c r="D1815" t="s">
        <v>65</v>
      </c>
      <c r="E1815" t="s">
        <v>58</v>
      </c>
      <c r="F1815">
        <v>3236.3440000000001</v>
      </c>
      <c r="G1815">
        <v>15.892997217220493</v>
      </c>
      <c r="H1815">
        <v>0.82905797217372146</v>
      </c>
    </row>
    <row r="1816" spans="1:8" x14ac:dyDescent="0.2">
      <c r="A1816" t="s">
        <v>18</v>
      </c>
      <c r="B1816">
        <v>2009</v>
      </c>
      <c r="C1816" t="s">
        <v>56</v>
      </c>
      <c r="D1816" t="s">
        <v>65</v>
      </c>
      <c r="E1816" t="s">
        <v>66</v>
      </c>
    </row>
    <row r="1817" spans="1:8" x14ac:dyDescent="0.2">
      <c r="A1817" t="s">
        <v>18</v>
      </c>
      <c r="B1817">
        <v>2009</v>
      </c>
      <c r="C1817" t="s">
        <v>56</v>
      </c>
      <c r="D1817" t="s">
        <v>65</v>
      </c>
      <c r="E1817" t="s">
        <v>83</v>
      </c>
      <c r="F1817">
        <v>3938.3090000000002</v>
      </c>
      <c r="G1817">
        <v>19.31016915910762</v>
      </c>
      <c r="H1817">
        <v>0.93678482993860523</v>
      </c>
    </row>
    <row r="1818" spans="1:8" x14ac:dyDescent="0.2">
      <c r="A1818" t="s">
        <v>18</v>
      </c>
      <c r="B1818">
        <v>2009</v>
      </c>
      <c r="C1818" t="s">
        <v>56</v>
      </c>
      <c r="D1818" t="s">
        <v>65</v>
      </c>
      <c r="E1818" t="s">
        <v>67</v>
      </c>
    </row>
    <row r="1819" spans="1:8" x14ac:dyDescent="0.2">
      <c r="A1819" t="s">
        <v>18</v>
      </c>
      <c r="B1819">
        <v>2009</v>
      </c>
      <c r="C1819" t="s">
        <v>56</v>
      </c>
      <c r="D1819" t="s">
        <v>65</v>
      </c>
      <c r="E1819" t="s">
        <v>68</v>
      </c>
    </row>
    <row r="1820" spans="1:8" x14ac:dyDescent="0.2">
      <c r="A1820" t="s">
        <v>18</v>
      </c>
      <c r="B1820">
        <v>2009</v>
      </c>
      <c r="C1820" t="s">
        <v>56</v>
      </c>
      <c r="D1820" t="s">
        <v>65</v>
      </c>
      <c r="E1820" t="s">
        <v>58</v>
      </c>
      <c r="F1820">
        <v>3938.3090000000002</v>
      </c>
      <c r="G1820">
        <v>19.31016915910762</v>
      </c>
      <c r="H1820">
        <v>0.93678482993860523</v>
      </c>
    </row>
    <row r="1821" spans="1:8" x14ac:dyDescent="0.2">
      <c r="A1821" t="s">
        <v>18</v>
      </c>
      <c r="B1821">
        <v>2010</v>
      </c>
      <c r="C1821" t="s">
        <v>56</v>
      </c>
      <c r="D1821" t="s">
        <v>65</v>
      </c>
      <c r="E1821" t="s">
        <v>66</v>
      </c>
    </row>
    <row r="1822" spans="1:8" x14ac:dyDescent="0.2">
      <c r="A1822" t="s">
        <v>18</v>
      </c>
      <c r="B1822">
        <v>2010</v>
      </c>
      <c r="C1822" t="s">
        <v>56</v>
      </c>
      <c r="D1822" t="s">
        <v>65</v>
      </c>
      <c r="E1822" t="s">
        <v>83</v>
      </c>
      <c r="F1822">
        <v>2753.9650000000001</v>
      </c>
      <c r="G1822">
        <v>13.523970486530285</v>
      </c>
      <c r="H1822">
        <v>0.59492449936272729</v>
      </c>
    </row>
    <row r="1823" spans="1:8" x14ac:dyDescent="0.2">
      <c r="A1823" t="s">
        <v>18</v>
      </c>
      <c r="B1823">
        <v>2010</v>
      </c>
      <c r="C1823" t="s">
        <v>56</v>
      </c>
      <c r="D1823" t="s">
        <v>65</v>
      </c>
      <c r="E1823" t="s">
        <v>67</v>
      </c>
    </row>
    <row r="1824" spans="1:8" x14ac:dyDescent="0.2">
      <c r="A1824" t="s">
        <v>18</v>
      </c>
      <c r="B1824">
        <v>2010</v>
      </c>
      <c r="C1824" t="s">
        <v>56</v>
      </c>
      <c r="D1824" t="s">
        <v>65</v>
      </c>
      <c r="E1824" t="s">
        <v>68</v>
      </c>
    </row>
    <row r="1825" spans="1:8" x14ac:dyDescent="0.2">
      <c r="A1825" t="s">
        <v>18</v>
      </c>
      <c r="B1825">
        <v>2010</v>
      </c>
      <c r="C1825" t="s">
        <v>56</v>
      </c>
      <c r="D1825" t="s">
        <v>65</v>
      </c>
      <c r="E1825" t="s">
        <v>58</v>
      </c>
      <c r="F1825">
        <v>2753.9650000000001</v>
      </c>
      <c r="G1825">
        <v>13.523970486530285</v>
      </c>
      <c r="H1825">
        <v>0.59492449936272729</v>
      </c>
    </row>
    <row r="1826" spans="1:8" x14ac:dyDescent="0.2">
      <c r="A1826" t="s">
        <v>18</v>
      </c>
      <c r="B1826">
        <v>2011</v>
      </c>
      <c r="C1826" t="s">
        <v>56</v>
      </c>
      <c r="D1826" t="s">
        <v>65</v>
      </c>
      <c r="E1826" t="s">
        <v>66</v>
      </c>
    </row>
    <row r="1827" spans="1:8" x14ac:dyDescent="0.2">
      <c r="A1827" t="s">
        <v>18</v>
      </c>
      <c r="B1827">
        <v>2011</v>
      </c>
      <c r="C1827" t="s">
        <v>56</v>
      </c>
      <c r="D1827" t="s">
        <v>65</v>
      </c>
      <c r="E1827" t="s">
        <v>83</v>
      </c>
      <c r="F1827">
        <v>7867.2870000000003</v>
      </c>
      <c r="G1827">
        <v>38.562848197308575</v>
      </c>
      <c r="H1827">
        <v>1.4969909623167941</v>
      </c>
    </row>
    <row r="1828" spans="1:8" x14ac:dyDescent="0.2">
      <c r="A1828" t="s">
        <v>18</v>
      </c>
      <c r="B1828">
        <v>2011</v>
      </c>
      <c r="C1828" t="s">
        <v>56</v>
      </c>
      <c r="D1828" t="s">
        <v>65</v>
      </c>
      <c r="E1828" t="s">
        <v>67</v>
      </c>
    </row>
    <row r="1829" spans="1:8" x14ac:dyDescent="0.2">
      <c r="A1829" t="s">
        <v>18</v>
      </c>
      <c r="B1829">
        <v>2011</v>
      </c>
      <c r="C1829" t="s">
        <v>56</v>
      </c>
      <c r="D1829" t="s">
        <v>65</v>
      </c>
      <c r="E1829" t="s">
        <v>68</v>
      </c>
    </row>
    <row r="1830" spans="1:8" x14ac:dyDescent="0.2">
      <c r="A1830" t="s">
        <v>18</v>
      </c>
      <c r="B1830">
        <v>2011</v>
      </c>
      <c r="C1830" t="s">
        <v>56</v>
      </c>
      <c r="D1830" t="s">
        <v>65</v>
      </c>
      <c r="E1830" t="s">
        <v>58</v>
      </c>
      <c r="F1830">
        <v>7867.2870000000003</v>
      </c>
      <c r="G1830">
        <v>38.562848197308575</v>
      </c>
      <c r="H1830">
        <v>1.4969909623167941</v>
      </c>
    </row>
    <row r="1831" spans="1:8" x14ac:dyDescent="0.2">
      <c r="A1831" t="s">
        <v>18</v>
      </c>
      <c r="B1831">
        <v>2012</v>
      </c>
      <c r="C1831" t="s">
        <v>56</v>
      </c>
      <c r="D1831" t="s">
        <v>65</v>
      </c>
      <c r="E1831" t="s">
        <v>66</v>
      </c>
    </row>
    <row r="1832" spans="1:8" x14ac:dyDescent="0.2">
      <c r="A1832" t="s">
        <v>18</v>
      </c>
      <c r="B1832">
        <v>2012</v>
      </c>
      <c r="C1832" t="s">
        <v>56</v>
      </c>
      <c r="D1832" t="s">
        <v>65</v>
      </c>
      <c r="E1832" t="s">
        <v>83</v>
      </c>
      <c r="F1832">
        <v>5207.7370000000001</v>
      </c>
      <c r="G1832">
        <v>25.692086081165662</v>
      </c>
      <c r="H1832">
        <v>0.89783439550390332</v>
      </c>
    </row>
    <row r="1833" spans="1:8" x14ac:dyDescent="0.2">
      <c r="A1833" t="s">
        <v>18</v>
      </c>
      <c r="B1833">
        <v>2012</v>
      </c>
      <c r="C1833" t="s">
        <v>56</v>
      </c>
      <c r="D1833" t="s">
        <v>65</v>
      </c>
      <c r="E1833" t="s">
        <v>67</v>
      </c>
    </row>
    <row r="1834" spans="1:8" x14ac:dyDescent="0.2">
      <c r="A1834" t="s">
        <v>18</v>
      </c>
      <c r="B1834">
        <v>2012</v>
      </c>
      <c r="C1834" t="s">
        <v>56</v>
      </c>
      <c r="D1834" t="s">
        <v>65</v>
      </c>
      <c r="E1834" t="s">
        <v>68</v>
      </c>
    </row>
    <row r="1835" spans="1:8" x14ac:dyDescent="0.2">
      <c r="A1835" t="s">
        <v>18</v>
      </c>
      <c r="B1835">
        <v>2012</v>
      </c>
      <c r="C1835" t="s">
        <v>56</v>
      </c>
      <c r="D1835" t="s">
        <v>65</v>
      </c>
      <c r="E1835" t="s">
        <v>58</v>
      </c>
      <c r="F1835">
        <v>5207.7370000000001</v>
      </c>
      <c r="G1835">
        <v>25.692086081165662</v>
      </c>
      <c r="H1835">
        <v>0.89783439550390332</v>
      </c>
    </row>
    <row r="1836" spans="1:8" x14ac:dyDescent="0.2">
      <c r="A1836" t="s">
        <v>18</v>
      </c>
      <c r="B1836">
        <v>2013</v>
      </c>
      <c r="C1836" t="s">
        <v>56</v>
      </c>
      <c r="D1836" t="s">
        <v>65</v>
      </c>
      <c r="E1836" t="s">
        <v>66</v>
      </c>
    </row>
    <row r="1837" spans="1:8" x14ac:dyDescent="0.2">
      <c r="A1837" t="s">
        <v>18</v>
      </c>
      <c r="B1837">
        <v>2013</v>
      </c>
      <c r="C1837" t="s">
        <v>56</v>
      </c>
      <c r="D1837" t="s">
        <v>65</v>
      </c>
      <c r="E1837" t="s">
        <v>83</v>
      </c>
      <c r="F1837">
        <v>3795.9610000000007</v>
      </c>
      <c r="G1837">
        <v>18.195362527265324</v>
      </c>
      <c r="H1837">
        <v>0.60901214912752966</v>
      </c>
    </row>
    <row r="1838" spans="1:8" x14ac:dyDescent="0.2">
      <c r="A1838" t="s">
        <v>18</v>
      </c>
      <c r="B1838">
        <v>2013</v>
      </c>
      <c r="C1838" t="s">
        <v>56</v>
      </c>
      <c r="D1838" t="s">
        <v>65</v>
      </c>
      <c r="E1838" t="s">
        <v>67</v>
      </c>
    </row>
    <row r="1839" spans="1:8" x14ac:dyDescent="0.2">
      <c r="A1839" t="s">
        <v>18</v>
      </c>
      <c r="B1839">
        <v>2013</v>
      </c>
      <c r="C1839" t="s">
        <v>56</v>
      </c>
      <c r="D1839" t="s">
        <v>65</v>
      </c>
      <c r="E1839" t="s">
        <v>68</v>
      </c>
    </row>
    <row r="1840" spans="1:8" x14ac:dyDescent="0.2">
      <c r="A1840" t="s">
        <v>18</v>
      </c>
      <c r="B1840">
        <v>2013</v>
      </c>
      <c r="C1840" t="s">
        <v>56</v>
      </c>
      <c r="D1840" t="s">
        <v>65</v>
      </c>
      <c r="E1840" t="s">
        <v>58</v>
      </c>
      <c r="F1840">
        <v>3795.9610000000007</v>
      </c>
      <c r="G1840">
        <v>18.195362527265324</v>
      </c>
      <c r="H1840">
        <v>0.60901214912752966</v>
      </c>
    </row>
    <row r="1841" spans="1:8" x14ac:dyDescent="0.2">
      <c r="A1841" t="s">
        <v>18</v>
      </c>
      <c r="B1841">
        <v>2014</v>
      </c>
      <c r="C1841" t="s">
        <v>56</v>
      </c>
      <c r="D1841" t="s">
        <v>65</v>
      </c>
      <c r="E1841" t="s">
        <v>66</v>
      </c>
    </row>
    <row r="1842" spans="1:8" x14ac:dyDescent="0.2">
      <c r="A1842" t="s">
        <v>18</v>
      </c>
      <c r="B1842">
        <v>2014</v>
      </c>
      <c r="C1842" t="s">
        <v>56</v>
      </c>
      <c r="D1842" t="s">
        <v>65</v>
      </c>
      <c r="E1842" t="s">
        <v>83</v>
      </c>
      <c r="F1842">
        <v>2169.2910000000002</v>
      </c>
      <c r="G1842">
        <v>10.436502842379623</v>
      </c>
      <c r="H1842">
        <v>0.33910691049936903</v>
      </c>
    </row>
    <row r="1843" spans="1:8" x14ac:dyDescent="0.2">
      <c r="A1843" t="s">
        <v>18</v>
      </c>
      <c r="B1843">
        <v>2014</v>
      </c>
      <c r="C1843" t="s">
        <v>56</v>
      </c>
      <c r="D1843" t="s">
        <v>65</v>
      </c>
      <c r="E1843" t="s">
        <v>67</v>
      </c>
    </row>
    <row r="1844" spans="1:8" x14ac:dyDescent="0.2">
      <c r="A1844" t="s">
        <v>18</v>
      </c>
      <c r="B1844">
        <v>2014</v>
      </c>
      <c r="C1844" t="s">
        <v>56</v>
      </c>
      <c r="D1844" t="s">
        <v>65</v>
      </c>
      <c r="E1844" t="s">
        <v>68</v>
      </c>
    </row>
    <row r="1845" spans="1:8" x14ac:dyDescent="0.2">
      <c r="A1845" t="s">
        <v>18</v>
      </c>
      <c r="B1845">
        <v>2014</v>
      </c>
      <c r="C1845" t="s">
        <v>56</v>
      </c>
      <c r="D1845" t="s">
        <v>65</v>
      </c>
      <c r="E1845" t="s">
        <v>58</v>
      </c>
      <c r="F1845">
        <v>2169.2910000000002</v>
      </c>
      <c r="G1845">
        <v>10.436502842379623</v>
      </c>
      <c r="H1845">
        <v>0.33910691049936903</v>
      </c>
    </row>
    <row r="1846" spans="1:8" x14ac:dyDescent="0.2">
      <c r="A1846" t="s">
        <v>18</v>
      </c>
      <c r="B1846">
        <v>2015</v>
      </c>
      <c r="C1846" t="s">
        <v>56</v>
      </c>
      <c r="D1846" t="s">
        <v>65</v>
      </c>
      <c r="E1846" t="s">
        <v>66</v>
      </c>
    </row>
    <row r="1847" spans="1:8" x14ac:dyDescent="0.2">
      <c r="A1847" t="s">
        <v>18</v>
      </c>
      <c r="B1847">
        <v>2015</v>
      </c>
      <c r="C1847" t="s">
        <v>56</v>
      </c>
      <c r="D1847" t="s">
        <v>65</v>
      </c>
      <c r="E1847" t="s">
        <v>83</v>
      </c>
      <c r="F1847">
        <v>3513.261</v>
      </c>
      <c r="G1847">
        <v>16.974201142714918</v>
      </c>
      <c r="H1847">
        <v>0.53090495314795716</v>
      </c>
    </row>
    <row r="1848" spans="1:8" x14ac:dyDescent="0.2">
      <c r="A1848" t="s">
        <v>18</v>
      </c>
      <c r="B1848">
        <v>2015</v>
      </c>
      <c r="C1848" t="s">
        <v>56</v>
      </c>
      <c r="D1848" t="s">
        <v>65</v>
      </c>
      <c r="E1848" t="s">
        <v>67</v>
      </c>
    </row>
    <row r="1849" spans="1:8" x14ac:dyDescent="0.2">
      <c r="A1849" t="s">
        <v>18</v>
      </c>
      <c r="B1849">
        <v>2015</v>
      </c>
      <c r="C1849" t="s">
        <v>56</v>
      </c>
      <c r="D1849" t="s">
        <v>65</v>
      </c>
      <c r="E1849" t="s">
        <v>68</v>
      </c>
    </row>
    <row r="1850" spans="1:8" x14ac:dyDescent="0.2">
      <c r="A1850" t="s">
        <v>18</v>
      </c>
      <c r="B1850">
        <v>2015</v>
      </c>
      <c r="C1850" t="s">
        <v>56</v>
      </c>
      <c r="D1850" t="s">
        <v>65</v>
      </c>
      <c r="E1850" t="s">
        <v>58</v>
      </c>
      <c r="F1850">
        <v>3513.261</v>
      </c>
      <c r="G1850">
        <v>16.974201142714918</v>
      </c>
      <c r="H1850">
        <v>0.53090495314795716</v>
      </c>
    </row>
    <row r="1851" spans="1:8" x14ac:dyDescent="0.2">
      <c r="A1851" t="s">
        <v>18</v>
      </c>
      <c r="B1851">
        <v>2016</v>
      </c>
      <c r="C1851" t="s">
        <v>56</v>
      </c>
      <c r="D1851" t="s">
        <v>65</v>
      </c>
      <c r="E1851" t="s">
        <v>66</v>
      </c>
    </row>
    <row r="1852" spans="1:8" x14ac:dyDescent="0.2">
      <c r="A1852" t="s">
        <v>18</v>
      </c>
      <c r="B1852">
        <v>2016</v>
      </c>
      <c r="C1852" t="s">
        <v>56</v>
      </c>
      <c r="D1852" t="s">
        <v>65</v>
      </c>
      <c r="E1852" t="s">
        <v>83</v>
      </c>
      <c r="F1852">
        <v>3433.8029999999999</v>
      </c>
      <c r="G1852">
        <v>16.572408301158312</v>
      </c>
      <c r="H1852">
        <v>0.47295358974174168</v>
      </c>
    </row>
    <row r="1853" spans="1:8" x14ac:dyDescent="0.2">
      <c r="A1853" t="s">
        <v>18</v>
      </c>
      <c r="B1853">
        <v>2016</v>
      </c>
      <c r="C1853" t="s">
        <v>56</v>
      </c>
      <c r="D1853" t="s">
        <v>65</v>
      </c>
      <c r="E1853" t="s">
        <v>67</v>
      </c>
    </row>
    <row r="1854" spans="1:8" x14ac:dyDescent="0.2">
      <c r="A1854" t="s">
        <v>18</v>
      </c>
      <c r="B1854">
        <v>2016</v>
      </c>
      <c r="C1854" t="s">
        <v>56</v>
      </c>
      <c r="D1854" t="s">
        <v>65</v>
      </c>
      <c r="E1854" t="s">
        <v>68</v>
      </c>
    </row>
    <row r="1855" spans="1:8" x14ac:dyDescent="0.2">
      <c r="A1855" t="s">
        <v>18</v>
      </c>
      <c r="B1855">
        <v>2016</v>
      </c>
      <c r="C1855" t="s">
        <v>56</v>
      </c>
      <c r="D1855" t="s">
        <v>65</v>
      </c>
      <c r="E1855" t="s">
        <v>58</v>
      </c>
      <c r="F1855">
        <v>3433.8029999999999</v>
      </c>
      <c r="G1855">
        <v>16.572408301158312</v>
      </c>
      <c r="H1855">
        <v>0.47295358974174168</v>
      </c>
    </row>
    <row r="1856" spans="1:8" x14ac:dyDescent="0.2">
      <c r="A1856" t="s">
        <v>18</v>
      </c>
      <c r="B1856">
        <v>2017</v>
      </c>
      <c r="C1856" t="s">
        <v>56</v>
      </c>
      <c r="D1856" t="s">
        <v>65</v>
      </c>
      <c r="E1856" t="s">
        <v>66</v>
      </c>
    </row>
    <row r="1857" spans="1:8" x14ac:dyDescent="0.2">
      <c r="A1857" t="s">
        <v>18</v>
      </c>
      <c r="B1857">
        <v>2017</v>
      </c>
      <c r="C1857" t="s">
        <v>56</v>
      </c>
      <c r="D1857" t="s">
        <v>65</v>
      </c>
      <c r="E1857" t="s">
        <v>83</v>
      </c>
      <c r="F1857">
        <v>3563.0889999999999</v>
      </c>
      <c r="G1857">
        <v>17.202964839139842</v>
      </c>
      <c r="H1857">
        <v>0.4838809833525004</v>
      </c>
    </row>
    <row r="1858" spans="1:8" x14ac:dyDescent="0.2">
      <c r="A1858" t="s">
        <v>18</v>
      </c>
      <c r="B1858">
        <v>2017</v>
      </c>
      <c r="C1858" t="s">
        <v>56</v>
      </c>
      <c r="D1858" t="s">
        <v>65</v>
      </c>
      <c r="E1858" t="s">
        <v>67</v>
      </c>
    </row>
    <row r="1859" spans="1:8" x14ac:dyDescent="0.2">
      <c r="A1859" t="s">
        <v>18</v>
      </c>
      <c r="B1859">
        <v>2017</v>
      </c>
      <c r="C1859" t="s">
        <v>56</v>
      </c>
      <c r="D1859" t="s">
        <v>65</v>
      </c>
      <c r="E1859" t="s">
        <v>68</v>
      </c>
    </row>
    <row r="1860" spans="1:8" x14ac:dyDescent="0.2">
      <c r="A1860" t="s">
        <v>18</v>
      </c>
      <c r="B1860">
        <v>2017</v>
      </c>
      <c r="C1860" t="s">
        <v>56</v>
      </c>
      <c r="D1860" t="s">
        <v>65</v>
      </c>
      <c r="E1860" t="s">
        <v>58</v>
      </c>
      <c r="F1860">
        <v>3563.0889999999999</v>
      </c>
      <c r="G1860">
        <v>17.202964839139842</v>
      </c>
      <c r="H1860">
        <v>0.4838809833525004</v>
      </c>
    </row>
    <row r="1861" spans="1:8" x14ac:dyDescent="0.2">
      <c r="A1861" t="s">
        <v>18</v>
      </c>
      <c r="B1861">
        <v>2018</v>
      </c>
      <c r="C1861" t="s">
        <v>56</v>
      </c>
      <c r="D1861" t="s">
        <v>65</v>
      </c>
      <c r="E1861" t="s">
        <v>66</v>
      </c>
    </row>
    <row r="1862" spans="1:8" x14ac:dyDescent="0.2">
      <c r="A1862" t="s">
        <v>18</v>
      </c>
      <c r="B1862">
        <v>2018</v>
      </c>
      <c r="C1862" t="s">
        <v>56</v>
      </c>
      <c r="D1862" t="s">
        <v>65</v>
      </c>
      <c r="E1862" t="s">
        <v>83</v>
      </c>
      <c r="F1862">
        <v>5032.8980000000001</v>
      </c>
      <c r="G1862">
        <v>24.210088567970221</v>
      </c>
      <c r="H1862">
        <v>0.50564094753488342</v>
      </c>
    </row>
    <row r="1863" spans="1:8" x14ac:dyDescent="0.2">
      <c r="A1863" t="s">
        <v>18</v>
      </c>
      <c r="B1863">
        <v>2018</v>
      </c>
      <c r="C1863" t="s">
        <v>56</v>
      </c>
      <c r="D1863" t="s">
        <v>65</v>
      </c>
      <c r="E1863" t="s">
        <v>67</v>
      </c>
    </row>
    <row r="1864" spans="1:8" x14ac:dyDescent="0.2">
      <c r="A1864" t="s">
        <v>18</v>
      </c>
      <c r="B1864">
        <v>2018</v>
      </c>
      <c r="C1864" t="s">
        <v>56</v>
      </c>
      <c r="D1864" t="s">
        <v>65</v>
      </c>
      <c r="E1864" t="s">
        <v>68</v>
      </c>
    </row>
    <row r="1865" spans="1:8" x14ac:dyDescent="0.2">
      <c r="A1865" t="s">
        <v>18</v>
      </c>
      <c r="B1865">
        <v>2018</v>
      </c>
      <c r="C1865" t="s">
        <v>56</v>
      </c>
      <c r="D1865" t="s">
        <v>65</v>
      </c>
      <c r="E1865" t="s">
        <v>58</v>
      </c>
      <c r="F1865">
        <v>5032.8980000000001</v>
      </c>
      <c r="G1865">
        <v>24.210088567970221</v>
      </c>
      <c r="H1865">
        <v>0.50564094753488342</v>
      </c>
    </row>
    <row r="1866" spans="1:8" x14ac:dyDescent="0.2">
      <c r="A1866" t="s">
        <v>18</v>
      </c>
      <c r="B1866">
        <v>2019</v>
      </c>
      <c r="C1866" t="s">
        <v>56</v>
      </c>
      <c r="D1866" t="s">
        <v>65</v>
      </c>
      <c r="E1866" t="s">
        <v>66</v>
      </c>
    </row>
    <row r="1867" spans="1:8" x14ac:dyDescent="0.2">
      <c r="A1867" t="s">
        <v>18</v>
      </c>
      <c r="B1867">
        <v>2019</v>
      </c>
      <c r="C1867" t="s">
        <v>56</v>
      </c>
      <c r="D1867" t="s">
        <v>65</v>
      </c>
      <c r="E1867" t="s">
        <v>83</v>
      </c>
      <c r="F1867">
        <v>5449.2539999999999</v>
      </c>
      <c r="G1867">
        <v>26.197725592295946</v>
      </c>
      <c r="H1867">
        <v>0.50633408566478444</v>
      </c>
    </row>
    <row r="1868" spans="1:8" x14ac:dyDescent="0.2">
      <c r="A1868" t="s">
        <v>18</v>
      </c>
      <c r="B1868">
        <v>2019</v>
      </c>
      <c r="C1868" t="s">
        <v>56</v>
      </c>
      <c r="D1868" t="s">
        <v>65</v>
      </c>
      <c r="E1868" t="s">
        <v>67</v>
      </c>
    </row>
    <row r="1869" spans="1:8" x14ac:dyDescent="0.2">
      <c r="A1869" t="s">
        <v>18</v>
      </c>
      <c r="B1869">
        <v>2019</v>
      </c>
      <c r="C1869" t="s">
        <v>56</v>
      </c>
      <c r="D1869" t="s">
        <v>65</v>
      </c>
      <c r="E1869" t="s">
        <v>68</v>
      </c>
    </row>
    <row r="1870" spans="1:8" x14ac:dyDescent="0.2">
      <c r="A1870" t="s">
        <v>18</v>
      </c>
      <c r="B1870">
        <v>2019</v>
      </c>
      <c r="C1870" t="s">
        <v>56</v>
      </c>
      <c r="D1870" t="s">
        <v>65</v>
      </c>
      <c r="E1870" t="s">
        <v>58</v>
      </c>
      <c r="F1870">
        <v>5449.2539999999999</v>
      </c>
      <c r="G1870">
        <v>26.197725592295946</v>
      </c>
      <c r="H1870">
        <v>0.50633408566478444</v>
      </c>
    </row>
    <row r="1871" spans="1:8" x14ac:dyDescent="0.2">
      <c r="A1871" t="s">
        <v>18</v>
      </c>
      <c r="B1871">
        <v>2020</v>
      </c>
      <c r="C1871" t="s">
        <v>56</v>
      </c>
      <c r="D1871" t="s">
        <v>65</v>
      </c>
      <c r="E1871" t="s">
        <v>66</v>
      </c>
    </row>
    <row r="1872" spans="1:8" x14ac:dyDescent="0.2">
      <c r="A1872" t="s">
        <v>18</v>
      </c>
      <c r="B1872">
        <v>2020</v>
      </c>
      <c r="C1872" t="s">
        <v>56</v>
      </c>
      <c r="D1872" t="s">
        <v>65</v>
      </c>
      <c r="E1872" t="s">
        <v>83</v>
      </c>
      <c r="F1872">
        <v>4906.1559999999999</v>
      </c>
    </row>
    <row r="1873" spans="1:8" x14ac:dyDescent="0.2">
      <c r="A1873" t="s">
        <v>18</v>
      </c>
      <c r="B1873">
        <v>2020</v>
      </c>
      <c r="C1873" t="s">
        <v>56</v>
      </c>
      <c r="D1873" t="s">
        <v>65</v>
      </c>
      <c r="E1873" t="s">
        <v>67</v>
      </c>
    </row>
    <row r="1874" spans="1:8" x14ac:dyDescent="0.2">
      <c r="A1874" t="s">
        <v>18</v>
      </c>
      <c r="B1874">
        <v>2020</v>
      </c>
      <c r="C1874" t="s">
        <v>56</v>
      </c>
      <c r="D1874" t="s">
        <v>65</v>
      </c>
      <c r="E1874" t="s">
        <v>68</v>
      </c>
    </row>
    <row r="1875" spans="1:8" x14ac:dyDescent="0.2">
      <c r="A1875" t="s">
        <v>18</v>
      </c>
      <c r="B1875">
        <v>2020</v>
      </c>
      <c r="C1875" t="s">
        <v>56</v>
      </c>
      <c r="D1875" t="s">
        <v>65</v>
      </c>
      <c r="E1875" t="s">
        <v>58</v>
      </c>
      <c r="F1875">
        <v>4906.1559999999999</v>
      </c>
    </row>
    <row r="1876" spans="1:8" x14ac:dyDescent="0.2">
      <c r="A1876" t="s">
        <v>18</v>
      </c>
      <c r="B1876">
        <v>2021</v>
      </c>
      <c r="C1876" t="s">
        <v>56</v>
      </c>
      <c r="D1876" t="s">
        <v>65</v>
      </c>
      <c r="E1876" t="s">
        <v>66</v>
      </c>
    </row>
    <row r="1877" spans="1:8" x14ac:dyDescent="0.2">
      <c r="A1877" t="s">
        <v>18</v>
      </c>
      <c r="B1877">
        <v>2021</v>
      </c>
      <c r="C1877" t="s">
        <v>56</v>
      </c>
      <c r="D1877" t="s">
        <v>65</v>
      </c>
      <c r="E1877" t="s">
        <v>83</v>
      </c>
      <c r="F1877">
        <v>6724.5119999999997</v>
      </c>
    </row>
    <row r="1878" spans="1:8" x14ac:dyDescent="0.2">
      <c r="A1878" t="s">
        <v>18</v>
      </c>
      <c r="B1878">
        <v>2021</v>
      </c>
      <c r="C1878" t="s">
        <v>56</v>
      </c>
      <c r="D1878" t="s">
        <v>65</v>
      </c>
      <c r="E1878" t="s">
        <v>67</v>
      </c>
    </row>
    <row r="1879" spans="1:8" x14ac:dyDescent="0.2">
      <c r="A1879" t="s">
        <v>18</v>
      </c>
      <c r="B1879">
        <v>2021</v>
      </c>
      <c r="C1879" t="s">
        <v>56</v>
      </c>
      <c r="D1879" t="s">
        <v>65</v>
      </c>
      <c r="E1879" t="s">
        <v>68</v>
      </c>
    </row>
    <row r="1880" spans="1:8" x14ac:dyDescent="0.2">
      <c r="A1880" t="s">
        <v>18</v>
      </c>
      <c r="B1880">
        <v>2021</v>
      </c>
      <c r="C1880" t="s">
        <v>56</v>
      </c>
      <c r="D1880" t="s">
        <v>65</v>
      </c>
      <c r="E1880" t="s">
        <v>58</v>
      </c>
      <c r="F1880">
        <v>6724.5119999999997</v>
      </c>
    </row>
    <row r="1881" spans="1:8" x14ac:dyDescent="0.2">
      <c r="A1881" t="s">
        <v>18</v>
      </c>
      <c r="B1881">
        <v>2008</v>
      </c>
      <c r="C1881" t="s">
        <v>56</v>
      </c>
      <c r="D1881" t="s">
        <v>84</v>
      </c>
      <c r="E1881" t="s">
        <v>58</v>
      </c>
      <c r="F1881">
        <v>0</v>
      </c>
      <c r="G1881">
        <v>0</v>
      </c>
      <c r="H1881">
        <v>0</v>
      </c>
    </row>
    <row r="1882" spans="1:8" x14ac:dyDescent="0.2">
      <c r="A1882" t="s">
        <v>18</v>
      </c>
      <c r="B1882">
        <v>2009</v>
      </c>
      <c r="C1882" t="s">
        <v>56</v>
      </c>
      <c r="D1882" t="s">
        <v>84</v>
      </c>
      <c r="E1882" t="s">
        <v>58</v>
      </c>
      <c r="F1882">
        <v>0</v>
      </c>
      <c r="G1882">
        <v>0</v>
      </c>
      <c r="H1882">
        <v>0</v>
      </c>
    </row>
    <row r="1883" spans="1:8" x14ac:dyDescent="0.2">
      <c r="A1883" t="s">
        <v>18</v>
      </c>
      <c r="B1883">
        <v>2010</v>
      </c>
      <c r="C1883" t="s">
        <v>56</v>
      </c>
      <c r="D1883" t="s">
        <v>84</v>
      </c>
      <c r="E1883" t="s">
        <v>58</v>
      </c>
      <c r="F1883">
        <v>0</v>
      </c>
      <c r="G1883">
        <v>0</v>
      </c>
      <c r="H1883">
        <v>0</v>
      </c>
    </row>
    <row r="1884" spans="1:8" x14ac:dyDescent="0.2">
      <c r="A1884" t="s">
        <v>18</v>
      </c>
      <c r="B1884">
        <v>2011</v>
      </c>
      <c r="C1884" t="s">
        <v>56</v>
      </c>
      <c r="D1884" t="s">
        <v>84</v>
      </c>
      <c r="E1884" t="s">
        <v>58</v>
      </c>
      <c r="F1884">
        <v>0</v>
      </c>
      <c r="G1884">
        <v>0</v>
      </c>
      <c r="H1884">
        <v>0</v>
      </c>
    </row>
    <row r="1885" spans="1:8" x14ac:dyDescent="0.2">
      <c r="A1885" t="s">
        <v>18</v>
      </c>
      <c r="B1885">
        <v>2012</v>
      </c>
      <c r="C1885" t="s">
        <v>56</v>
      </c>
      <c r="D1885" t="s">
        <v>84</v>
      </c>
      <c r="E1885" t="s">
        <v>58</v>
      </c>
      <c r="F1885">
        <v>0</v>
      </c>
      <c r="G1885">
        <v>0</v>
      </c>
      <c r="H1885">
        <v>0</v>
      </c>
    </row>
    <row r="1886" spans="1:8" x14ac:dyDescent="0.2">
      <c r="A1886" t="s">
        <v>18</v>
      </c>
      <c r="B1886">
        <v>2013</v>
      </c>
      <c r="C1886" t="s">
        <v>56</v>
      </c>
      <c r="D1886" t="s">
        <v>84</v>
      </c>
      <c r="E1886" t="s">
        <v>58</v>
      </c>
      <c r="F1886">
        <v>0</v>
      </c>
      <c r="G1886">
        <v>0</v>
      </c>
      <c r="H1886">
        <v>0</v>
      </c>
    </row>
    <row r="1887" spans="1:8" x14ac:dyDescent="0.2">
      <c r="A1887" t="s">
        <v>18</v>
      </c>
      <c r="B1887">
        <v>2014</v>
      </c>
      <c r="C1887" t="s">
        <v>56</v>
      </c>
      <c r="D1887" t="s">
        <v>84</v>
      </c>
      <c r="E1887" t="s">
        <v>58</v>
      </c>
      <c r="F1887">
        <v>0</v>
      </c>
      <c r="G1887">
        <v>0</v>
      </c>
      <c r="H1887">
        <v>0</v>
      </c>
    </row>
    <row r="1888" spans="1:8" x14ac:dyDescent="0.2">
      <c r="A1888" t="s">
        <v>18</v>
      </c>
      <c r="B1888">
        <v>2015</v>
      </c>
      <c r="C1888" t="s">
        <v>56</v>
      </c>
      <c r="D1888" t="s">
        <v>84</v>
      </c>
      <c r="E1888" t="s">
        <v>58</v>
      </c>
      <c r="F1888">
        <v>0</v>
      </c>
      <c r="G1888">
        <v>0</v>
      </c>
      <c r="H1888">
        <v>0</v>
      </c>
    </row>
    <row r="1889" spans="1:8" x14ac:dyDescent="0.2">
      <c r="A1889" t="s">
        <v>18</v>
      </c>
      <c r="B1889">
        <v>2016</v>
      </c>
      <c r="C1889" t="s">
        <v>56</v>
      </c>
      <c r="D1889" t="s">
        <v>84</v>
      </c>
      <c r="E1889" t="s">
        <v>58</v>
      </c>
      <c r="F1889">
        <v>0</v>
      </c>
      <c r="G1889">
        <v>0</v>
      </c>
      <c r="H1889">
        <v>0</v>
      </c>
    </row>
    <row r="1890" spans="1:8" x14ac:dyDescent="0.2">
      <c r="A1890" t="s">
        <v>18</v>
      </c>
      <c r="B1890">
        <v>2017</v>
      </c>
      <c r="C1890" t="s">
        <v>56</v>
      </c>
      <c r="D1890" t="s">
        <v>84</v>
      </c>
      <c r="E1890" t="s">
        <v>58</v>
      </c>
      <c r="F1890">
        <v>0</v>
      </c>
      <c r="G1890">
        <v>0</v>
      </c>
      <c r="H1890">
        <v>0</v>
      </c>
    </row>
    <row r="1891" spans="1:8" x14ac:dyDescent="0.2">
      <c r="A1891" t="s">
        <v>18</v>
      </c>
      <c r="B1891">
        <v>2018</v>
      </c>
      <c r="C1891" t="s">
        <v>56</v>
      </c>
      <c r="D1891" t="s">
        <v>84</v>
      </c>
      <c r="E1891" t="s">
        <v>58</v>
      </c>
      <c r="F1891">
        <v>0</v>
      </c>
      <c r="G1891">
        <v>0</v>
      </c>
      <c r="H1891">
        <v>0</v>
      </c>
    </row>
    <row r="1892" spans="1:8" x14ac:dyDescent="0.2">
      <c r="A1892" t="s">
        <v>18</v>
      </c>
      <c r="B1892">
        <v>2019</v>
      </c>
      <c r="C1892" t="s">
        <v>56</v>
      </c>
      <c r="D1892" t="s">
        <v>84</v>
      </c>
      <c r="E1892" t="s">
        <v>58</v>
      </c>
      <c r="F1892">
        <v>0</v>
      </c>
      <c r="G1892">
        <v>0</v>
      </c>
      <c r="H1892">
        <v>0</v>
      </c>
    </row>
    <row r="1893" spans="1:8" x14ac:dyDescent="0.2">
      <c r="A1893" t="s">
        <v>18</v>
      </c>
      <c r="B1893">
        <v>2020</v>
      </c>
      <c r="C1893" t="s">
        <v>56</v>
      </c>
      <c r="D1893" t="s">
        <v>84</v>
      </c>
      <c r="E1893" t="s">
        <v>58</v>
      </c>
    </row>
    <row r="1894" spans="1:8" x14ac:dyDescent="0.2">
      <c r="A1894" t="s">
        <v>18</v>
      </c>
      <c r="B1894">
        <v>2021</v>
      </c>
      <c r="C1894" t="s">
        <v>56</v>
      </c>
      <c r="D1894" t="s">
        <v>84</v>
      </c>
      <c r="E1894" t="s">
        <v>58</v>
      </c>
    </row>
    <row r="1895" spans="1:8" x14ac:dyDescent="0.2">
      <c r="A1895" t="s">
        <v>46</v>
      </c>
      <c r="B1895">
        <v>2012</v>
      </c>
      <c r="C1895" t="s">
        <v>56</v>
      </c>
      <c r="D1895" t="s">
        <v>57</v>
      </c>
      <c r="E1895" t="s">
        <v>58</v>
      </c>
      <c r="F1895">
        <v>950.85511457000007</v>
      </c>
      <c r="G1895">
        <v>22.836198842853314</v>
      </c>
      <c r="H1895">
        <v>0.29201039280551055</v>
      </c>
    </row>
    <row r="1896" spans="1:8" x14ac:dyDescent="0.2">
      <c r="A1896" t="s">
        <v>46</v>
      </c>
      <c r="B1896">
        <v>2013</v>
      </c>
      <c r="C1896" t="s">
        <v>56</v>
      </c>
      <c r="D1896" t="s">
        <v>57</v>
      </c>
      <c r="E1896" t="s">
        <v>58</v>
      </c>
      <c r="F1896">
        <v>823.66422592999993</v>
      </c>
      <c r="G1896">
        <v>19.192986987802112</v>
      </c>
      <c r="H1896">
        <v>0.22884546810445835</v>
      </c>
    </row>
    <row r="1897" spans="1:8" x14ac:dyDescent="0.2">
      <c r="A1897" t="s">
        <v>46</v>
      </c>
      <c r="B1897">
        <v>2014</v>
      </c>
      <c r="C1897" t="s">
        <v>56</v>
      </c>
      <c r="D1897" t="s">
        <v>57</v>
      </c>
      <c r="E1897" t="s">
        <v>58</v>
      </c>
      <c r="F1897">
        <v>1844.8702586300001</v>
      </c>
      <c r="G1897">
        <v>40.950778577897637</v>
      </c>
      <c r="H1897">
        <v>0.47279472511554649</v>
      </c>
    </row>
    <row r="1898" spans="1:8" x14ac:dyDescent="0.2">
      <c r="A1898" t="s">
        <v>46</v>
      </c>
      <c r="B1898">
        <v>2015</v>
      </c>
      <c r="C1898" t="s">
        <v>56</v>
      </c>
      <c r="D1898" t="s">
        <v>57</v>
      </c>
      <c r="E1898" t="s">
        <v>58</v>
      </c>
      <c r="F1898">
        <v>1478.5321461899998</v>
      </c>
      <c r="G1898">
        <v>28.929538069094011</v>
      </c>
      <c r="H1898">
        <v>0.34626089377203101</v>
      </c>
    </row>
    <row r="1899" spans="1:8" x14ac:dyDescent="0.2">
      <c r="A1899" t="s">
        <v>46</v>
      </c>
      <c r="B1899">
        <v>2016</v>
      </c>
      <c r="C1899" t="s">
        <v>56</v>
      </c>
      <c r="D1899" t="s">
        <v>57</v>
      </c>
      <c r="E1899" t="s">
        <v>58</v>
      </c>
      <c r="F1899">
        <v>3031.38444247896</v>
      </c>
      <c r="G1899">
        <v>47.91379498418241</v>
      </c>
      <c r="H1899">
        <v>0.63062837512997194</v>
      </c>
    </row>
    <row r="1900" spans="1:8" x14ac:dyDescent="0.2">
      <c r="A1900" t="s">
        <v>46</v>
      </c>
      <c r="B1900">
        <v>2012</v>
      </c>
      <c r="C1900" t="s">
        <v>56</v>
      </c>
      <c r="D1900" t="s">
        <v>59</v>
      </c>
      <c r="E1900" t="s">
        <v>60</v>
      </c>
      <c r="F1900">
        <v>130</v>
      </c>
      <c r="G1900">
        <v>3.122143220435273</v>
      </c>
      <c r="H1900">
        <v>3.9923381052520732E-2</v>
      </c>
    </row>
    <row r="1901" spans="1:8" x14ac:dyDescent="0.2">
      <c r="A1901" t="s">
        <v>46</v>
      </c>
      <c r="B1901">
        <v>2012</v>
      </c>
      <c r="C1901" t="s">
        <v>56</v>
      </c>
      <c r="D1901" t="s">
        <v>59</v>
      </c>
      <c r="E1901" t="s">
        <v>61</v>
      </c>
      <c r="F1901">
        <v>10</v>
      </c>
      <c r="G1901">
        <v>0.24016486311040564</v>
      </c>
      <c r="H1901">
        <v>3.0710293117323637E-3</v>
      </c>
    </row>
    <row r="1902" spans="1:8" x14ac:dyDescent="0.2">
      <c r="A1902" t="s">
        <v>46</v>
      </c>
      <c r="B1902">
        <v>2012</v>
      </c>
      <c r="C1902" t="s">
        <v>56</v>
      </c>
      <c r="D1902" t="s">
        <v>59</v>
      </c>
      <c r="E1902" t="s">
        <v>62</v>
      </c>
    </row>
    <row r="1903" spans="1:8" x14ac:dyDescent="0.2">
      <c r="A1903" t="s">
        <v>46</v>
      </c>
      <c r="B1903">
        <v>2012</v>
      </c>
      <c r="C1903" t="s">
        <v>56</v>
      </c>
      <c r="D1903" t="s">
        <v>59</v>
      </c>
      <c r="E1903" t="s">
        <v>58</v>
      </c>
      <c r="F1903">
        <v>140</v>
      </c>
      <c r="G1903">
        <v>3.3623080835456789</v>
      </c>
      <c r="H1903">
        <v>4.2994410364253097E-2</v>
      </c>
    </row>
    <row r="1904" spans="1:8" x14ac:dyDescent="0.2">
      <c r="A1904" t="s">
        <v>46</v>
      </c>
      <c r="B1904">
        <v>2013</v>
      </c>
      <c r="C1904" t="s">
        <v>56</v>
      </c>
      <c r="D1904" t="s">
        <v>59</v>
      </c>
      <c r="E1904" t="s">
        <v>60</v>
      </c>
      <c r="F1904">
        <v>60</v>
      </c>
      <c r="G1904">
        <v>1.3981173189449592</v>
      </c>
      <c r="H1904">
        <v>1.6670297985522102E-2</v>
      </c>
    </row>
    <row r="1905" spans="1:8" x14ac:dyDescent="0.2">
      <c r="A1905" t="s">
        <v>46</v>
      </c>
      <c r="B1905">
        <v>2013</v>
      </c>
      <c r="C1905" t="s">
        <v>56</v>
      </c>
      <c r="D1905" t="s">
        <v>59</v>
      </c>
      <c r="E1905" t="s">
        <v>61</v>
      </c>
      <c r="F1905">
        <v>218.04174900000001</v>
      </c>
      <c r="G1905">
        <v>5.0807990921658295</v>
      </c>
      <c r="H1905">
        <v>6.0580348818573611E-2</v>
      </c>
    </row>
    <row r="1906" spans="1:8" x14ac:dyDescent="0.2">
      <c r="A1906" t="s">
        <v>46</v>
      </c>
      <c r="B1906">
        <v>2013</v>
      </c>
      <c r="C1906" t="s">
        <v>56</v>
      </c>
      <c r="D1906" t="s">
        <v>59</v>
      </c>
      <c r="E1906" t="s">
        <v>62</v>
      </c>
    </row>
    <row r="1907" spans="1:8" x14ac:dyDescent="0.2">
      <c r="A1907" t="s">
        <v>46</v>
      </c>
      <c r="B1907">
        <v>2013</v>
      </c>
      <c r="C1907" t="s">
        <v>56</v>
      </c>
      <c r="D1907" t="s">
        <v>59</v>
      </c>
      <c r="E1907" t="s">
        <v>58</v>
      </c>
      <c r="F1907">
        <v>278.04174899999998</v>
      </c>
      <c r="G1907">
        <v>6.478916411110788</v>
      </c>
      <c r="H1907">
        <v>7.7250646804095699E-2</v>
      </c>
    </row>
    <row r="1908" spans="1:8" x14ac:dyDescent="0.2">
      <c r="A1908" t="s">
        <v>46</v>
      </c>
      <c r="B1908">
        <v>2014</v>
      </c>
      <c r="C1908" t="s">
        <v>56</v>
      </c>
      <c r="D1908" t="s">
        <v>59</v>
      </c>
      <c r="E1908" t="s">
        <v>60</v>
      </c>
      <c r="F1908">
        <v>208.57045463</v>
      </c>
      <c r="G1908">
        <v>4.6296602514407752</v>
      </c>
      <c r="H1908">
        <v>5.3451461045962066E-2</v>
      </c>
    </row>
    <row r="1909" spans="1:8" x14ac:dyDescent="0.2">
      <c r="A1909" t="s">
        <v>46</v>
      </c>
      <c r="B1909">
        <v>2014</v>
      </c>
      <c r="C1909" t="s">
        <v>56</v>
      </c>
      <c r="D1909" t="s">
        <v>59</v>
      </c>
      <c r="E1909" t="s">
        <v>61</v>
      </c>
      <c r="F1909">
        <v>285.25900000000001</v>
      </c>
      <c r="G1909">
        <v>6.3319239343297982</v>
      </c>
      <c r="H1909">
        <v>7.3104842934532052E-2</v>
      </c>
    </row>
    <row r="1910" spans="1:8" x14ac:dyDescent="0.2">
      <c r="A1910" t="s">
        <v>46</v>
      </c>
      <c r="B1910">
        <v>2014</v>
      </c>
      <c r="C1910" t="s">
        <v>56</v>
      </c>
      <c r="D1910" t="s">
        <v>59</v>
      </c>
      <c r="E1910" t="s">
        <v>62</v>
      </c>
      <c r="F1910">
        <v>10.754</v>
      </c>
      <c r="G1910">
        <v>0.23870766562941972</v>
      </c>
      <c r="H1910">
        <v>2.7559848450634606E-3</v>
      </c>
    </row>
    <row r="1911" spans="1:8" x14ac:dyDescent="0.2">
      <c r="A1911" t="s">
        <v>46</v>
      </c>
      <c r="B1911">
        <v>2014</v>
      </c>
      <c r="C1911" t="s">
        <v>56</v>
      </c>
      <c r="D1911" t="s">
        <v>59</v>
      </c>
      <c r="E1911" t="s">
        <v>58</v>
      </c>
      <c r="F1911">
        <v>504.58345463000001</v>
      </c>
      <c r="G1911">
        <v>11.200291851399992</v>
      </c>
      <c r="H1911">
        <v>0.12931228882555756</v>
      </c>
    </row>
    <row r="1912" spans="1:8" x14ac:dyDescent="0.2">
      <c r="A1912" t="s">
        <v>46</v>
      </c>
      <c r="B1912">
        <v>2015</v>
      </c>
      <c r="C1912" t="s">
        <v>56</v>
      </c>
      <c r="D1912" t="s">
        <v>59</v>
      </c>
      <c r="E1912" t="s">
        <v>60</v>
      </c>
      <c r="F1912">
        <v>166.64299685</v>
      </c>
      <c r="G1912">
        <v>3.260602032727447</v>
      </c>
      <c r="H1912">
        <v>3.9026512327663465E-2</v>
      </c>
    </row>
    <row r="1913" spans="1:8" x14ac:dyDescent="0.2">
      <c r="A1913" t="s">
        <v>46</v>
      </c>
      <c r="B1913">
        <v>2015</v>
      </c>
      <c r="C1913" t="s">
        <v>56</v>
      </c>
      <c r="D1913" t="s">
        <v>59</v>
      </c>
      <c r="E1913" t="s">
        <v>61</v>
      </c>
    </row>
    <row r="1914" spans="1:8" x14ac:dyDescent="0.2">
      <c r="A1914" t="s">
        <v>46</v>
      </c>
      <c r="B1914">
        <v>2015</v>
      </c>
      <c r="C1914" t="s">
        <v>56</v>
      </c>
      <c r="D1914" t="s">
        <v>59</v>
      </c>
      <c r="E1914" t="s">
        <v>62</v>
      </c>
      <c r="F1914">
        <v>3.5</v>
      </c>
      <c r="G1914">
        <v>6.8482368477917013E-2</v>
      </c>
      <c r="H1914">
        <v>8.1967316796260632E-4</v>
      </c>
    </row>
    <row r="1915" spans="1:8" x14ac:dyDescent="0.2">
      <c r="A1915" t="s">
        <v>46</v>
      </c>
      <c r="B1915">
        <v>2015</v>
      </c>
      <c r="C1915" t="s">
        <v>56</v>
      </c>
      <c r="D1915" t="s">
        <v>59</v>
      </c>
      <c r="E1915" t="s">
        <v>58</v>
      </c>
      <c r="F1915">
        <v>170.14299685</v>
      </c>
      <c r="G1915">
        <v>3.329084401205364</v>
      </c>
      <c r="H1915">
        <v>3.9846185495626074E-2</v>
      </c>
    </row>
    <row r="1916" spans="1:8" x14ac:dyDescent="0.2">
      <c r="A1916" t="s">
        <v>46</v>
      </c>
      <c r="B1916">
        <v>2016</v>
      </c>
      <c r="C1916" t="s">
        <v>56</v>
      </c>
      <c r="D1916" t="s">
        <v>59</v>
      </c>
      <c r="E1916" t="s">
        <v>60</v>
      </c>
      <c r="F1916">
        <v>18.289104899999998</v>
      </c>
      <c r="G1916">
        <v>0.28907597807231539</v>
      </c>
      <c r="H1916">
        <v>3.8047396245910695E-3</v>
      </c>
    </row>
    <row r="1917" spans="1:8" x14ac:dyDescent="0.2">
      <c r="A1917" t="s">
        <v>46</v>
      </c>
      <c r="B1917">
        <v>2016</v>
      </c>
      <c r="C1917" t="s">
        <v>56</v>
      </c>
      <c r="D1917" t="s">
        <v>59</v>
      </c>
      <c r="E1917" t="s">
        <v>61</v>
      </c>
      <c r="F1917">
        <v>50.666666670000005</v>
      </c>
      <c r="G1917">
        <v>0.8008328621535894</v>
      </c>
      <c r="H1917">
        <v>1.0540344941938449E-2</v>
      </c>
    </row>
    <row r="1918" spans="1:8" x14ac:dyDescent="0.2">
      <c r="A1918" t="s">
        <v>46</v>
      </c>
      <c r="B1918">
        <v>2016</v>
      </c>
      <c r="C1918" t="s">
        <v>56</v>
      </c>
      <c r="D1918" t="s">
        <v>59</v>
      </c>
      <c r="E1918" t="s">
        <v>62</v>
      </c>
    </row>
    <row r="1919" spans="1:8" x14ac:dyDescent="0.2">
      <c r="A1919" t="s">
        <v>46</v>
      </c>
      <c r="B1919">
        <v>2016</v>
      </c>
      <c r="C1919" t="s">
        <v>56</v>
      </c>
      <c r="D1919" t="s">
        <v>59</v>
      </c>
      <c r="E1919" t="s">
        <v>58</v>
      </c>
      <c r="F1919">
        <v>68.955771569999996</v>
      </c>
      <c r="G1919">
        <v>1.0899088402259047</v>
      </c>
      <c r="H1919">
        <v>1.4345084566529517E-2</v>
      </c>
    </row>
    <row r="1920" spans="1:8" x14ac:dyDescent="0.2">
      <c r="A1920" t="s">
        <v>46</v>
      </c>
      <c r="B1920">
        <v>2012</v>
      </c>
      <c r="C1920" t="s">
        <v>56</v>
      </c>
      <c r="D1920" t="s">
        <v>63</v>
      </c>
      <c r="E1920" t="s">
        <v>64</v>
      </c>
      <c r="F1920">
        <v>313.33081700000002</v>
      </c>
      <c r="G1920">
        <v>7.5251052773076559</v>
      </c>
      <c r="H1920">
        <v>9.6224812327604936E-2</v>
      </c>
    </row>
    <row r="1921" spans="1:8" x14ac:dyDescent="0.2">
      <c r="A1921" t="s">
        <v>46</v>
      </c>
      <c r="B1921">
        <v>2012</v>
      </c>
      <c r="C1921" t="s">
        <v>56</v>
      </c>
      <c r="D1921" t="s">
        <v>63</v>
      </c>
      <c r="E1921" t="s">
        <v>32</v>
      </c>
      <c r="F1921">
        <v>5</v>
      </c>
      <c r="G1921">
        <v>0.12008243155520282</v>
      </c>
      <c r="H1921">
        <v>1.5355146558661819E-3</v>
      </c>
    </row>
    <row r="1922" spans="1:8" x14ac:dyDescent="0.2">
      <c r="A1922" t="s">
        <v>46</v>
      </c>
      <c r="B1922">
        <v>2012</v>
      </c>
      <c r="C1922" t="s">
        <v>56</v>
      </c>
      <c r="D1922" t="s">
        <v>63</v>
      </c>
      <c r="E1922" t="s">
        <v>58</v>
      </c>
      <c r="F1922">
        <v>318.33081700000002</v>
      </c>
      <c r="G1922">
        <v>7.645187708862859</v>
      </c>
      <c r="H1922">
        <v>9.7760326983471119E-2</v>
      </c>
    </row>
    <row r="1923" spans="1:8" x14ac:dyDescent="0.2">
      <c r="A1923" t="s">
        <v>46</v>
      </c>
      <c r="B1923">
        <v>2013</v>
      </c>
      <c r="C1923" t="s">
        <v>56</v>
      </c>
      <c r="D1923" t="s">
        <v>63</v>
      </c>
      <c r="E1923" t="s">
        <v>64</v>
      </c>
      <c r="F1923">
        <v>188.9223389</v>
      </c>
      <c r="G1923">
        <v>4.4022598991946493</v>
      </c>
      <c r="H1923">
        <v>5.2489861426413237E-2</v>
      </c>
    </row>
    <row r="1924" spans="1:8" x14ac:dyDescent="0.2">
      <c r="A1924" t="s">
        <v>46</v>
      </c>
      <c r="B1924">
        <v>2013</v>
      </c>
      <c r="C1924" t="s">
        <v>56</v>
      </c>
      <c r="D1924" t="s">
        <v>63</v>
      </c>
      <c r="E1924" t="s">
        <v>32</v>
      </c>
    </row>
    <row r="1925" spans="1:8" x14ac:dyDescent="0.2">
      <c r="A1925" t="s">
        <v>46</v>
      </c>
      <c r="B1925">
        <v>2013</v>
      </c>
      <c r="C1925" t="s">
        <v>56</v>
      </c>
      <c r="D1925" t="s">
        <v>63</v>
      </c>
      <c r="E1925" t="s">
        <v>58</v>
      </c>
      <c r="F1925">
        <v>188.9223389</v>
      </c>
      <c r="G1925">
        <v>4.4022598991946493</v>
      </c>
      <c r="H1925">
        <v>5.2489861426413237E-2</v>
      </c>
    </row>
    <row r="1926" spans="1:8" x14ac:dyDescent="0.2">
      <c r="A1926" t="s">
        <v>46</v>
      </c>
      <c r="B1926">
        <v>2014</v>
      </c>
      <c r="C1926" t="s">
        <v>56</v>
      </c>
      <c r="D1926" t="s">
        <v>63</v>
      </c>
      <c r="E1926" t="s">
        <v>64</v>
      </c>
      <c r="F1926">
        <v>181.246353</v>
      </c>
      <c r="G1926">
        <v>4.0231443024433489</v>
      </c>
      <c r="H1926">
        <v>4.6448968020366577E-2</v>
      </c>
    </row>
    <row r="1927" spans="1:8" x14ac:dyDescent="0.2">
      <c r="A1927" t="s">
        <v>46</v>
      </c>
      <c r="B1927">
        <v>2014</v>
      </c>
      <c r="C1927" t="s">
        <v>56</v>
      </c>
      <c r="D1927" t="s">
        <v>63</v>
      </c>
      <c r="E1927" t="s">
        <v>32</v>
      </c>
    </row>
    <row r="1928" spans="1:8" x14ac:dyDescent="0.2">
      <c r="A1928" t="s">
        <v>46</v>
      </c>
      <c r="B1928">
        <v>2014</v>
      </c>
      <c r="C1928" t="s">
        <v>56</v>
      </c>
      <c r="D1928" t="s">
        <v>63</v>
      </c>
      <c r="E1928" t="s">
        <v>58</v>
      </c>
      <c r="F1928">
        <v>181.246353</v>
      </c>
      <c r="G1928">
        <v>4.0231443024433489</v>
      </c>
      <c r="H1928">
        <v>4.6448968020366577E-2</v>
      </c>
    </row>
    <row r="1929" spans="1:8" x14ac:dyDescent="0.2">
      <c r="A1929" t="s">
        <v>46</v>
      </c>
      <c r="B1929">
        <v>2015</v>
      </c>
      <c r="C1929" t="s">
        <v>56</v>
      </c>
      <c r="D1929" t="s">
        <v>63</v>
      </c>
      <c r="E1929" t="s">
        <v>64</v>
      </c>
    </row>
    <row r="1930" spans="1:8" x14ac:dyDescent="0.2">
      <c r="A1930" t="s">
        <v>46</v>
      </c>
      <c r="B1930">
        <v>2015</v>
      </c>
      <c r="C1930" t="s">
        <v>56</v>
      </c>
      <c r="D1930" t="s">
        <v>63</v>
      </c>
      <c r="E1930" t="s">
        <v>32</v>
      </c>
    </row>
    <row r="1931" spans="1:8" x14ac:dyDescent="0.2">
      <c r="A1931" t="s">
        <v>46</v>
      </c>
      <c r="B1931">
        <v>2015</v>
      </c>
      <c r="C1931" t="s">
        <v>56</v>
      </c>
      <c r="D1931" t="s">
        <v>63</v>
      </c>
      <c r="E1931" t="s">
        <v>58</v>
      </c>
      <c r="F1931">
        <v>0</v>
      </c>
      <c r="G1931">
        <v>0</v>
      </c>
      <c r="H1931">
        <v>0</v>
      </c>
    </row>
    <row r="1932" spans="1:8" x14ac:dyDescent="0.2">
      <c r="A1932" t="s">
        <v>46</v>
      </c>
      <c r="B1932">
        <v>2016</v>
      </c>
      <c r="C1932" t="s">
        <v>56</v>
      </c>
      <c r="D1932" t="s">
        <v>63</v>
      </c>
      <c r="E1932" t="s">
        <v>64</v>
      </c>
      <c r="F1932">
        <v>1324.9547032</v>
      </c>
      <c r="G1932">
        <v>20.942117114165299</v>
      </c>
      <c r="H1932">
        <v>0.27563446585367557</v>
      </c>
    </row>
    <row r="1933" spans="1:8" x14ac:dyDescent="0.2">
      <c r="A1933" t="s">
        <v>46</v>
      </c>
      <c r="B1933">
        <v>2016</v>
      </c>
      <c r="C1933" t="s">
        <v>56</v>
      </c>
      <c r="D1933" t="s">
        <v>63</v>
      </c>
      <c r="E1933" t="s">
        <v>32</v>
      </c>
    </row>
    <row r="1934" spans="1:8" x14ac:dyDescent="0.2">
      <c r="A1934" t="s">
        <v>46</v>
      </c>
      <c r="B1934">
        <v>2016</v>
      </c>
      <c r="C1934" t="s">
        <v>56</v>
      </c>
      <c r="D1934" t="s">
        <v>63</v>
      </c>
      <c r="E1934" t="s">
        <v>58</v>
      </c>
      <c r="F1934">
        <v>1324.9547032</v>
      </c>
      <c r="G1934">
        <v>20.942117114165299</v>
      </c>
      <c r="H1934">
        <v>0.27563446585367557</v>
      </c>
    </row>
    <row r="1935" spans="1:8" x14ac:dyDescent="0.2">
      <c r="A1935" t="s">
        <v>46</v>
      </c>
      <c r="B1935">
        <v>2012</v>
      </c>
      <c r="C1935" t="s">
        <v>56</v>
      </c>
      <c r="D1935" t="s">
        <v>65</v>
      </c>
      <c r="E1935" t="s">
        <v>66</v>
      </c>
    </row>
    <row r="1936" spans="1:8" x14ac:dyDescent="0.2">
      <c r="A1936" t="s">
        <v>46</v>
      </c>
      <c r="B1936">
        <v>2012</v>
      </c>
      <c r="C1936" t="s">
        <v>56</v>
      </c>
      <c r="D1936" t="s">
        <v>65</v>
      </c>
      <c r="E1936" t="s">
        <v>83</v>
      </c>
      <c r="F1936">
        <v>490.08604757000001</v>
      </c>
      <c r="G1936">
        <v>11.770144852696879</v>
      </c>
      <c r="H1936">
        <v>0.15050686173585315</v>
      </c>
    </row>
    <row r="1937" spans="1:8" x14ac:dyDescent="0.2">
      <c r="A1937" t="s">
        <v>46</v>
      </c>
      <c r="B1937">
        <v>2012</v>
      </c>
      <c r="C1937" t="s">
        <v>56</v>
      </c>
      <c r="D1937" t="s">
        <v>65</v>
      </c>
      <c r="E1937" t="s">
        <v>67</v>
      </c>
    </row>
    <row r="1938" spans="1:8" x14ac:dyDescent="0.2">
      <c r="A1938" t="s">
        <v>46</v>
      </c>
      <c r="B1938">
        <v>2012</v>
      </c>
      <c r="C1938" t="s">
        <v>56</v>
      </c>
      <c r="D1938" t="s">
        <v>65</v>
      </c>
      <c r="E1938" t="s">
        <v>68</v>
      </c>
      <c r="F1938">
        <v>2.43825</v>
      </c>
      <c r="G1938">
        <v>5.8558197747894655E-2</v>
      </c>
      <c r="H1938">
        <v>7.4879372193314368E-4</v>
      </c>
    </row>
    <row r="1939" spans="1:8" x14ac:dyDescent="0.2">
      <c r="A1939" t="s">
        <v>46</v>
      </c>
      <c r="B1939">
        <v>2012</v>
      </c>
      <c r="C1939" t="s">
        <v>56</v>
      </c>
      <c r="D1939" t="s">
        <v>65</v>
      </c>
      <c r="E1939" t="s">
        <v>58</v>
      </c>
      <c r="F1939">
        <v>492.52429756999999</v>
      </c>
      <c r="G1939">
        <v>11.828703050444773</v>
      </c>
      <c r="H1939">
        <v>0.15125565545778633</v>
      </c>
    </row>
    <row r="1940" spans="1:8" x14ac:dyDescent="0.2">
      <c r="A1940" t="s">
        <v>46</v>
      </c>
      <c r="B1940">
        <v>2013</v>
      </c>
      <c r="C1940" t="s">
        <v>56</v>
      </c>
      <c r="D1940" t="s">
        <v>65</v>
      </c>
      <c r="E1940" t="s">
        <v>66</v>
      </c>
    </row>
    <row r="1941" spans="1:8" x14ac:dyDescent="0.2">
      <c r="A1941" t="s">
        <v>46</v>
      </c>
      <c r="B1941">
        <v>2013</v>
      </c>
      <c r="C1941" t="s">
        <v>56</v>
      </c>
      <c r="D1941" t="s">
        <v>65</v>
      </c>
      <c r="E1941" t="s">
        <v>83</v>
      </c>
      <c r="F1941">
        <v>234.59303724</v>
      </c>
      <c r="G1941">
        <v>5.4664764711523963</v>
      </c>
      <c r="H1941">
        <v>6.5178930601991397E-2</v>
      </c>
    </row>
    <row r="1942" spans="1:8" x14ac:dyDescent="0.2">
      <c r="A1942" t="s">
        <v>46</v>
      </c>
      <c r="B1942">
        <v>2013</v>
      </c>
      <c r="C1942" t="s">
        <v>56</v>
      </c>
      <c r="D1942" t="s">
        <v>65</v>
      </c>
      <c r="E1942" t="s">
        <v>67</v>
      </c>
      <c r="F1942">
        <v>111.36155008</v>
      </c>
      <c r="G1942">
        <v>2.5949418638567399</v>
      </c>
      <c r="H1942">
        <v>3.0940503732720708E-2</v>
      </c>
    </row>
    <row r="1943" spans="1:8" x14ac:dyDescent="0.2">
      <c r="A1943" t="s">
        <v>46</v>
      </c>
      <c r="B1943">
        <v>2013</v>
      </c>
      <c r="C1943" t="s">
        <v>56</v>
      </c>
      <c r="D1943" t="s">
        <v>65</v>
      </c>
      <c r="E1943" t="s">
        <v>68</v>
      </c>
      <c r="F1943">
        <v>2.7455507099999998</v>
      </c>
      <c r="G1943">
        <v>6.3976699961543815E-2</v>
      </c>
      <c r="H1943">
        <v>7.6281914116769632E-4</v>
      </c>
    </row>
    <row r="1944" spans="1:8" x14ac:dyDescent="0.2">
      <c r="A1944" t="s">
        <v>46</v>
      </c>
      <c r="B1944">
        <v>2013</v>
      </c>
      <c r="C1944" t="s">
        <v>56</v>
      </c>
      <c r="D1944" t="s">
        <v>65</v>
      </c>
      <c r="E1944" t="s">
        <v>58</v>
      </c>
      <c r="F1944">
        <v>348.70013802999995</v>
      </c>
      <c r="G1944">
        <v>8.1253950349706781</v>
      </c>
      <c r="H1944">
        <v>9.6882253475879782E-2</v>
      </c>
    </row>
    <row r="1945" spans="1:8" x14ac:dyDescent="0.2">
      <c r="A1945" t="s">
        <v>46</v>
      </c>
      <c r="B1945">
        <v>2014</v>
      </c>
      <c r="C1945" t="s">
        <v>56</v>
      </c>
      <c r="D1945" t="s">
        <v>65</v>
      </c>
      <c r="E1945" t="s">
        <v>66</v>
      </c>
    </row>
    <row r="1946" spans="1:8" x14ac:dyDescent="0.2">
      <c r="A1946" t="s">
        <v>46</v>
      </c>
      <c r="B1946">
        <v>2014</v>
      </c>
      <c r="C1946" t="s">
        <v>56</v>
      </c>
      <c r="D1946" t="s">
        <v>65</v>
      </c>
      <c r="E1946" t="s">
        <v>83</v>
      </c>
      <c r="F1946">
        <v>1103.622451</v>
      </c>
      <c r="G1946">
        <v>24.497223267103276</v>
      </c>
      <c r="H1946">
        <v>0.2828312023087029</v>
      </c>
    </row>
    <row r="1947" spans="1:8" x14ac:dyDescent="0.2">
      <c r="A1947" t="s">
        <v>46</v>
      </c>
      <c r="B1947">
        <v>2014</v>
      </c>
      <c r="C1947" t="s">
        <v>56</v>
      </c>
      <c r="D1947" t="s">
        <v>65</v>
      </c>
      <c r="E1947" t="s">
        <v>67</v>
      </c>
    </row>
    <row r="1948" spans="1:8" x14ac:dyDescent="0.2">
      <c r="A1948" t="s">
        <v>46</v>
      </c>
      <c r="B1948">
        <v>2014</v>
      </c>
      <c r="C1948" t="s">
        <v>56</v>
      </c>
      <c r="D1948" t="s">
        <v>65</v>
      </c>
      <c r="E1948" t="s">
        <v>68</v>
      </c>
      <c r="F1948">
        <v>1.998</v>
      </c>
      <c r="G1948">
        <v>4.4349815503773538E-2</v>
      </c>
      <c r="H1948">
        <v>5.1203809935250087E-4</v>
      </c>
    </row>
    <row r="1949" spans="1:8" x14ac:dyDescent="0.2">
      <c r="A1949" t="s">
        <v>46</v>
      </c>
      <c r="B1949">
        <v>2014</v>
      </c>
      <c r="C1949" t="s">
        <v>56</v>
      </c>
      <c r="D1949" t="s">
        <v>65</v>
      </c>
      <c r="E1949" t="s">
        <v>58</v>
      </c>
      <c r="F1949">
        <v>1105.620451</v>
      </c>
      <c r="G1949">
        <v>24.541573082607052</v>
      </c>
      <c r="H1949">
        <v>0.28334324040805542</v>
      </c>
    </row>
    <row r="1950" spans="1:8" x14ac:dyDescent="0.2">
      <c r="A1950" t="s">
        <v>46</v>
      </c>
      <c r="B1950">
        <v>2015</v>
      </c>
      <c r="C1950" t="s">
        <v>56</v>
      </c>
      <c r="D1950" t="s">
        <v>65</v>
      </c>
      <c r="E1950" t="s">
        <v>66</v>
      </c>
    </row>
    <row r="1951" spans="1:8" x14ac:dyDescent="0.2">
      <c r="A1951" t="s">
        <v>46</v>
      </c>
      <c r="B1951">
        <v>2015</v>
      </c>
      <c r="C1951" t="s">
        <v>56</v>
      </c>
      <c r="D1951" t="s">
        <v>65</v>
      </c>
      <c r="E1951" t="s">
        <v>83</v>
      </c>
      <c r="F1951">
        <v>1297.2692013199999</v>
      </c>
      <c r="G1951">
        <v>25.382876417099812</v>
      </c>
      <c r="H1951">
        <v>0.30381050169893836</v>
      </c>
    </row>
    <row r="1952" spans="1:8" x14ac:dyDescent="0.2">
      <c r="A1952" t="s">
        <v>46</v>
      </c>
      <c r="B1952">
        <v>2015</v>
      </c>
      <c r="C1952" t="s">
        <v>56</v>
      </c>
      <c r="D1952" t="s">
        <v>65</v>
      </c>
      <c r="E1952" t="s">
        <v>67</v>
      </c>
    </row>
    <row r="1953" spans="1:8" x14ac:dyDescent="0.2">
      <c r="A1953" t="s">
        <v>46</v>
      </c>
      <c r="B1953">
        <v>2015</v>
      </c>
      <c r="C1953" t="s">
        <v>56</v>
      </c>
      <c r="D1953" t="s">
        <v>65</v>
      </c>
      <c r="E1953" t="s">
        <v>68</v>
      </c>
    </row>
    <row r="1954" spans="1:8" x14ac:dyDescent="0.2">
      <c r="A1954" t="s">
        <v>46</v>
      </c>
      <c r="B1954">
        <v>2015</v>
      </c>
      <c r="C1954" t="s">
        <v>56</v>
      </c>
      <c r="D1954" t="s">
        <v>65</v>
      </c>
      <c r="E1954" t="s">
        <v>58</v>
      </c>
      <c r="F1954">
        <v>1297.2692013199999</v>
      </c>
      <c r="G1954">
        <v>25.382876417099812</v>
      </c>
      <c r="H1954">
        <v>0.30381050169893836</v>
      </c>
    </row>
    <row r="1955" spans="1:8" x14ac:dyDescent="0.2">
      <c r="A1955" t="s">
        <v>46</v>
      </c>
      <c r="B1955">
        <v>2016</v>
      </c>
      <c r="C1955" t="s">
        <v>56</v>
      </c>
      <c r="D1955" t="s">
        <v>65</v>
      </c>
      <c r="E1955" t="s">
        <v>66</v>
      </c>
    </row>
    <row r="1956" spans="1:8" x14ac:dyDescent="0.2">
      <c r="A1956" t="s">
        <v>46</v>
      </c>
      <c r="B1956">
        <v>2016</v>
      </c>
      <c r="C1956" t="s">
        <v>56</v>
      </c>
      <c r="D1956" t="s">
        <v>65</v>
      </c>
      <c r="E1956" t="s">
        <v>83</v>
      </c>
      <c r="F1956">
        <v>1566.8303573089599</v>
      </c>
      <c r="G1956">
        <v>24.76518235796674</v>
      </c>
      <c r="H1956">
        <v>0.32595261375889339</v>
      </c>
    </row>
    <row r="1957" spans="1:8" x14ac:dyDescent="0.2">
      <c r="A1957" t="s">
        <v>46</v>
      </c>
      <c r="B1957">
        <v>2016</v>
      </c>
      <c r="C1957" t="s">
        <v>56</v>
      </c>
      <c r="D1957" t="s">
        <v>65</v>
      </c>
      <c r="E1957" t="s">
        <v>67</v>
      </c>
    </row>
    <row r="1958" spans="1:8" x14ac:dyDescent="0.2">
      <c r="A1958" t="s">
        <v>46</v>
      </c>
      <c r="B1958">
        <v>2016</v>
      </c>
      <c r="C1958" t="s">
        <v>56</v>
      </c>
      <c r="D1958" t="s">
        <v>65</v>
      </c>
      <c r="E1958" t="s">
        <v>68</v>
      </c>
      <c r="F1958">
        <v>59.711060400000008</v>
      </c>
      <c r="G1958">
        <v>0.94378775130023473</v>
      </c>
      <c r="H1958">
        <v>1.2421878422832532E-2</v>
      </c>
    </row>
    <row r="1959" spans="1:8" x14ac:dyDescent="0.2">
      <c r="A1959" t="s">
        <v>46</v>
      </c>
      <c r="B1959">
        <v>2016</v>
      </c>
      <c r="C1959" t="s">
        <v>56</v>
      </c>
      <c r="D1959" t="s">
        <v>65</v>
      </c>
      <c r="E1959" t="s">
        <v>58</v>
      </c>
      <c r="F1959">
        <v>1626.5414177089599</v>
      </c>
      <c r="G1959">
        <v>25.708970109266971</v>
      </c>
      <c r="H1959">
        <v>0.33837449218172583</v>
      </c>
    </row>
    <row r="1960" spans="1:8" x14ac:dyDescent="0.2">
      <c r="A1960" t="s">
        <v>46</v>
      </c>
      <c r="B1960">
        <v>2012</v>
      </c>
      <c r="C1960" t="s">
        <v>56</v>
      </c>
      <c r="D1960" t="s">
        <v>84</v>
      </c>
      <c r="E1960" t="s">
        <v>58</v>
      </c>
      <c r="F1960">
        <v>0</v>
      </c>
      <c r="G1960">
        <v>0</v>
      </c>
      <c r="H1960">
        <v>0</v>
      </c>
    </row>
    <row r="1961" spans="1:8" x14ac:dyDescent="0.2">
      <c r="A1961" t="s">
        <v>46</v>
      </c>
      <c r="B1961">
        <v>2013</v>
      </c>
      <c r="C1961" t="s">
        <v>56</v>
      </c>
      <c r="D1961" t="s">
        <v>84</v>
      </c>
      <c r="E1961" t="s">
        <v>58</v>
      </c>
      <c r="F1961">
        <v>8</v>
      </c>
      <c r="G1961">
        <v>0.18641564252599455</v>
      </c>
      <c r="H1961">
        <v>2.2227063980696138E-3</v>
      </c>
    </row>
    <row r="1962" spans="1:8" x14ac:dyDescent="0.2">
      <c r="A1962" t="s">
        <v>46</v>
      </c>
      <c r="B1962">
        <v>2014</v>
      </c>
      <c r="C1962" t="s">
        <v>56</v>
      </c>
      <c r="D1962" t="s">
        <v>84</v>
      </c>
      <c r="E1962" t="s">
        <v>58</v>
      </c>
      <c r="F1962">
        <v>53.42</v>
      </c>
      <c r="G1962">
        <v>1.1857693414472386</v>
      </c>
      <c r="H1962">
        <v>1.3690227861566864E-2</v>
      </c>
    </row>
    <row r="1963" spans="1:8" x14ac:dyDescent="0.2">
      <c r="A1963" t="s">
        <v>46</v>
      </c>
      <c r="B1963">
        <v>2015</v>
      </c>
      <c r="C1963" t="s">
        <v>56</v>
      </c>
      <c r="D1963" t="s">
        <v>84</v>
      </c>
      <c r="E1963" t="s">
        <v>58</v>
      </c>
      <c r="F1963">
        <v>11.119948019999999</v>
      </c>
      <c r="G1963">
        <v>0.21757725078883533</v>
      </c>
      <c r="H1963">
        <v>2.6042065774665459E-3</v>
      </c>
    </row>
    <row r="1964" spans="1:8" x14ac:dyDescent="0.2">
      <c r="A1964" t="s">
        <v>46</v>
      </c>
      <c r="B1964">
        <v>2016</v>
      </c>
      <c r="C1964" t="s">
        <v>56</v>
      </c>
      <c r="D1964" t="s">
        <v>84</v>
      </c>
      <c r="E1964" t="s">
        <v>58</v>
      </c>
      <c r="F1964">
        <v>10.932550000000001</v>
      </c>
      <c r="G1964">
        <v>0.17279892052423473</v>
      </c>
      <c r="H1964">
        <v>2.2743325280409486E-3</v>
      </c>
    </row>
    <row r="1965" spans="1:8" x14ac:dyDescent="0.2">
      <c r="A1965" t="s">
        <v>19</v>
      </c>
      <c r="B1965">
        <v>2008</v>
      </c>
      <c r="C1965" t="s">
        <v>56</v>
      </c>
      <c r="D1965" t="s">
        <v>57</v>
      </c>
      <c r="E1965" t="s">
        <v>58</v>
      </c>
      <c r="F1965">
        <v>3979.4035205100004</v>
      </c>
      <c r="G1965">
        <v>210.58575568768029</v>
      </c>
      <c r="H1965">
        <v>1.5169991848704383</v>
      </c>
    </row>
    <row r="1966" spans="1:8" x14ac:dyDescent="0.2">
      <c r="A1966" t="s">
        <v>19</v>
      </c>
      <c r="B1966">
        <v>2009</v>
      </c>
      <c r="C1966" t="s">
        <v>56</v>
      </c>
      <c r="D1966" t="s">
        <v>57</v>
      </c>
      <c r="E1966" t="s">
        <v>58</v>
      </c>
      <c r="F1966">
        <v>7460.3111180000024</v>
      </c>
      <c r="G1966">
        <v>394.88335788015274</v>
      </c>
      <c r="H1966">
        <v>2.7069988685941917</v>
      </c>
    </row>
    <row r="1967" spans="1:8" x14ac:dyDescent="0.2">
      <c r="A1967" t="s">
        <v>19</v>
      </c>
      <c r="B1967">
        <v>2010</v>
      </c>
      <c r="C1967" t="s">
        <v>56</v>
      </c>
      <c r="D1967" t="s">
        <v>57</v>
      </c>
      <c r="E1967" t="s">
        <v>58</v>
      </c>
      <c r="F1967">
        <v>5786.9547942099998</v>
      </c>
      <c r="G1967">
        <v>306.26908950393999</v>
      </c>
      <c r="H1967">
        <v>1.9335969851867056</v>
      </c>
    </row>
    <row r="1968" spans="1:8" x14ac:dyDescent="0.2">
      <c r="A1968" t="s">
        <v>19</v>
      </c>
      <c r="B1968">
        <v>2011</v>
      </c>
      <c r="C1968" t="s">
        <v>56</v>
      </c>
      <c r="D1968" t="s">
        <v>57</v>
      </c>
      <c r="E1968" t="s">
        <v>58</v>
      </c>
      <c r="F1968">
        <v>7689.7685714200015</v>
      </c>
      <c r="G1968">
        <v>406.97685386564325</v>
      </c>
      <c r="H1968">
        <v>2.2979701384872224</v>
      </c>
    </row>
    <row r="1969" spans="1:8" x14ac:dyDescent="0.2">
      <c r="A1969" t="s">
        <v>19</v>
      </c>
      <c r="B1969">
        <v>2012</v>
      </c>
      <c r="C1969" t="s">
        <v>56</v>
      </c>
      <c r="D1969" t="s">
        <v>57</v>
      </c>
      <c r="E1969" t="s">
        <v>58</v>
      </c>
      <c r="F1969">
        <v>6304.6153373299985</v>
      </c>
      <c r="G1969">
        <v>326.32862340713973</v>
      </c>
      <c r="H1969">
        <v>1.7612200511822351</v>
      </c>
    </row>
    <row r="1970" spans="1:8" x14ac:dyDescent="0.2">
      <c r="A1970" t="s">
        <v>19</v>
      </c>
      <c r="B1970">
        <v>2013</v>
      </c>
      <c r="C1970" t="s">
        <v>56</v>
      </c>
      <c r="D1970" t="s">
        <v>57</v>
      </c>
      <c r="E1970" t="s">
        <v>58</v>
      </c>
      <c r="F1970">
        <v>8019.4190829799991</v>
      </c>
      <c r="G1970">
        <v>398.86525274313811</v>
      </c>
      <c r="H1970">
        <v>2.1560599691799927</v>
      </c>
    </row>
    <row r="1971" spans="1:8" x14ac:dyDescent="0.2">
      <c r="A1971" t="s">
        <v>19</v>
      </c>
      <c r="B1971">
        <v>2014</v>
      </c>
      <c r="C1971" t="s">
        <v>56</v>
      </c>
      <c r="D1971" t="s">
        <v>57</v>
      </c>
      <c r="E1971" t="s">
        <v>58</v>
      </c>
      <c r="F1971">
        <v>5512.6441865500001</v>
      </c>
      <c r="G1971">
        <v>268.89921987060569</v>
      </c>
      <c r="H1971">
        <v>1.3610647724156901</v>
      </c>
    </row>
    <row r="1972" spans="1:8" x14ac:dyDescent="0.2">
      <c r="A1972" t="s">
        <v>19</v>
      </c>
      <c r="B1972">
        <v>2015</v>
      </c>
      <c r="C1972" t="s">
        <v>56</v>
      </c>
      <c r="D1972" t="s">
        <v>57</v>
      </c>
      <c r="E1972" t="s">
        <v>58</v>
      </c>
      <c r="F1972">
        <v>5197.1285427299999</v>
      </c>
      <c r="G1972">
        <v>237.89163568129987</v>
      </c>
      <c r="H1972">
        <v>1.1339084736797893</v>
      </c>
    </row>
    <row r="1973" spans="1:8" x14ac:dyDescent="0.2">
      <c r="A1973" t="s">
        <v>19</v>
      </c>
      <c r="B1973">
        <v>2016</v>
      </c>
      <c r="C1973" t="s">
        <v>56</v>
      </c>
      <c r="D1973" t="s">
        <v>57</v>
      </c>
      <c r="E1973" t="s">
        <v>58</v>
      </c>
      <c r="F1973">
        <v>8436.0834014699994</v>
      </c>
      <c r="G1973">
        <v>369.52264108995405</v>
      </c>
      <c r="H1973">
        <v>1.7014889451278301</v>
      </c>
    </row>
    <row r="1974" spans="1:8" x14ac:dyDescent="0.2">
      <c r="A1974" t="s">
        <v>19</v>
      </c>
      <c r="B1974">
        <v>2017</v>
      </c>
      <c r="C1974" t="s">
        <v>56</v>
      </c>
      <c r="D1974" t="s">
        <v>57</v>
      </c>
      <c r="E1974" t="s">
        <v>58</v>
      </c>
      <c r="F1974">
        <v>10562.829639540001</v>
      </c>
      <c r="G1974">
        <v>449.7529156586051</v>
      </c>
      <c r="H1974">
        <v>1.9439319407304307</v>
      </c>
    </row>
    <row r="1975" spans="1:8" x14ac:dyDescent="0.2">
      <c r="A1975" t="s">
        <v>19</v>
      </c>
      <c r="B1975">
        <v>2018</v>
      </c>
      <c r="C1975" t="s">
        <v>56</v>
      </c>
      <c r="D1975" t="s">
        <v>57</v>
      </c>
      <c r="E1975" t="s">
        <v>58</v>
      </c>
      <c r="F1975">
        <v>5674.4686759700007</v>
      </c>
      <c r="G1975">
        <v>237.35548437773926</v>
      </c>
      <c r="H1975">
        <v>0.98798655827343018</v>
      </c>
    </row>
    <row r="1976" spans="1:8" x14ac:dyDescent="0.2">
      <c r="A1976" t="s">
        <v>19</v>
      </c>
      <c r="B1976">
        <v>2008</v>
      </c>
      <c r="C1976" t="s">
        <v>56</v>
      </c>
      <c r="D1976" t="s">
        <v>59</v>
      </c>
      <c r="E1976" t="s">
        <v>60</v>
      </c>
      <c r="F1976">
        <v>184.31481561000001</v>
      </c>
      <c r="G1976">
        <v>9.7537418685031696</v>
      </c>
      <c r="H1976">
        <v>7.026314964009503E-2</v>
      </c>
    </row>
    <row r="1977" spans="1:8" x14ac:dyDescent="0.2">
      <c r="A1977" t="s">
        <v>19</v>
      </c>
      <c r="B1977">
        <v>2008</v>
      </c>
      <c r="C1977" t="s">
        <v>56</v>
      </c>
      <c r="D1977" t="s">
        <v>59</v>
      </c>
      <c r="E1977" t="s">
        <v>61</v>
      </c>
    </row>
    <row r="1978" spans="1:8" x14ac:dyDescent="0.2">
      <c r="A1978" t="s">
        <v>19</v>
      </c>
      <c r="B1978">
        <v>2008</v>
      </c>
      <c r="C1978" t="s">
        <v>56</v>
      </c>
      <c r="D1978" t="s">
        <v>59</v>
      </c>
      <c r="E1978" t="s">
        <v>62</v>
      </c>
      <c r="F1978">
        <v>21.7729</v>
      </c>
      <c r="G1978">
        <v>1.1521984579801228</v>
      </c>
      <c r="H1978">
        <v>8.3001061294815624E-3</v>
      </c>
    </row>
    <row r="1979" spans="1:8" x14ac:dyDescent="0.2">
      <c r="A1979" t="s">
        <v>19</v>
      </c>
      <c r="B1979">
        <v>2008</v>
      </c>
      <c r="C1979" t="s">
        <v>56</v>
      </c>
      <c r="D1979" t="s">
        <v>59</v>
      </c>
      <c r="E1979" t="s">
        <v>58</v>
      </c>
      <c r="F1979">
        <v>206.08771561</v>
      </c>
      <c r="G1979">
        <v>10.905940326483291</v>
      </c>
      <c r="H1979">
        <v>7.8563255769576582E-2</v>
      </c>
    </row>
    <row r="1980" spans="1:8" x14ac:dyDescent="0.2">
      <c r="A1980" t="s">
        <v>19</v>
      </c>
      <c r="B1980">
        <v>2009</v>
      </c>
      <c r="C1980" t="s">
        <v>56</v>
      </c>
      <c r="D1980" t="s">
        <v>59</v>
      </c>
      <c r="E1980" t="s">
        <v>60</v>
      </c>
      <c r="F1980">
        <v>496.07498405999991</v>
      </c>
      <c r="G1980">
        <v>26.25785337468227</v>
      </c>
      <c r="H1980">
        <v>0.18000246897857339</v>
      </c>
    </row>
    <row r="1981" spans="1:8" x14ac:dyDescent="0.2">
      <c r="A1981" t="s">
        <v>19</v>
      </c>
      <c r="B1981">
        <v>2009</v>
      </c>
      <c r="C1981" t="s">
        <v>56</v>
      </c>
      <c r="D1981" t="s">
        <v>59</v>
      </c>
      <c r="E1981" t="s">
        <v>61</v>
      </c>
    </row>
    <row r="1982" spans="1:8" x14ac:dyDescent="0.2">
      <c r="A1982" t="s">
        <v>19</v>
      </c>
      <c r="B1982">
        <v>2009</v>
      </c>
      <c r="C1982" t="s">
        <v>56</v>
      </c>
      <c r="D1982" t="s">
        <v>59</v>
      </c>
      <c r="E1982" t="s">
        <v>62</v>
      </c>
      <c r="F1982">
        <v>6.1930699999999996</v>
      </c>
      <c r="G1982">
        <v>0.32780674136850879</v>
      </c>
      <c r="H1982">
        <v>2.2471761858128747E-3</v>
      </c>
    </row>
    <row r="1983" spans="1:8" x14ac:dyDescent="0.2">
      <c r="A1983" t="s">
        <v>19</v>
      </c>
      <c r="B1983">
        <v>2009</v>
      </c>
      <c r="C1983" t="s">
        <v>56</v>
      </c>
      <c r="D1983" t="s">
        <v>59</v>
      </c>
      <c r="E1983" t="s">
        <v>58</v>
      </c>
      <c r="F1983">
        <v>502.26805405999988</v>
      </c>
      <c r="G1983">
        <v>26.585660116050775</v>
      </c>
      <c r="H1983">
        <v>0.18224964516438621</v>
      </c>
    </row>
    <row r="1984" spans="1:8" x14ac:dyDescent="0.2">
      <c r="A1984" t="s">
        <v>19</v>
      </c>
      <c r="B1984">
        <v>2010</v>
      </c>
      <c r="C1984" t="s">
        <v>56</v>
      </c>
      <c r="D1984" t="s">
        <v>59</v>
      </c>
      <c r="E1984" t="s">
        <v>60</v>
      </c>
      <c r="F1984">
        <v>439.61659245999999</v>
      </c>
      <c r="G1984">
        <v>23.266290871713853</v>
      </c>
      <c r="H1984">
        <v>0.14688922724421438</v>
      </c>
    </row>
    <row r="1985" spans="1:8" x14ac:dyDescent="0.2">
      <c r="A1985" t="s">
        <v>19</v>
      </c>
      <c r="B1985">
        <v>2010</v>
      </c>
      <c r="C1985" t="s">
        <v>56</v>
      </c>
      <c r="D1985" t="s">
        <v>59</v>
      </c>
      <c r="E1985" t="s">
        <v>61</v>
      </c>
    </row>
    <row r="1986" spans="1:8" x14ac:dyDescent="0.2">
      <c r="A1986" t="s">
        <v>19</v>
      </c>
      <c r="B1986">
        <v>2010</v>
      </c>
      <c r="C1986" t="s">
        <v>56</v>
      </c>
      <c r="D1986" t="s">
        <v>59</v>
      </c>
      <c r="E1986" t="s">
        <v>62</v>
      </c>
      <c r="F1986">
        <v>19.132101899999999</v>
      </c>
      <c r="G1986">
        <v>1.0125483328593226</v>
      </c>
      <c r="H1986">
        <v>6.3926150919889815E-3</v>
      </c>
    </row>
    <row r="1987" spans="1:8" x14ac:dyDescent="0.2">
      <c r="A1987" t="s">
        <v>19</v>
      </c>
      <c r="B1987">
        <v>2010</v>
      </c>
      <c r="C1987" t="s">
        <v>56</v>
      </c>
      <c r="D1987" t="s">
        <v>59</v>
      </c>
      <c r="E1987" t="s">
        <v>58</v>
      </c>
      <c r="F1987">
        <v>458.74869436</v>
      </c>
      <c r="G1987">
        <v>24.278839204573178</v>
      </c>
      <c r="H1987">
        <v>0.15328184233620337</v>
      </c>
    </row>
    <row r="1988" spans="1:8" x14ac:dyDescent="0.2">
      <c r="A1988" t="s">
        <v>19</v>
      </c>
      <c r="B1988">
        <v>2011</v>
      </c>
      <c r="C1988" t="s">
        <v>56</v>
      </c>
      <c r="D1988" t="s">
        <v>59</v>
      </c>
      <c r="E1988" t="s">
        <v>60</v>
      </c>
      <c r="F1988">
        <v>449.10203765999989</v>
      </c>
      <c r="G1988">
        <v>23.76848310244597</v>
      </c>
      <c r="H1988">
        <v>0.13420729923031602</v>
      </c>
    </row>
    <row r="1989" spans="1:8" x14ac:dyDescent="0.2">
      <c r="A1989" t="s">
        <v>19</v>
      </c>
      <c r="B1989">
        <v>2011</v>
      </c>
      <c r="C1989" t="s">
        <v>56</v>
      </c>
      <c r="D1989" t="s">
        <v>59</v>
      </c>
      <c r="E1989" t="s">
        <v>61</v>
      </c>
    </row>
    <row r="1990" spans="1:8" x14ac:dyDescent="0.2">
      <c r="A1990" t="s">
        <v>19</v>
      </c>
      <c r="B1990">
        <v>2011</v>
      </c>
      <c r="C1990" t="s">
        <v>56</v>
      </c>
      <c r="D1990" t="s">
        <v>59</v>
      </c>
      <c r="E1990" t="s">
        <v>62</v>
      </c>
      <c r="F1990">
        <v>14.333847000000002</v>
      </c>
      <c r="G1990">
        <v>0.7586111209552644</v>
      </c>
      <c r="H1990">
        <v>4.2834517150575511E-3</v>
      </c>
    </row>
    <row r="1991" spans="1:8" x14ac:dyDescent="0.2">
      <c r="A1991" t="s">
        <v>19</v>
      </c>
      <c r="B1991">
        <v>2011</v>
      </c>
      <c r="C1991" t="s">
        <v>56</v>
      </c>
      <c r="D1991" t="s">
        <v>59</v>
      </c>
      <c r="E1991" t="s">
        <v>58</v>
      </c>
      <c r="F1991">
        <v>463.43588465999989</v>
      </c>
      <c r="G1991">
        <v>24.527094223401232</v>
      </c>
      <c r="H1991">
        <v>0.13849075094537355</v>
      </c>
    </row>
    <row r="1992" spans="1:8" x14ac:dyDescent="0.2">
      <c r="A1992" t="s">
        <v>19</v>
      </c>
      <c r="B1992">
        <v>2012</v>
      </c>
      <c r="C1992" t="s">
        <v>56</v>
      </c>
      <c r="D1992" t="s">
        <v>59</v>
      </c>
      <c r="E1992" t="s">
        <v>60</v>
      </c>
      <c r="F1992">
        <v>200.73452187999999</v>
      </c>
      <c r="G1992">
        <v>10.390074047425118</v>
      </c>
      <c r="H1992">
        <v>5.6076008762377269E-2</v>
      </c>
    </row>
    <row r="1993" spans="1:8" x14ac:dyDescent="0.2">
      <c r="A1993" t="s">
        <v>19</v>
      </c>
      <c r="B1993">
        <v>2012</v>
      </c>
      <c r="C1993" t="s">
        <v>56</v>
      </c>
      <c r="D1993" t="s">
        <v>59</v>
      </c>
      <c r="E1993" t="s">
        <v>61</v>
      </c>
    </row>
    <row r="1994" spans="1:8" x14ac:dyDescent="0.2">
      <c r="A1994" t="s">
        <v>19</v>
      </c>
      <c r="B1994">
        <v>2012</v>
      </c>
      <c r="C1994" t="s">
        <v>56</v>
      </c>
      <c r="D1994" t="s">
        <v>59</v>
      </c>
      <c r="E1994" t="s">
        <v>62</v>
      </c>
      <c r="F1994">
        <v>2.5745000000000001E-2</v>
      </c>
      <c r="G1994">
        <v>1.3325682789673212E-3</v>
      </c>
      <c r="H1994">
        <v>7.1919709279026729E-6</v>
      </c>
    </row>
    <row r="1995" spans="1:8" x14ac:dyDescent="0.2">
      <c r="A1995" t="s">
        <v>19</v>
      </c>
      <c r="B1995">
        <v>2012</v>
      </c>
      <c r="C1995" t="s">
        <v>56</v>
      </c>
      <c r="D1995" t="s">
        <v>59</v>
      </c>
      <c r="E1995" t="s">
        <v>58</v>
      </c>
      <c r="F1995">
        <v>200.76026687999999</v>
      </c>
      <c r="G1995">
        <v>10.391406615704085</v>
      </c>
      <c r="H1995">
        <v>5.6083200733305173E-2</v>
      </c>
    </row>
    <row r="1996" spans="1:8" x14ac:dyDescent="0.2">
      <c r="A1996" t="s">
        <v>19</v>
      </c>
      <c r="B1996">
        <v>2013</v>
      </c>
      <c r="C1996" t="s">
        <v>56</v>
      </c>
      <c r="D1996" t="s">
        <v>59</v>
      </c>
      <c r="E1996" t="s">
        <v>60</v>
      </c>
      <c r="F1996">
        <v>138.08676740000001</v>
      </c>
      <c r="G1996">
        <v>6.8680801950329124</v>
      </c>
      <c r="H1996">
        <v>3.7125301519218702E-2</v>
      </c>
    </row>
    <row r="1997" spans="1:8" x14ac:dyDescent="0.2">
      <c r="A1997" t="s">
        <v>19</v>
      </c>
      <c r="B1997">
        <v>2013</v>
      </c>
      <c r="C1997" t="s">
        <v>56</v>
      </c>
      <c r="D1997" t="s">
        <v>59</v>
      </c>
      <c r="E1997" t="s">
        <v>61</v>
      </c>
    </row>
    <row r="1998" spans="1:8" x14ac:dyDescent="0.2">
      <c r="A1998" t="s">
        <v>19</v>
      </c>
      <c r="B1998">
        <v>2013</v>
      </c>
      <c r="C1998" t="s">
        <v>56</v>
      </c>
      <c r="D1998" t="s">
        <v>59</v>
      </c>
      <c r="E1998" t="s">
        <v>62</v>
      </c>
    </row>
    <row r="1999" spans="1:8" x14ac:dyDescent="0.2">
      <c r="A1999" t="s">
        <v>19</v>
      </c>
      <c r="B1999">
        <v>2013</v>
      </c>
      <c r="C1999" t="s">
        <v>56</v>
      </c>
      <c r="D1999" t="s">
        <v>59</v>
      </c>
      <c r="E1999" t="s">
        <v>58</v>
      </c>
      <c r="F1999">
        <v>138.08676740000001</v>
      </c>
      <c r="G1999">
        <v>6.8680801950329124</v>
      </c>
      <c r="H1999">
        <v>3.7125301519218702E-2</v>
      </c>
    </row>
    <row r="2000" spans="1:8" x14ac:dyDescent="0.2">
      <c r="A2000" t="s">
        <v>19</v>
      </c>
      <c r="B2000">
        <v>2014</v>
      </c>
      <c r="C2000" t="s">
        <v>56</v>
      </c>
      <c r="D2000" t="s">
        <v>59</v>
      </c>
      <c r="E2000" t="s">
        <v>60</v>
      </c>
      <c r="F2000">
        <v>116.83509702000001</v>
      </c>
      <c r="G2000">
        <v>5.6990557306123311</v>
      </c>
      <c r="H2000">
        <v>2.8846435458990065E-2</v>
      </c>
    </row>
    <row r="2001" spans="1:8" x14ac:dyDescent="0.2">
      <c r="A2001" t="s">
        <v>19</v>
      </c>
      <c r="B2001">
        <v>2014</v>
      </c>
      <c r="C2001" t="s">
        <v>56</v>
      </c>
      <c r="D2001" t="s">
        <v>59</v>
      </c>
      <c r="E2001" t="s">
        <v>61</v>
      </c>
    </row>
    <row r="2002" spans="1:8" x14ac:dyDescent="0.2">
      <c r="A2002" t="s">
        <v>19</v>
      </c>
      <c r="B2002">
        <v>2014</v>
      </c>
      <c r="C2002" t="s">
        <v>56</v>
      </c>
      <c r="D2002" t="s">
        <v>59</v>
      </c>
      <c r="E2002" t="s">
        <v>62</v>
      </c>
      <c r="F2002">
        <v>118.15693808000002</v>
      </c>
      <c r="G2002">
        <v>5.7635333239048858</v>
      </c>
      <c r="H2002">
        <v>2.9172796319697925E-2</v>
      </c>
    </row>
    <row r="2003" spans="1:8" x14ac:dyDescent="0.2">
      <c r="A2003" t="s">
        <v>19</v>
      </c>
      <c r="B2003">
        <v>2014</v>
      </c>
      <c r="C2003" t="s">
        <v>56</v>
      </c>
      <c r="D2003" t="s">
        <v>59</v>
      </c>
      <c r="E2003" t="s">
        <v>58</v>
      </c>
      <c r="F2003">
        <v>234.99203510000001</v>
      </c>
      <c r="G2003">
        <v>11.462589054517217</v>
      </c>
      <c r="H2003">
        <v>5.8019231778687987E-2</v>
      </c>
    </row>
    <row r="2004" spans="1:8" x14ac:dyDescent="0.2">
      <c r="A2004" t="s">
        <v>19</v>
      </c>
      <c r="B2004">
        <v>2015</v>
      </c>
      <c r="C2004" t="s">
        <v>56</v>
      </c>
      <c r="D2004" t="s">
        <v>59</v>
      </c>
      <c r="E2004" t="s">
        <v>60</v>
      </c>
      <c r="F2004">
        <v>173.81147932000002</v>
      </c>
      <c r="G2004">
        <v>7.9559889226640879</v>
      </c>
      <c r="H2004">
        <v>3.7922154051675622E-2</v>
      </c>
    </row>
    <row r="2005" spans="1:8" x14ac:dyDescent="0.2">
      <c r="A2005" t="s">
        <v>19</v>
      </c>
      <c r="B2005">
        <v>2015</v>
      </c>
      <c r="C2005" t="s">
        <v>56</v>
      </c>
      <c r="D2005" t="s">
        <v>59</v>
      </c>
      <c r="E2005" t="s">
        <v>61</v>
      </c>
    </row>
    <row r="2006" spans="1:8" x14ac:dyDescent="0.2">
      <c r="A2006" t="s">
        <v>19</v>
      </c>
      <c r="B2006">
        <v>2015</v>
      </c>
      <c r="C2006" t="s">
        <v>56</v>
      </c>
      <c r="D2006" t="s">
        <v>59</v>
      </c>
      <c r="E2006" t="s">
        <v>62</v>
      </c>
      <c r="F2006">
        <v>6.1400000000000003E-2</v>
      </c>
      <c r="G2006">
        <v>2.8105032059028388E-3</v>
      </c>
      <c r="H2006">
        <v>1.3396239810410257E-5</v>
      </c>
    </row>
    <row r="2007" spans="1:8" x14ac:dyDescent="0.2">
      <c r="A2007" t="s">
        <v>19</v>
      </c>
      <c r="B2007">
        <v>2015</v>
      </c>
      <c r="C2007" t="s">
        <v>56</v>
      </c>
      <c r="D2007" t="s">
        <v>59</v>
      </c>
      <c r="E2007" t="s">
        <v>58</v>
      </c>
      <c r="F2007">
        <v>173.87287932000001</v>
      </c>
      <c r="G2007">
        <v>7.9587994258699899</v>
      </c>
      <c r="H2007">
        <v>3.7935550291486021E-2</v>
      </c>
    </row>
    <row r="2008" spans="1:8" x14ac:dyDescent="0.2">
      <c r="A2008" t="s">
        <v>19</v>
      </c>
      <c r="B2008">
        <v>2016</v>
      </c>
      <c r="C2008" t="s">
        <v>56</v>
      </c>
      <c r="D2008" t="s">
        <v>59</v>
      </c>
      <c r="E2008" t="s">
        <v>60</v>
      </c>
      <c r="F2008">
        <v>480.19514293999987</v>
      </c>
      <c r="G2008">
        <v>21.033810242657992</v>
      </c>
      <c r="H2008">
        <v>9.6851428362374467E-2</v>
      </c>
    </row>
    <row r="2009" spans="1:8" x14ac:dyDescent="0.2">
      <c r="A2009" t="s">
        <v>19</v>
      </c>
      <c r="B2009">
        <v>2016</v>
      </c>
      <c r="C2009" t="s">
        <v>56</v>
      </c>
      <c r="D2009" t="s">
        <v>59</v>
      </c>
      <c r="E2009" t="s">
        <v>61</v>
      </c>
    </row>
    <row r="2010" spans="1:8" x14ac:dyDescent="0.2">
      <c r="A2010" t="s">
        <v>19</v>
      </c>
      <c r="B2010">
        <v>2016</v>
      </c>
      <c r="C2010" t="s">
        <v>56</v>
      </c>
      <c r="D2010" t="s">
        <v>59</v>
      </c>
      <c r="E2010" t="s">
        <v>62</v>
      </c>
      <c r="F2010">
        <v>121.48542583</v>
      </c>
      <c r="G2010">
        <v>5.3213811753943654</v>
      </c>
      <c r="H2010">
        <v>2.450261563415472E-2</v>
      </c>
    </row>
    <row r="2011" spans="1:8" x14ac:dyDescent="0.2">
      <c r="A2011" t="s">
        <v>19</v>
      </c>
      <c r="B2011">
        <v>2016</v>
      </c>
      <c r="C2011" t="s">
        <v>56</v>
      </c>
      <c r="D2011" t="s">
        <v>59</v>
      </c>
      <c r="E2011" t="s">
        <v>58</v>
      </c>
      <c r="F2011">
        <v>601.68056876999981</v>
      </c>
      <c r="G2011">
        <v>26.355191418052353</v>
      </c>
      <c r="H2011">
        <v>0.12135404399652917</v>
      </c>
    </row>
    <row r="2012" spans="1:8" x14ac:dyDescent="0.2">
      <c r="A2012" t="s">
        <v>19</v>
      </c>
      <c r="B2012">
        <v>2017</v>
      </c>
      <c r="C2012" t="s">
        <v>56</v>
      </c>
      <c r="D2012" t="s">
        <v>59</v>
      </c>
      <c r="E2012" t="s">
        <v>60</v>
      </c>
      <c r="F2012">
        <v>200.75119325999998</v>
      </c>
      <c r="G2012">
        <v>8.5477507042858125</v>
      </c>
      <c r="H2012">
        <v>3.6945276032574192E-2</v>
      </c>
    </row>
    <row r="2013" spans="1:8" x14ac:dyDescent="0.2">
      <c r="A2013" t="s">
        <v>19</v>
      </c>
      <c r="B2013">
        <v>2017</v>
      </c>
      <c r="C2013" t="s">
        <v>56</v>
      </c>
      <c r="D2013" t="s">
        <v>59</v>
      </c>
      <c r="E2013" t="s">
        <v>61</v>
      </c>
    </row>
    <row r="2014" spans="1:8" x14ac:dyDescent="0.2">
      <c r="A2014" t="s">
        <v>19</v>
      </c>
      <c r="B2014">
        <v>2017</v>
      </c>
      <c r="C2014" t="s">
        <v>56</v>
      </c>
      <c r="D2014" t="s">
        <v>59</v>
      </c>
      <c r="E2014" t="s">
        <v>62</v>
      </c>
      <c r="F2014">
        <v>220.20843944000001</v>
      </c>
      <c r="G2014">
        <v>9.3762174597643533</v>
      </c>
      <c r="H2014">
        <v>4.0526093258516346E-2</v>
      </c>
    </row>
    <row r="2015" spans="1:8" x14ac:dyDescent="0.2">
      <c r="A2015" t="s">
        <v>19</v>
      </c>
      <c r="B2015">
        <v>2017</v>
      </c>
      <c r="C2015" t="s">
        <v>56</v>
      </c>
      <c r="D2015" t="s">
        <v>59</v>
      </c>
      <c r="E2015" t="s">
        <v>58</v>
      </c>
      <c r="F2015">
        <v>420.95963269999999</v>
      </c>
      <c r="G2015">
        <v>17.923968164050166</v>
      </c>
      <c r="H2015">
        <v>7.7471369291090539E-2</v>
      </c>
    </row>
    <row r="2016" spans="1:8" x14ac:dyDescent="0.2">
      <c r="A2016" t="s">
        <v>19</v>
      </c>
      <c r="B2016">
        <v>2018</v>
      </c>
      <c r="C2016" t="s">
        <v>56</v>
      </c>
      <c r="D2016" t="s">
        <v>59</v>
      </c>
      <c r="E2016" t="s">
        <v>60</v>
      </c>
      <c r="F2016">
        <v>19.14485693</v>
      </c>
      <c r="G2016">
        <v>0.80080392534476152</v>
      </c>
      <c r="H2016">
        <v>3.3333272922992383E-3</v>
      </c>
    </row>
    <row r="2017" spans="1:8" x14ac:dyDescent="0.2">
      <c r="A2017" t="s">
        <v>19</v>
      </c>
      <c r="B2017">
        <v>2018</v>
      </c>
      <c r="C2017" t="s">
        <v>56</v>
      </c>
      <c r="D2017" t="s">
        <v>59</v>
      </c>
      <c r="E2017" t="s">
        <v>61</v>
      </c>
    </row>
    <row r="2018" spans="1:8" x14ac:dyDescent="0.2">
      <c r="A2018" t="s">
        <v>19</v>
      </c>
      <c r="B2018">
        <v>2018</v>
      </c>
      <c r="C2018" t="s">
        <v>56</v>
      </c>
      <c r="D2018" t="s">
        <v>59</v>
      </c>
      <c r="E2018" t="s">
        <v>62</v>
      </c>
      <c r="F2018">
        <v>44.242970049999997</v>
      </c>
      <c r="G2018">
        <v>1.8506246463211735</v>
      </c>
      <c r="H2018">
        <v>7.7031810736045443E-3</v>
      </c>
    </row>
    <row r="2019" spans="1:8" x14ac:dyDescent="0.2">
      <c r="A2019" t="s">
        <v>19</v>
      </c>
      <c r="B2019">
        <v>2018</v>
      </c>
      <c r="C2019" t="s">
        <v>56</v>
      </c>
      <c r="D2019" t="s">
        <v>59</v>
      </c>
      <c r="E2019" t="s">
        <v>58</v>
      </c>
      <c r="F2019">
        <v>63.38782698</v>
      </c>
      <c r="G2019">
        <v>2.6514285716659352</v>
      </c>
      <c r="H2019">
        <v>1.1036508365903782E-2</v>
      </c>
    </row>
    <row r="2020" spans="1:8" x14ac:dyDescent="0.2">
      <c r="A2020" t="s">
        <v>19</v>
      </c>
      <c r="B2020">
        <v>2008</v>
      </c>
      <c r="C2020" t="s">
        <v>56</v>
      </c>
      <c r="D2020" t="s">
        <v>63</v>
      </c>
      <c r="E2020" t="s">
        <v>64</v>
      </c>
      <c r="F2020">
        <v>830.81630789000008</v>
      </c>
      <c r="G2020">
        <v>43.965905727560269</v>
      </c>
      <c r="H2020">
        <v>0.31671773303469131</v>
      </c>
    </row>
    <row r="2021" spans="1:8" x14ac:dyDescent="0.2">
      <c r="A2021" t="s">
        <v>19</v>
      </c>
      <c r="B2021">
        <v>2008</v>
      </c>
      <c r="C2021" t="s">
        <v>56</v>
      </c>
      <c r="D2021" t="s">
        <v>63</v>
      </c>
      <c r="E2021" t="s">
        <v>32</v>
      </c>
    </row>
    <row r="2022" spans="1:8" x14ac:dyDescent="0.2">
      <c r="A2022" t="s">
        <v>19</v>
      </c>
      <c r="B2022">
        <v>2008</v>
      </c>
      <c r="C2022" t="s">
        <v>56</v>
      </c>
      <c r="D2022" t="s">
        <v>63</v>
      </c>
      <c r="E2022" t="s">
        <v>58</v>
      </c>
      <c r="F2022">
        <v>830.81630789000008</v>
      </c>
      <c r="G2022">
        <v>43.965905727560269</v>
      </c>
      <c r="H2022">
        <v>0.31671773303469131</v>
      </c>
    </row>
    <row r="2023" spans="1:8" x14ac:dyDescent="0.2">
      <c r="A2023" t="s">
        <v>19</v>
      </c>
      <c r="B2023">
        <v>2009</v>
      </c>
      <c r="C2023" t="s">
        <v>56</v>
      </c>
      <c r="D2023" t="s">
        <v>63</v>
      </c>
      <c r="E2023" t="s">
        <v>64</v>
      </c>
      <c r="F2023">
        <v>703.14569941000025</v>
      </c>
      <c r="G2023">
        <v>37.218358654249535</v>
      </c>
      <c r="H2023">
        <v>0.25513877138008945</v>
      </c>
    </row>
    <row r="2024" spans="1:8" x14ac:dyDescent="0.2">
      <c r="A2024" t="s">
        <v>19</v>
      </c>
      <c r="B2024">
        <v>2009</v>
      </c>
      <c r="C2024" t="s">
        <v>56</v>
      </c>
      <c r="D2024" t="s">
        <v>63</v>
      </c>
      <c r="E2024" t="s">
        <v>32</v>
      </c>
    </row>
    <row r="2025" spans="1:8" x14ac:dyDescent="0.2">
      <c r="A2025" t="s">
        <v>19</v>
      </c>
      <c r="B2025">
        <v>2009</v>
      </c>
      <c r="C2025" t="s">
        <v>56</v>
      </c>
      <c r="D2025" t="s">
        <v>63</v>
      </c>
      <c r="E2025" t="s">
        <v>58</v>
      </c>
      <c r="F2025">
        <v>703.14569941000025</v>
      </c>
      <c r="G2025">
        <v>37.218358654249535</v>
      </c>
      <c r="H2025">
        <v>0.25513877138008945</v>
      </c>
    </row>
    <row r="2026" spans="1:8" x14ac:dyDescent="0.2">
      <c r="A2026" t="s">
        <v>19</v>
      </c>
      <c r="B2026">
        <v>2010</v>
      </c>
      <c r="C2026" t="s">
        <v>56</v>
      </c>
      <c r="D2026" t="s">
        <v>63</v>
      </c>
      <c r="E2026" t="s">
        <v>64</v>
      </c>
      <c r="F2026">
        <v>649.23417601999995</v>
      </c>
      <c r="G2026">
        <v>34.36010251253925</v>
      </c>
      <c r="H2026">
        <v>0.21692881490770669</v>
      </c>
    </row>
    <row r="2027" spans="1:8" x14ac:dyDescent="0.2">
      <c r="A2027" t="s">
        <v>19</v>
      </c>
      <c r="B2027">
        <v>2010</v>
      </c>
      <c r="C2027" t="s">
        <v>56</v>
      </c>
      <c r="D2027" t="s">
        <v>63</v>
      </c>
      <c r="E2027" t="s">
        <v>32</v>
      </c>
    </row>
    <row r="2028" spans="1:8" x14ac:dyDescent="0.2">
      <c r="A2028" t="s">
        <v>19</v>
      </c>
      <c r="B2028">
        <v>2010</v>
      </c>
      <c r="C2028" t="s">
        <v>56</v>
      </c>
      <c r="D2028" t="s">
        <v>63</v>
      </c>
      <c r="E2028" t="s">
        <v>58</v>
      </c>
      <c r="F2028">
        <v>649.23417601999995</v>
      </c>
      <c r="G2028">
        <v>34.36010251253925</v>
      </c>
      <c r="H2028">
        <v>0.21692881490770669</v>
      </c>
    </row>
    <row r="2029" spans="1:8" x14ac:dyDescent="0.2">
      <c r="A2029" t="s">
        <v>19</v>
      </c>
      <c r="B2029">
        <v>2011</v>
      </c>
      <c r="C2029" t="s">
        <v>56</v>
      </c>
      <c r="D2029" t="s">
        <v>63</v>
      </c>
      <c r="E2029" t="s">
        <v>64</v>
      </c>
      <c r="F2029">
        <v>2021.58518185</v>
      </c>
      <c r="G2029">
        <v>106.99130532855418</v>
      </c>
      <c r="H2029">
        <v>0.60411992079518584</v>
      </c>
    </row>
    <row r="2030" spans="1:8" x14ac:dyDescent="0.2">
      <c r="A2030" t="s">
        <v>19</v>
      </c>
      <c r="B2030">
        <v>2011</v>
      </c>
      <c r="C2030" t="s">
        <v>56</v>
      </c>
      <c r="D2030" t="s">
        <v>63</v>
      </c>
      <c r="E2030" t="s">
        <v>32</v>
      </c>
    </row>
    <row r="2031" spans="1:8" x14ac:dyDescent="0.2">
      <c r="A2031" t="s">
        <v>19</v>
      </c>
      <c r="B2031">
        <v>2011</v>
      </c>
      <c r="C2031" t="s">
        <v>56</v>
      </c>
      <c r="D2031" t="s">
        <v>63</v>
      </c>
      <c r="E2031" t="s">
        <v>58</v>
      </c>
      <c r="F2031">
        <v>2021.58518185</v>
      </c>
      <c r="G2031">
        <v>106.99130532855418</v>
      </c>
      <c r="H2031">
        <v>0.60411992079518584</v>
      </c>
    </row>
    <row r="2032" spans="1:8" x14ac:dyDescent="0.2">
      <c r="A2032" t="s">
        <v>19</v>
      </c>
      <c r="B2032">
        <v>2012</v>
      </c>
      <c r="C2032" t="s">
        <v>56</v>
      </c>
      <c r="D2032" t="s">
        <v>63</v>
      </c>
      <c r="E2032" t="s">
        <v>64</v>
      </c>
      <c r="F2032">
        <v>1852.6842680299999</v>
      </c>
      <c r="G2032">
        <v>95.895447136087327</v>
      </c>
      <c r="H2032">
        <v>0.51755491917865226</v>
      </c>
    </row>
    <row r="2033" spans="1:8" x14ac:dyDescent="0.2">
      <c r="A2033" t="s">
        <v>19</v>
      </c>
      <c r="B2033">
        <v>2012</v>
      </c>
      <c r="C2033" t="s">
        <v>56</v>
      </c>
      <c r="D2033" t="s">
        <v>63</v>
      </c>
      <c r="E2033" t="s">
        <v>32</v>
      </c>
    </row>
    <row r="2034" spans="1:8" x14ac:dyDescent="0.2">
      <c r="A2034" t="s">
        <v>19</v>
      </c>
      <c r="B2034">
        <v>2012</v>
      </c>
      <c r="C2034" t="s">
        <v>56</v>
      </c>
      <c r="D2034" t="s">
        <v>63</v>
      </c>
      <c r="E2034" t="s">
        <v>58</v>
      </c>
      <c r="F2034">
        <v>1852.6842680299999</v>
      </c>
      <c r="G2034">
        <v>95.895447136087327</v>
      </c>
      <c r="H2034">
        <v>0.51755491917865226</v>
      </c>
    </row>
    <row r="2035" spans="1:8" x14ac:dyDescent="0.2">
      <c r="A2035" t="s">
        <v>19</v>
      </c>
      <c r="B2035">
        <v>2013</v>
      </c>
      <c r="C2035" t="s">
        <v>56</v>
      </c>
      <c r="D2035" t="s">
        <v>63</v>
      </c>
      <c r="E2035" t="s">
        <v>64</v>
      </c>
      <c r="F2035">
        <v>1479.7350310000002</v>
      </c>
      <c r="G2035">
        <v>73.598209673981501</v>
      </c>
      <c r="H2035">
        <v>0.39783398676639192</v>
      </c>
    </row>
    <row r="2036" spans="1:8" x14ac:dyDescent="0.2">
      <c r="A2036" t="s">
        <v>19</v>
      </c>
      <c r="B2036">
        <v>2013</v>
      </c>
      <c r="C2036" t="s">
        <v>56</v>
      </c>
      <c r="D2036" t="s">
        <v>63</v>
      </c>
      <c r="E2036" t="s">
        <v>32</v>
      </c>
    </row>
    <row r="2037" spans="1:8" x14ac:dyDescent="0.2">
      <c r="A2037" t="s">
        <v>19</v>
      </c>
      <c r="B2037">
        <v>2013</v>
      </c>
      <c r="C2037" t="s">
        <v>56</v>
      </c>
      <c r="D2037" t="s">
        <v>63</v>
      </c>
      <c r="E2037" t="s">
        <v>58</v>
      </c>
      <c r="F2037">
        <v>1479.7350310000002</v>
      </c>
      <c r="G2037">
        <v>73.598209673981501</v>
      </c>
      <c r="H2037">
        <v>0.39783398676639192</v>
      </c>
    </row>
    <row r="2038" spans="1:8" x14ac:dyDescent="0.2">
      <c r="A2038" t="s">
        <v>19</v>
      </c>
      <c r="B2038">
        <v>2014</v>
      </c>
      <c r="C2038" t="s">
        <v>56</v>
      </c>
      <c r="D2038" t="s">
        <v>63</v>
      </c>
      <c r="E2038" t="s">
        <v>64</v>
      </c>
      <c r="F2038">
        <v>1984.9430793500001</v>
      </c>
      <c r="G2038">
        <v>96.822799996241272</v>
      </c>
      <c r="H2038">
        <v>0.49007989798165846</v>
      </c>
    </row>
    <row r="2039" spans="1:8" x14ac:dyDescent="0.2">
      <c r="A2039" t="s">
        <v>19</v>
      </c>
      <c r="B2039">
        <v>2014</v>
      </c>
      <c r="C2039" t="s">
        <v>56</v>
      </c>
      <c r="D2039" t="s">
        <v>63</v>
      </c>
      <c r="E2039" t="s">
        <v>32</v>
      </c>
    </row>
    <row r="2040" spans="1:8" x14ac:dyDescent="0.2">
      <c r="A2040" t="s">
        <v>19</v>
      </c>
      <c r="B2040">
        <v>2014</v>
      </c>
      <c r="C2040" t="s">
        <v>56</v>
      </c>
      <c r="D2040" t="s">
        <v>63</v>
      </c>
      <c r="E2040" t="s">
        <v>58</v>
      </c>
      <c r="F2040">
        <v>1984.9430793500001</v>
      </c>
      <c r="G2040">
        <v>96.822799996241272</v>
      </c>
      <c r="H2040">
        <v>0.49007989798165846</v>
      </c>
    </row>
    <row r="2041" spans="1:8" x14ac:dyDescent="0.2">
      <c r="A2041" t="s">
        <v>19</v>
      </c>
      <c r="B2041">
        <v>2015</v>
      </c>
      <c r="C2041" t="s">
        <v>56</v>
      </c>
      <c r="D2041" t="s">
        <v>63</v>
      </c>
      <c r="E2041" t="s">
        <v>64</v>
      </c>
      <c r="F2041">
        <v>1954.1621459599999</v>
      </c>
      <c r="G2041">
        <v>89.449168991442193</v>
      </c>
      <c r="H2041">
        <v>0.42635870905058765</v>
      </c>
    </row>
    <row r="2042" spans="1:8" x14ac:dyDescent="0.2">
      <c r="A2042" t="s">
        <v>19</v>
      </c>
      <c r="B2042">
        <v>2015</v>
      </c>
      <c r="C2042" t="s">
        <v>56</v>
      </c>
      <c r="D2042" t="s">
        <v>63</v>
      </c>
      <c r="E2042" t="s">
        <v>32</v>
      </c>
    </row>
    <row r="2043" spans="1:8" x14ac:dyDescent="0.2">
      <c r="A2043" t="s">
        <v>19</v>
      </c>
      <c r="B2043">
        <v>2015</v>
      </c>
      <c r="C2043" t="s">
        <v>56</v>
      </c>
      <c r="D2043" t="s">
        <v>63</v>
      </c>
      <c r="E2043" t="s">
        <v>58</v>
      </c>
      <c r="F2043">
        <v>1954.1621459599999</v>
      </c>
      <c r="G2043">
        <v>89.449168991442193</v>
      </c>
      <c r="H2043">
        <v>0.42635870905058765</v>
      </c>
    </row>
    <row r="2044" spans="1:8" x14ac:dyDescent="0.2">
      <c r="A2044" t="s">
        <v>19</v>
      </c>
      <c r="B2044">
        <v>2016</v>
      </c>
      <c r="C2044" t="s">
        <v>56</v>
      </c>
      <c r="D2044" t="s">
        <v>63</v>
      </c>
      <c r="E2044" t="s">
        <v>64</v>
      </c>
      <c r="F2044">
        <v>2996.4494219100002</v>
      </c>
      <c r="G2044">
        <v>131.25236577008098</v>
      </c>
      <c r="H2044">
        <v>0.6043593126552228</v>
      </c>
    </row>
    <row r="2045" spans="1:8" x14ac:dyDescent="0.2">
      <c r="A2045" t="s">
        <v>19</v>
      </c>
      <c r="B2045">
        <v>2016</v>
      </c>
      <c r="C2045" t="s">
        <v>56</v>
      </c>
      <c r="D2045" t="s">
        <v>63</v>
      </c>
      <c r="E2045" t="s">
        <v>32</v>
      </c>
    </row>
    <row r="2046" spans="1:8" x14ac:dyDescent="0.2">
      <c r="A2046" t="s">
        <v>19</v>
      </c>
      <c r="B2046">
        <v>2016</v>
      </c>
      <c r="C2046" t="s">
        <v>56</v>
      </c>
      <c r="D2046" t="s">
        <v>63</v>
      </c>
      <c r="E2046" t="s">
        <v>58</v>
      </c>
      <c r="F2046">
        <v>2996.4494219100002</v>
      </c>
      <c r="G2046">
        <v>131.25236577008098</v>
      </c>
      <c r="H2046">
        <v>0.6043593126552228</v>
      </c>
    </row>
    <row r="2047" spans="1:8" x14ac:dyDescent="0.2">
      <c r="A2047" t="s">
        <v>19</v>
      </c>
      <c r="B2047">
        <v>2017</v>
      </c>
      <c r="C2047" t="s">
        <v>56</v>
      </c>
      <c r="D2047" t="s">
        <v>63</v>
      </c>
      <c r="E2047" t="s">
        <v>64</v>
      </c>
      <c r="F2047">
        <v>3740.4037473899994</v>
      </c>
      <c r="G2047">
        <v>159.26201108382972</v>
      </c>
      <c r="H2047">
        <v>0.68836576598388299</v>
      </c>
    </row>
    <row r="2048" spans="1:8" x14ac:dyDescent="0.2">
      <c r="A2048" t="s">
        <v>19</v>
      </c>
      <c r="B2048">
        <v>2017</v>
      </c>
      <c r="C2048" t="s">
        <v>56</v>
      </c>
      <c r="D2048" t="s">
        <v>63</v>
      </c>
      <c r="E2048" t="s">
        <v>32</v>
      </c>
    </row>
    <row r="2049" spans="1:8" x14ac:dyDescent="0.2">
      <c r="A2049" t="s">
        <v>19</v>
      </c>
      <c r="B2049">
        <v>2017</v>
      </c>
      <c r="C2049" t="s">
        <v>56</v>
      </c>
      <c r="D2049" t="s">
        <v>63</v>
      </c>
      <c r="E2049" t="s">
        <v>58</v>
      </c>
      <c r="F2049">
        <v>3740.4037473899994</v>
      </c>
      <c r="G2049">
        <v>159.26201108382972</v>
      </c>
      <c r="H2049">
        <v>0.68836576598388299</v>
      </c>
    </row>
    <row r="2050" spans="1:8" x14ac:dyDescent="0.2">
      <c r="A2050" t="s">
        <v>19</v>
      </c>
      <c r="B2050">
        <v>2018</v>
      </c>
      <c r="C2050" t="s">
        <v>56</v>
      </c>
      <c r="D2050" t="s">
        <v>63</v>
      </c>
      <c r="E2050" t="s">
        <v>64</v>
      </c>
    </row>
    <row r="2051" spans="1:8" x14ac:dyDescent="0.2">
      <c r="A2051" t="s">
        <v>19</v>
      </c>
      <c r="B2051">
        <v>2018</v>
      </c>
      <c r="C2051" t="s">
        <v>56</v>
      </c>
      <c r="D2051" t="s">
        <v>63</v>
      </c>
      <c r="E2051" t="s">
        <v>32</v>
      </c>
    </row>
    <row r="2052" spans="1:8" x14ac:dyDescent="0.2">
      <c r="A2052" t="s">
        <v>19</v>
      </c>
      <c r="B2052">
        <v>2018</v>
      </c>
      <c r="C2052" t="s">
        <v>56</v>
      </c>
      <c r="D2052" t="s">
        <v>63</v>
      </c>
      <c r="E2052" t="s">
        <v>58</v>
      </c>
      <c r="F2052">
        <v>0</v>
      </c>
      <c r="G2052">
        <v>0</v>
      </c>
      <c r="H2052">
        <v>0</v>
      </c>
    </row>
    <row r="2053" spans="1:8" x14ac:dyDescent="0.2">
      <c r="A2053" t="s">
        <v>19</v>
      </c>
      <c r="B2053">
        <v>2008</v>
      </c>
      <c r="C2053" t="s">
        <v>56</v>
      </c>
      <c r="D2053" t="s">
        <v>65</v>
      </c>
      <c r="E2053" t="s">
        <v>66</v>
      </c>
      <c r="F2053">
        <v>150.43447662</v>
      </c>
      <c r="G2053">
        <v>7.9608307569782077</v>
      </c>
      <c r="H2053">
        <v>5.734753392882954E-2</v>
      </c>
    </row>
    <row r="2054" spans="1:8" x14ac:dyDescent="0.2">
      <c r="A2054" t="s">
        <v>19</v>
      </c>
      <c r="B2054">
        <v>2008</v>
      </c>
      <c r="C2054" t="s">
        <v>56</v>
      </c>
      <c r="D2054" t="s">
        <v>65</v>
      </c>
      <c r="E2054" t="s">
        <v>83</v>
      </c>
      <c r="F2054">
        <v>2482.6299194900007</v>
      </c>
      <c r="G2054">
        <v>131.37810603877733</v>
      </c>
      <c r="H2054">
        <v>0.94641006994903176</v>
      </c>
    </row>
    <row r="2055" spans="1:8" x14ac:dyDescent="0.2">
      <c r="A2055" t="s">
        <v>19</v>
      </c>
      <c r="B2055">
        <v>2008</v>
      </c>
      <c r="C2055" t="s">
        <v>56</v>
      </c>
      <c r="D2055" t="s">
        <v>65</v>
      </c>
      <c r="E2055" t="s">
        <v>67</v>
      </c>
    </row>
    <row r="2056" spans="1:8" x14ac:dyDescent="0.2">
      <c r="A2056" t="s">
        <v>19</v>
      </c>
      <c r="B2056">
        <v>2008</v>
      </c>
      <c r="C2056" t="s">
        <v>56</v>
      </c>
      <c r="D2056" t="s">
        <v>65</v>
      </c>
      <c r="E2056" t="s">
        <v>68</v>
      </c>
      <c r="F2056">
        <v>281.04306990000003</v>
      </c>
      <c r="G2056">
        <v>14.872497084209263</v>
      </c>
      <c r="H2056">
        <v>0.10713718921803275</v>
      </c>
    </row>
    <row r="2057" spans="1:8" x14ac:dyDescent="0.2">
      <c r="A2057" t="s">
        <v>19</v>
      </c>
      <c r="B2057">
        <v>2008</v>
      </c>
      <c r="C2057" t="s">
        <v>56</v>
      </c>
      <c r="D2057" t="s">
        <v>65</v>
      </c>
      <c r="E2057" t="s">
        <v>58</v>
      </c>
      <c r="F2057">
        <v>2914.1074660100007</v>
      </c>
      <c r="G2057">
        <v>154.2114338799648</v>
      </c>
      <c r="H2057">
        <v>1.1108947930958941</v>
      </c>
    </row>
    <row r="2058" spans="1:8" x14ac:dyDescent="0.2">
      <c r="A2058" t="s">
        <v>19</v>
      </c>
      <c r="B2058">
        <v>2009</v>
      </c>
      <c r="C2058" t="s">
        <v>56</v>
      </c>
      <c r="D2058" t="s">
        <v>65</v>
      </c>
      <c r="E2058" t="s">
        <v>66</v>
      </c>
      <c r="F2058">
        <v>285.98590389999998</v>
      </c>
      <c r="G2058">
        <v>15.137582367838004</v>
      </c>
      <c r="H2058">
        <v>0.10377094279933043</v>
      </c>
    </row>
    <row r="2059" spans="1:8" x14ac:dyDescent="0.2">
      <c r="A2059" t="s">
        <v>19</v>
      </c>
      <c r="B2059">
        <v>2009</v>
      </c>
      <c r="C2059" t="s">
        <v>56</v>
      </c>
      <c r="D2059" t="s">
        <v>65</v>
      </c>
      <c r="E2059" t="s">
        <v>83</v>
      </c>
      <c r="F2059">
        <v>5735.6333845100016</v>
      </c>
      <c r="G2059">
        <v>303.59406392316816</v>
      </c>
      <c r="H2059">
        <v>2.0811937782431293</v>
      </c>
    </row>
    <row r="2060" spans="1:8" x14ac:dyDescent="0.2">
      <c r="A2060" t="s">
        <v>19</v>
      </c>
      <c r="B2060">
        <v>2009</v>
      </c>
      <c r="C2060" t="s">
        <v>56</v>
      </c>
      <c r="D2060" t="s">
        <v>65</v>
      </c>
      <c r="E2060" t="s">
        <v>67</v>
      </c>
    </row>
    <row r="2061" spans="1:8" x14ac:dyDescent="0.2">
      <c r="A2061" t="s">
        <v>19</v>
      </c>
      <c r="B2061">
        <v>2009</v>
      </c>
      <c r="C2061" t="s">
        <v>56</v>
      </c>
      <c r="D2061" t="s">
        <v>65</v>
      </c>
      <c r="E2061" t="s">
        <v>68</v>
      </c>
      <c r="F2061">
        <v>233.27807612000001</v>
      </c>
      <c r="G2061">
        <v>12.347692818846252</v>
      </c>
      <c r="H2061">
        <v>8.4645731007256031E-2</v>
      </c>
    </row>
    <row r="2062" spans="1:8" x14ac:dyDescent="0.2">
      <c r="A2062" t="s">
        <v>19</v>
      </c>
      <c r="B2062">
        <v>2009</v>
      </c>
      <c r="C2062" t="s">
        <v>56</v>
      </c>
      <c r="D2062" t="s">
        <v>65</v>
      </c>
      <c r="E2062" t="s">
        <v>58</v>
      </c>
      <c r="F2062">
        <v>6254.8973645300021</v>
      </c>
      <c r="G2062">
        <v>331.07933910985241</v>
      </c>
      <c r="H2062">
        <v>2.269610452049716</v>
      </c>
    </row>
    <row r="2063" spans="1:8" x14ac:dyDescent="0.2">
      <c r="A2063" t="s">
        <v>19</v>
      </c>
      <c r="B2063">
        <v>2010</v>
      </c>
      <c r="C2063" t="s">
        <v>56</v>
      </c>
      <c r="D2063" t="s">
        <v>65</v>
      </c>
      <c r="E2063" t="s">
        <v>66</v>
      </c>
      <c r="F2063">
        <v>370.95546837000006</v>
      </c>
      <c r="G2063">
        <v>19.632466052414909</v>
      </c>
      <c r="H2063">
        <v>0.12394746473506417</v>
      </c>
    </row>
    <row r="2064" spans="1:8" x14ac:dyDescent="0.2">
      <c r="A2064" t="s">
        <v>19</v>
      </c>
      <c r="B2064">
        <v>2010</v>
      </c>
      <c r="C2064" t="s">
        <v>56</v>
      </c>
      <c r="D2064" t="s">
        <v>65</v>
      </c>
      <c r="E2064" t="s">
        <v>83</v>
      </c>
      <c r="F2064">
        <v>3751.6183630000005</v>
      </c>
      <c r="G2064">
        <v>198.55084082424167</v>
      </c>
      <c r="H2064">
        <v>1.2535293974519759</v>
      </c>
    </row>
    <row r="2065" spans="1:8" x14ac:dyDescent="0.2">
      <c r="A2065" t="s">
        <v>19</v>
      </c>
      <c r="B2065">
        <v>2010</v>
      </c>
      <c r="C2065" t="s">
        <v>56</v>
      </c>
      <c r="D2065" t="s">
        <v>65</v>
      </c>
      <c r="E2065" t="s">
        <v>67</v>
      </c>
    </row>
    <row r="2066" spans="1:8" x14ac:dyDescent="0.2">
      <c r="A2066" t="s">
        <v>19</v>
      </c>
      <c r="B2066">
        <v>2010</v>
      </c>
      <c r="C2066" t="s">
        <v>56</v>
      </c>
      <c r="D2066" t="s">
        <v>65</v>
      </c>
      <c r="E2066" t="s">
        <v>68</v>
      </c>
      <c r="F2066">
        <v>556.39809246000004</v>
      </c>
      <c r="G2066">
        <v>29.446840910171002</v>
      </c>
      <c r="H2066">
        <v>0.18590946575575565</v>
      </c>
    </row>
    <row r="2067" spans="1:8" x14ac:dyDescent="0.2">
      <c r="A2067" t="s">
        <v>19</v>
      </c>
      <c r="B2067">
        <v>2010</v>
      </c>
      <c r="C2067" t="s">
        <v>56</v>
      </c>
      <c r="D2067" t="s">
        <v>65</v>
      </c>
      <c r="E2067" t="s">
        <v>58</v>
      </c>
      <c r="F2067">
        <v>4678.9719238300004</v>
      </c>
      <c r="G2067">
        <v>247.63014778682759</v>
      </c>
      <c r="H2067">
        <v>1.5633863279427958</v>
      </c>
    </row>
    <row r="2068" spans="1:8" x14ac:dyDescent="0.2">
      <c r="A2068" t="s">
        <v>19</v>
      </c>
      <c r="B2068">
        <v>2011</v>
      </c>
      <c r="C2068" t="s">
        <v>56</v>
      </c>
      <c r="D2068" t="s">
        <v>65</v>
      </c>
      <c r="E2068" t="s">
        <v>66</v>
      </c>
      <c r="F2068">
        <v>404.38777250999999</v>
      </c>
      <c r="G2068">
        <v>21.402004737766038</v>
      </c>
      <c r="H2068">
        <v>0.12084512257639293</v>
      </c>
    </row>
    <row r="2069" spans="1:8" x14ac:dyDescent="0.2">
      <c r="A2069" t="s">
        <v>19</v>
      </c>
      <c r="B2069">
        <v>2011</v>
      </c>
      <c r="C2069" t="s">
        <v>56</v>
      </c>
      <c r="D2069" t="s">
        <v>65</v>
      </c>
      <c r="E2069" t="s">
        <v>83</v>
      </c>
      <c r="F2069">
        <v>4658.0751756900008</v>
      </c>
      <c r="G2069">
        <v>246.52611615877308</v>
      </c>
      <c r="H2069">
        <v>1.3919947729438116</v>
      </c>
    </row>
    <row r="2070" spans="1:8" x14ac:dyDescent="0.2">
      <c r="A2070" t="s">
        <v>19</v>
      </c>
      <c r="B2070">
        <v>2011</v>
      </c>
      <c r="C2070" t="s">
        <v>56</v>
      </c>
      <c r="D2070" t="s">
        <v>65</v>
      </c>
      <c r="E2070" t="s">
        <v>67</v>
      </c>
    </row>
    <row r="2071" spans="1:8" x14ac:dyDescent="0.2">
      <c r="A2071" t="s">
        <v>19</v>
      </c>
      <c r="B2071">
        <v>2011</v>
      </c>
      <c r="C2071" t="s">
        <v>56</v>
      </c>
      <c r="D2071" t="s">
        <v>65</v>
      </c>
      <c r="E2071" t="s">
        <v>68</v>
      </c>
      <c r="F2071">
        <v>142.28455671</v>
      </c>
      <c r="G2071">
        <v>7.5303334171486531</v>
      </c>
      <c r="H2071">
        <v>4.2519571226458101E-2</v>
      </c>
    </row>
    <row r="2072" spans="1:8" x14ac:dyDescent="0.2">
      <c r="A2072" t="s">
        <v>19</v>
      </c>
      <c r="B2072">
        <v>2011</v>
      </c>
      <c r="C2072" t="s">
        <v>56</v>
      </c>
      <c r="D2072" t="s">
        <v>65</v>
      </c>
      <c r="E2072" t="s">
        <v>58</v>
      </c>
      <c r="F2072">
        <v>5204.7475049100012</v>
      </c>
      <c r="G2072">
        <v>275.45845431368781</v>
      </c>
      <c r="H2072">
        <v>1.5553594667466628</v>
      </c>
    </row>
    <row r="2073" spans="1:8" x14ac:dyDescent="0.2">
      <c r="A2073" t="s">
        <v>19</v>
      </c>
      <c r="B2073">
        <v>2012</v>
      </c>
      <c r="C2073" t="s">
        <v>56</v>
      </c>
      <c r="D2073" t="s">
        <v>65</v>
      </c>
      <c r="E2073" t="s">
        <v>66</v>
      </c>
      <c r="F2073">
        <v>323.22276756999997</v>
      </c>
      <c r="G2073">
        <v>16.730099324288574</v>
      </c>
      <c r="H2073">
        <v>9.0293600605930557E-2</v>
      </c>
    </row>
    <row r="2074" spans="1:8" x14ac:dyDescent="0.2">
      <c r="A2074" t="s">
        <v>19</v>
      </c>
      <c r="B2074">
        <v>2012</v>
      </c>
      <c r="C2074" t="s">
        <v>56</v>
      </c>
      <c r="D2074" t="s">
        <v>65</v>
      </c>
      <c r="E2074" t="s">
        <v>83</v>
      </c>
      <c r="F2074">
        <v>3925.8427200899991</v>
      </c>
      <c r="G2074">
        <v>203.20269866019487</v>
      </c>
      <c r="H2074">
        <v>1.0967002023851475</v>
      </c>
    </row>
    <row r="2075" spans="1:8" x14ac:dyDescent="0.2">
      <c r="A2075" t="s">
        <v>19</v>
      </c>
      <c r="B2075">
        <v>2012</v>
      </c>
      <c r="C2075" t="s">
        <v>56</v>
      </c>
      <c r="D2075" t="s">
        <v>65</v>
      </c>
      <c r="E2075" t="s">
        <v>67</v>
      </c>
    </row>
    <row r="2076" spans="1:8" x14ac:dyDescent="0.2">
      <c r="A2076" t="s">
        <v>19</v>
      </c>
      <c r="B2076">
        <v>2012</v>
      </c>
      <c r="C2076" t="s">
        <v>56</v>
      </c>
      <c r="D2076" t="s">
        <v>65</v>
      </c>
      <c r="E2076" t="s">
        <v>68</v>
      </c>
      <c r="F2076">
        <v>2.1053147599999997</v>
      </c>
      <c r="G2076">
        <v>0.10897167086493294</v>
      </c>
      <c r="H2076">
        <v>5.8812827920001515E-4</v>
      </c>
    </row>
    <row r="2077" spans="1:8" x14ac:dyDescent="0.2">
      <c r="A2077" t="s">
        <v>19</v>
      </c>
      <c r="B2077">
        <v>2012</v>
      </c>
      <c r="C2077" t="s">
        <v>56</v>
      </c>
      <c r="D2077" t="s">
        <v>65</v>
      </c>
      <c r="E2077" t="s">
        <v>58</v>
      </c>
      <c r="F2077">
        <v>4251.1708024199988</v>
      </c>
      <c r="G2077">
        <v>220.04176965534836</v>
      </c>
      <c r="H2077">
        <v>1.187581931270278</v>
      </c>
    </row>
    <row r="2078" spans="1:8" x14ac:dyDescent="0.2">
      <c r="A2078" t="s">
        <v>19</v>
      </c>
      <c r="B2078">
        <v>2013</v>
      </c>
      <c r="C2078" t="s">
        <v>56</v>
      </c>
      <c r="D2078" t="s">
        <v>65</v>
      </c>
      <c r="E2078" t="s">
        <v>66</v>
      </c>
      <c r="F2078">
        <v>11.294310890000002</v>
      </c>
      <c r="G2078">
        <v>0.56174993738142609</v>
      </c>
      <c r="H2078">
        <v>3.0365306186684285E-3</v>
      </c>
    </row>
    <row r="2079" spans="1:8" x14ac:dyDescent="0.2">
      <c r="A2079" t="s">
        <v>19</v>
      </c>
      <c r="B2079">
        <v>2013</v>
      </c>
      <c r="C2079" t="s">
        <v>56</v>
      </c>
      <c r="D2079" t="s">
        <v>65</v>
      </c>
      <c r="E2079" t="s">
        <v>83</v>
      </c>
      <c r="F2079">
        <v>6390.3029736899989</v>
      </c>
      <c r="G2079">
        <v>317.83721293674228</v>
      </c>
      <c r="H2079">
        <v>1.7180641502757135</v>
      </c>
    </row>
    <row r="2080" spans="1:8" x14ac:dyDescent="0.2">
      <c r="A2080" t="s">
        <v>19</v>
      </c>
      <c r="B2080">
        <v>2013</v>
      </c>
      <c r="C2080" t="s">
        <v>56</v>
      </c>
      <c r="D2080" t="s">
        <v>65</v>
      </c>
      <c r="E2080" t="s">
        <v>67</v>
      </c>
    </row>
    <row r="2081" spans="1:8" x14ac:dyDescent="0.2">
      <c r="A2081" t="s">
        <v>19</v>
      </c>
      <c r="B2081">
        <v>2013</v>
      </c>
      <c r="C2081" t="s">
        <v>56</v>
      </c>
      <c r="D2081" t="s">
        <v>65</v>
      </c>
      <c r="E2081" t="s">
        <v>68</v>
      </c>
    </row>
    <row r="2082" spans="1:8" x14ac:dyDescent="0.2">
      <c r="A2082" t="s">
        <v>19</v>
      </c>
      <c r="B2082">
        <v>2013</v>
      </c>
      <c r="C2082" t="s">
        <v>56</v>
      </c>
      <c r="D2082" t="s">
        <v>65</v>
      </c>
      <c r="E2082" t="s">
        <v>58</v>
      </c>
      <c r="F2082">
        <v>6401.5972845799988</v>
      </c>
      <c r="G2082">
        <v>318.3989628741237</v>
      </c>
      <c r="H2082">
        <v>1.7211006808943818</v>
      </c>
    </row>
    <row r="2083" spans="1:8" x14ac:dyDescent="0.2">
      <c r="A2083" t="s">
        <v>19</v>
      </c>
      <c r="B2083">
        <v>2014</v>
      </c>
      <c r="C2083" t="s">
        <v>56</v>
      </c>
      <c r="D2083" t="s">
        <v>65</v>
      </c>
      <c r="E2083" t="s">
        <v>66</v>
      </c>
      <c r="F2083">
        <v>6.2372337099999999</v>
      </c>
      <c r="G2083">
        <v>0.30424370266118778</v>
      </c>
      <c r="H2083">
        <v>1.5399649955128881E-3</v>
      </c>
    </row>
    <row r="2084" spans="1:8" x14ac:dyDescent="0.2">
      <c r="A2084" t="s">
        <v>19</v>
      </c>
      <c r="B2084">
        <v>2014</v>
      </c>
      <c r="C2084" t="s">
        <v>56</v>
      </c>
      <c r="D2084" t="s">
        <v>65</v>
      </c>
      <c r="E2084" t="s">
        <v>83</v>
      </c>
      <c r="F2084">
        <v>3284.4718383899999</v>
      </c>
      <c r="G2084">
        <v>160.21202986125911</v>
      </c>
      <c r="H2084">
        <v>0.81093188022747076</v>
      </c>
    </row>
    <row r="2085" spans="1:8" x14ac:dyDescent="0.2">
      <c r="A2085" t="s">
        <v>19</v>
      </c>
      <c r="B2085">
        <v>2014</v>
      </c>
      <c r="C2085" t="s">
        <v>56</v>
      </c>
      <c r="D2085" t="s">
        <v>65</v>
      </c>
      <c r="E2085" t="s">
        <v>67</v>
      </c>
    </row>
    <row r="2086" spans="1:8" x14ac:dyDescent="0.2">
      <c r="A2086" t="s">
        <v>19</v>
      </c>
      <c r="B2086">
        <v>2014</v>
      </c>
      <c r="C2086" t="s">
        <v>56</v>
      </c>
      <c r="D2086" t="s">
        <v>65</v>
      </c>
      <c r="E2086" t="s">
        <v>68</v>
      </c>
      <c r="F2086">
        <v>2</v>
      </c>
      <c r="G2086">
        <v>9.7557255926902828E-2</v>
      </c>
      <c r="H2086">
        <v>4.9379743235976586E-4</v>
      </c>
    </row>
    <row r="2087" spans="1:8" x14ac:dyDescent="0.2">
      <c r="A2087" t="s">
        <v>19</v>
      </c>
      <c r="B2087">
        <v>2014</v>
      </c>
      <c r="C2087" t="s">
        <v>56</v>
      </c>
      <c r="D2087" t="s">
        <v>65</v>
      </c>
      <c r="E2087" t="s">
        <v>58</v>
      </c>
      <c r="F2087">
        <v>3292.7090721</v>
      </c>
      <c r="G2087">
        <v>160.61383081984721</v>
      </c>
      <c r="H2087">
        <v>0.81296564265534355</v>
      </c>
    </row>
    <row r="2088" spans="1:8" x14ac:dyDescent="0.2">
      <c r="A2088" t="s">
        <v>19</v>
      </c>
      <c r="B2088">
        <v>2015</v>
      </c>
      <c r="C2088" t="s">
        <v>56</v>
      </c>
      <c r="D2088" t="s">
        <v>65</v>
      </c>
      <c r="E2088" t="s">
        <v>66</v>
      </c>
      <c r="F2088">
        <v>13.092277119999999</v>
      </c>
      <c r="G2088">
        <v>0.59928154427244917</v>
      </c>
      <c r="H2088">
        <v>2.8564704228642881E-3</v>
      </c>
    </row>
    <row r="2089" spans="1:8" x14ac:dyDescent="0.2">
      <c r="A2089" t="s">
        <v>19</v>
      </c>
      <c r="B2089">
        <v>2015</v>
      </c>
      <c r="C2089" t="s">
        <v>56</v>
      </c>
      <c r="D2089" t="s">
        <v>65</v>
      </c>
      <c r="E2089" t="s">
        <v>83</v>
      </c>
      <c r="F2089">
        <v>3054.1959686800001</v>
      </c>
      <c r="G2089">
        <v>139.8017518148317</v>
      </c>
      <c r="H2089">
        <v>0.66636387010465026</v>
      </c>
    </row>
    <row r="2090" spans="1:8" x14ac:dyDescent="0.2">
      <c r="A2090" t="s">
        <v>19</v>
      </c>
      <c r="B2090">
        <v>2015</v>
      </c>
      <c r="C2090" t="s">
        <v>56</v>
      </c>
      <c r="D2090" t="s">
        <v>65</v>
      </c>
      <c r="E2090" t="s">
        <v>67</v>
      </c>
    </row>
    <row r="2091" spans="1:8" x14ac:dyDescent="0.2">
      <c r="A2091" t="s">
        <v>19</v>
      </c>
      <c r="B2091">
        <v>2015</v>
      </c>
      <c r="C2091" t="s">
        <v>56</v>
      </c>
      <c r="D2091" t="s">
        <v>65</v>
      </c>
      <c r="E2091" t="s">
        <v>68</v>
      </c>
      <c r="F2091">
        <v>1.8052716500000001</v>
      </c>
      <c r="G2091">
        <v>8.2633904883558748E-2</v>
      </c>
      <c r="H2091">
        <v>3.9387381020089584E-4</v>
      </c>
    </row>
    <row r="2092" spans="1:8" x14ac:dyDescent="0.2">
      <c r="A2092" t="s">
        <v>19</v>
      </c>
      <c r="B2092">
        <v>2015</v>
      </c>
      <c r="C2092" t="s">
        <v>56</v>
      </c>
      <c r="D2092" t="s">
        <v>65</v>
      </c>
      <c r="E2092" t="s">
        <v>58</v>
      </c>
      <c r="F2092">
        <v>3069.09351745</v>
      </c>
      <c r="G2092">
        <v>140.48366726398768</v>
      </c>
      <c r="H2092">
        <v>0.6696142143377154</v>
      </c>
    </row>
    <row r="2093" spans="1:8" x14ac:dyDescent="0.2">
      <c r="A2093" t="s">
        <v>19</v>
      </c>
      <c r="B2093">
        <v>2016</v>
      </c>
      <c r="C2093" t="s">
        <v>56</v>
      </c>
      <c r="D2093" t="s">
        <v>65</v>
      </c>
      <c r="E2093" t="s">
        <v>66</v>
      </c>
      <c r="F2093">
        <v>121.48542582999993</v>
      </c>
      <c r="G2093">
        <v>5.3213811753943618</v>
      </c>
      <c r="H2093">
        <v>2.4502615634154703E-2</v>
      </c>
    </row>
    <row r="2094" spans="1:8" x14ac:dyDescent="0.2">
      <c r="A2094" t="s">
        <v>19</v>
      </c>
      <c r="B2094">
        <v>2016</v>
      </c>
      <c r="C2094" t="s">
        <v>56</v>
      </c>
      <c r="D2094" t="s">
        <v>65</v>
      </c>
      <c r="E2094" t="s">
        <v>83</v>
      </c>
      <c r="F2094">
        <v>4716.4679849599997</v>
      </c>
      <c r="G2094">
        <v>206.59370272642636</v>
      </c>
      <c r="H2094">
        <v>0.95127297284192347</v>
      </c>
    </row>
    <row r="2095" spans="1:8" x14ac:dyDescent="0.2">
      <c r="A2095" t="s">
        <v>19</v>
      </c>
      <c r="B2095">
        <v>2016</v>
      </c>
      <c r="C2095" t="s">
        <v>56</v>
      </c>
      <c r="D2095" t="s">
        <v>65</v>
      </c>
      <c r="E2095" t="s">
        <v>67</v>
      </c>
    </row>
    <row r="2096" spans="1:8" x14ac:dyDescent="0.2">
      <c r="A2096" t="s">
        <v>19</v>
      </c>
      <c r="B2096">
        <v>2016</v>
      </c>
      <c r="C2096" t="s">
        <v>56</v>
      </c>
      <c r="D2096" t="s">
        <v>65</v>
      </c>
      <c r="E2096" t="s">
        <v>68</v>
      </c>
    </row>
    <row r="2097" spans="1:8" x14ac:dyDescent="0.2">
      <c r="A2097" t="s">
        <v>19</v>
      </c>
      <c r="B2097">
        <v>2016</v>
      </c>
      <c r="C2097" t="s">
        <v>56</v>
      </c>
      <c r="D2097" t="s">
        <v>65</v>
      </c>
      <c r="E2097" t="s">
        <v>58</v>
      </c>
      <c r="F2097">
        <v>4837.9534107899999</v>
      </c>
      <c r="G2097">
        <v>211.91508390182074</v>
      </c>
      <c r="H2097">
        <v>0.97577558847607826</v>
      </c>
    </row>
    <row r="2098" spans="1:8" x14ac:dyDescent="0.2">
      <c r="A2098" t="s">
        <v>19</v>
      </c>
      <c r="B2098">
        <v>2017</v>
      </c>
      <c r="C2098" t="s">
        <v>56</v>
      </c>
      <c r="D2098" t="s">
        <v>65</v>
      </c>
      <c r="E2098" t="s">
        <v>66</v>
      </c>
      <c r="F2098">
        <v>220.20843943999958</v>
      </c>
      <c r="G2098">
        <v>9.3762174597643355</v>
      </c>
      <c r="H2098">
        <v>4.052609325851627E-2</v>
      </c>
    </row>
    <row r="2099" spans="1:8" x14ac:dyDescent="0.2">
      <c r="A2099" t="s">
        <v>19</v>
      </c>
      <c r="B2099">
        <v>2017</v>
      </c>
      <c r="C2099" t="s">
        <v>56</v>
      </c>
      <c r="D2099" t="s">
        <v>65</v>
      </c>
      <c r="E2099" t="s">
        <v>83</v>
      </c>
      <c r="F2099">
        <v>6181.2578200100015</v>
      </c>
      <c r="G2099">
        <v>263.19071895096084</v>
      </c>
      <c r="H2099">
        <v>1.1375687121969404</v>
      </c>
    </row>
    <row r="2100" spans="1:8" x14ac:dyDescent="0.2">
      <c r="A2100" t="s">
        <v>19</v>
      </c>
      <c r="B2100">
        <v>2017</v>
      </c>
      <c r="C2100" t="s">
        <v>56</v>
      </c>
      <c r="D2100" t="s">
        <v>65</v>
      </c>
      <c r="E2100" t="s">
        <v>67</v>
      </c>
    </row>
    <row r="2101" spans="1:8" x14ac:dyDescent="0.2">
      <c r="A2101" t="s">
        <v>19</v>
      </c>
      <c r="B2101">
        <v>2017</v>
      </c>
      <c r="C2101" t="s">
        <v>56</v>
      </c>
      <c r="D2101" t="s">
        <v>65</v>
      </c>
      <c r="E2101" t="s">
        <v>68</v>
      </c>
    </row>
    <row r="2102" spans="1:8" x14ac:dyDescent="0.2">
      <c r="A2102" t="s">
        <v>19</v>
      </c>
      <c r="B2102">
        <v>2017</v>
      </c>
      <c r="C2102" t="s">
        <v>56</v>
      </c>
      <c r="D2102" t="s">
        <v>65</v>
      </c>
      <c r="E2102" t="s">
        <v>58</v>
      </c>
      <c r="F2102">
        <v>6401.4662594500014</v>
      </c>
      <c r="G2102">
        <v>272.56693641072519</v>
      </c>
      <c r="H2102">
        <v>1.1780948054554568</v>
      </c>
    </row>
    <row r="2103" spans="1:8" x14ac:dyDescent="0.2">
      <c r="A2103" t="s">
        <v>19</v>
      </c>
      <c r="B2103">
        <v>2018</v>
      </c>
      <c r="C2103" t="s">
        <v>56</v>
      </c>
      <c r="D2103" t="s">
        <v>65</v>
      </c>
      <c r="E2103" t="s">
        <v>66</v>
      </c>
    </row>
    <row r="2104" spans="1:8" x14ac:dyDescent="0.2">
      <c r="A2104" t="s">
        <v>19</v>
      </c>
      <c r="B2104">
        <v>2018</v>
      </c>
      <c r="C2104" t="s">
        <v>56</v>
      </c>
      <c r="D2104" t="s">
        <v>65</v>
      </c>
      <c r="E2104" t="s">
        <v>83</v>
      </c>
      <c r="F2104">
        <v>5579.1479206100012</v>
      </c>
      <c r="G2104">
        <v>233.36834384499903</v>
      </c>
      <c r="H2104">
        <v>0.97139018063917504</v>
      </c>
    </row>
    <row r="2105" spans="1:8" x14ac:dyDescent="0.2">
      <c r="A2105" t="s">
        <v>19</v>
      </c>
      <c r="B2105">
        <v>2018</v>
      </c>
      <c r="C2105" t="s">
        <v>56</v>
      </c>
      <c r="D2105" t="s">
        <v>65</v>
      </c>
      <c r="E2105" t="s">
        <v>67</v>
      </c>
    </row>
    <row r="2106" spans="1:8" x14ac:dyDescent="0.2">
      <c r="A2106" t="s">
        <v>19</v>
      </c>
      <c r="B2106">
        <v>2018</v>
      </c>
      <c r="C2106" t="s">
        <v>56</v>
      </c>
      <c r="D2106" t="s">
        <v>65</v>
      </c>
      <c r="E2106" t="s">
        <v>68</v>
      </c>
    </row>
    <row r="2107" spans="1:8" x14ac:dyDescent="0.2">
      <c r="A2107" t="s">
        <v>19</v>
      </c>
      <c r="B2107">
        <v>2018</v>
      </c>
      <c r="C2107" t="s">
        <v>56</v>
      </c>
      <c r="D2107" t="s">
        <v>65</v>
      </c>
      <c r="E2107" t="s">
        <v>58</v>
      </c>
      <c r="F2107">
        <v>5579.1479206100012</v>
      </c>
      <c r="G2107">
        <v>233.36834384499903</v>
      </c>
      <c r="H2107">
        <v>0.97139018063917504</v>
      </c>
    </row>
    <row r="2108" spans="1:8" x14ac:dyDescent="0.2">
      <c r="A2108" t="s">
        <v>19</v>
      </c>
      <c r="B2108">
        <v>2008</v>
      </c>
      <c r="C2108" t="s">
        <v>56</v>
      </c>
      <c r="D2108" t="s">
        <v>84</v>
      </c>
      <c r="E2108" t="s">
        <v>58</v>
      </c>
      <c r="F2108">
        <v>28.392030999999999</v>
      </c>
      <c r="G2108">
        <v>1.5024757536719426</v>
      </c>
      <c r="H2108">
        <v>1.0823402970276376E-2</v>
      </c>
    </row>
    <row r="2109" spans="1:8" x14ac:dyDescent="0.2">
      <c r="A2109" t="s">
        <v>19</v>
      </c>
      <c r="B2109">
        <v>2009</v>
      </c>
      <c r="C2109" t="s">
        <v>56</v>
      </c>
      <c r="D2109" t="s">
        <v>84</v>
      </c>
      <c r="E2109" t="s">
        <v>58</v>
      </c>
      <c r="F2109">
        <v>0</v>
      </c>
      <c r="G2109">
        <v>0</v>
      </c>
      <c r="H2109">
        <v>0</v>
      </c>
    </row>
    <row r="2110" spans="1:8" x14ac:dyDescent="0.2">
      <c r="A2110" t="s">
        <v>19</v>
      </c>
      <c r="B2110">
        <v>2010</v>
      </c>
      <c r="C2110" t="s">
        <v>56</v>
      </c>
      <c r="D2110" t="s">
        <v>84</v>
      </c>
      <c r="E2110" t="s">
        <v>58</v>
      </c>
      <c r="F2110">
        <v>0</v>
      </c>
      <c r="G2110">
        <v>0</v>
      </c>
      <c r="H2110">
        <v>0</v>
      </c>
    </row>
    <row r="2111" spans="1:8" x14ac:dyDescent="0.2">
      <c r="A2111" t="s">
        <v>19</v>
      </c>
      <c r="B2111">
        <v>2011</v>
      </c>
      <c r="C2111" t="s">
        <v>56</v>
      </c>
      <c r="D2111" t="s">
        <v>84</v>
      </c>
      <c r="E2111" t="s">
        <v>58</v>
      </c>
      <c r="F2111">
        <v>0</v>
      </c>
      <c r="G2111">
        <v>0</v>
      </c>
      <c r="H2111">
        <v>0</v>
      </c>
    </row>
    <row r="2112" spans="1:8" x14ac:dyDescent="0.2">
      <c r="A2112" t="s">
        <v>19</v>
      </c>
      <c r="B2112">
        <v>2012</v>
      </c>
      <c r="C2112" t="s">
        <v>56</v>
      </c>
      <c r="D2112" t="s">
        <v>84</v>
      </c>
      <c r="E2112" t="s">
        <v>58</v>
      </c>
      <c r="F2112">
        <v>0</v>
      </c>
      <c r="G2112">
        <v>0</v>
      </c>
      <c r="H2112">
        <v>0</v>
      </c>
    </row>
    <row r="2113" spans="1:8" x14ac:dyDescent="0.2">
      <c r="A2113" t="s">
        <v>19</v>
      </c>
      <c r="B2113">
        <v>2013</v>
      </c>
      <c r="C2113" t="s">
        <v>56</v>
      </c>
      <c r="D2113" t="s">
        <v>84</v>
      </c>
      <c r="E2113" t="s">
        <v>58</v>
      </c>
      <c r="F2113">
        <v>0</v>
      </c>
      <c r="G2113">
        <v>0</v>
      </c>
      <c r="H2113">
        <v>0</v>
      </c>
    </row>
    <row r="2114" spans="1:8" x14ac:dyDescent="0.2">
      <c r="A2114" t="s">
        <v>19</v>
      </c>
      <c r="B2114">
        <v>2014</v>
      </c>
      <c r="C2114" t="s">
        <v>56</v>
      </c>
      <c r="D2114" t="s">
        <v>84</v>
      </c>
      <c r="E2114" t="s">
        <v>58</v>
      </c>
      <c r="F2114">
        <v>0</v>
      </c>
      <c r="G2114">
        <v>0</v>
      </c>
      <c r="H2114">
        <v>0</v>
      </c>
    </row>
    <row r="2115" spans="1:8" x14ac:dyDescent="0.2">
      <c r="A2115" t="s">
        <v>19</v>
      </c>
      <c r="B2115">
        <v>2015</v>
      </c>
      <c r="C2115" t="s">
        <v>56</v>
      </c>
      <c r="D2115" t="s">
        <v>84</v>
      </c>
      <c r="E2115" t="s">
        <v>58</v>
      </c>
      <c r="F2115">
        <v>0</v>
      </c>
      <c r="G2115">
        <v>0</v>
      </c>
      <c r="H2115">
        <v>0</v>
      </c>
    </row>
    <row r="2116" spans="1:8" x14ac:dyDescent="0.2">
      <c r="A2116" t="s">
        <v>19</v>
      </c>
      <c r="B2116">
        <v>2016</v>
      </c>
      <c r="C2116" t="s">
        <v>56</v>
      </c>
      <c r="D2116" t="s">
        <v>84</v>
      </c>
      <c r="E2116" t="s">
        <v>58</v>
      </c>
      <c r="F2116">
        <v>0</v>
      </c>
      <c r="G2116">
        <v>0</v>
      </c>
      <c r="H2116">
        <v>0</v>
      </c>
    </row>
    <row r="2117" spans="1:8" x14ac:dyDescent="0.2">
      <c r="A2117" t="s">
        <v>19</v>
      </c>
      <c r="B2117">
        <v>2017</v>
      </c>
      <c r="C2117" t="s">
        <v>56</v>
      </c>
      <c r="D2117" t="s">
        <v>84</v>
      </c>
      <c r="E2117" t="s">
        <v>58</v>
      </c>
      <c r="F2117">
        <v>0</v>
      </c>
      <c r="G2117">
        <v>0</v>
      </c>
      <c r="H2117">
        <v>0</v>
      </c>
    </row>
    <row r="2118" spans="1:8" x14ac:dyDescent="0.2">
      <c r="A2118" t="s">
        <v>19</v>
      </c>
      <c r="B2118">
        <v>2018</v>
      </c>
      <c r="C2118" t="s">
        <v>56</v>
      </c>
      <c r="D2118" t="s">
        <v>84</v>
      </c>
      <c r="E2118" t="s">
        <v>58</v>
      </c>
      <c r="F2118">
        <v>31.932928380000003</v>
      </c>
      <c r="G2118">
        <v>1.3357119610742967</v>
      </c>
      <c r="H2118">
        <v>5.5598692683513787E-3</v>
      </c>
    </row>
    <row r="2119" spans="1:8" x14ac:dyDescent="0.2">
      <c r="A2119" t="s">
        <v>39</v>
      </c>
      <c r="B2119">
        <v>2008</v>
      </c>
      <c r="C2119" t="s">
        <v>56</v>
      </c>
      <c r="D2119" t="s">
        <v>57</v>
      </c>
      <c r="E2119" t="s">
        <v>58</v>
      </c>
      <c r="F2119">
        <v>131245.75376250001</v>
      </c>
      <c r="G2119">
        <v>11762.782402782172</v>
      </c>
      <c r="H2119">
        <v>1.0597221543316975</v>
      </c>
    </row>
    <row r="2120" spans="1:8" x14ac:dyDescent="0.2">
      <c r="A2120" t="s">
        <v>39</v>
      </c>
      <c r="B2120">
        <v>2009</v>
      </c>
      <c r="C2120" t="s">
        <v>56</v>
      </c>
      <c r="D2120" t="s">
        <v>57</v>
      </c>
      <c r="E2120" t="s">
        <v>58</v>
      </c>
      <c r="F2120">
        <v>165453.388557</v>
      </c>
      <c r="G2120">
        <v>12249.054101876492</v>
      </c>
      <c r="H2120">
        <v>1.3609349164757643</v>
      </c>
    </row>
    <row r="2121" spans="1:8" x14ac:dyDescent="0.2">
      <c r="A2121" t="s">
        <v>39</v>
      </c>
      <c r="B2121">
        <v>2010</v>
      </c>
      <c r="C2121" t="s">
        <v>56</v>
      </c>
      <c r="D2121" t="s">
        <v>57</v>
      </c>
      <c r="E2121" t="s">
        <v>58</v>
      </c>
      <c r="F2121">
        <v>204463.724843</v>
      </c>
      <c r="G2121">
        <v>16183.37570249998</v>
      </c>
      <c r="H2121">
        <v>1.5299079744803761</v>
      </c>
    </row>
    <row r="2122" spans="1:8" x14ac:dyDescent="0.2">
      <c r="A2122" t="s">
        <v>39</v>
      </c>
      <c r="B2122">
        <v>2011</v>
      </c>
      <c r="C2122" t="s">
        <v>56</v>
      </c>
      <c r="D2122" t="s">
        <v>57</v>
      </c>
      <c r="E2122" t="s">
        <v>58</v>
      </c>
      <c r="F2122">
        <v>188715.13142875</v>
      </c>
      <c r="G2122">
        <v>15169.819398399304</v>
      </c>
      <c r="H2122">
        <v>1.285047314283432</v>
      </c>
    </row>
    <row r="2123" spans="1:8" x14ac:dyDescent="0.2">
      <c r="A2123" t="s">
        <v>39</v>
      </c>
      <c r="B2123">
        <v>2012</v>
      </c>
      <c r="C2123" t="s">
        <v>56</v>
      </c>
      <c r="D2123" t="s">
        <v>57</v>
      </c>
      <c r="E2123" t="s">
        <v>58</v>
      </c>
      <c r="F2123">
        <v>178387.76031068014</v>
      </c>
      <c r="G2123">
        <v>13562.423950994389</v>
      </c>
      <c r="H2123">
        <v>1.1291727670518368</v>
      </c>
    </row>
    <row r="2124" spans="1:8" x14ac:dyDescent="0.2">
      <c r="A2124" t="s">
        <v>39</v>
      </c>
      <c r="B2124">
        <v>2013</v>
      </c>
      <c r="C2124" t="s">
        <v>56</v>
      </c>
      <c r="D2124" t="s">
        <v>57</v>
      </c>
      <c r="E2124" t="s">
        <v>58</v>
      </c>
      <c r="F2124">
        <v>183894.03367352008</v>
      </c>
      <c r="G2124">
        <v>14406.118568331924</v>
      </c>
      <c r="H2124">
        <v>1.1303846630381986</v>
      </c>
    </row>
    <row r="2125" spans="1:8" x14ac:dyDescent="0.2">
      <c r="A2125" t="s">
        <v>39</v>
      </c>
      <c r="B2125">
        <v>2014</v>
      </c>
      <c r="C2125" t="s">
        <v>56</v>
      </c>
      <c r="D2125" t="s">
        <v>57</v>
      </c>
      <c r="E2125" t="s">
        <v>58</v>
      </c>
      <c r="F2125">
        <v>246306.30487300997</v>
      </c>
      <c r="G2125">
        <v>18505.112971610684</v>
      </c>
      <c r="H2125">
        <v>1.4068519187917161</v>
      </c>
    </row>
    <row r="2126" spans="1:8" x14ac:dyDescent="0.2">
      <c r="A2126" t="s">
        <v>39</v>
      </c>
      <c r="B2126">
        <v>2015</v>
      </c>
      <c r="C2126" t="s">
        <v>56</v>
      </c>
      <c r="D2126" t="s">
        <v>57</v>
      </c>
      <c r="E2126" t="s">
        <v>58</v>
      </c>
      <c r="F2126">
        <v>230877.54030244998</v>
      </c>
      <c r="G2126">
        <v>14546.203052013148</v>
      </c>
      <c r="H2126">
        <v>1.2412812126208637</v>
      </c>
    </row>
    <row r="2127" spans="1:8" x14ac:dyDescent="0.2">
      <c r="A2127" t="s">
        <v>39</v>
      </c>
      <c r="B2127">
        <v>2016</v>
      </c>
      <c r="C2127" t="s">
        <v>56</v>
      </c>
      <c r="D2127" t="s">
        <v>57</v>
      </c>
      <c r="E2127" t="s">
        <v>58</v>
      </c>
      <c r="F2127">
        <v>361021.66758239002</v>
      </c>
      <c r="G2127">
        <v>19345.796293871321</v>
      </c>
      <c r="H2127">
        <v>1.7937803240294485</v>
      </c>
    </row>
    <row r="2128" spans="1:8" x14ac:dyDescent="0.2">
      <c r="A2128" t="s">
        <v>39</v>
      </c>
      <c r="B2128">
        <v>2017</v>
      </c>
      <c r="C2128" t="s">
        <v>56</v>
      </c>
      <c r="D2128" t="s">
        <v>57</v>
      </c>
      <c r="E2128" t="s">
        <v>58</v>
      </c>
      <c r="F2128">
        <v>179103.19587750002</v>
      </c>
      <c r="G2128">
        <v>9466.9277431761893</v>
      </c>
      <c r="H2128">
        <v>0.81688062756518975</v>
      </c>
    </row>
    <row r="2129" spans="1:8" x14ac:dyDescent="0.2">
      <c r="A2129" t="s">
        <v>39</v>
      </c>
      <c r="B2129">
        <v>2018</v>
      </c>
      <c r="C2129" t="s">
        <v>56</v>
      </c>
      <c r="D2129" t="s">
        <v>57</v>
      </c>
      <c r="E2129" t="s">
        <v>58</v>
      </c>
      <c r="F2129">
        <v>165565.42039872007</v>
      </c>
      <c r="G2129">
        <v>8608.1143715868347</v>
      </c>
      <c r="H2129">
        <v>0.70419106121526343</v>
      </c>
    </row>
    <row r="2130" spans="1:8" x14ac:dyDescent="0.2">
      <c r="A2130" t="s">
        <v>39</v>
      </c>
      <c r="B2130">
        <v>2019</v>
      </c>
      <c r="C2130" t="s">
        <v>56</v>
      </c>
      <c r="D2130" t="s">
        <v>57</v>
      </c>
      <c r="E2130" t="s">
        <v>58</v>
      </c>
      <c r="F2130">
        <v>169886.60245724994</v>
      </c>
      <c r="G2130">
        <v>8824.8685998705605</v>
      </c>
      <c r="H2130">
        <v>0.69521485870015076</v>
      </c>
    </row>
    <row r="2131" spans="1:8" x14ac:dyDescent="0.2">
      <c r="A2131" t="s">
        <v>39</v>
      </c>
      <c r="B2131">
        <v>2020</v>
      </c>
      <c r="C2131" t="s">
        <v>56</v>
      </c>
      <c r="D2131" t="s">
        <v>57</v>
      </c>
      <c r="E2131" t="s">
        <v>58</v>
      </c>
      <c r="F2131">
        <v>119361.11365595977</v>
      </c>
      <c r="G2131">
        <v>5556.4177355555785</v>
      </c>
      <c r="H2131">
        <v>0.51739805616167001</v>
      </c>
    </row>
    <row r="2132" spans="1:8" x14ac:dyDescent="0.2">
      <c r="A2132" t="s">
        <v>39</v>
      </c>
      <c r="B2132">
        <v>2008</v>
      </c>
      <c r="C2132" t="s">
        <v>56</v>
      </c>
      <c r="D2132" t="s">
        <v>59</v>
      </c>
      <c r="E2132" t="s">
        <v>60</v>
      </c>
      <c r="F2132">
        <v>23540.847515018158</v>
      </c>
      <c r="G2132">
        <v>2109.8272436098614</v>
      </c>
      <c r="H2132">
        <v>0.19007668384115681</v>
      </c>
    </row>
    <row r="2133" spans="1:8" x14ac:dyDescent="0.2">
      <c r="A2133" t="s">
        <v>39</v>
      </c>
      <c r="B2133">
        <v>2008</v>
      </c>
      <c r="C2133" t="s">
        <v>56</v>
      </c>
      <c r="D2133" t="s">
        <v>59</v>
      </c>
      <c r="E2133" t="s">
        <v>61</v>
      </c>
      <c r="F2133">
        <v>2665.0485179602174</v>
      </c>
      <c r="G2133">
        <v>238.85257169043834</v>
      </c>
      <c r="H2133">
        <v>2.151849393895014E-2</v>
      </c>
    </row>
    <row r="2134" spans="1:8" x14ac:dyDescent="0.2">
      <c r="A2134" t="s">
        <v>39</v>
      </c>
      <c r="B2134">
        <v>2008</v>
      </c>
      <c r="C2134" t="s">
        <v>56</v>
      </c>
      <c r="D2134" t="s">
        <v>59</v>
      </c>
      <c r="E2134" t="s">
        <v>62</v>
      </c>
      <c r="F2134">
        <v>5120.6475484644507</v>
      </c>
      <c r="G2134">
        <v>458.93342182272795</v>
      </c>
      <c r="H2134">
        <v>4.1345822596681528E-2</v>
      </c>
    </row>
    <row r="2135" spans="1:8" x14ac:dyDescent="0.2">
      <c r="A2135" t="s">
        <v>39</v>
      </c>
      <c r="B2135">
        <v>2008</v>
      </c>
      <c r="C2135" t="s">
        <v>56</v>
      </c>
      <c r="D2135" t="s">
        <v>59</v>
      </c>
      <c r="E2135" t="s">
        <v>58</v>
      </c>
      <c r="F2135">
        <v>31326.543581442827</v>
      </c>
      <c r="G2135">
        <v>2807.6132371230278</v>
      </c>
      <c r="H2135">
        <v>0.25294100037678846</v>
      </c>
    </row>
    <row r="2136" spans="1:8" x14ac:dyDescent="0.2">
      <c r="A2136" t="s">
        <v>39</v>
      </c>
      <c r="B2136">
        <v>2009</v>
      </c>
      <c r="C2136" t="s">
        <v>56</v>
      </c>
      <c r="D2136" t="s">
        <v>59</v>
      </c>
      <c r="E2136" t="s">
        <v>60</v>
      </c>
      <c r="F2136">
        <v>29529.098006228676</v>
      </c>
      <c r="G2136">
        <v>2186.1354561094322</v>
      </c>
      <c r="H2136">
        <v>0.24289125099947215</v>
      </c>
    </row>
    <row r="2137" spans="1:8" x14ac:dyDescent="0.2">
      <c r="A2137" t="s">
        <v>39</v>
      </c>
      <c r="B2137">
        <v>2009</v>
      </c>
      <c r="C2137" t="s">
        <v>56</v>
      </c>
      <c r="D2137" t="s">
        <v>59</v>
      </c>
      <c r="E2137" t="s">
        <v>61</v>
      </c>
      <c r="F2137">
        <v>3796.6412747378336</v>
      </c>
      <c r="G2137">
        <v>281.07773908577053</v>
      </c>
      <c r="H2137">
        <v>3.1229228492613836E-2</v>
      </c>
    </row>
    <row r="2138" spans="1:8" x14ac:dyDescent="0.2">
      <c r="A2138" t="s">
        <v>39</v>
      </c>
      <c r="B2138">
        <v>2009</v>
      </c>
      <c r="C2138" t="s">
        <v>56</v>
      </c>
      <c r="D2138" t="s">
        <v>59</v>
      </c>
      <c r="E2138" t="s">
        <v>62</v>
      </c>
      <c r="F2138">
        <v>6332.9097283680576</v>
      </c>
      <c r="G2138">
        <v>468.84596659896198</v>
      </c>
      <c r="H2138">
        <v>5.2091275055729275E-2</v>
      </c>
    </row>
    <row r="2139" spans="1:8" x14ac:dyDescent="0.2">
      <c r="A2139" t="s">
        <v>39</v>
      </c>
      <c r="B2139">
        <v>2009</v>
      </c>
      <c r="C2139" t="s">
        <v>56</v>
      </c>
      <c r="D2139" t="s">
        <v>59</v>
      </c>
      <c r="E2139" t="s">
        <v>58</v>
      </c>
      <c r="F2139">
        <v>39658.649009334571</v>
      </c>
      <c r="G2139">
        <v>2936.059161794165</v>
      </c>
      <c r="H2139">
        <v>0.32621175454781531</v>
      </c>
    </row>
    <row r="2140" spans="1:8" x14ac:dyDescent="0.2">
      <c r="A2140" t="s">
        <v>39</v>
      </c>
      <c r="B2140">
        <v>2010</v>
      </c>
      <c r="C2140" t="s">
        <v>56</v>
      </c>
      <c r="D2140" t="s">
        <v>59</v>
      </c>
      <c r="E2140" t="s">
        <v>60</v>
      </c>
      <c r="F2140">
        <v>63409.074048474671</v>
      </c>
      <c r="G2140">
        <v>5018.8505030027527</v>
      </c>
      <c r="H2140">
        <v>0.47446092511357918</v>
      </c>
    </row>
    <row r="2141" spans="1:8" x14ac:dyDescent="0.2">
      <c r="A2141" t="s">
        <v>39</v>
      </c>
      <c r="B2141">
        <v>2010</v>
      </c>
      <c r="C2141" t="s">
        <v>56</v>
      </c>
      <c r="D2141" t="s">
        <v>59</v>
      </c>
      <c r="E2141" t="s">
        <v>61</v>
      </c>
      <c r="F2141">
        <v>4007.3080469990314</v>
      </c>
      <c r="G2141">
        <v>317.17984072741513</v>
      </c>
      <c r="H2141">
        <v>2.9984842259969686E-2</v>
      </c>
    </row>
    <row r="2142" spans="1:8" x14ac:dyDescent="0.2">
      <c r="A2142" t="s">
        <v>39</v>
      </c>
      <c r="B2142">
        <v>2010</v>
      </c>
      <c r="C2142" t="s">
        <v>56</v>
      </c>
      <c r="D2142" t="s">
        <v>59</v>
      </c>
      <c r="E2142" t="s">
        <v>62</v>
      </c>
      <c r="F2142">
        <v>6904.6018402762238</v>
      </c>
      <c r="G2142">
        <v>546.50166303662741</v>
      </c>
      <c r="H2142">
        <v>5.1663958602738536E-2</v>
      </c>
    </row>
    <row r="2143" spans="1:8" x14ac:dyDescent="0.2">
      <c r="A2143" t="s">
        <v>39</v>
      </c>
      <c r="B2143">
        <v>2010</v>
      </c>
      <c r="C2143" t="s">
        <v>56</v>
      </c>
      <c r="D2143" t="s">
        <v>59</v>
      </c>
      <c r="E2143" t="s">
        <v>58</v>
      </c>
      <c r="F2143">
        <v>74320.98393574993</v>
      </c>
      <c r="G2143">
        <v>5882.5320067667953</v>
      </c>
      <c r="H2143">
        <v>0.55610972597628738</v>
      </c>
    </row>
    <row r="2144" spans="1:8" x14ac:dyDescent="0.2">
      <c r="A2144" t="s">
        <v>39</v>
      </c>
      <c r="B2144">
        <v>2011</v>
      </c>
      <c r="C2144" t="s">
        <v>56</v>
      </c>
      <c r="D2144" t="s">
        <v>59</v>
      </c>
      <c r="E2144" t="s">
        <v>60</v>
      </c>
      <c r="F2144">
        <v>34377.222758257449</v>
      </c>
      <c r="G2144">
        <v>2763.4045914235576</v>
      </c>
      <c r="H2144">
        <v>0.23409017307497113</v>
      </c>
    </row>
    <row r="2145" spans="1:8" x14ac:dyDescent="0.2">
      <c r="A2145" t="s">
        <v>39</v>
      </c>
      <c r="B2145">
        <v>2011</v>
      </c>
      <c r="C2145" t="s">
        <v>56</v>
      </c>
      <c r="D2145" t="s">
        <v>59</v>
      </c>
      <c r="E2145" t="s">
        <v>61</v>
      </c>
      <c r="F2145">
        <v>5158.4357306883976</v>
      </c>
      <c r="G2145">
        <v>414.65958675569925</v>
      </c>
      <c r="H2145">
        <v>3.5126139231328971E-2</v>
      </c>
    </row>
    <row r="2146" spans="1:8" x14ac:dyDescent="0.2">
      <c r="A2146" t="s">
        <v>39</v>
      </c>
      <c r="B2146">
        <v>2011</v>
      </c>
      <c r="C2146" t="s">
        <v>56</v>
      </c>
      <c r="D2146" t="s">
        <v>59</v>
      </c>
      <c r="E2146" t="s">
        <v>62</v>
      </c>
      <c r="F2146">
        <v>7433.5390761254384</v>
      </c>
      <c r="G2146">
        <v>597.54320929131154</v>
      </c>
      <c r="H2146">
        <v>5.0618354517070065E-2</v>
      </c>
    </row>
    <row r="2147" spans="1:8" x14ac:dyDescent="0.2">
      <c r="A2147" t="s">
        <v>39</v>
      </c>
      <c r="B2147">
        <v>2011</v>
      </c>
      <c r="C2147" t="s">
        <v>56</v>
      </c>
      <c r="D2147" t="s">
        <v>59</v>
      </c>
      <c r="E2147" t="s">
        <v>58</v>
      </c>
      <c r="F2147">
        <v>46969.197565071285</v>
      </c>
      <c r="G2147">
        <v>3775.6073874705685</v>
      </c>
      <c r="H2147">
        <v>0.31983466682337014</v>
      </c>
    </row>
    <row r="2148" spans="1:8" x14ac:dyDescent="0.2">
      <c r="A2148" t="s">
        <v>39</v>
      </c>
      <c r="B2148">
        <v>2012</v>
      </c>
      <c r="C2148" t="s">
        <v>56</v>
      </c>
      <c r="D2148" t="s">
        <v>59</v>
      </c>
      <c r="E2148" t="s">
        <v>60</v>
      </c>
      <c r="F2148">
        <v>31019.855077581204</v>
      </c>
      <c r="G2148">
        <v>2358.3704662688929</v>
      </c>
      <c r="H2148">
        <v>0.19635189953894094</v>
      </c>
    </row>
    <row r="2149" spans="1:8" x14ac:dyDescent="0.2">
      <c r="A2149" t="s">
        <v>39</v>
      </c>
      <c r="B2149">
        <v>2012</v>
      </c>
      <c r="C2149" t="s">
        <v>56</v>
      </c>
      <c r="D2149" t="s">
        <v>59</v>
      </c>
      <c r="E2149" t="s">
        <v>61</v>
      </c>
      <c r="F2149">
        <v>3723.8067902334114</v>
      </c>
      <c r="G2149">
        <v>283.1127332546788</v>
      </c>
      <c r="H2149">
        <v>2.3571242836230265E-2</v>
      </c>
    </row>
    <row r="2150" spans="1:8" x14ac:dyDescent="0.2">
      <c r="A2150" t="s">
        <v>39</v>
      </c>
      <c r="B2150">
        <v>2012</v>
      </c>
      <c r="C2150" t="s">
        <v>56</v>
      </c>
      <c r="D2150" t="s">
        <v>59</v>
      </c>
      <c r="E2150" t="s">
        <v>62</v>
      </c>
      <c r="F2150">
        <v>8970.0737626905338</v>
      </c>
      <c r="G2150">
        <v>681.97472197321417</v>
      </c>
      <c r="H2150">
        <v>5.6779472950588647E-2</v>
      </c>
    </row>
    <row r="2151" spans="1:8" x14ac:dyDescent="0.2">
      <c r="A2151" t="s">
        <v>39</v>
      </c>
      <c r="B2151">
        <v>2012</v>
      </c>
      <c r="C2151" t="s">
        <v>56</v>
      </c>
      <c r="D2151" t="s">
        <v>59</v>
      </c>
      <c r="E2151" t="s">
        <v>58</v>
      </c>
      <c r="F2151">
        <v>43713.735630505151</v>
      </c>
      <c r="G2151">
        <v>3323.4579214967862</v>
      </c>
      <c r="H2151">
        <v>0.27670261532575985</v>
      </c>
    </row>
    <row r="2152" spans="1:8" x14ac:dyDescent="0.2">
      <c r="A2152" t="s">
        <v>39</v>
      </c>
      <c r="B2152">
        <v>2013</v>
      </c>
      <c r="C2152" t="s">
        <v>56</v>
      </c>
      <c r="D2152" t="s">
        <v>59</v>
      </c>
      <c r="E2152" t="s">
        <v>60</v>
      </c>
      <c r="F2152">
        <v>29576.554514277348</v>
      </c>
      <c r="G2152">
        <v>2317.004759011746</v>
      </c>
      <c r="H2152">
        <v>0.18180515670132097</v>
      </c>
    </row>
    <row r="2153" spans="1:8" x14ac:dyDescent="0.2">
      <c r="A2153" t="s">
        <v>39</v>
      </c>
      <c r="B2153">
        <v>2013</v>
      </c>
      <c r="C2153" t="s">
        <v>56</v>
      </c>
      <c r="D2153" t="s">
        <v>59</v>
      </c>
      <c r="E2153" t="s">
        <v>61</v>
      </c>
      <c r="F2153">
        <v>2511.6353383846649</v>
      </c>
      <c r="G2153">
        <v>196.75959987598083</v>
      </c>
      <c r="H2153">
        <v>1.5438859048006195E-2</v>
      </c>
    </row>
    <row r="2154" spans="1:8" x14ac:dyDescent="0.2">
      <c r="A2154" t="s">
        <v>39</v>
      </c>
      <c r="B2154">
        <v>2013</v>
      </c>
      <c r="C2154" t="s">
        <v>56</v>
      </c>
      <c r="D2154" t="s">
        <v>59</v>
      </c>
      <c r="E2154" t="s">
        <v>62</v>
      </c>
      <c r="F2154">
        <v>9259.9064035944393</v>
      </c>
      <c r="G2154">
        <v>725.41401652361731</v>
      </c>
      <c r="H2154">
        <v>5.6920042323807034E-2</v>
      </c>
    </row>
    <row r="2155" spans="1:8" x14ac:dyDescent="0.2">
      <c r="A2155" t="s">
        <v>39</v>
      </c>
      <c r="B2155">
        <v>2013</v>
      </c>
      <c r="C2155" t="s">
        <v>56</v>
      </c>
      <c r="D2155" t="s">
        <v>59</v>
      </c>
      <c r="E2155" t="s">
        <v>58</v>
      </c>
      <c r="F2155">
        <v>41348.096256256453</v>
      </c>
      <c r="G2155">
        <v>3239.1783754113439</v>
      </c>
      <c r="H2155">
        <v>0.25416405807313419</v>
      </c>
    </row>
    <row r="2156" spans="1:8" x14ac:dyDescent="0.2">
      <c r="A2156" t="s">
        <v>39</v>
      </c>
      <c r="B2156">
        <v>2014</v>
      </c>
      <c r="C2156" t="s">
        <v>56</v>
      </c>
      <c r="D2156" t="s">
        <v>59</v>
      </c>
      <c r="E2156" t="s">
        <v>60</v>
      </c>
      <c r="F2156">
        <v>31000.378446246807</v>
      </c>
      <c r="G2156">
        <v>2329.0735720559455</v>
      </c>
      <c r="H2156">
        <v>0.1770679070633516</v>
      </c>
    </row>
    <row r="2157" spans="1:8" x14ac:dyDescent="0.2">
      <c r="A2157" t="s">
        <v>39</v>
      </c>
      <c r="B2157">
        <v>2014</v>
      </c>
      <c r="C2157" t="s">
        <v>56</v>
      </c>
      <c r="D2157" t="s">
        <v>59</v>
      </c>
      <c r="E2157" t="s">
        <v>61</v>
      </c>
      <c r="F2157">
        <v>4015.5420622794186</v>
      </c>
      <c r="G2157">
        <v>301.68963617495206</v>
      </c>
      <c r="H2157">
        <v>2.2935966085883525E-2</v>
      </c>
    </row>
    <row r="2158" spans="1:8" x14ac:dyDescent="0.2">
      <c r="A2158" t="s">
        <v>39</v>
      </c>
      <c r="B2158">
        <v>2014</v>
      </c>
      <c r="C2158" t="s">
        <v>56</v>
      </c>
      <c r="D2158" t="s">
        <v>59</v>
      </c>
      <c r="E2158" t="s">
        <v>62</v>
      </c>
      <c r="F2158">
        <v>10544.188896287262</v>
      </c>
      <c r="G2158">
        <v>792.19006115332297</v>
      </c>
      <c r="H2158">
        <v>6.0226279585056407E-2</v>
      </c>
    </row>
    <row r="2159" spans="1:8" x14ac:dyDescent="0.2">
      <c r="A2159" t="s">
        <v>39</v>
      </c>
      <c r="B2159">
        <v>2014</v>
      </c>
      <c r="C2159" t="s">
        <v>56</v>
      </c>
      <c r="D2159" t="s">
        <v>59</v>
      </c>
      <c r="E2159" t="s">
        <v>58</v>
      </c>
      <c r="F2159">
        <v>45560.109404813484</v>
      </c>
      <c r="G2159">
        <v>3422.9532693842202</v>
      </c>
      <c r="H2159">
        <v>0.26023015273429151</v>
      </c>
    </row>
    <row r="2160" spans="1:8" x14ac:dyDescent="0.2">
      <c r="A2160" t="s">
        <v>39</v>
      </c>
      <c r="B2160">
        <v>2015</v>
      </c>
      <c r="C2160" t="s">
        <v>56</v>
      </c>
      <c r="D2160" t="s">
        <v>59</v>
      </c>
      <c r="E2160" t="s">
        <v>60</v>
      </c>
      <c r="F2160">
        <v>23762.75830068763</v>
      </c>
      <c r="G2160">
        <v>1497.1482581844068</v>
      </c>
      <c r="H2160">
        <v>0.12775718850804577</v>
      </c>
    </row>
    <row r="2161" spans="1:8" x14ac:dyDescent="0.2">
      <c r="A2161" t="s">
        <v>39</v>
      </c>
      <c r="B2161">
        <v>2015</v>
      </c>
      <c r="C2161" t="s">
        <v>56</v>
      </c>
      <c r="D2161" t="s">
        <v>59</v>
      </c>
      <c r="E2161" t="s">
        <v>61</v>
      </c>
      <c r="F2161">
        <v>4028.9891392721629</v>
      </c>
      <c r="G2161">
        <v>253.84233580032927</v>
      </c>
      <c r="H2161">
        <v>2.1661303727857545E-2</v>
      </c>
    </row>
    <row r="2162" spans="1:8" x14ac:dyDescent="0.2">
      <c r="A2162" t="s">
        <v>39</v>
      </c>
      <c r="B2162">
        <v>2015</v>
      </c>
      <c r="C2162" t="s">
        <v>56</v>
      </c>
      <c r="D2162" t="s">
        <v>59</v>
      </c>
      <c r="E2162" t="s">
        <v>62</v>
      </c>
      <c r="F2162">
        <v>8862.3972130285601</v>
      </c>
      <c r="G2162">
        <v>558.36626299565989</v>
      </c>
      <c r="H2162">
        <v>4.7647454771498704E-2</v>
      </c>
    </row>
    <row r="2163" spans="1:8" x14ac:dyDescent="0.2">
      <c r="A2163" t="s">
        <v>39</v>
      </c>
      <c r="B2163">
        <v>2015</v>
      </c>
      <c r="C2163" t="s">
        <v>56</v>
      </c>
      <c r="D2163" t="s">
        <v>59</v>
      </c>
      <c r="E2163" t="s">
        <v>58</v>
      </c>
      <c r="F2163">
        <v>36654.144652988354</v>
      </c>
      <c r="G2163">
        <v>2309.3568569803961</v>
      </c>
      <c r="H2163">
        <v>0.19706594700740201</v>
      </c>
    </row>
    <row r="2164" spans="1:8" x14ac:dyDescent="0.2">
      <c r="A2164" t="s">
        <v>39</v>
      </c>
      <c r="B2164">
        <v>2016</v>
      </c>
      <c r="C2164" t="s">
        <v>56</v>
      </c>
      <c r="D2164" t="s">
        <v>59</v>
      </c>
      <c r="E2164" t="s">
        <v>60</v>
      </c>
      <c r="F2164">
        <v>21447.551428582254</v>
      </c>
      <c r="G2164">
        <v>1149.2937909190473</v>
      </c>
      <c r="H2164">
        <v>0.10656478324094125</v>
      </c>
    </row>
    <row r="2165" spans="1:8" x14ac:dyDescent="0.2">
      <c r="A2165" t="s">
        <v>39</v>
      </c>
      <c r="B2165">
        <v>2016</v>
      </c>
      <c r="C2165" t="s">
        <v>56</v>
      </c>
      <c r="D2165" t="s">
        <v>59</v>
      </c>
      <c r="E2165" t="s">
        <v>61</v>
      </c>
      <c r="F2165">
        <v>3473.4952780540007</v>
      </c>
      <c r="G2165">
        <v>186.13157633155421</v>
      </c>
      <c r="H2165">
        <v>1.7258486248503457E-2</v>
      </c>
    </row>
    <row r="2166" spans="1:8" x14ac:dyDescent="0.2">
      <c r="A2166" t="s">
        <v>39</v>
      </c>
      <c r="B2166">
        <v>2016</v>
      </c>
      <c r="C2166" t="s">
        <v>56</v>
      </c>
      <c r="D2166" t="s">
        <v>59</v>
      </c>
      <c r="E2166" t="s">
        <v>62</v>
      </c>
      <c r="F2166">
        <v>7162.4304527156301</v>
      </c>
      <c r="G2166">
        <v>383.80776820171104</v>
      </c>
      <c r="H2166">
        <v>3.5587411980968112E-2</v>
      </c>
    </row>
    <row r="2167" spans="1:8" x14ac:dyDescent="0.2">
      <c r="A2167" t="s">
        <v>39</v>
      </c>
      <c r="B2167">
        <v>2016</v>
      </c>
      <c r="C2167" t="s">
        <v>56</v>
      </c>
      <c r="D2167" t="s">
        <v>59</v>
      </c>
      <c r="E2167" t="s">
        <v>58</v>
      </c>
      <c r="F2167">
        <v>32083.477159351885</v>
      </c>
      <c r="G2167">
        <v>1719.2331354523126</v>
      </c>
      <c r="H2167">
        <v>0.15941068147041282</v>
      </c>
    </row>
    <row r="2168" spans="1:8" x14ac:dyDescent="0.2">
      <c r="A2168" t="s">
        <v>39</v>
      </c>
      <c r="B2168">
        <v>2017</v>
      </c>
      <c r="C2168" t="s">
        <v>56</v>
      </c>
      <c r="D2168" t="s">
        <v>59</v>
      </c>
      <c r="E2168" t="s">
        <v>60</v>
      </c>
      <c r="F2168">
        <v>16023.450528917014</v>
      </c>
      <c r="G2168">
        <v>846.95779776798599</v>
      </c>
      <c r="H2168">
        <v>7.3082148309481107E-2</v>
      </c>
    </row>
    <row r="2169" spans="1:8" x14ac:dyDescent="0.2">
      <c r="A2169" t="s">
        <v>39</v>
      </c>
      <c r="B2169">
        <v>2017</v>
      </c>
      <c r="C2169" t="s">
        <v>56</v>
      </c>
      <c r="D2169" t="s">
        <v>59</v>
      </c>
      <c r="E2169" t="s">
        <v>61</v>
      </c>
      <c r="F2169">
        <v>3179.0578778597337</v>
      </c>
      <c r="G2169">
        <v>168.03670684725037</v>
      </c>
      <c r="H2169">
        <v>1.4499522365353609E-2</v>
      </c>
    </row>
    <row r="2170" spans="1:8" x14ac:dyDescent="0.2">
      <c r="A2170" t="s">
        <v>39</v>
      </c>
      <c r="B2170">
        <v>2017</v>
      </c>
      <c r="C2170" t="s">
        <v>56</v>
      </c>
      <c r="D2170" t="s">
        <v>59</v>
      </c>
      <c r="E2170" t="s">
        <v>62</v>
      </c>
      <c r="F2170">
        <v>5170.7091672547604</v>
      </c>
      <c r="G2170">
        <v>273.31019877981424</v>
      </c>
      <c r="H2170">
        <v>2.3583343272071521E-2</v>
      </c>
    </row>
    <row r="2171" spans="1:8" x14ac:dyDescent="0.2">
      <c r="A2171" t="s">
        <v>39</v>
      </c>
      <c r="B2171">
        <v>2017</v>
      </c>
      <c r="C2171" t="s">
        <v>56</v>
      </c>
      <c r="D2171" t="s">
        <v>59</v>
      </c>
      <c r="E2171" t="s">
        <v>58</v>
      </c>
      <c r="F2171">
        <v>24373.217574031507</v>
      </c>
      <c r="G2171">
        <v>1288.3047033950506</v>
      </c>
      <c r="H2171">
        <v>0.11116501394690623</v>
      </c>
    </row>
    <row r="2172" spans="1:8" x14ac:dyDescent="0.2">
      <c r="A2172" t="s">
        <v>39</v>
      </c>
      <c r="B2172">
        <v>2018</v>
      </c>
      <c r="C2172" t="s">
        <v>56</v>
      </c>
      <c r="D2172" t="s">
        <v>59</v>
      </c>
      <c r="E2172" t="s">
        <v>60</v>
      </c>
      <c r="F2172">
        <v>18321.427504124953</v>
      </c>
      <c r="G2172">
        <v>952.57175699149514</v>
      </c>
      <c r="H2172">
        <v>7.7925604549777136E-2</v>
      </c>
    </row>
    <row r="2173" spans="1:8" x14ac:dyDescent="0.2">
      <c r="A2173" t="s">
        <v>39</v>
      </c>
      <c r="B2173">
        <v>2018</v>
      </c>
      <c r="C2173" t="s">
        <v>56</v>
      </c>
      <c r="D2173" t="s">
        <v>59</v>
      </c>
      <c r="E2173" t="s">
        <v>61</v>
      </c>
      <c r="F2173">
        <v>3299.319185419828</v>
      </c>
      <c r="G2173">
        <v>171.53894109089066</v>
      </c>
      <c r="H2173">
        <v>1.4032828068044021E-2</v>
      </c>
    </row>
    <row r="2174" spans="1:8" x14ac:dyDescent="0.2">
      <c r="A2174" t="s">
        <v>39</v>
      </c>
      <c r="B2174">
        <v>2018</v>
      </c>
      <c r="C2174" t="s">
        <v>56</v>
      </c>
      <c r="D2174" t="s">
        <v>59</v>
      </c>
      <c r="E2174" t="s">
        <v>62</v>
      </c>
      <c r="F2174">
        <v>4324.6459790781228</v>
      </c>
      <c r="G2174">
        <v>224.84796109523481</v>
      </c>
      <c r="H2174">
        <v>1.8393798862427722E-2</v>
      </c>
    </row>
    <row r="2175" spans="1:8" x14ac:dyDescent="0.2">
      <c r="A2175" t="s">
        <v>39</v>
      </c>
      <c r="B2175">
        <v>2018</v>
      </c>
      <c r="C2175" t="s">
        <v>56</v>
      </c>
      <c r="D2175" t="s">
        <v>59</v>
      </c>
      <c r="E2175" t="s">
        <v>58</v>
      </c>
      <c r="F2175">
        <v>25945.392668622902</v>
      </c>
      <c r="G2175">
        <v>1348.9586591776206</v>
      </c>
      <c r="H2175">
        <v>0.11035223148024888</v>
      </c>
    </row>
    <row r="2176" spans="1:8" x14ac:dyDescent="0.2">
      <c r="A2176" t="s">
        <v>39</v>
      </c>
      <c r="B2176">
        <v>2019</v>
      </c>
      <c r="C2176" t="s">
        <v>56</v>
      </c>
      <c r="D2176" t="s">
        <v>59</v>
      </c>
      <c r="E2176" t="s">
        <v>60</v>
      </c>
      <c r="F2176">
        <v>16741.888514865142</v>
      </c>
      <c r="G2176">
        <v>869.66814404652848</v>
      </c>
      <c r="H2176">
        <v>6.8511639469419156E-2</v>
      </c>
    </row>
    <row r="2177" spans="1:8" x14ac:dyDescent="0.2">
      <c r="A2177" t="s">
        <v>39</v>
      </c>
      <c r="B2177">
        <v>2019</v>
      </c>
      <c r="C2177" t="s">
        <v>56</v>
      </c>
      <c r="D2177" t="s">
        <v>59</v>
      </c>
      <c r="E2177" t="s">
        <v>61</v>
      </c>
      <c r="F2177">
        <v>1169.7377990260213</v>
      </c>
      <c r="G2177">
        <v>60.762780721946854</v>
      </c>
      <c r="H2177">
        <v>4.786834788050684E-3</v>
      </c>
    </row>
    <row r="2178" spans="1:8" x14ac:dyDescent="0.2">
      <c r="A2178" t="s">
        <v>39</v>
      </c>
      <c r="B2178">
        <v>2019</v>
      </c>
      <c r="C2178" t="s">
        <v>56</v>
      </c>
      <c r="D2178" t="s">
        <v>59</v>
      </c>
      <c r="E2178" t="s">
        <v>62</v>
      </c>
      <c r="F2178">
        <v>4801.4199835851086</v>
      </c>
      <c r="G2178">
        <v>249.41284265540398</v>
      </c>
      <c r="H2178">
        <v>1.9648509459644858E-2</v>
      </c>
    </row>
    <row r="2179" spans="1:8" x14ac:dyDescent="0.2">
      <c r="A2179" t="s">
        <v>39</v>
      </c>
      <c r="B2179">
        <v>2019</v>
      </c>
      <c r="C2179" t="s">
        <v>56</v>
      </c>
      <c r="D2179" t="s">
        <v>59</v>
      </c>
      <c r="E2179" t="s">
        <v>58</v>
      </c>
      <c r="F2179">
        <v>22713.04629747627</v>
      </c>
      <c r="G2179">
        <v>1179.8437674238792</v>
      </c>
      <c r="H2179">
        <v>9.2946983717114684E-2</v>
      </c>
    </row>
    <row r="2180" spans="1:8" x14ac:dyDescent="0.2">
      <c r="A2180" t="s">
        <v>39</v>
      </c>
      <c r="B2180">
        <v>2020</v>
      </c>
      <c r="C2180" t="s">
        <v>56</v>
      </c>
      <c r="D2180" t="s">
        <v>59</v>
      </c>
      <c r="E2180" t="s">
        <v>60</v>
      </c>
      <c r="F2180">
        <v>11517.931367412752</v>
      </c>
      <c r="G2180">
        <v>536.17494145764999</v>
      </c>
      <c r="H2180">
        <v>4.9927108737271152E-2</v>
      </c>
    </row>
    <row r="2181" spans="1:8" x14ac:dyDescent="0.2">
      <c r="A2181" t="s">
        <v>39</v>
      </c>
      <c r="B2181">
        <v>2020</v>
      </c>
      <c r="C2181" t="s">
        <v>56</v>
      </c>
      <c r="D2181" t="s">
        <v>59</v>
      </c>
      <c r="E2181" t="s">
        <v>61</v>
      </c>
      <c r="F2181">
        <v>0</v>
      </c>
      <c r="G2181">
        <v>0</v>
      </c>
      <c r="H2181">
        <v>0</v>
      </c>
    </row>
    <row r="2182" spans="1:8" x14ac:dyDescent="0.2">
      <c r="A2182" t="s">
        <v>39</v>
      </c>
      <c r="B2182">
        <v>2020</v>
      </c>
      <c r="C2182" t="s">
        <v>56</v>
      </c>
      <c r="D2182" t="s">
        <v>59</v>
      </c>
      <c r="E2182" t="s">
        <v>62</v>
      </c>
      <c r="F2182">
        <v>1841.9793373933785</v>
      </c>
      <c r="G2182">
        <v>85.746574787495305</v>
      </c>
      <c r="H2182">
        <v>7.9844808704137727E-3</v>
      </c>
    </row>
    <row r="2183" spans="1:8" x14ac:dyDescent="0.2">
      <c r="A2183" t="s">
        <v>39</v>
      </c>
      <c r="B2183">
        <v>2020</v>
      </c>
      <c r="C2183" t="s">
        <v>56</v>
      </c>
      <c r="D2183" t="s">
        <v>59</v>
      </c>
      <c r="E2183" t="s">
        <v>58</v>
      </c>
      <c r="F2183">
        <v>13359.910704806131</v>
      </c>
      <c r="G2183">
        <v>621.92151624514531</v>
      </c>
      <c r="H2183">
        <v>5.7911589607684923E-2</v>
      </c>
    </row>
    <row r="2184" spans="1:8" x14ac:dyDescent="0.2">
      <c r="A2184" t="s">
        <v>39</v>
      </c>
      <c r="B2184">
        <v>2008</v>
      </c>
      <c r="C2184" t="s">
        <v>56</v>
      </c>
      <c r="D2184" t="s">
        <v>63</v>
      </c>
      <c r="E2184" t="s">
        <v>64</v>
      </c>
      <c r="F2184">
        <v>42680.895407011056</v>
      </c>
      <c r="G2184">
        <v>3825.2367869902268</v>
      </c>
      <c r="H2184">
        <v>0.34461983822631559</v>
      </c>
    </row>
    <row r="2185" spans="1:8" x14ac:dyDescent="0.2">
      <c r="A2185" t="s">
        <v>39</v>
      </c>
      <c r="B2185">
        <v>2008</v>
      </c>
      <c r="C2185" t="s">
        <v>56</v>
      </c>
      <c r="D2185" t="s">
        <v>63</v>
      </c>
      <c r="E2185" t="s">
        <v>32</v>
      </c>
      <c r="G2185">
        <v>0</v>
      </c>
      <c r="H2185">
        <v>0</v>
      </c>
    </row>
    <row r="2186" spans="1:8" x14ac:dyDescent="0.2">
      <c r="A2186" t="s">
        <v>39</v>
      </c>
      <c r="B2186">
        <v>2008</v>
      </c>
      <c r="C2186" t="s">
        <v>56</v>
      </c>
      <c r="D2186" t="s">
        <v>63</v>
      </c>
      <c r="E2186" t="s">
        <v>58</v>
      </c>
      <c r="F2186">
        <v>42680.895407011056</v>
      </c>
      <c r="G2186">
        <v>3825.2367869902268</v>
      </c>
      <c r="H2186">
        <v>0.34461983822631559</v>
      </c>
    </row>
    <row r="2187" spans="1:8" x14ac:dyDescent="0.2">
      <c r="A2187" t="s">
        <v>39</v>
      </c>
      <c r="B2187">
        <v>2009</v>
      </c>
      <c r="C2187" t="s">
        <v>56</v>
      </c>
      <c r="D2187" t="s">
        <v>63</v>
      </c>
      <c r="E2187" t="s">
        <v>64</v>
      </c>
      <c r="F2187">
        <v>49900.778858770311</v>
      </c>
      <c r="G2187">
        <v>3694.3174467307817</v>
      </c>
      <c r="H2187">
        <v>0.41045827408267338</v>
      </c>
    </row>
    <row r="2188" spans="1:8" x14ac:dyDescent="0.2">
      <c r="A2188" t="s">
        <v>39</v>
      </c>
      <c r="B2188">
        <v>2009</v>
      </c>
      <c r="C2188" t="s">
        <v>56</v>
      </c>
      <c r="D2188" t="s">
        <v>63</v>
      </c>
      <c r="E2188" t="s">
        <v>32</v>
      </c>
      <c r="G2188">
        <v>0</v>
      </c>
      <c r="H2188">
        <v>0</v>
      </c>
    </row>
    <row r="2189" spans="1:8" x14ac:dyDescent="0.2">
      <c r="A2189" t="s">
        <v>39</v>
      </c>
      <c r="B2189">
        <v>2009</v>
      </c>
      <c r="C2189" t="s">
        <v>56</v>
      </c>
      <c r="D2189" t="s">
        <v>63</v>
      </c>
      <c r="E2189" t="s">
        <v>58</v>
      </c>
      <c r="F2189">
        <v>49900.778858770311</v>
      </c>
      <c r="G2189">
        <v>3694.3174467307817</v>
      </c>
      <c r="H2189">
        <v>0.41045827408267338</v>
      </c>
    </row>
    <row r="2190" spans="1:8" x14ac:dyDescent="0.2">
      <c r="A2190" t="s">
        <v>39</v>
      </c>
      <c r="B2190">
        <v>2010</v>
      </c>
      <c r="C2190" t="s">
        <v>56</v>
      </c>
      <c r="D2190" t="s">
        <v>63</v>
      </c>
      <c r="E2190" t="s">
        <v>64</v>
      </c>
      <c r="F2190">
        <v>45522.637733192023</v>
      </c>
      <c r="G2190">
        <v>3603.1327805005035</v>
      </c>
      <c r="H2190">
        <v>0.34062495213207072</v>
      </c>
    </row>
    <row r="2191" spans="1:8" x14ac:dyDescent="0.2">
      <c r="A2191" t="s">
        <v>39</v>
      </c>
      <c r="B2191">
        <v>2010</v>
      </c>
      <c r="C2191" t="s">
        <v>56</v>
      </c>
      <c r="D2191" t="s">
        <v>63</v>
      </c>
      <c r="E2191" t="s">
        <v>32</v>
      </c>
      <c r="G2191">
        <v>0</v>
      </c>
      <c r="H2191">
        <v>0</v>
      </c>
    </row>
    <row r="2192" spans="1:8" x14ac:dyDescent="0.2">
      <c r="A2192" t="s">
        <v>39</v>
      </c>
      <c r="B2192">
        <v>2010</v>
      </c>
      <c r="C2192" t="s">
        <v>56</v>
      </c>
      <c r="D2192" t="s">
        <v>63</v>
      </c>
      <c r="E2192" t="s">
        <v>58</v>
      </c>
      <c r="F2192">
        <v>45522.637733192023</v>
      </c>
      <c r="G2192">
        <v>3603.1327805005035</v>
      </c>
      <c r="H2192">
        <v>0.34062495213207072</v>
      </c>
    </row>
    <row r="2193" spans="1:8" x14ac:dyDescent="0.2">
      <c r="A2193" t="s">
        <v>39</v>
      </c>
      <c r="B2193">
        <v>2011</v>
      </c>
      <c r="C2193" t="s">
        <v>56</v>
      </c>
      <c r="D2193" t="s">
        <v>63</v>
      </c>
      <c r="E2193" t="s">
        <v>64</v>
      </c>
      <c r="F2193">
        <v>51393.448664282281</v>
      </c>
      <c r="G2193">
        <v>4131.2497233027643</v>
      </c>
      <c r="H2193">
        <v>0.34996140838199891</v>
      </c>
    </row>
    <row r="2194" spans="1:8" x14ac:dyDescent="0.2">
      <c r="A2194" t="s">
        <v>39</v>
      </c>
      <c r="B2194">
        <v>2011</v>
      </c>
      <c r="C2194" t="s">
        <v>56</v>
      </c>
      <c r="D2194" t="s">
        <v>63</v>
      </c>
      <c r="E2194" t="s">
        <v>32</v>
      </c>
      <c r="G2194">
        <v>0</v>
      </c>
      <c r="H2194">
        <v>0</v>
      </c>
    </row>
    <row r="2195" spans="1:8" x14ac:dyDescent="0.2">
      <c r="A2195" t="s">
        <v>39</v>
      </c>
      <c r="B2195">
        <v>2011</v>
      </c>
      <c r="C2195" t="s">
        <v>56</v>
      </c>
      <c r="D2195" t="s">
        <v>63</v>
      </c>
      <c r="E2195" t="s">
        <v>58</v>
      </c>
      <c r="F2195">
        <v>51393.448664282281</v>
      </c>
      <c r="G2195">
        <v>4131.2497233027643</v>
      </c>
      <c r="H2195">
        <v>0.34996140838199891</v>
      </c>
    </row>
    <row r="2196" spans="1:8" x14ac:dyDescent="0.2">
      <c r="A2196" t="s">
        <v>39</v>
      </c>
      <c r="B2196">
        <v>2012</v>
      </c>
      <c r="C2196" t="s">
        <v>56</v>
      </c>
      <c r="D2196" t="s">
        <v>63</v>
      </c>
      <c r="E2196" t="s">
        <v>64</v>
      </c>
      <c r="F2196">
        <v>48105.10271113996</v>
      </c>
      <c r="G2196">
        <v>3657.3237762408803</v>
      </c>
      <c r="H2196">
        <v>0.30449943338628621</v>
      </c>
    </row>
    <row r="2197" spans="1:8" x14ac:dyDescent="0.2">
      <c r="A2197" t="s">
        <v>39</v>
      </c>
      <c r="B2197">
        <v>2012</v>
      </c>
      <c r="C2197" t="s">
        <v>56</v>
      </c>
      <c r="D2197" t="s">
        <v>63</v>
      </c>
      <c r="E2197" t="s">
        <v>32</v>
      </c>
      <c r="G2197">
        <v>0</v>
      </c>
      <c r="H2197">
        <v>0</v>
      </c>
    </row>
    <row r="2198" spans="1:8" x14ac:dyDescent="0.2">
      <c r="A2198" t="s">
        <v>39</v>
      </c>
      <c r="B2198">
        <v>2012</v>
      </c>
      <c r="C2198" t="s">
        <v>56</v>
      </c>
      <c r="D2198" t="s">
        <v>63</v>
      </c>
      <c r="E2198" t="s">
        <v>58</v>
      </c>
      <c r="F2198">
        <v>48105.10271113996</v>
      </c>
      <c r="G2198">
        <v>3657.3237762408803</v>
      </c>
      <c r="H2198">
        <v>0.30449943338628621</v>
      </c>
    </row>
    <row r="2199" spans="1:8" x14ac:dyDescent="0.2">
      <c r="A2199" t="s">
        <v>39</v>
      </c>
      <c r="B2199">
        <v>2013</v>
      </c>
      <c r="C2199" t="s">
        <v>56</v>
      </c>
      <c r="D2199" t="s">
        <v>63</v>
      </c>
      <c r="E2199" t="s">
        <v>64</v>
      </c>
      <c r="F2199">
        <v>48370.152123945511</v>
      </c>
      <c r="G2199">
        <v>3789.2808850064998</v>
      </c>
      <c r="H2199">
        <v>0.2973281787206008</v>
      </c>
    </row>
    <row r="2200" spans="1:8" x14ac:dyDescent="0.2">
      <c r="A2200" t="s">
        <v>39</v>
      </c>
      <c r="B2200">
        <v>2013</v>
      </c>
      <c r="C2200" t="s">
        <v>56</v>
      </c>
      <c r="D2200" t="s">
        <v>63</v>
      </c>
      <c r="E2200" t="s">
        <v>32</v>
      </c>
      <c r="G2200">
        <v>0</v>
      </c>
      <c r="H2200">
        <v>0</v>
      </c>
    </row>
    <row r="2201" spans="1:8" x14ac:dyDescent="0.2">
      <c r="A2201" t="s">
        <v>39</v>
      </c>
      <c r="B2201">
        <v>2013</v>
      </c>
      <c r="C2201" t="s">
        <v>56</v>
      </c>
      <c r="D2201" t="s">
        <v>63</v>
      </c>
      <c r="E2201" t="s">
        <v>58</v>
      </c>
      <c r="F2201">
        <v>48370.152123945511</v>
      </c>
      <c r="G2201">
        <v>3789.2808850064998</v>
      </c>
      <c r="H2201">
        <v>0.2973281787206008</v>
      </c>
    </row>
    <row r="2202" spans="1:8" x14ac:dyDescent="0.2">
      <c r="A2202" t="s">
        <v>39</v>
      </c>
      <c r="B2202">
        <v>2014</v>
      </c>
      <c r="C2202" t="s">
        <v>56</v>
      </c>
      <c r="D2202" t="s">
        <v>63</v>
      </c>
      <c r="E2202" t="s">
        <v>64</v>
      </c>
      <c r="F2202">
        <v>92255.803990992674</v>
      </c>
      <c r="G2202">
        <v>6931.2236080204593</v>
      </c>
      <c r="H2202">
        <v>0.52694653890941801</v>
      </c>
    </row>
    <row r="2203" spans="1:8" x14ac:dyDescent="0.2">
      <c r="A2203" t="s">
        <v>39</v>
      </c>
      <c r="B2203">
        <v>2014</v>
      </c>
      <c r="C2203" t="s">
        <v>56</v>
      </c>
      <c r="D2203" t="s">
        <v>63</v>
      </c>
      <c r="E2203" t="s">
        <v>32</v>
      </c>
      <c r="G2203">
        <v>0</v>
      </c>
      <c r="H2203">
        <v>0</v>
      </c>
    </row>
    <row r="2204" spans="1:8" x14ac:dyDescent="0.2">
      <c r="A2204" t="s">
        <v>39</v>
      </c>
      <c r="B2204">
        <v>2014</v>
      </c>
      <c r="C2204" t="s">
        <v>56</v>
      </c>
      <c r="D2204" t="s">
        <v>63</v>
      </c>
      <c r="E2204" t="s">
        <v>58</v>
      </c>
      <c r="F2204">
        <v>92255.803990992674</v>
      </c>
      <c r="G2204">
        <v>6931.2236080204593</v>
      </c>
      <c r="H2204">
        <v>0.52694653890941801</v>
      </c>
    </row>
    <row r="2205" spans="1:8" x14ac:dyDescent="0.2">
      <c r="A2205" t="s">
        <v>39</v>
      </c>
      <c r="B2205">
        <v>2015</v>
      </c>
      <c r="C2205" t="s">
        <v>56</v>
      </c>
      <c r="D2205" t="s">
        <v>63</v>
      </c>
      <c r="E2205" t="s">
        <v>64</v>
      </c>
      <c r="F2205">
        <v>107360.98554363879</v>
      </c>
      <c r="G2205">
        <v>6764.1689769225504</v>
      </c>
      <c r="H2205">
        <v>0.57721151286175931</v>
      </c>
    </row>
    <row r="2206" spans="1:8" x14ac:dyDescent="0.2">
      <c r="A2206" t="s">
        <v>39</v>
      </c>
      <c r="B2206">
        <v>2015</v>
      </c>
      <c r="C2206" t="s">
        <v>56</v>
      </c>
      <c r="D2206" t="s">
        <v>63</v>
      </c>
      <c r="E2206" t="s">
        <v>32</v>
      </c>
      <c r="G2206">
        <v>0</v>
      </c>
      <c r="H2206">
        <v>0</v>
      </c>
    </row>
    <row r="2207" spans="1:8" x14ac:dyDescent="0.2">
      <c r="A2207" t="s">
        <v>39</v>
      </c>
      <c r="B2207">
        <v>2015</v>
      </c>
      <c r="C2207" t="s">
        <v>56</v>
      </c>
      <c r="D2207" t="s">
        <v>63</v>
      </c>
      <c r="E2207" t="s">
        <v>58</v>
      </c>
      <c r="F2207">
        <v>107360.98554363879</v>
      </c>
      <c r="G2207">
        <v>6764.1689769225504</v>
      </c>
      <c r="H2207">
        <v>0.57721151286175931</v>
      </c>
    </row>
    <row r="2208" spans="1:8" x14ac:dyDescent="0.2">
      <c r="A2208" t="s">
        <v>39</v>
      </c>
      <c r="B2208">
        <v>2016</v>
      </c>
      <c r="C2208" t="s">
        <v>56</v>
      </c>
      <c r="D2208" t="s">
        <v>63</v>
      </c>
      <c r="E2208" t="s">
        <v>64</v>
      </c>
      <c r="F2208">
        <v>234734.87403782527</v>
      </c>
      <c r="G2208">
        <v>12578.560967305277</v>
      </c>
      <c r="H2208">
        <v>1.1663089399377664</v>
      </c>
    </row>
    <row r="2209" spans="1:8" x14ac:dyDescent="0.2">
      <c r="A2209" t="s">
        <v>39</v>
      </c>
      <c r="B2209">
        <v>2016</v>
      </c>
      <c r="C2209" t="s">
        <v>56</v>
      </c>
      <c r="D2209" t="s">
        <v>63</v>
      </c>
      <c r="E2209" t="s">
        <v>32</v>
      </c>
      <c r="G2209">
        <v>0</v>
      </c>
      <c r="H2209">
        <v>0</v>
      </c>
    </row>
    <row r="2210" spans="1:8" x14ac:dyDescent="0.2">
      <c r="A2210" t="s">
        <v>39</v>
      </c>
      <c r="B2210">
        <v>2016</v>
      </c>
      <c r="C2210" t="s">
        <v>56</v>
      </c>
      <c r="D2210" t="s">
        <v>63</v>
      </c>
      <c r="E2210" t="s">
        <v>58</v>
      </c>
      <c r="F2210">
        <v>234734.87403782527</v>
      </c>
      <c r="G2210">
        <v>12578.560967305277</v>
      </c>
      <c r="H2210">
        <v>1.1663089399377664</v>
      </c>
    </row>
    <row r="2211" spans="1:8" x14ac:dyDescent="0.2">
      <c r="A2211" t="s">
        <v>39</v>
      </c>
      <c r="B2211">
        <v>2017</v>
      </c>
      <c r="C2211" t="s">
        <v>56</v>
      </c>
      <c r="D2211" t="s">
        <v>63</v>
      </c>
      <c r="E2211" t="s">
        <v>64</v>
      </c>
      <c r="F2211">
        <v>48880.563361123684</v>
      </c>
      <c r="G2211">
        <v>2583.6990742588782</v>
      </c>
      <c r="H2211">
        <v>0.22294177989702149</v>
      </c>
    </row>
    <row r="2212" spans="1:8" x14ac:dyDescent="0.2">
      <c r="A2212" t="s">
        <v>39</v>
      </c>
      <c r="B2212">
        <v>2017</v>
      </c>
      <c r="C2212" t="s">
        <v>56</v>
      </c>
      <c r="D2212" t="s">
        <v>63</v>
      </c>
      <c r="E2212" t="s">
        <v>32</v>
      </c>
      <c r="G2212">
        <v>0</v>
      </c>
      <c r="H2212">
        <v>0</v>
      </c>
    </row>
    <row r="2213" spans="1:8" x14ac:dyDescent="0.2">
      <c r="A2213" t="s">
        <v>39</v>
      </c>
      <c r="B2213">
        <v>2017</v>
      </c>
      <c r="C2213" t="s">
        <v>56</v>
      </c>
      <c r="D2213" t="s">
        <v>63</v>
      </c>
      <c r="E2213" t="s">
        <v>58</v>
      </c>
      <c r="F2213">
        <v>48880.563361123684</v>
      </c>
      <c r="G2213">
        <v>2583.6990742588782</v>
      </c>
      <c r="H2213">
        <v>0.22294177989702149</v>
      </c>
    </row>
    <row r="2214" spans="1:8" x14ac:dyDescent="0.2">
      <c r="A2214" t="s">
        <v>39</v>
      </c>
      <c r="B2214">
        <v>2018</v>
      </c>
      <c r="C2214" t="s">
        <v>56</v>
      </c>
      <c r="D2214" t="s">
        <v>63</v>
      </c>
      <c r="E2214" t="s">
        <v>64</v>
      </c>
      <c r="F2214">
        <v>35458.694114756079</v>
      </c>
      <c r="G2214">
        <v>1843.5763559314646</v>
      </c>
      <c r="H2214">
        <v>0.15081467723057543</v>
      </c>
    </row>
    <row r="2215" spans="1:8" x14ac:dyDescent="0.2">
      <c r="A2215" t="s">
        <v>39</v>
      </c>
      <c r="B2215">
        <v>2018</v>
      </c>
      <c r="C2215" t="s">
        <v>56</v>
      </c>
      <c r="D2215" t="s">
        <v>63</v>
      </c>
      <c r="E2215" t="s">
        <v>32</v>
      </c>
      <c r="G2215">
        <v>0</v>
      </c>
      <c r="H2215">
        <v>0</v>
      </c>
    </row>
    <row r="2216" spans="1:8" x14ac:dyDescent="0.2">
      <c r="A2216" t="s">
        <v>39</v>
      </c>
      <c r="B2216">
        <v>2018</v>
      </c>
      <c r="C2216" t="s">
        <v>56</v>
      </c>
      <c r="D2216" t="s">
        <v>63</v>
      </c>
      <c r="E2216" t="s">
        <v>58</v>
      </c>
      <c r="F2216">
        <v>35458.694114756079</v>
      </c>
      <c r="G2216">
        <v>1843.5763559314646</v>
      </c>
      <c r="H2216">
        <v>0.15081467723057543</v>
      </c>
    </row>
    <row r="2217" spans="1:8" x14ac:dyDescent="0.2">
      <c r="A2217" t="s">
        <v>39</v>
      </c>
      <c r="B2217">
        <v>2019</v>
      </c>
      <c r="C2217" t="s">
        <v>56</v>
      </c>
      <c r="D2217" t="s">
        <v>63</v>
      </c>
      <c r="E2217" t="s">
        <v>64</v>
      </c>
      <c r="F2217">
        <v>56567.721860683872</v>
      </c>
      <c r="G2217">
        <v>2938.4466178854764</v>
      </c>
      <c r="H2217">
        <v>0.23148806434139441</v>
      </c>
    </row>
    <row r="2218" spans="1:8" x14ac:dyDescent="0.2">
      <c r="A2218" t="s">
        <v>39</v>
      </c>
      <c r="B2218">
        <v>2019</v>
      </c>
      <c r="C2218" t="s">
        <v>56</v>
      </c>
      <c r="D2218" t="s">
        <v>63</v>
      </c>
      <c r="E2218" t="s">
        <v>32</v>
      </c>
      <c r="G2218">
        <v>0</v>
      </c>
      <c r="H2218">
        <v>0</v>
      </c>
    </row>
    <row r="2219" spans="1:8" x14ac:dyDescent="0.2">
      <c r="A2219" t="s">
        <v>39</v>
      </c>
      <c r="B2219">
        <v>2019</v>
      </c>
      <c r="C2219" t="s">
        <v>56</v>
      </c>
      <c r="D2219" t="s">
        <v>63</v>
      </c>
      <c r="E2219" t="s">
        <v>58</v>
      </c>
      <c r="F2219">
        <v>56567.721860683872</v>
      </c>
      <c r="G2219">
        <v>2938.4466178854764</v>
      </c>
      <c r="H2219">
        <v>0.23148806434139441</v>
      </c>
    </row>
    <row r="2220" spans="1:8" x14ac:dyDescent="0.2">
      <c r="A2220" t="s">
        <v>39</v>
      </c>
      <c r="B2220">
        <v>2020</v>
      </c>
      <c r="C2220" t="s">
        <v>56</v>
      </c>
      <c r="D2220" t="s">
        <v>63</v>
      </c>
      <c r="E2220" t="s">
        <v>64</v>
      </c>
      <c r="F2220">
        <v>55650.132290711823</v>
      </c>
      <c r="G2220">
        <v>2590.5872739876709</v>
      </c>
      <c r="H2220">
        <v>0.24122823079002345</v>
      </c>
    </row>
    <row r="2221" spans="1:8" x14ac:dyDescent="0.2">
      <c r="A2221" t="s">
        <v>39</v>
      </c>
      <c r="B2221">
        <v>2020</v>
      </c>
      <c r="C2221" t="s">
        <v>56</v>
      </c>
      <c r="D2221" t="s">
        <v>63</v>
      </c>
      <c r="E2221" t="s">
        <v>32</v>
      </c>
      <c r="G2221">
        <v>0</v>
      </c>
      <c r="H2221">
        <v>0</v>
      </c>
    </row>
    <row r="2222" spans="1:8" x14ac:dyDescent="0.2">
      <c r="A2222" t="s">
        <v>39</v>
      </c>
      <c r="B2222">
        <v>2020</v>
      </c>
      <c r="C2222" t="s">
        <v>56</v>
      </c>
      <c r="D2222" t="s">
        <v>63</v>
      </c>
      <c r="E2222" t="s">
        <v>58</v>
      </c>
      <c r="F2222">
        <v>55650.132290711823</v>
      </c>
      <c r="G2222">
        <v>2590.5872739876709</v>
      </c>
      <c r="H2222">
        <v>0.24122823079002345</v>
      </c>
    </row>
    <row r="2223" spans="1:8" x14ac:dyDescent="0.2">
      <c r="A2223" t="s">
        <v>39</v>
      </c>
      <c r="B2223">
        <v>2008</v>
      </c>
      <c r="C2223" t="s">
        <v>56</v>
      </c>
      <c r="D2223" t="s">
        <v>65</v>
      </c>
      <c r="E2223" t="s">
        <v>66</v>
      </c>
      <c r="F2223">
        <v>3206.1493936171382</v>
      </c>
      <c r="G2223">
        <v>287.34825003310664</v>
      </c>
      <c r="H2223">
        <v>2.5887523558754563E-2</v>
      </c>
    </row>
    <row r="2224" spans="1:8" x14ac:dyDescent="0.2">
      <c r="A2224" t="s">
        <v>39</v>
      </c>
      <c r="B2224">
        <v>2008</v>
      </c>
      <c r="C2224" t="s">
        <v>56</v>
      </c>
      <c r="D2224" t="s">
        <v>65</v>
      </c>
      <c r="E2224" t="s">
        <v>83</v>
      </c>
      <c r="F2224">
        <v>48984.664828511188</v>
      </c>
      <c r="G2224">
        <v>4390.2064404587754</v>
      </c>
      <c r="H2224">
        <v>0.39551858291142633</v>
      </c>
    </row>
    <row r="2225" spans="1:8" x14ac:dyDescent="0.2">
      <c r="A2225" t="s">
        <v>39</v>
      </c>
      <c r="B2225">
        <v>2008</v>
      </c>
      <c r="C2225" t="s">
        <v>56</v>
      </c>
      <c r="D2225" t="s">
        <v>65</v>
      </c>
      <c r="E2225" t="s">
        <v>67</v>
      </c>
      <c r="F2225">
        <v>1679.1665464821274</v>
      </c>
      <c r="G2225">
        <v>150.49378846985596</v>
      </c>
      <c r="H2225">
        <v>1.3558152847670925E-2</v>
      </c>
    </row>
    <row r="2226" spans="1:8" x14ac:dyDescent="0.2">
      <c r="A2226" t="s">
        <v>39</v>
      </c>
      <c r="B2226">
        <v>2008</v>
      </c>
      <c r="C2226" t="s">
        <v>56</v>
      </c>
      <c r="D2226" t="s">
        <v>65</v>
      </c>
      <c r="E2226" t="s">
        <v>68</v>
      </c>
      <c r="F2226">
        <v>3152.5044789212352</v>
      </c>
      <c r="G2226">
        <v>282.54037289808264</v>
      </c>
      <c r="H2226">
        <v>2.545437655825537E-2</v>
      </c>
    </row>
    <row r="2227" spans="1:8" x14ac:dyDescent="0.2">
      <c r="A2227" t="s">
        <v>39</v>
      </c>
      <c r="B2227">
        <v>2008</v>
      </c>
      <c r="C2227" t="s">
        <v>56</v>
      </c>
      <c r="D2227" t="s">
        <v>65</v>
      </c>
      <c r="E2227" t="s">
        <v>58</v>
      </c>
      <c r="F2227">
        <v>57022.485247531687</v>
      </c>
      <c r="G2227">
        <v>5110.5888518598204</v>
      </c>
      <c r="H2227">
        <v>0.46041863587610721</v>
      </c>
    </row>
    <row r="2228" spans="1:8" x14ac:dyDescent="0.2">
      <c r="A2228" t="s">
        <v>39</v>
      </c>
      <c r="B2228">
        <v>2009</v>
      </c>
      <c r="C2228" t="s">
        <v>56</v>
      </c>
      <c r="D2228" t="s">
        <v>65</v>
      </c>
      <c r="E2228" t="s">
        <v>66</v>
      </c>
      <c r="F2228">
        <v>380.74149233305087</v>
      </c>
      <c r="G2228">
        <v>28.187534743720551</v>
      </c>
      <c r="H2228">
        <v>3.1317847013367555E-3</v>
      </c>
    </row>
    <row r="2229" spans="1:8" x14ac:dyDescent="0.2">
      <c r="A2229" t="s">
        <v>39</v>
      </c>
      <c r="B2229">
        <v>2009</v>
      </c>
      <c r="C2229" t="s">
        <v>56</v>
      </c>
      <c r="D2229" t="s">
        <v>65</v>
      </c>
      <c r="E2229" t="s">
        <v>83</v>
      </c>
      <c r="F2229">
        <v>65727.777250798215</v>
      </c>
      <c r="G2229">
        <v>4866.0417690010008</v>
      </c>
      <c r="H2229">
        <v>0.54064306463047174</v>
      </c>
    </row>
    <row r="2230" spans="1:8" x14ac:dyDescent="0.2">
      <c r="A2230" t="s">
        <v>39</v>
      </c>
      <c r="B2230">
        <v>2009</v>
      </c>
      <c r="C2230" t="s">
        <v>56</v>
      </c>
      <c r="D2230" t="s">
        <v>65</v>
      </c>
      <c r="E2230" t="s">
        <v>67</v>
      </c>
      <c r="F2230">
        <v>6225.0604885791945</v>
      </c>
      <c r="G2230">
        <v>460.8615355483708</v>
      </c>
      <c r="H2230">
        <v>5.1204162392615299E-2</v>
      </c>
    </row>
    <row r="2231" spans="1:8" x14ac:dyDescent="0.2">
      <c r="A2231" t="s">
        <v>39</v>
      </c>
      <c r="B2231">
        <v>2009</v>
      </c>
      <c r="C2231" t="s">
        <v>56</v>
      </c>
      <c r="D2231" t="s">
        <v>65</v>
      </c>
      <c r="E2231" t="s">
        <v>68</v>
      </c>
      <c r="F2231">
        <v>3355.5928469642377</v>
      </c>
      <c r="G2231">
        <v>248.42548517629459</v>
      </c>
      <c r="H2231">
        <v>2.7601389797687143E-2</v>
      </c>
    </row>
    <row r="2232" spans="1:8" x14ac:dyDescent="0.2">
      <c r="A2232" t="s">
        <v>39</v>
      </c>
      <c r="B2232">
        <v>2009</v>
      </c>
      <c r="C2232" t="s">
        <v>56</v>
      </c>
      <c r="D2232" t="s">
        <v>65</v>
      </c>
      <c r="E2232" t="s">
        <v>58</v>
      </c>
      <c r="F2232">
        <v>75689.172078674703</v>
      </c>
      <c r="G2232">
        <v>5603.5163244693877</v>
      </c>
      <c r="H2232">
        <v>0.62258040152211103</v>
      </c>
    </row>
    <row r="2233" spans="1:8" x14ac:dyDescent="0.2">
      <c r="A2233" t="s">
        <v>39</v>
      </c>
      <c r="B2233">
        <v>2010</v>
      </c>
      <c r="C2233" t="s">
        <v>56</v>
      </c>
      <c r="D2233" t="s">
        <v>65</v>
      </c>
      <c r="E2233" t="s">
        <v>66</v>
      </c>
      <c r="F2233">
        <v>957.20896395473619</v>
      </c>
      <c r="G2233">
        <v>75.763426012976694</v>
      </c>
      <c r="H2233">
        <v>7.1623542431447909E-3</v>
      </c>
    </row>
    <row r="2234" spans="1:8" x14ac:dyDescent="0.2">
      <c r="A2234" t="s">
        <v>39</v>
      </c>
      <c r="B2234">
        <v>2010</v>
      </c>
      <c r="C2234" t="s">
        <v>56</v>
      </c>
      <c r="D2234" t="s">
        <v>65</v>
      </c>
      <c r="E2234" t="s">
        <v>83</v>
      </c>
      <c r="F2234">
        <v>70920.711398526721</v>
      </c>
      <c r="G2234">
        <v>5613.3992400472716</v>
      </c>
      <c r="H2234">
        <v>0.53066705112480006</v>
      </c>
    </row>
    <row r="2235" spans="1:8" x14ac:dyDescent="0.2">
      <c r="A2235" t="s">
        <v>39</v>
      </c>
      <c r="B2235">
        <v>2010</v>
      </c>
      <c r="C2235" t="s">
        <v>56</v>
      </c>
      <c r="D2235" t="s">
        <v>65</v>
      </c>
      <c r="E2235" t="s">
        <v>67</v>
      </c>
      <c r="F2235">
        <v>4379.1898223465323</v>
      </c>
      <c r="G2235">
        <v>346.614413984762</v>
      </c>
      <c r="H2235">
        <v>3.2767462473432651E-2</v>
      </c>
    </row>
    <row r="2236" spans="1:8" x14ac:dyDescent="0.2">
      <c r="A2236" t="s">
        <v>39</v>
      </c>
      <c r="B2236">
        <v>2010</v>
      </c>
      <c r="C2236" t="s">
        <v>56</v>
      </c>
      <c r="D2236" t="s">
        <v>65</v>
      </c>
      <c r="E2236" t="s">
        <v>68</v>
      </c>
      <c r="F2236">
        <v>4431.2323784541568</v>
      </c>
      <c r="G2236">
        <v>350.73360059673843</v>
      </c>
      <c r="H2236">
        <v>3.3156872974794367E-2</v>
      </c>
    </row>
    <row r="2237" spans="1:8" x14ac:dyDescent="0.2">
      <c r="A2237" t="s">
        <v>39</v>
      </c>
      <c r="B2237">
        <v>2010</v>
      </c>
      <c r="C2237" t="s">
        <v>56</v>
      </c>
      <c r="D2237" t="s">
        <v>65</v>
      </c>
      <c r="E2237" t="s">
        <v>58</v>
      </c>
      <c r="F2237">
        <v>80688.342563282145</v>
      </c>
      <c r="G2237">
        <v>6386.5106806417489</v>
      </c>
      <c r="H2237">
        <v>0.60375374081617195</v>
      </c>
    </row>
    <row r="2238" spans="1:8" x14ac:dyDescent="0.2">
      <c r="A2238" t="s">
        <v>39</v>
      </c>
      <c r="B2238">
        <v>2011</v>
      </c>
      <c r="C2238" t="s">
        <v>56</v>
      </c>
      <c r="D2238" t="s">
        <v>65</v>
      </c>
      <c r="E2238" t="s">
        <v>66</v>
      </c>
      <c r="F2238">
        <v>783.99162711805513</v>
      </c>
      <c r="G2238">
        <v>63.020974010917357</v>
      </c>
      <c r="H2238">
        <v>5.3385561996078029E-3</v>
      </c>
    </row>
    <row r="2239" spans="1:8" x14ac:dyDescent="0.2">
      <c r="A2239" t="s">
        <v>39</v>
      </c>
      <c r="B2239">
        <v>2011</v>
      </c>
      <c r="C2239" t="s">
        <v>56</v>
      </c>
      <c r="D2239" t="s">
        <v>65</v>
      </c>
      <c r="E2239" t="s">
        <v>83</v>
      </c>
      <c r="F2239">
        <v>72775.059839095571</v>
      </c>
      <c r="G2239">
        <v>5850.0052757221274</v>
      </c>
      <c r="H2239">
        <v>0.49555854098723584</v>
      </c>
    </row>
    <row r="2240" spans="1:8" x14ac:dyDescent="0.2">
      <c r="A2240" t="s">
        <v>39</v>
      </c>
      <c r="B2240">
        <v>2011</v>
      </c>
      <c r="C2240" t="s">
        <v>56</v>
      </c>
      <c r="D2240" t="s">
        <v>65</v>
      </c>
      <c r="E2240" t="s">
        <v>67</v>
      </c>
      <c r="F2240">
        <v>6068.0964905033561</v>
      </c>
      <c r="G2240">
        <v>487.7824430721447</v>
      </c>
      <c r="H2240">
        <v>4.1320433814169999E-2</v>
      </c>
    </row>
    <row r="2241" spans="1:8" x14ac:dyDescent="0.2">
      <c r="A2241" t="s">
        <v>39</v>
      </c>
      <c r="B2241">
        <v>2011</v>
      </c>
      <c r="C2241" t="s">
        <v>56</v>
      </c>
      <c r="D2241" t="s">
        <v>65</v>
      </c>
      <c r="E2241" t="s">
        <v>68</v>
      </c>
      <c r="F2241">
        <v>4586.0827053486</v>
      </c>
      <c r="G2241">
        <v>368.65112966591738</v>
      </c>
      <c r="H2241">
        <v>3.1228726700248524E-2</v>
      </c>
    </row>
    <row r="2242" spans="1:8" x14ac:dyDescent="0.2">
      <c r="A2242" t="s">
        <v>39</v>
      </c>
      <c r="B2242">
        <v>2011</v>
      </c>
      <c r="C2242" t="s">
        <v>56</v>
      </c>
      <c r="D2242" t="s">
        <v>65</v>
      </c>
      <c r="E2242" t="s">
        <v>58</v>
      </c>
      <c r="F2242">
        <v>84213.230662065587</v>
      </c>
      <c r="G2242">
        <v>6769.4598224711071</v>
      </c>
      <c r="H2242">
        <v>0.57344625770126234</v>
      </c>
    </row>
    <row r="2243" spans="1:8" x14ac:dyDescent="0.2">
      <c r="A2243" t="s">
        <v>39</v>
      </c>
      <c r="B2243">
        <v>2012</v>
      </c>
      <c r="C2243" t="s">
        <v>56</v>
      </c>
      <c r="D2243" t="s">
        <v>65</v>
      </c>
      <c r="E2243" t="s">
        <v>66</v>
      </c>
      <c r="F2243">
        <v>606.22509600348656</v>
      </c>
      <c r="G2243">
        <v>46.089943320171344</v>
      </c>
      <c r="H2243">
        <v>3.8373309240406399E-3</v>
      </c>
    </row>
    <row r="2244" spans="1:8" x14ac:dyDescent="0.2">
      <c r="A2244" t="s">
        <v>39</v>
      </c>
      <c r="B2244">
        <v>2012</v>
      </c>
      <c r="C2244" t="s">
        <v>56</v>
      </c>
      <c r="D2244" t="s">
        <v>65</v>
      </c>
      <c r="E2244" t="s">
        <v>83</v>
      </c>
      <c r="F2244">
        <v>70746.170615418727</v>
      </c>
      <c r="G2244">
        <v>5378.6737224832204</v>
      </c>
      <c r="H2244">
        <v>0.44781463197366578</v>
      </c>
    </row>
    <row r="2245" spans="1:8" x14ac:dyDescent="0.2">
      <c r="A2245" t="s">
        <v>39</v>
      </c>
      <c r="B2245">
        <v>2012</v>
      </c>
      <c r="C2245" t="s">
        <v>56</v>
      </c>
      <c r="D2245" t="s">
        <v>65</v>
      </c>
      <c r="E2245" t="s">
        <v>67</v>
      </c>
      <c r="F2245">
        <v>5954.9019852542388</v>
      </c>
      <c r="G2245">
        <v>452.73792983318725</v>
      </c>
      <c r="H2245">
        <v>3.76938033220513E-2</v>
      </c>
    </row>
    <row r="2246" spans="1:8" x14ac:dyDescent="0.2">
      <c r="A2246" t="s">
        <v>39</v>
      </c>
      <c r="B2246">
        <v>2012</v>
      </c>
      <c r="C2246" t="s">
        <v>56</v>
      </c>
      <c r="D2246" t="s">
        <v>65</v>
      </c>
      <c r="E2246" t="s">
        <v>68</v>
      </c>
      <c r="F2246">
        <v>2633.7621235563088</v>
      </c>
      <c r="G2246">
        <v>200.2390659736499</v>
      </c>
      <c r="H2246">
        <v>1.6671393035222422E-2</v>
      </c>
    </row>
    <row r="2247" spans="1:8" x14ac:dyDescent="0.2">
      <c r="A2247" t="s">
        <v>39</v>
      </c>
      <c r="B2247">
        <v>2012</v>
      </c>
      <c r="C2247" t="s">
        <v>56</v>
      </c>
      <c r="D2247" t="s">
        <v>65</v>
      </c>
      <c r="E2247" t="s">
        <v>58</v>
      </c>
      <c r="F2247">
        <v>79941.059820232767</v>
      </c>
      <c r="G2247">
        <v>6077.7406616102298</v>
      </c>
      <c r="H2247">
        <v>0.50601715925498014</v>
      </c>
    </row>
    <row r="2248" spans="1:8" x14ac:dyDescent="0.2">
      <c r="A2248" t="s">
        <v>39</v>
      </c>
      <c r="B2248">
        <v>2013</v>
      </c>
      <c r="C2248" t="s">
        <v>56</v>
      </c>
      <c r="D2248" t="s">
        <v>65</v>
      </c>
      <c r="E2248" t="s">
        <v>66</v>
      </c>
      <c r="F2248">
        <v>540.48390181309355</v>
      </c>
      <c r="G2248">
        <v>42.341097306167164</v>
      </c>
      <c r="H2248">
        <v>3.322319387007602E-3</v>
      </c>
    </row>
    <row r="2249" spans="1:8" x14ac:dyDescent="0.2">
      <c r="A2249" t="s">
        <v>39</v>
      </c>
      <c r="B2249">
        <v>2013</v>
      </c>
      <c r="C2249" t="s">
        <v>56</v>
      </c>
      <c r="D2249" t="s">
        <v>65</v>
      </c>
      <c r="E2249" t="s">
        <v>83</v>
      </c>
      <c r="F2249">
        <v>79295.260862564784</v>
      </c>
      <c r="G2249">
        <v>6211.9303550706209</v>
      </c>
      <c r="H2249">
        <v>0.48742281051809494</v>
      </c>
    </row>
    <row r="2250" spans="1:8" x14ac:dyDescent="0.2">
      <c r="A2250" t="s">
        <v>39</v>
      </c>
      <c r="B2250">
        <v>2013</v>
      </c>
      <c r="C2250" t="s">
        <v>56</v>
      </c>
      <c r="D2250" t="s">
        <v>65</v>
      </c>
      <c r="E2250" t="s">
        <v>67</v>
      </c>
      <c r="F2250">
        <v>5431.6963214500793</v>
      </c>
      <c r="G2250">
        <v>425.5149537526828</v>
      </c>
      <c r="H2250">
        <v>3.3388283966562918E-2</v>
      </c>
    </row>
    <row r="2251" spans="1:8" x14ac:dyDescent="0.2">
      <c r="A2251" t="s">
        <v>39</v>
      </c>
      <c r="B2251">
        <v>2013</v>
      </c>
      <c r="C2251" t="s">
        <v>56</v>
      </c>
      <c r="D2251" t="s">
        <v>65</v>
      </c>
      <c r="E2251" t="s">
        <v>68</v>
      </c>
      <c r="F2251">
        <v>2300.264079298483</v>
      </c>
      <c r="G2251">
        <v>180.20093639188318</v>
      </c>
      <c r="H2251">
        <v>1.4139573667696989E-2</v>
      </c>
    </row>
    <row r="2252" spans="1:8" x14ac:dyDescent="0.2">
      <c r="A2252" t="s">
        <v>39</v>
      </c>
      <c r="B2252">
        <v>2013</v>
      </c>
      <c r="C2252" t="s">
        <v>56</v>
      </c>
      <c r="D2252" t="s">
        <v>65</v>
      </c>
      <c r="E2252" t="s">
        <v>58</v>
      </c>
      <c r="F2252">
        <v>87567.705165126434</v>
      </c>
      <c r="G2252">
        <v>6859.9873425213527</v>
      </c>
      <c r="H2252">
        <v>0.53827298753936248</v>
      </c>
    </row>
    <row r="2253" spans="1:8" x14ac:dyDescent="0.2">
      <c r="A2253" t="s">
        <v>39</v>
      </c>
      <c r="B2253">
        <v>2014</v>
      </c>
      <c r="C2253" t="s">
        <v>56</v>
      </c>
      <c r="D2253" t="s">
        <v>65</v>
      </c>
      <c r="E2253" t="s">
        <v>66</v>
      </c>
      <c r="F2253">
        <v>1277.7882071073327</v>
      </c>
      <c r="G2253">
        <v>96.000852022461288</v>
      </c>
      <c r="H2253">
        <v>7.2984684330561923E-3</v>
      </c>
    </row>
    <row r="2254" spans="1:8" x14ac:dyDescent="0.2">
      <c r="A2254" t="s">
        <v>39</v>
      </c>
      <c r="B2254">
        <v>2014</v>
      </c>
      <c r="C2254" t="s">
        <v>56</v>
      </c>
      <c r="D2254" t="s">
        <v>65</v>
      </c>
      <c r="E2254" t="s">
        <v>83</v>
      </c>
      <c r="F2254">
        <v>85024.966961397135</v>
      </c>
      <c r="G2254">
        <v>6387.9672907249706</v>
      </c>
      <c r="H2254">
        <v>0.48564545668660802</v>
      </c>
    </row>
    <row r="2255" spans="1:8" x14ac:dyDescent="0.2">
      <c r="A2255" t="s">
        <v>39</v>
      </c>
      <c r="B2255">
        <v>2014</v>
      </c>
      <c r="C2255" t="s">
        <v>56</v>
      </c>
      <c r="D2255" t="s">
        <v>65</v>
      </c>
      <c r="E2255" t="s">
        <v>67</v>
      </c>
      <c r="F2255">
        <v>15058.093090583903</v>
      </c>
      <c r="G2255">
        <v>1131.3218876875767</v>
      </c>
      <c r="H2255">
        <v>8.60087896197156E-2</v>
      </c>
    </row>
    <row r="2256" spans="1:8" x14ac:dyDescent="0.2">
      <c r="A2256" t="s">
        <v>39</v>
      </c>
      <c r="B2256">
        <v>2014</v>
      </c>
      <c r="C2256" t="s">
        <v>56</v>
      </c>
      <c r="D2256" t="s">
        <v>65</v>
      </c>
      <c r="E2256" t="s">
        <v>68</v>
      </c>
      <c r="F2256">
        <v>3430.6144220848414</v>
      </c>
      <c r="G2256">
        <v>257.74373691102949</v>
      </c>
      <c r="H2256">
        <v>1.9594977419814572E-2</v>
      </c>
    </row>
    <row r="2257" spans="1:8" x14ac:dyDescent="0.2">
      <c r="A2257" t="s">
        <v>39</v>
      </c>
      <c r="B2257">
        <v>2014</v>
      </c>
      <c r="C2257" t="s">
        <v>56</v>
      </c>
      <c r="D2257" t="s">
        <v>65</v>
      </c>
      <c r="E2257" t="s">
        <v>58</v>
      </c>
      <c r="F2257">
        <v>104791.4626811732</v>
      </c>
      <c r="G2257">
        <v>7873.0337673460372</v>
      </c>
      <c r="H2257">
        <v>0.59854769215919423</v>
      </c>
    </row>
    <row r="2258" spans="1:8" x14ac:dyDescent="0.2">
      <c r="A2258" t="s">
        <v>39</v>
      </c>
      <c r="B2258">
        <v>2015</v>
      </c>
      <c r="C2258" t="s">
        <v>56</v>
      </c>
      <c r="D2258" t="s">
        <v>65</v>
      </c>
      <c r="E2258" t="s">
        <v>66</v>
      </c>
      <c r="F2258">
        <v>895.7385564536728</v>
      </c>
      <c r="G2258">
        <v>56.435090683240453</v>
      </c>
      <c r="H2258">
        <v>4.8158146526055927E-3</v>
      </c>
    </row>
    <row r="2259" spans="1:8" x14ac:dyDescent="0.2">
      <c r="A2259" t="s">
        <v>39</v>
      </c>
      <c r="B2259">
        <v>2015</v>
      </c>
      <c r="C2259" t="s">
        <v>56</v>
      </c>
      <c r="D2259" t="s">
        <v>65</v>
      </c>
      <c r="E2259" t="s">
        <v>83</v>
      </c>
      <c r="F2259">
        <v>64739.473419752532</v>
      </c>
      <c r="G2259">
        <v>4078.844241888934</v>
      </c>
      <c r="H2259">
        <v>0.34806283870503385</v>
      </c>
    </row>
    <row r="2260" spans="1:8" x14ac:dyDescent="0.2">
      <c r="A2260" t="s">
        <v>39</v>
      </c>
      <c r="B2260">
        <v>2015</v>
      </c>
      <c r="C2260" t="s">
        <v>56</v>
      </c>
      <c r="D2260" t="s">
        <v>65</v>
      </c>
      <c r="E2260" t="s">
        <v>67</v>
      </c>
      <c r="F2260">
        <v>13837.122566818056</v>
      </c>
      <c r="G2260">
        <v>871.79374073742645</v>
      </c>
      <c r="H2260">
        <v>7.4393378656161871E-2</v>
      </c>
    </row>
    <row r="2261" spans="1:8" x14ac:dyDescent="0.2">
      <c r="A2261" t="s">
        <v>39</v>
      </c>
      <c r="B2261">
        <v>2015</v>
      </c>
      <c r="C2261" t="s">
        <v>56</v>
      </c>
      <c r="D2261" t="s">
        <v>65</v>
      </c>
      <c r="E2261" t="s">
        <v>68</v>
      </c>
      <c r="F2261">
        <v>3385.5976750858727</v>
      </c>
      <c r="G2261">
        <v>213.30611530990979</v>
      </c>
      <c r="H2261">
        <v>1.8202198369194834E-2</v>
      </c>
    </row>
    <row r="2262" spans="1:8" x14ac:dyDescent="0.2">
      <c r="A2262" t="s">
        <v>39</v>
      </c>
      <c r="B2262">
        <v>2015</v>
      </c>
      <c r="C2262" t="s">
        <v>56</v>
      </c>
      <c r="D2262" t="s">
        <v>65</v>
      </c>
      <c r="E2262" t="s">
        <v>58</v>
      </c>
      <c r="F2262">
        <v>82857.932218110131</v>
      </c>
      <c r="G2262">
        <v>5220.3791886195104</v>
      </c>
      <c r="H2262">
        <v>0.44547423038299616</v>
      </c>
    </row>
    <row r="2263" spans="1:8" x14ac:dyDescent="0.2">
      <c r="A2263" t="s">
        <v>39</v>
      </c>
      <c r="B2263">
        <v>2016</v>
      </c>
      <c r="C2263" t="s">
        <v>56</v>
      </c>
      <c r="D2263" t="s">
        <v>65</v>
      </c>
      <c r="E2263" t="s">
        <v>66</v>
      </c>
      <c r="F2263">
        <v>504.17390024155981</v>
      </c>
      <c r="G2263">
        <v>27.016787208579117</v>
      </c>
      <c r="H2263">
        <v>2.5050497057385202E-3</v>
      </c>
    </row>
    <row r="2264" spans="1:8" x14ac:dyDescent="0.2">
      <c r="A2264" t="s">
        <v>39</v>
      </c>
      <c r="B2264">
        <v>2016</v>
      </c>
      <c r="C2264" t="s">
        <v>56</v>
      </c>
      <c r="D2264" t="s">
        <v>65</v>
      </c>
      <c r="E2264" t="s">
        <v>83</v>
      </c>
      <c r="F2264">
        <v>64114.094014673377</v>
      </c>
      <c r="G2264">
        <v>3435.6336855901422</v>
      </c>
      <c r="H2264">
        <v>0.31855872005313723</v>
      </c>
    </row>
    <row r="2265" spans="1:8" x14ac:dyDescent="0.2">
      <c r="A2265" t="s">
        <v>39</v>
      </c>
      <c r="B2265">
        <v>2016</v>
      </c>
      <c r="C2265" t="s">
        <v>56</v>
      </c>
      <c r="D2265" t="s">
        <v>65</v>
      </c>
      <c r="E2265" t="s">
        <v>67</v>
      </c>
      <c r="F2265">
        <v>25625.907264738893</v>
      </c>
      <c r="G2265">
        <v>1373.1961993005259</v>
      </c>
      <c r="H2265">
        <v>0.12732545540746965</v>
      </c>
    </row>
    <row r="2266" spans="1:8" x14ac:dyDescent="0.2">
      <c r="A2266" t="s">
        <v>39</v>
      </c>
      <c r="B2266">
        <v>2016</v>
      </c>
      <c r="C2266" t="s">
        <v>56</v>
      </c>
      <c r="D2266" t="s">
        <v>65</v>
      </c>
      <c r="E2266" t="s">
        <v>68</v>
      </c>
      <c r="F2266">
        <v>2568.2682620557739</v>
      </c>
      <c r="G2266">
        <v>137.62385775476233</v>
      </c>
      <c r="H2266">
        <v>1.2760755070895006E-2</v>
      </c>
    </row>
    <row r="2267" spans="1:8" x14ac:dyDescent="0.2">
      <c r="A2267" t="s">
        <v>39</v>
      </c>
      <c r="B2267">
        <v>2016</v>
      </c>
      <c r="C2267" t="s">
        <v>56</v>
      </c>
      <c r="D2267" t="s">
        <v>65</v>
      </c>
      <c r="E2267" t="s">
        <v>58</v>
      </c>
      <c r="F2267">
        <v>92812.443441709605</v>
      </c>
      <c r="G2267">
        <v>4973.4705298540093</v>
      </c>
      <c r="H2267">
        <v>0.46114998023724035</v>
      </c>
    </row>
    <row r="2268" spans="1:8" x14ac:dyDescent="0.2">
      <c r="A2268" t="s">
        <v>39</v>
      </c>
      <c r="B2268">
        <v>2017</v>
      </c>
      <c r="C2268" t="s">
        <v>56</v>
      </c>
      <c r="D2268" t="s">
        <v>65</v>
      </c>
      <c r="E2268" t="s">
        <v>66</v>
      </c>
      <c r="F2268">
        <v>252.79359011939425</v>
      </c>
      <c r="G2268">
        <v>13.362009761317992</v>
      </c>
      <c r="H2268">
        <v>1.1529787926421369E-3</v>
      </c>
    </row>
    <row r="2269" spans="1:8" x14ac:dyDescent="0.2">
      <c r="A2269" t="s">
        <v>39</v>
      </c>
      <c r="B2269">
        <v>2017</v>
      </c>
      <c r="C2269" t="s">
        <v>56</v>
      </c>
      <c r="D2269" t="s">
        <v>65</v>
      </c>
      <c r="E2269" t="s">
        <v>83</v>
      </c>
      <c r="F2269">
        <v>55678.339520260932</v>
      </c>
      <c r="G2269">
        <v>2943.0117900233354</v>
      </c>
      <c r="H2269">
        <v>0.25394609351475139</v>
      </c>
    </row>
    <row r="2270" spans="1:8" x14ac:dyDescent="0.2">
      <c r="A2270" t="s">
        <v>39</v>
      </c>
      <c r="B2270">
        <v>2017</v>
      </c>
      <c r="C2270" t="s">
        <v>56</v>
      </c>
      <c r="D2270" t="s">
        <v>65</v>
      </c>
      <c r="E2270" t="s">
        <v>67</v>
      </c>
      <c r="F2270">
        <v>45335.569407021831</v>
      </c>
      <c r="G2270">
        <v>2396.3199409661779</v>
      </c>
      <c r="H2270">
        <v>0.20677324157611865</v>
      </c>
    </row>
    <row r="2271" spans="1:8" x14ac:dyDescent="0.2">
      <c r="A2271" t="s">
        <v>39</v>
      </c>
      <c r="B2271">
        <v>2017</v>
      </c>
      <c r="C2271" t="s">
        <v>56</v>
      </c>
      <c r="D2271" t="s">
        <v>65</v>
      </c>
      <c r="E2271" t="s">
        <v>68</v>
      </c>
      <c r="F2271">
        <v>2130.6697861698858</v>
      </c>
      <c r="G2271">
        <v>112.62164704216177</v>
      </c>
      <c r="H2271">
        <v>9.7178772468755094E-3</v>
      </c>
    </row>
    <row r="2272" spans="1:8" x14ac:dyDescent="0.2">
      <c r="A2272" t="s">
        <v>39</v>
      </c>
      <c r="B2272">
        <v>2017</v>
      </c>
      <c r="C2272" t="s">
        <v>56</v>
      </c>
      <c r="D2272" t="s">
        <v>65</v>
      </c>
      <c r="E2272" t="s">
        <v>58</v>
      </c>
      <c r="F2272">
        <v>103397.37230357205</v>
      </c>
      <c r="G2272">
        <v>5465.3153877929935</v>
      </c>
      <c r="H2272">
        <v>0.47159019113038775</v>
      </c>
    </row>
    <row r="2273" spans="1:8" x14ac:dyDescent="0.2">
      <c r="A2273" t="s">
        <v>39</v>
      </c>
      <c r="B2273">
        <v>2018</v>
      </c>
      <c r="C2273" t="s">
        <v>56</v>
      </c>
      <c r="D2273" t="s">
        <v>65</v>
      </c>
      <c r="E2273" t="s">
        <v>66</v>
      </c>
      <c r="F2273">
        <v>1384.439449559238</v>
      </c>
      <c r="G2273">
        <v>71.980085537443372</v>
      </c>
      <c r="H2273">
        <v>5.8883665612395686E-3</v>
      </c>
    </row>
    <row r="2274" spans="1:8" x14ac:dyDescent="0.2">
      <c r="A2274" t="s">
        <v>39</v>
      </c>
      <c r="B2274">
        <v>2018</v>
      </c>
      <c r="C2274" t="s">
        <v>56</v>
      </c>
      <c r="D2274" t="s">
        <v>65</v>
      </c>
      <c r="E2274" t="s">
        <v>83</v>
      </c>
      <c r="F2274">
        <v>58865.051384968625</v>
      </c>
      <c r="G2274">
        <v>3060.5249187351633</v>
      </c>
      <c r="H2274">
        <v>0.25036775737014055</v>
      </c>
    </row>
    <row r="2275" spans="1:8" x14ac:dyDescent="0.2">
      <c r="A2275" t="s">
        <v>39</v>
      </c>
      <c r="B2275">
        <v>2018</v>
      </c>
      <c r="C2275" t="s">
        <v>56</v>
      </c>
      <c r="D2275" t="s">
        <v>65</v>
      </c>
      <c r="E2275" t="s">
        <v>67</v>
      </c>
      <c r="F2275">
        <v>42684.997120284439</v>
      </c>
      <c r="G2275">
        <v>2219.2879181980661</v>
      </c>
      <c r="H2275">
        <v>0.18154994773495547</v>
      </c>
    </row>
    <row r="2276" spans="1:8" x14ac:dyDescent="0.2">
      <c r="A2276" t="s">
        <v>39</v>
      </c>
      <c r="B2276">
        <v>2018</v>
      </c>
      <c r="C2276" t="s">
        <v>56</v>
      </c>
      <c r="D2276" t="s">
        <v>65</v>
      </c>
      <c r="E2276" t="s">
        <v>68</v>
      </c>
      <c r="F2276">
        <v>223.89426375535561</v>
      </c>
      <c r="G2276">
        <v>11.640760642572133</v>
      </c>
      <c r="H2276">
        <v>9.5227819199324051E-4</v>
      </c>
    </row>
    <row r="2277" spans="1:8" x14ac:dyDescent="0.2">
      <c r="A2277" t="s">
        <v>39</v>
      </c>
      <c r="B2277">
        <v>2018</v>
      </c>
      <c r="C2277" t="s">
        <v>56</v>
      </c>
      <c r="D2277" t="s">
        <v>65</v>
      </c>
      <c r="E2277" t="s">
        <v>58</v>
      </c>
      <c r="F2277">
        <v>103158.38221856767</v>
      </c>
      <c r="G2277">
        <v>5363.4336831132459</v>
      </c>
      <c r="H2277">
        <v>0.4387583498583289</v>
      </c>
    </row>
    <row r="2278" spans="1:8" x14ac:dyDescent="0.2">
      <c r="A2278" t="s">
        <v>39</v>
      </c>
      <c r="B2278">
        <v>2019</v>
      </c>
      <c r="C2278" t="s">
        <v>56</v>
      </c>
      <c r="D2278" t="s">
        <v>65</v>
      </c>
      <c r="E2278" t="s">
        <v>66</v>
      </c>
      <c r="F2278">
        <v>2482.0788886695445</v>
      </c>
      <c r="G2278">
        <v>128.93318089949665</v>
      </c>
      <c r="H2278">
        <v>1.0157234878502246E-2</v>
      </c>
    </row>
    <row r="2279" spans="1:8" x14ac:dyDescent="0.2">
      <c r="A2279" t="s">
        <v>39</v>
      </c>
      <c r="B2279">
        <v>2019</v>
      </c>
      <c r="C2279" t="s">
        <v>56</v>
      </c>
      <c r="D2279" t="s">
        <v>65</v>
      </c>
      <c r="E2279" t="s">
        <v>83</v>
      </c>
      <c r="F2279">
        <v>62029.078026423405</v>
      </c>
      <c r="G2279">
        <v>3222.1402690777309</v>
      </c>
      <c r="H2279">
        <v>0.25383718369606062</v>
      </c>
    </row>
    <row r="2280" spans="1:8" x14ac:dyDescent="0.2">
      <c r="A2280" t="s">
        <v>39</v>
      </c>
      <c r="B2280">
        <v>2019</v>
      </c>
      <c r="C2280" t="s">
        <v>56</v>
      </c>
      <c r="D2280" t="s">
        <v>65</v>
      </c>
      <c r="E2280" t="s">
        <v>67</v>
      </c>
      <c r="F2280">
        <v>25377.590573313792</v>
      </c>
      <c r="G2280">
        <v>1318.2552299682577</v>
      </c>
      <c r="H2280">
        <v>0.10385090872022269</v>
      </c>
    </row>
    <row r="2281" spans="1:8" x14ac:dyDescent="0.2">
      <c r="A2281" t="s">
        <v>39</v>
      </c>
      <c r="B2281">
        <v>2019</v>
      </c>
      <c r="C2281" t="s">
        <v>56</v>
      </c>
      <c r="D2281" t="s">
        <v>65</v>
      </c>
      <c r="E2281" t="s">
        <v>68</v>
      </c>
      <c r="F2281">
        <v>102.11528056706508</v>
      </c>
      <c r="G2281">
        <v>5.3044437878497828</v>
      </c>
      <c r="H2281">
        <v>4.178790989031802E-4</v>
      </c>
    </row>
    <row r="2282" spans="1:8" x14ac:dyDescent="0.2">
      <c r="A2282" t="s">
        <v>39</v>
      </c>
      <c r="B2282">
        <v>2019</v>
      </c>
      <c r="C2282" t="s">
        <v>56</v>
      </c>
      <c r="D2282" t="s">
        <v>65</v>
      </c>
      <c r="E2282" t="s">
        <v>58</v>
      </c>
      <c r="F2282">
        <v>89990.862768973806</v>
      </c>
      <c r="G2282">
        <v>4674.6331237333352</v>
      </c>
      <c r="H2282">
        <v>0.3682632063936887</v>
      </c>
    </row>
    <row r="2283" spans="1:8" x14ac:dyDescent="0.2">
      <c r="A2283" t="s">
        <v>39</v>
      </c>
      <c r="B2283">
        <v>2020</v>
      </c>
      <c r="C2283" t="s">
        <v>56</v>
      </c>
      <c r="D2283" t="s">
        <v>65</v>
      </c>
      <c r="E2283" t="s">
        <v>66</v>
      </c>
      <c r="F2283">
        <v>1637.0072035631129</v>
      </c>
      <c r="G2283">
        <v>76.204850813706855</v>
      </c>
      <c r="H2283">
        <v>7.0959822600810286E-3</v>
      </c>
    </row>
    <row r="2284" spans="1:8" x14ac:dyDescent="0.2">
      <c r="A2284" t="s">
        <v>39</v>
      </c>
      <c r="B2284">
        <v>2020</v>
      </c>
      <c r="C2284" t="s">
        <v>56</v>
      </c>
      <c r="D2284" t="s">
        <v>65</v>
      </c>
      <c r="E2284" t="s">
        <v>83</v>
      </c>
      <c r="F2284">
        <v>30654.114649502502</v>
      </c>
      <c r="G2284">
        <v>1426.9895872217783</v>
      </c>
      <c r="H2284">
        <v>0.13287727340350305</v>
      </c>
    </row>
    <row r="2285" spans="1:8" x14ac:dyDescent="0.2">
      <c r="A2285" t="s">
        <v>39</v>
      </c>
      <c r="B2285">
        <v>2020</v>
      </c>
      <c r="C2285" t="s">
        <v>56</v>
      </c>
      <c r="D2285" t="s">
        <v>65</v>
      </c>
      <c r="E2285" t="s">
        <v>67</v>
      </c>
      <c r="F2285">
        <v>15273.096455130122</v>
      </c>
      <c r="G2285">
        <v>710.98284374878358</v>
      </c>
      <c r="H2285">
        <v>6.6204730966494749E-2</v>
      </c>
    </row>
    <row r="2286" spans="1:8" x14ac:dyDescent="0.2">
      <c r="A2286" t="s">
        <v>39</v>
      </c>
      <c r="B2286">
        <v>2020</v>
      </c>
      <c r="C2286" t="s">
        <v>56</v>
      </c>
      <c r="D2286" t="s">
        <v>65</v>
      </c>
      <c r="E2286" t="s">
        <v>68</v>
      </c>
      <c r="F2286">
        <v>2635.8851202108913</v>
      </c>
      <c r="G2286">
        <v>122.70393918275542</v>
      </c>
      <c r="H2286">
        <v>1.1425847126339121E-2</v>
      </c>
    </row>
    <row r="2287" spans="1:8" x14ac:dyDescent="0.2">
      <c r="A2287" t="s">
        <v>39</v>
      </c>
      <c r="B2287">
        <v>2020</v>
      </c>
      <c r="C2287" t="s">
        <v>56</v>
      </c>
      <c r="D2287" t="s">
        <v>65</v>
      </c>
      <c r="E2287" t="s">
        <v>58</v>
      </c>
      <c r="F2287">
        <v>50200.103428406626</v>
      </c>
      <c r="G2287">
        <v>2336.8812209670241</v>
      </c>
      <c r="H2287">
        <v>0.21760383375641792</v>
      </c>
    </row>
    <row r="2288" spans="1:8" x14ac:dyDescent="0.2">
      <c r="A2288" t="s">
        <v>39</v>
      </c>
      <c r="B2288">
        <v>2008</v>
      </c>
      <c r="C2288" t="s">
        <v>56</v>
      </c>
      <c r="D2288" t="s">
        <v>84</v>
      </c>
      <c r="E2288" t="s">
        <v>58</v>
      </c>
      <c r="F2288">
        <v>215.82952651442659</v>
      </c>
      <c r="G2288">
        <v>19.343526809094278</v>
      </c>
      <c r="H2288">
        <v>1.7426798524860835E-3</v>
      </c>
    </row>
    <row r="2289" spans="1:8" x14ac:dyDescent="0.2">
      <c r="A2289" t="s">
        <v>39</v>
      </c>
      <c r="B2289">
        <v>2009</v>
      </c>
      <c r="C2289" t="s">
        <v>56</v>
      </c>
      <c r="D2289" t="s">
        <v>84</v>
      </c>
      <c r="E2289" t="s">
        <v>58</v>
      </c>
      <c r="F2289">
        <v>204.78861022042855</v>
      </c>
      <c r="G2289">
        <v>15.161168882158856</v>
      </c>
      <c r="H2289">
        <v>1.6844863231647328E-3</v>
      </c>
    </row>
    <row r="2290" spans="1:8" x14ac:dyDescent="0.2">
      <c r="A2290" t="s">
        <v>39</v>
      </c>
      <c r="B2290">
        <v>2010</v>
      </c>
      <c r="C2290" t="s">
        <v>56</v>
      </c>
      <c r="D2290" t="s">
        <v>84</v>
      </c>
      <c r="E2290" t="s">
        <v>58</v>
      </c>
      <c r="F2290">
        <v>3931.7606107759029</v>
      </c>
      <c r="G2290">
        <v>311.2002345909313</v>
      </c>
      <c r="H2290">
        <v>2.9419555555846195E-2</v>
      </c>
    </row>
    <row r="2291" spans="1:8" x14ac:dyDescent="0.2">
      <c r="A2291" t="s">
        <v>39</v>
      </c>
      <c r="B2291">
        <v>2011</v>
      </c>
      <c r="C2291" t="s">
        <v>56</v>
      </c>
      <c r="D2291" t="s">
        <v>84</v>
      </c>
      <c r="E2291" t="s">
        <v>58</v>
      </c>
      <c r="F2291">
        <v>6139.2545373308558</v>
      </c>
      <c r="G2291">
        <v>493.50246515486555</v>
      </c>
      <c r="H2291">
        <v>4.1804981376800693E-2</v>
      </c>
    </row>
    <row r="2292" spans="1:8" x14ac:dyDescent="0.2">
      <c r="A2292" t="s">
        <v>39</v>
      </c>
      <c r="B2292">
        <v>2012</v>
      </c>
      <c r="C2292" t="s">
        <v>56</v>
      </c>
      <c r="D2292" t="s">
        <v>84</v>
      </c>
      <c r="E2292" t="s">
        <v>58</v>
      </c>
      <c r="F2292">
        <v>6627.8621488022545</v>
      </c>
      <c r="G2292">
        <v>503.90159164649316</v>
      </c>
      <c r="H2292">
        <v>4.1953559084810743E-2</v>
      </c>
    </row>
    <row r="2293" spans="1:8" x14ac:dyDescent="0.2">
      <c r="A2293" t="s">
        <v>39</v>
      </c>
      <c r="B2293">
        <v>2013</v>
      </c>
      <c r="C2293" t="s">
        <v>56</v>
      </c>
      <c r="D2293" t="s">
        <v>84</v>
      </c>
      <c r="E2293" t="s">
        <v>58</v>
      </c>
      <c r="F2293">
        <v>6608.0801281916683</v>
      </c>
      <c r="G2293">
        <v>517.6719653927255</v>
      </c>
      <c r="H2293">
        <v>4.0619438705101152E-2</v>
      </c>
    </row>
    <row r="2294" spans="1:8" x14ac:dyDescent="0.2">
      <c r="A2294" t="s">
        <v>39</v>
      </c>
      <c r="B2294">
        <v>2014</v>
      </c>
      <c r="C2294" t="s">
        <v>56</v>
      </c>
      <c r="D2294" t="s">
        <v>84</v>
      </c>
      <c r="E2294" t="s">
        <v>58</v>
      </c>
      <c r="F2294">
        <v>3698.9287960305883</v>
      </c>
      <c r="G2294">
        <v>277.90232685996716</v>
      </c>
      <c r="H2294">
        <v>2.1127534988812209E-2</v>
      </c>
    </row>
    <row r="2295" spans="1:8" x14ac:dyDescent="0.2">
      <c r="A2295" t="s">
        <v>39</v>
      </c>
      <c r="B2295">
        <v>2015</v>
      </c>
      <c r="C2295" t="s">
        <v>56</v>
      </c>
      <c r="D2295" t="s">
        <v>84</v>
      </c>
      <c r="E2295" t="s">
        <v>58</v>
      </c>
      <c r="F2295">
        <v>4004.4778877127051</v>
      </c>
      <c r="G2295">
        <v>252.29802949069096</v>
      </c>
      <c r="H2295">
        <v>2.1529522368706189E-2</v>
      </c>
    </row>
    <row r="2296" spans="1:8" x14ac:dyDescent="0.2">
      <c r="A2296" t="s">
        <v>39</v>
      </c>
      <c r="B2296">
        <v>2016</v>
      </c>
      <c r="C2296" t="s">
        <v>56</v>
      </c>
      <c r="D2296" t="s">
        <v>84</v>
      </c>
      <c r="E2296" t="s">
        <v>58</v>
      </c>
      <c r="F2296">
        <v>1390.8729435032619</v>
      </c>
      <c r="G2296">
        <v>74.531661259723805</v>
      </c>
      <c r="H2296">
        <v>6.9107223840289287E-3</v>
      </c>
    </row>
    <row r="2297" spans="1:8" x14ac:dyDescent="0.2">
      <c r="A2297" t="s">
        <v>39</v>
      </c>
      <c r="B2297">
        <v>2017</v>
      </c>
      <c r="C2297" t="s">
        <v>56</v>
      </c>
      <c r="D2297" t="s">
        <v>84</v>
      </c>
      <c r="E2297" t="s">
        <v>58</v>
      </c>
      <c r="F2297">
        <v>2452.042638772793</v>
      </c>
      <c r="G2297">
        <v>129.60857772926707</v>
      </c>
      <c r="H2297">
        <v>1.1183642590874364E-2</v>
      </c>
    </row>
    <row r="2298" spans="1:8" x14ac:dyDescent="0.2">
      <c r="A2298" t="s">
        <v>39</v>
      </c>
      <c r="B2298">
        <v>2018</v>
      </c>
      <c r="C2298" t="s">
        <v>56</v>
      </c>
      <c r="D2298" t="s">
        <v>84</v>
      </c>
      <c r="E2298" t="s">
        <v>58</v>
      </c>
      <c r="F2298">
        <v>1002.9513967734313</v>
      </c>
      <c r="G2298">
        <v>52.145673364504113</v>
      </c>
      <c r="H2298">
        <v>4.265802646110233E-3</v>
      </c>
    </row>
    <row r="2299" spans="1:8" x14ac:dyDescent="0.2">
      <c r="A2299" t="s">
        <v>39</v>
      </c>
      <c r="B2299">
        <v>2019</v>
      </c>
      <c r="C2299" t="s">
        <v>56</v>
      </c>
      <c r="D2299" t="s">
        <v>84</v>
      </c>
      <c r="E2299" t="s">
        <v>58</v>
      </c>
      <c r="F2299">
        <v>614.97153011599357</v>
      </c>
      <c r="G2299">
        <v>31.945090827869365</v>
      </c>
      <c r="H2299">
        <v>2.5166042479529307E-3</v>
      </c>
    </row>
    <row r="2300" spans="1:8" x14ac:dyDescent="0.2">
      <c r="A2300" t="s">
        <v>39</v>
      </c>
      <c r="B2300">
        <v>2020</v>
      </c>
      <c r="C2300" t="s">
        <v>56</v>
      </c>
      <c r="D2300" t="s">
        <v>84</v>
      </c>
      <c r="E2300" t="s">
        <v>58</v>
      </c>
      <c r="F2300">
        <v>150.96723203518388</v>
      </c>
      <c r="G2300">
        <v>7.0277243557382514</v>
      </c>
      <c r="H2300">
        <v>6.5440200754370102E-4</v>
      </c>
    </row>
    <row r="2301" spans="1:8" x14ac:dyDescent="0.2">
      <c r="A2301" t="s">
        <v>20</v>
      </c>
      <c r="B2301">
        <v>2008</v>
      </c>
      <c r="C2301" t="s">
        <v>56</v>
      </c>
      <c r="D2301" t="s">
        <v>57</v>
      </c>
      <c r="E2301" t="s">
        <v>58</v>
      </c>
      <c r="F2301">
        <v>3568.3870101999996</v>
      </c>
      <c r="G2301">
        <v>184.21093428299301</v>
      </c>
      <c r="H2301">
        <v>2.1679609342390469</v>
      </c>
    </row>
    <row r="2302" spans="1:8" x14ac:dyDescent="0.2">
      <c r="A2302" t="s">
        <v>20</v>
      </c>
      <c r="B2302">
        <v>2009</v>
      </c>
      <c r="C2302" t="s">
        <v>56</v>
      </c>
      <c r="D2302" t="s">
        <v>57</v>
      </c>
      <c r="E2302" t="s">
        <v>58</v>
      </c>
      <c r="F2302">
        <v>5663.2688533299997</v>
      </c>
      <c r="G2302">
        <v>278.44562697752389</v>
      </c>
      <c r="H2302">
        <v>3.3552910894325736</v>
      </c>
    </row>
    <row r="2303" spans="1:8" x14ac:dyDescent="0.2">
      <c r="A2303" t="s">
        <v>20</v>
      </c>
      <c r="B2303">
        <v>2010</v>
      </c>
      <c r="C2303" t="s">
        <v>56</v>
      </c>
      <c r="D2303" t="s">
        <v>57</v>
      </c>
      <c r="E2303" t="s">
        <v>58</v>
      </c>
      <c r="F2303">
        <v>5889.5636570200004</v>
      </c>
      <c r="G2303">
        <v>275.78151855710007</v>
      </c>
      <c r="H2303">
        <v>3.1486932184379635</v>
      </c>
    </row>
    <row r="2304" spans="1:8" x14ac:dyDescent="0.2">
      <c r="A2304" t="s">
        <v>20</v>
      </c>
      <c r="B2304">
        <v>2011</v>
      </c>
      <c r="C2304" t="s">
        <v>56</v>
      </c>
      <c r="D2304" t="s">
        <v>57</v>
      </c>
      <c r="E2304" t="s">
        <v>58</v>
      </c>
      <c r="F2304">
        <v>8318.8509267099998</v>
      </c>
      <c r="G2304">
        <v>371.04281928848781</v>
      </c>
      <c r="H2304">
        <v>3.796094855170876</v>
      </c>
    </row>
    <row r="2305" spans="1:8" x14ac:dyDescent="0.2">
      <c r="A2305" t="s">
        <v>20</v>
      </c>
      <c r="B2305">
        <v>2012</v>
      </c>
      <c r="C2305" t="s">
        <v>56</v>
      </c>
      <c r="D2305" t="s">
        <v>57</v>
      </c>
      <c r="E2305" t="s">
        <v>58</v>
      </c>
      <c r="F2305">
        <v>8216.8109781699986</v>
      </c>
      <c r="G2305">
        <v>348.9630519882611</v>
      </c>
      <c r="H2305">
        <v>3.3133542929814901</v>
      </c>
    </row>
    <row r="2306" spans="1:8" x14ac:dyDescent="0.2">
      <c r="A2306" t="s">
        <v>20</v>
      </c>
      <c r="B2306">
        <v>2013</v>
      </c>
      <c r="C2306" t="s">
        <v>56</v>
      </c>
      <c r="D2306" t="s">
        <v>57</v>
      </c>
      <c r="E2306" t="s">
        <v>58</v>
      </c>
      <c r="F2306">
        <v>9166.4281335100004</v>
      </c>
      <c r="G2306">
        <v>370.89554272394014</v>
      </c>
      <c r="H2306">
        <v>3.3770002923935687</v>
      </c>
    </row>
    <row r="2307" spans="1:8" x14ac:dyDescent="0.2">
      <c r="A2307" t="s">
        <v>20</v>
      </c>
      <c r="B2307">
        <v>2014</v>
      </c>
      <c r="C2307" t="s">
        <v>56</v>
      </c>
      <c r="D2307" t="s">
        <v>57</v>
      </c>
      <c r="E2307" t="s">
        <v>58</v>
      </c>
      <c r="F2307">
        <v>10172.56598721</v>
      </c>
      <c r="G2307">
        <v>391.895472755502</v>
      </c>
      <c r="H2307">
        <v>3.2986616414423016</v>
      </c>
    </row>
    <row r="2308" spans="1:8" x14ac:dyDescent="0.2">
      <c r="A2308" t="s">
        <v>20</v>
      </c>
      <c r="B2308">
        <v>2015</v>
      </c>
      <c r="C2308" t="s">
        <v>56</v>
      </c>
      <c r="D2308" t="s">
        <v>57</v>
      </c>
      <c r="E2308" t="s">
        <v>58</v>
      </c>
      <c r="F2308">
        <v>12121.999624800001</v>
      </c>
      <c r="G2308">
        <v>444.85173226328709</v>
      </c>
      <c r="H2308">
        <v>3.487201718678052</v>
      </c>
    </row>
    <row r="2309" spans="1:8" x14ac:dyDescent="0.2">
      <c r="A2309" t="s">
        <v>20</v>
      </c>
      <c r="B2309">
        <v>2016</v>
      </c>
      <c r="C2309" t="s">
        <v>56</v>
      </c>
      <c r="D2309" t="s">
        <v>57</v>
      </c>
      <c r="E2309" t="s">
        <v>58</v>
      </c>
      <c r="F2309">
        <v>13582.511281479998</v>
      </c>
      <c r="G2309">
        <v>475.82168226223627</v>
      </c>
      <c r="H2309">
        <v>3.5813513813978548</v>
      </c>
    </row>
    <row r="2310" spans="1:8" x14ac:dyDescent="0.2">
      <c r="A2310" t="s">
        <v>20</v>
      </c>
      <c r="B2310">
        <v>2017</v>
      </c>
      <c r="C2310" t="s">
        <v>56</v>
      </c>
      <c r="D2310" t="s">
        <v>57</v>
      </c>
      <c r="E2310" t="s">
        <v>58</v>
      </c>
      <c r="F2310">
        <v>14785.421101420001</v>
      </c>
      <c r="G2310">
        <v>492.37500773927331</v>
      </c>
      <c r="H2310">
        <v>3.5715859185696233</v>
      </c>
    </row>
    <row r="2311" spans="1:8" x14ac:dyDescent="0.2">
      <c r="A2311" t="s">
        <v>20</v>
      </c>
      <c r="B2311">
        <v>2018</v>
      </c>
      <c r="C2311" t="s">
        <v>56</v>
      </c>
      <c r="D2311" t="s">
        <v>57</v>
      </c>
      <c r="E2311" t="s">
        <v>58</v>
      </c>
      <c r="F2311">
        <v>16208.502511120001</v>
      </c>
      <c r="G2311">
        <v>512.27718742385343</v>
      </c>
      <c r="H2311">
        <v>3.9213285457373055</v>
      </c>
    </row>
    <row r="2312" spans="1:8" x14ac:dyDescent="0.2">
      <c r="A2312" t="s">
        <v>20</v>
      </c>
      <c r="B2312">
        <v>2019</v>
      </c>
      <c r="C2312" t="s">
        <v>56</v>
      </c>
      <c r="D2312" t="s">
        <v>57</v>
      </c>
      <c r="E2312" t="s">
        <v>58</v>
      </c>
      <c r="F2312">
        <v>16434.270156070001</v>
      </c>
      <c r="G2312">
        <v>494.04729265986521</v>
      </c>
      <c r="H2312">
        <v>3.9457856301721042</v>
      </c>
    </row>
    <row r="2313" spans="1:8" x14ac:dyDescent="0.2">
      <c r="A2313" t="s">
        <v>20</v>
      </c>
      <c r="B2313">
        <v>2008</v>
      </c>
      <c r="C2313" t="s">
        <v>56</v>
      </c>
      <c r="D2313" t="s">
        <v>59</v>
      </c>
      <c r="E2313" t="s">
        <v>60</v>
      </c>
      <c r="F2313">
        <v>913.19828209000002</v>
      </c>
      <c r="G2313">
        <v>47.142058372192849</v>
      </c>
      <c r="H2313">
        <v>0.55481039335875382</v>
      </c>
    </row>
    <row r="2314" spans="1:8" x14ac:dyDescent="0.2">
      <c r="A2314" t="s">
        <v>20</v>
      </c>
      <c r="B2314">
        <v>2008</v>
      </c>
      <c r="C2314" t="s">
        <v>56</v>
      </c>
      <c r="D2314" t="s">
        <v>59</v>
      </c>
      <c r="E2314" t="s">
        <v>61</v>
      </c>
    </row>
    <row r="2315" spans="1:8" x14ac:dyDescent="0.2">
      <c r="A2315" t="s">
        <v>20</v>
      </c>
      <c r="B2315">
        <v>2008</v>
      </c>
      <c r="C2315" t="s">
        <v>56</v>
      </c>
      <c r="D2315" t="s">
        <v>59</v>
      </c>
      <c r="E2315" t="s">
        <v>62</v>
      </c>
    </row>
    <row r="2316" spans="1:8" x14ac:dyDescent="0.2">
      <c r="A2316" t="s">
        <v>20</v>
      </c>
      <c r="B2316">
        <v>2008</v>
      </c>
      <c r="C2316" t="s">
        <v>56</v>
      </c>
      <c r="D2316" t="s">
        <v>59</v>
      </c>
      <c r="E2316" t="s">
        <v>58</v>
      </c>
      <c r="F2316">
        <v>913.19828209000002</v>
      </c>
      <c r="G2316">
        <v>47.142058372192849</v>
      </c>
      <c r="H2316">
        <v>0.55481039335875382</v>
      </c>
    </row>
    <row r="2317" spans="1:8" x14ac:dyDescent="0.2">
      <c r="A2317" t="s">
        <v>20</v>
      </c>
      <c r="B2317">
        <v>2009</v>
      </c>
      <c r="C2317" t="s">
        <v>56</v>
      </c>
      <c r="D2317" t="s">
        <v>59</v>
      </c>
      <c r="E2317" t="s">
        <v>60</v>
      </c>
      <c r="F2317">
        <v>1718.5783876</v>
      </c>
      <c r="G2317">
        <v>84.497248680667582</v>
      </c>
      <c r="H2317">
        <v>1.0181983055625339</v>
      </c>
    </row>
    <row r="2318" spans="1:8" x14ac:dyDescent="0.2">
      <c r="A2318" t="s">
        <v>20</v>
      </c>
      <c r="B2318">
        <v>2009</v>
      </c>
      <c r="C2318" t="s">
        <v>56</v>
      </c>
      <c r="D2318" t="s">
        <v>59</v>
      </c>
      <c r="E2318" t="s">
        <v>61</v>
      </c>
    </row>
    <row r="2319" spans="1:8" x14ac:dyDescent="0.2">
      <c r="A2319" t="s">
        <v>20</v>
      </c>
      <c r="B2319">
        <v>2009</v>
      </c>
      <c r="C2319" t="s">
        <v>56</v>
      </c>
      <c r="D2319" t="s">
        <v>59</v>
      </c>
      <c r="E2319" t="s">
        <v>62</v>
      </c>
    </row>
    <row r="2320" spans="1:8" x14ac:dyDescent="0.2">
      <c r="A2320" t="s">
        <v>20</v>
      </c>
      <c r="B2320">
        <v>2009</v>
      </c>
      <c r="C2320" t="s">
        <v>56</v>
      </c>
      <c r="D2320" t="s">
        <v>59</v>
      </c>
      <c r="E2320" t="s">
        <v>58</v>
      </c>
      <c r="F2320">
        <v>1718.5783876</v>
      </c>
      <c r="G2320">
        <v>84.497248680667582</v>
      </c>
      <c r="H2320">
        <v>1.0181983055625339</v>
      </c>
    </row>
    <row r="2321" spans="1:8" x14ac:dyDescent="0.2">
      <c r="A2321" t="s">
        <v>20</v>
      </c>
      <c r="B2321">
        <v>2010</v>
      </c>
      <c r="C2321" t="s">
        <v>56</v>
      </c>
      <c r="D2321" t="s">
        <v>59</v>
      </c>
      <c r="E2321" t="s">
        <v>60</v>
      </c>
      <c r="F2321">
        <v>1145.9203916399999</v>
      </c>
      <c r="G2321">
        <v>53.65824773374257</v>
      </c>
      <c r="H2321">
        <v>0.61263481917305485</v>
      </c>
    </row>
    <row r="2322" spans="1:8" x14ac:dyDescent="0.2">
      <c r="A2322" t="s">
        <v>20</v>
      </c>
      <c r="B2322">
        <v>2010</v>
      </c>
      <c r="C2322" t="s">
        <v>56</v>
      </c>
      <c r="D2322" t="s">
        <v>59</v>
      </c>
      <c r="E2322" t="s">
        <v>61</v>
      </c>
    </row>
    <row r="2323" spans="1:8" x14ac:dyDescent="0.2">
      <c r="A2323" t="s">
        <v>20</v>
      </c>
      <c r="B2323">
        <v>2010</v>
      </c>
      <c r="C2323" t="s">
        <v>56</v>
      </c>
      <c r="D2323" t="s">
        <v>59</v>
      </c>
      <c r="E2323" t="s">
        <v>62</v>
      </c>
    </row>
    <row r="2324" spans="1:8" x14ac:dyDescent="0.2">
      <c r="A2324" t="s">
        <v>20</v>
      </c>
      <c r="B2324">
        <v>2010</v>
      </c>
      <c r="C2324" t="s">
        <v>56</v>
      </c>
      <c r="D2324" t="s">
        <v>59</v>
      </c>
      <c r="E2324" t="s">
        <v>58</v>
      </c>
      <c r="F2324">
        <v>1145.9203916399999</v>
      </c>
      <c r="G2324">
        <v>53.65824773374257</v>
      </c>
      <c r="H2324">
        <v>0.61263481917305485</v>
      </c>
    </row>
    <row r="2325" spans="1:8" x14ac:dyDescent="0.2">
      <c r="A2325" t="s">
        <v>20</v>
      </c>
      <c r="B2325">
        <v>2011</v>
      </c>
      <c r="C2325" t="s">
        <v>56</v>
      </c>
      <c r="D2325" t="s">
        <v>59</v>
      </c>
      <c r="E2325" t="s">
        <v>60</v>
      </c>
      <c r="F2325">
        <v>1311.1860976299999</v>
      </c>
      <c r="G2325">
        <v>58.482378222987663</v>
      </c>
      <c r="H2325">
        <v>0.59832624039499582</v>
      </c>
    </row>
    <row r="2326" spans="1:8" x14ac:dyDescent="0.2">
      <c r="A2326" t="s">
        <v>20</v>
      </c>
      <c r="B2326">
        <v>2011</v>
      </c>
      <c r="C2326" t="s">
        <v>56</v>
      </c>
      <c r="D2326" t="s">
        <v>59</v>
      </c>
      <c r="E2326" t="s">
        <v>61</v>
      </c>
    </row>
    <row r="2327" spans="1:8" x14ac:dyDescent="0.2">
      <c r="A2327" t="s">
        <v>20</v>
      </c>
      <c r="B2327">
        <v>2011</v>
      </c>
      <c r="C2327" t="s">
        <v>56</v>
      </c>
      <c r="D2327" t="s">
        <v>59</v>
      </c>
      <c r="E2327" t="s">
        <v>62</v>
      </c>
    </row>
    <row r="2328" spans="1:8" x14ac:dyDescent="0.2">
      <c r="A2328" t="s">
        <v>20</v>
      </c>
      <c r="B2328">
        <v>2011</v>
      </c>
      <c r="C2328" t="s">
        <v>56</v>
      </c>
      <c r="D2328" t="s">
        <v>59</v>
      </c>
      <c r="E2328" t="s">
        <v>58</v>
      </c>
      <c r="F2328">
        <v>1311.1860976299999</v>
      </c>
      <c r="G2328">
        <v>58.482378222987663</v>
      </c>
      <c r="H2328">
        <v>0.59832624039499582</v>
      </c>
    </row>
    <row r="2329" spans="1:8" x14ac:dyDescent="0.2">
      <c r="A2329" t="s">
        <v>20</v>
      </c>
      <c r="B2329">
        <v>2012</v>
      </c>
      <c r="C2329" t="s">
        <v>56</v>
      </c>
      <c r="D2329" t="s">
        <v>59</v>
      </c>
      <c r="E2329" t="s">
        <v>60</v>
      </c>
      <c r="F2329">
        <v>1197.63590211</v>
      </c>
      <c r="G2329">
        <v>50.862881071665967</v>
      </c>
      <c r="H2329">
        <v>0.4829357847256579</v>
      </c>
    </row>
    <row r="2330" spans="1:8" x14ac:dyDescent="0.2">
      <c r="A2330" t="s">
        <v>20</v>
      </c>
      <c r="B2330">
        <v>2012</v>
      </c>
      <c r="C2330" t="s">
        <v>56</v>
      </c>
      <c r="D2330" t="s">
        <v>59</v>
      </c>
      <c r="E2330" t="s">
        <v>61</v>
      </c>
    </row>
    <row r="2331" spans="1:8" x14ac:dyDescent="0.2">
      <c r="A2331" t="s">
        <v>20</v>
      </c>
      <c r="B2331">
        <v>2012</v>
      </c>
      <c r="C2331" t="s">
        <v>56</v>
      </c>
      <c r="D2331" t="s">
        <v>59</v>
      </c>
      <c r="E2331" t="s">
        <v>62</v>
      </c>
    </row>
    <row r="2332" spans="1:8" x14ac:dyDescent="0.2">
      <c r="A2332" t="s">
        <v>20</v>
      </c>
      <c r="B2332">
        <v>2012</v>
      </c>
      <c r="C2332" t="s">
        <v>56</v>
      </c>
      <c r="D2332" t="s">
        <v>59</v>
      </c>
      <c r="E2332" t="s">
        <v>58</v>
      </c>
      <c r="F2332">
        <v>1197.63590211</v>
      </c>
      <c r="G2332">
        <v>50.862881071665967</v>
      </c>
      <c r="H2332">
        <v>0.4829357847256579</v>
      </c>
    </row>
    <row r="2333" spans="1:8" x14ac:dyDescent="0.2">
      <c r="A2333" t="s">
        <v>20</v>
      </c>
      <c r="B2333">
        <v>2013</v>
      </c>
      <c r="C2333" t="s">
        <v>56</v>
      </c>
      <c r="D2333" t="s">
        <v>59</v>
      </c>
      <c r="E2333" t="s">
        <v>60</v>
      </c>
      <c r="F2333">
        <v>1365.4895562599997</v>
      </c>
      <c r="G2333">
        <v>55.250963917064375</v>
      </c>
      <c r="H2333">
        <v>0.50305948659465938</v>
      </c>
    </row>
    <row r="2334" spans="1:8" x14ac:dyDescent="0.2">
      <c r="A2334" t="s">
        <v>20</v>
      </c>
      <c r="B2334">
        <v>2013</v>
      </c>
      <c r="C2334" t="s">
        <v>56</v>
      </c>
      <c r="D2334" t="s">
        <v>59</v>
      </c>
      <c r="E2334" t="s">
        <v>61</v>
      </c>
    </row>
    <row r="2335" spans="1:8" x14ac:dyDescent="0.2">
      <c r="A2335" t="s">
        <v>20</v>
      </c>
      <c r="B2335">
        <v>2013</v>
      </c>
      <c r="C2335" t="s">
        <v>56</v>
      </c>
      <c r="D2335" t="s">
        <v>59</v>
      </c>
      <c r="E2335" t="s">
        <v>62</v>
      </c>
    </row>
    <row r="2336" spans="1:8" x14ac:dyDescent="0.2">
      <c r="A2336" t="s">
        <v>20</v>
      </c>
      <c r="B2336">
        <v>2013</v>
      </c>
      <c r="C2336" t="s">
        <v>56</v>
      </c>
      <c r="D2336" t="s">
        <v>59</v>
      </c>
      <c r="E2336" t="s">
        <v>58</v>
      </c>
      <c r="F2336">
        <v>1365.4895562599997</v>
      </c>
      <c r="G2336">
        <v>55.250963917064375</v>
      </c>
      <c r="H2336">
        <v>0.50305948659465938</v>
      </c>
    </row>
    <row r="2337" spans="1:8" x14ac:dyDescent="0.2">
      <c r="A2337" t="s">
        <v>20</v>
      </c>
      <c r="B2337">
        <v>2014</v>
      </c>
      <c r="C2337" t="s">
        <v>56</v>
      </c>
      <c r="D2337" t="s">
        <v>59</v>
      </c>
      <c r="E2337" t="s">
        <v>60</v>
      </c>
      <c r="F2337">
        <v>1779.3425812099999</v>
      </c>
      <c r="G2337">
        <v>68.548712579896375</v>
      </c>
      <c r="H2337">
        <v>0.57698806053477936</v>
      </c>
    </row>
    <row r="2338" spans="1:8" x14ac:dyDescent="0.2">
      <c r="A2338" t="s">
        <v>20</v>
      </c>
      <c r="B2338">
        <v>2014</v>
      </c>
      <c r="C2338" t="s">
        <v>56</v>
      </c>
      <c r="D2338" t="s">
        <v>59</v>
      </c>
      <c r="E2338" t="s">
        <v>61</v>
      </c>
    </row>
    <row r="2339" spans="1:8" x14ac:dyDescent="0.2">
      <c r="A2339" t="s">
        <v>20</v>
      </c>
      <c r="B2339">
        <v>2014</v>
      </c>
      <c r="C2339" t="s">
        <v>56</v>
      </c>
      <c r="D2339" t="s">
        <v>59</v>
      </c>
      <c r="E2339" t="s">
        <v>62</v>
      </c>
    </row>
    <row r="2340" spans="1:8" x14ac:dyDescent="0.2">
      <c r="A2340" t="s">
        <v>20</v>
      </c>
      <c r="B2340">
        <v>2014</v>
      </c>
      <c r="C2340" t="s">
        <v>56</v>
      </c>
      <c r="D2340" t="s">
        <v>59</v>
      </c>
      <c r="E2340" t="s">
        <v>58</v>
      </c>
      <c r="F2340">
        <v>1779.3425812099999</v>
      </c>
      <c r="G2340">
        <v>68.548712579896375</v>
      </c>
      <c r="H2340">
        <v>0.57698806053477936</v>
      </c>
    </row>
    <row r="2341" spans="1:8" x14ac:dyDescent="0.2">
      <c r="A2341" t="s">
        <v>20</v>
      </c>
      <c r="B2341">
        <v>2015</v>
      </c>
      <c r="C2341" t="s">
        <v>56</v>
      </c>
      <c r="D2341" t="s">
        <v>59</v>
      </c>
      <c r="E2341" t="s">
        <v>60</v>
      </c>
      <c r="F2341">
        <v>1920.9881019500001</v>
      </c>
      <c r="G2341">
        <v>70.496197926067879</v>
      </c>
      <c r="H2341">
        <v>0.55262112011413722</v>
      </c>
    </row>
    <row r="2342" spans="1:8" x14ac:dyDescent="0.2">
      <c r="A2342" t="s">
        <v>20</v>
      </c>
      <c r="B2342">
        <v>2015</v>
      </c>
      <c r="C2342" t="s">
        <v>56</v>
      </c>
      <c r="D2342" t="s">
        <v>59</v>
      </c>
      <c r="E2342" t="s">
        <v>61</v>
      </c>
    </row>
    <row r="2343" spans="1:8" x14ac:dyDescent="0.2">
      <c r="A2343" t="s">
        <v>20</v>
      </c>
      <c r="B2343">
        <v>2015</v>
      </c>
      <c r="C2343" t="s">
        <v>56</v>
      </c>
      <c r="D2343" t="s">
        <v>59</v>
      </c>
      <c r="E2343" t="s">
        <v>62</v>
      </c>
    </row>
    <row r="2344" spans="1:8" x14ac:dyDescent="0.2">
      <c r="A2344" t="s">
        <v>20</v>
      </c>
      <c r="B2344">
        <v>2015</v>
      </c>
      <c r="C2344" t="s">
        <v>56</v>
      </c>
      <c r="D2344" t="s">
        <v>59</v>
      </c>
      <c r="E2344" t="s">
        <v>58</v>
      </c>
      <c r="F2344">
        <v>1920.9881019500001</v>
      </c>
      <c r="G2344">
        <v>70.496197926067879</v>
      </c>
      <c r="H2344">
        <v>0.55262112011413722</v>
      </c>
    </row>
    <row r="2345" spans="1:8" x14ac:dyDescent="0.2">
      <c r="A2345" t="s">
        <v>20</v>
      </c>
      <c r="B2345">
        <v>2016</v>
      </c>
      <c r="C2345" t="s">
        <v>56</v>
      </c>
      <c r="D2345" t="s">
        <v>59</v>
      </c>
      <c r="E2345" t="s">
        <v>60</v>
      </c>
      <c r="F2345">
        <v>3022.7465672200001</v>
      </c>
      <c r="G2345">
        <v>105.89266792129617</v>
      </c>
      <c r="H2345">
        <v>0.79701885533419436</v>
      </c>
    </row>
    <row r="2346" spans="1:8" x14ac:dyDescent="0.2">
      <c r="A2346" t="s">
        <v>20</v>
      </c>
      <c r="B2346">
        <v>2016</v>
      </c>
      <c r="C2346" t="s">
        <v>56</v>
      </c>
      <c r="D2346" t="s">
        <v>59</v>
      </c>
      <c r="E2346" t="s">
        <v>61</v>
      </c>
    </row>
    <row r="2347" spans="1:8" x14ac:dyDescent="0.2">
      <c r="A2347" t="s">
        <v>20</v>
      </c>
      <c r="B2347">
        <v>2016</v>
      </c>
      <c r="C2347" t="s">
        <v>56</v>
      </c>
      <c r="D2347" t="s">
        <v>59</v>
      </c>
      <c r="E2347" t="s">
        <v>62</v>
      </c>
    </row>
    <row r="2348" spans="1:8" x14ac:dyDescent="0.2">
      <c r="A2348" t="s">
        <v>20</v>
      </c>
      <c r="B2348">
        <v>2016</v>
      </c>
      <c r="C2348" t="s">
        <v>56</v>
      </c>
      <c r="D2348" t="s">
        <v>59</v>
      </c>
      <c r="E2348" t="s">
        <v>58</v>
      </c>
      <c r="F2348">
        <v>3022.7465672200001</v>
      </c>
      <c r="G2348">
        <v>105.89266792129617</v>
      </c>
      <c r="H2348">
        <v>0.79701885533419436</v>
      </c>
    </row>
    <row r="2349" spans="1:8" x14ac:dyDescent="0.2">
      <c r="A2349" t="s">
        <v>20</v>
      </c>
      <c r="B2349">
        <v>2017</v>
      </c>
      <c r="C2349" t="s">
        <v>56</v>
      </c>
      <c r="D2349" t="s">
        <v>59</v>
      </c>
      <c r="E2349" t="s">
        <v>60</v>
      </c>
      <c r="F2349">
        <v>2728.3709273300001</v>
      </c>
      <c r="G2349">
        <v>90.858532012368443</v>
      </c>
      <c r="H2349">
        <v>0.65906889752032127</v>
      </c>
    </row>
    <row r="2350" spans="1:8" x14ac:dyDescent="0.2">
      <c r="A2350" t="s">
        <v>20</v>
      </c>
      <c r="B2350">
        <v>2017</v>
      </c>
      <c r="C2350" t="s">
        <v>56</v>
      </c>
      <c r="D2350" t="s">
        <v>59</v>
      </c>
      <c r="E2350" t="s">
        <v>61</v>
      </c>
    </row>
    <row r="2351" spans="1:8" x14ac:dyDescent="0.2">
      <c r="A2351" t="s">
        <v>20</v>
      </c>
      <c r="B2351">
        <v>2017</v>
      </c>
      <c r="C2351" t="s">
        <v>56</v>
      </c>
      <c r="D2351" t="s">
        <v>59</v>
      </c>
      <c r="E2351" t="s">
        <v>62</v>
      </c>
    </row>
    <row r="2352" spans="1:8" x14ac:dyDescent="0.2">
      <c r="A2352" t="s">
        <v>20</v>
      </c>
      <c r="B2352">
        <v>2017</v>
      </c>
      <c r="C2352" t="s">
        <v>56</v>
      </c>
      <c r="D2352" t="s">
        <v>59</v>
      </c>
      <c r="E2352" t="s">
        <v>58</v>
      </c>
      <c r="F2352">
        <v>2728.3709273300001</v>
      </c>
      <c r="G2352">
        <v>90.858532012368443</v>
      </c>
      <c r="H2352">
        <v>0.65906889752032127</v>
      </c>
    </row>
    <row r="2353" spans="1:8" x14ac:dyDescent="0.2">
      <c r="A2353" t="s">
        <v>20</v>
      </c>
      <c r="B2353">
        <v>2018</v>
      </c>
      <c r="C2353" t="s">
        <v>56</v>
      </c>
      <c r="D2353" t="s">
        <v>59</v>
      </c>
      <c r="E2353" t="s">
        <v>60</v>
      </c>
      <c r="F2353">
        <v>3303.99963673</v>
      </c>
      <c r="G2353">
        <v>104.42443032552069</v>
      </c>
      <c r="H2353">
        <v>0.79933776002603563</v>
      </c>
    </row>
    <row r="2354" spans="1:8" x14ac:dyDescent="0.2">
      <c r="A2354" t="s">
        <v>20</v>
      </c>
      <c r="B2354">
        <v>2018</v>
      </c>
      <c r="C2354" t="s">
        <v>56</v>
      </c>
      <c r="D2354" t="s">
        <v>59</v>
      </c>
      <c r="E2354" t="s">
        <v>61</v>
      </c>
    </row>
    <row r="2355" spans="1:8" x14ac:dyDescent="0.2">
      <c r="A2355" t="s">
        <v>20</v>
      </c>
      <c r="B2355">
        <v>2018</v>
      </c>
      <c r="C2355" t="s">
        <v>56</v>
      </c>
      <c r="D2355" t="s">
        <v>59</v>
      </c>
      <c r="E2355" t="s">
        <v>62</v>
      </c>
    </row>
    <row r="2356" spans="1:8" x14ac:dyDescent="0.2">
      <c r="A2356" t="s">
        <v>20</v>
      </c>
      <c r="B2356">
        <v>2018</v>
      </c>
      <c r="C2356" t="s">
        <v>56</v>
      </c>
      <c r="D2356" t="s">
        <v>59</v>
      </c>
      <c r="E2356" t="s">
        <v>58</v>
      </c>
      <c r="F2356">
        <v>3303.99963673</v>
      </c>
      <c r="G2356">
        <v>104.42443032552069</v>
      </c>
      <c r="H2356">
        <v>0.79933776002603563</v>
      </c>
    </row>
    <row r="2357" spans="1:8" x14ac:dyDescent="0.2">
      <c r="A2357" t="s">
        <v>20</v>
      </c>
      <c r="B2357">
        <v>2019</v>
      </c>
      <c r="C2357" t="s">
        <v>56</v>
      </c>
      <c r="D2357" t="s">
        <v>59</v>
      </c>
      <c r="E2357" t="s">
        <v>60</v>
      </c>
      <c r="F2357">
        <v>3864.4794785500003</v>
      </c>
      <c r="G2357">
        <v>116.17404398162816</v>
      </c>
      <c r="H2357">
        <v>0.92784209154098496</v>
      </c>
    </row>
    <row r="2358" spans="1:8" x14ac:dyDescent="0.2">
      <c r="A2358" t="s">
        <v>20</v>
      </c>
      <c r="B2358">
        <v>2019</v>
      </c>
      <c r="C2358" t="s">
        <v>56</v>
      </c>
      <c r="D2358" t="s">
        <v>59</v>
      </c>
      <c r="E2358" t="s">
        <v>61</v>
      </c>
    </row>
    <row r="2359" spans="1:8" x14ac:dyDescent="0.2">
      <c r="A2359" t="s">
        <v>20</v>
      </c>
      <c r="B2359">
        <v>2019</v>
      </c>
      <c r="C2359" t="s">
        <v>56</v>
      </c>
      <c r="D2359" t="s">
        <v>59</v>
      </c>
      <c r="E2359" t="s">
        <v>62</v>
      </c>
    </row>
    <row r="2360" spans="1:8" x14ac:dyDescent="0.2">
      <c r="A2360" t="s">
        <v>20</v>
      </c>
      <c r="B2360">
        <v>2019</v>
      </c>
      <c r="C2360" t="s">
        <v>56</v>
      </c>
      <c r="D2360" t="s">
        <v>59</v>
      </c>
      <c r="E2360" t="s">
        <v>58</v>
      </c>
      <c r="F2360">
        <v>3864.4794785500003</v>
      </c>
      <c r="G2360">
        <v>116.17404398162816</v>
      </c>
      <c r="H2360">
        <v>0.92784209154098496</v>
      </c>
    </row>
    <row r="2361" spans="1:8" x14ac:dyDescent="0.2">
      <c r="A2361" t="s">
        <v>20</v>
      </c>
      <c r="B2361">
        <v>2008</v>
      </c>
      <c r="C2361" t="s">
        <v>56</v>
      </c>
      <c r="D2361" t="s">
        <v>63</v>
      </c>
      <c r="E2361" t="s">
        <v>64</v>
      </c>
      <c r="F2361">
        <v>350.70454878999999</v>
      </c>
      <c r="G2361">
        <v>18.104429930171875</v>
      </c>
      <c r="H2361">
        <v>0.21306931088565922</v>
      </c>
    </row>
    <row r="2362" spans="1:8" x14ac:dyDescent="0.2">
      <c r="A2362" t="s">
        <v>20</v>
      </c>
      <c r="B2362">
        <v>2008</v>
      </c>
      <c r="C2362" t="s">
        <v>56</v>
      </c>
      <c r="D2362" t="s">
        <v>63</v>
      </c>
      <c r="E2362" t="s">
        <v>32</v>
      </c>
    </row>
    <row r="2363" spans="1:8" x14ac:dyDescent="0.2">
      <c r="A2363" t="s">
        <v>20</v>
      </c>
      <c r="B2363">
        <v>2008</v>
      </c>
      <c r="C2363" t="s">
        <v>56</v>
      </c>
      <c r="D2363" t="s">
        <v>63</v>
      </c>
      <c r="E2363" t="s">
        <v>58</v>
      </c>
      <c r="F2363">
        <v>350.70454878999999</v>
      </c>
      <c r="G2363">
        <v>18.104429930171875</v>
      </c>
      <c r="H2363">
        <v>0.21306931088565922</v>
      </c>
    </row>
    <row r="2364" spans="1:8" x14ac:dyDescent="0.2">
      <c r="A2364" t="s">
        <v>20</v>
      </c>
      <c r="B2364">
        <v>2009</v>
      </c>
      <c r="C2364" t="s">
        <v>56</v>
      </c>
      <c r="D2364" t="s">
        <v>63</v>
      </c>
      <c r="E2364" t="s">
        <v>64</v>
      </c>
      <c r="F2364">
        <v>594.57643983000003</v>
      </c>
      <c r="G2364">
        <v>29.233506983723863</v>
      </c>
      <c r="H2364">
        <v>0.35226599375996365</v>
      </c>
    </row>
    <row r="2365" spans="1:8" x14ac:dyDescent="0.2">
      <c r="A2365" t="s">
        <v>20</v>
      </c>
      <c r="B2365">
        <v>2009</v>
      </c>
      <c r="C2365" t="s">
        <v>56</v>
      </c>
      <c r="D2365" t="s">
        <v>63</v>
      </c>
      <c r="E2365" t="s">
        <v>32</v>
      </c>
    </row>
    <row r="2366" spans="1:8" x14ac:dyDescent="0.2">
      <c r="A2366" t="s">
        <v>20</v>
      </c>
      <c r="B2366">
        <v>2009</v>
      </c>
      <c r="C2366" t="s">
        <v>56</v>
      </c>
      <c r="D2366" t="s">
        <v>63</v>
      </c>
      <c r="E2366" t="s">
        <v>58</v>
      </c>
      <c r="F2366">
        <v>594.57643983000003</v>
      </c>
      <c r="G2366">
        <v>29.233506983723863</v>
      </c>
      <c r="H2366">
        <v>0.35226599375996365</v>
      </c>
    </row>
    <row r="2367" spans="1:8" x14ac:dyDescent="0.2">
      <c r="A2367" t="s">
        <v>20</v>
      </c>
      <c r="B2367">
        <v>2010</v>
      </c>
      <c r="C2367" t="s">
        <v>56</v>
      </c>
      <c r="D2367" t="s">
        <v>63</v>
      </c>
      <c r="E2367" t="s">
        <v>64</v>
      </c>
      <c r="F2367">
        <v>814.34135460000005</v>
      </c>
      <c r="G2367">
        <v>38.131907298047103</v>
      </c>
      <c r="H2367">
        <v>0.43536520700754144</v>
      </c>
    </row>
    <row r="2368" spans="1:8" x14ac:dyDescent="0.2">
      <c r="A2368" t="s">
        <v>20</v>
      </c>
      <c r="B2368">
        <v>2010</v>
      </c>
      <c r="C2368" t="s">
        <v>56</v>
      </c>
      <c r="D2368" t="s">
        <v>63</v>
      </c>
      <c r="E2368" t="s">
        <v>32</v>
      </c>
    </row>
    <row r="2369" spans="1:8" x14ac:dyDescent="0.2">
      <c r="A2369" t="s">
        <v>20</v>
      </c>
      <c r="B2369">
        <v>2010</v>
      </c>
      <c r="C2369" t="s">
        <v>56</v>
      </c>
      <c r="D2369" t="s">
        <v>63</v>
      </c>
      <c r="E2369" t="s">
        <v>58</v>
      </c>
      <c r="F2369">
        <v>814.34135460000005</v>
      </c>
      <c r="G2369">
        <v>38.131907298047103</v>
      </c>
      <c r="H2369">
        <v>0.43536520700754144</v>
      </c>
    </row>
    <row r="2370" spans="1:8" x14ac:dyDescent="0.2">
      <c r="A2370" t="s">
        <v>20</v>
      </c>
      <c r="B2370">
        <v>2011</v>
      </c>
      <c r="C2370" t="s">
        <v>56</v>
      </c>
      <c r="D2370" t="s">
        <v>63</v>
      </c>
      <c r="E2370" t="s">
        <v>64</v>
      </c>
      <c r="F2370">
        <v>1935.9791166800001</v>
      </c>
      <c r="G2370">
        <v>86.349804301719161</v>
      </c>
      <c r="H2370">
        <v>0.88343455475931998</v>
      </c>
    </row>
    <row r="2371" spans="1:8" x14ac:dyDescent="0.2">
      <c r="A2371" t="s">
        <v>20</v>
      </c>
      <c r="B2371">
        <v>2011</v>
      </c>
      <c r="C2371" t="s">
        <v>56</v>
      </c>
      <c r="D2371" t="s">
        <v>63</v>
      </c>
      <c r="E2371" t="s">
        <v>32</v>
      </c>
    </row>
    <row r="2372" spans="1:8" x14ac:dyDescent="0.2">
      <c r="A2372" t="s">
        <v>20</v>
      </c>
      <c r="B2372">
        <v>2011</v>
      </c>
      <c r="C2372" t="s">
        <v>56</v>
      </c>
      <c r="D2372" t="s">
        <v>63</v>
      </c>
      <c r="E2372" t="s">
        <v>58</v>
      </c>
      <c r="F2372">
        <v>1935.9791166800001</v>
      </c>
      <c r="G2372">
        <v>86.349804301719161</v>
      </c>
      <c r="H2372">
        <v>0.88343455475931998</v>
      </c>
    </row>
    <row r="2373" spans="1:8" x14ac:dyDescent="0.2">
      <c r="A2373" t="s">
        <v>20</v>
      </c>
      <c r="B2373">
        <v>2012</v>
      </c>
      <c r="C2373" t="s">
        <v>56</v>
      </c>
      <c r="D2373" t="s">
        <v>63</v>
      </c>
      <c r="E2373" t="s">
        <v>64</v>
      </c>
      <c r="F2373">
        <v>1511.9810897899999</v>
      </c>
      <c r="G2373">
        <v>64.21293334402165</v>
      </c>
      <c r="H2373">
        <v>0.60969262260895618</v>
      </c>
    </row>
    <row r="2374" spans="1:8" x14ac:dyDescent="0.2">
      <c r="A2374" t="s">
        <v>20</v>
      </c>
      <c r="B2374">
        <v>2012</v>
      </c>
      <c r="C2374" t="s">
        <v>56</v>
      </c>
      <c r="D2374" t="s">
        <v>63</v>
      </c>
      <c r="E2374" t="s">
        <v>32</v>
      </c>
    </row>
    <row r="2375" spans="1:8" x14ac:dyDescent="0.2">
      <c r="A2375" t="s">
        <v>20</v>
      </c>
      <c r="B2375">
        <v>2012</v>
      </c>
      <c r="C2375" t="s">
        <v>56</v>
      </c>
      <c r="D2375" t="s">
        <v>63</v>
      </c>
      <c r="E2375" t="s">
        <v>58</v>
      </c>
      <c r="F2375">
        <v>1511.9810897899999</v>
      </c>
      <c r="G2375">
        <v>64.21293334402165</v>
      </c>
      <c r="H2375">
        <v>0.60969262260895618</v>
      </c>
    </row>
    <row r="2376" spans="1:8" x14ac:dyDescent="0.2">
      <c r="A2376" t="s">
        <v>20</v>
      </c>
      <c r="B2376">
        <v>2013</v>
      </c>
      <c r="C2376" t="s">
        <v>56</v>
      </c>
      <c r="D2376" t="s">
        <v>63</v>
      </c>
      <c r="E2376" t="s">
        <v>64</v>
      </c>
      <c r="F2376">
        <v>2359.5611755599998</v>
      </c>
      <c r="G2376">
        <v>95.473472333279773</v>
      </c>
      <c r="H2376">
        <v>0.86928503270067536</v>
      </c>
    </row>
    <row r="2377" spans="1:8" x14ac:dyDescent="0.2">
      <c r="A2377" t="s">
        <v>20</v>
      </c>
      <c r="B2377">
        <v>2013</v>
      </c>
      <c r="C2377" t="s">
        <v>56</v>
      </c>
      <c r="D2377" t="s">
        <v>63</v>
      </c>
      <c r="E2377" t="s">
        <v>32</v>
      </c>
    </row>
    <row r="2378" spans="1:8" x14ac:dyDescent="0.2">
      <c r="A2378" t="s">
        <v>20</v>
      </c>
      <c r="B2378">
        <v>2013</v>
      </c>
      <c r="C2378" t="s">
        <v>56</v>
      </c>
      <c r="D2378" t="s">
        <v>63</v>
      </c>
      <c r="E2378" t="s">
        <v>58</v>
      </c>
      <c r="F2378">
        <v>2359.5611755599998</v>
      </c>
      <c r="G2378">
        <v>95.473472333279773</v>
      </c>
      <c r="H2378">
        <v>0.86928503270067536</v>
      </c>
    </row>
    <row r="2379" spans="1:8" x14ac:dyDescent="0.2">
      <c r="A2379" t="s">
        <v>20</v>
      </c>
      <c r="B2379">
        <v>2014</v>
      </c>
      <c r="C2379" t="s">
        <v>56</v>
      </c>
      <c r="D2379" t="s">
        <v>63</v>
      </c>
      <c r="E2379" t="s">
        <v>64</v>
      </c>
      <c r="F2379">
        <v>2328.0804900399999</v>
      </c>
      <c r="G2379">
        <v>89.688698545107002</v>
      </c>
      <c r="H2379">
        <v>0.75492750013523302</v>
      </c>
    </row>
    <row r="2380" spans="1:8" x14ac:dyDescent="0.2">
      <c r="A2380" t="s">
        <v>20</v>
      </c>
      <c r="B2380">
        <v>2014</v>
      </c>
      <c r="C2380" t="s">
        <v>56</v>
      </c>
      <c r="D2380" t="s">
        <v>63</v>
      </c>
      <c r="E2380" t="s">
        <v>32</v>
      </c>
    </row>
    <row r="2381" spans="1:8" x14ac:dyDescent="0.2">
      <c r="A2381" t="s">
        <v>20</v>
      </c>
      <c r="B2381">
        <v>2014</v>
      </c>
      <c r="C2381" t="s">
        <v>56</v>
      </c>
      <c r="D2381" t="s">
        <v>63</v>
      </c>
      <c r="E2381" t="s">
        <v>58</v>
      </c>
      <c r="F2381">
        <v>2328.0804900399999</v>
      </c>
      <c r="G2381">
        <v>89.688698545107002</v>
      </c>
      <c r="H2381">
        <v>0.75492750013523302</v>
      </c>
    </row>
    <row r="2382" spans="1:8" x14ac:dyDescent="0.2">
      <c r="A2382" t="s">
        <v>20</v>
      </c>
      <c r="B2382">
        <v>2015</v>
      </c>
      <c r="C2382" t="s">
        <v>56</v>
      </c>
      <c r="D2382" t="s">
        <v>63</v>
      </c>
      <c r="E2382" t="s">
        <v>64</v>
      </c>
      <c r="F2382">
        <v>2721.7546607700001</v>
      </c>
      <c r="G2382">
        <v>99.882635960664473</v>
      </c>
      <c r="H2382">
        <v>0.78298200170202825</v>
      </c>
    </row>
    <row r="2383" spans="1:8" x14ac:dyDescent="0.2">
      <c r="A2383" t="s">
        <v>20</v>
      </c>
      <c r="B2383">
        <v>2015</v>
      </c>
      <c r="C2383" t="s">
        <v>56</v>
      </c>
      <c r="D2383" t="s">
        <v>63</v>
      </c>
      <c r="E2383" t="s">
        <v>32</v>
      </c>
    </row>
    <row r="2384" spans="1:8" x14ac:dyDescent="0.2">
      <c r="A2384" t="s">
        <v>20</v>
      </c>
      <c r="B2384">
        <v>2015</v>
      </c>
      <c r="C2384" t="s">
        <v>56</v>
      </c>
      <c r="D2384" t="s">
        <v>63</v>
      </c>
      <c r="E2384" t="s">
        <v>58</v>
      </c>
      <c r="F2384">
        <v>2721.7546607700001</v>
      </c>
      <c r="G2384">
        <v>99.882635960664473</v>
      </c>
      <c r="H2384">
        <v>0.78298200170202825</v>
      </c>
    </row>
    <row r="2385" spans="1:8" x14ac:dyDescent="0.2">
      <c r="A2385" t="s">
        <v>20</v>
      </c>
      <c r="B2385">
        <v>2016</v>
      </c>
      <c r="C2385" t="s">
        <v>56</v>
      </c>
      <c r="D2385" t="s">
        <v>63</v>
      </c>
      <c r="E2385" t="s">
        <v>64</v>
      </c>
      <c r="F2385">
        <v>2347.3427701599999</v>
      </c>
      <c r="G2385">
        <v>82.231964516500355</v>
      </c>
      <c r="H2385">
        <v>0.61893261844659142</v>
      </c>
    </row>
    <row r="2386" spans="1:8" x14ac:dyDescent="0.2">
      <c r="A2386" t="s">
        <v>20</v>
      </c>
      <c r="B2386">
        <v>2016</v>
      </c>
      <c r="C2386" t="s">
        <v>56</v>
      </c>
      <c r="D2386" t="s">
        <v>63</v>
      </c>
      <c r="E2386" t="s">
        <v>32</v>
      </c>
    </row>
    <row r="2387" spans="1:8" x14ac:dyDescent="0.2">
      <c r="A2387" t="s">
        <v>20</v>
      </c>
      <c r="B2387">
        <v>2016</v>
      </c>
      <c r="C2387" t="s">
        <v>56</v>
      </c>
      <c r="D2387" t="s">
        <v>63</v>
      </c>
      <c r="E2387" t="s">
        <v>58</v>
      </c>
      <c r="F2387">
        <v>2347.3427701599999</v>
      </c>
      <c r="G2387">
        <v>82.231964516500355</v>
      </c>
      <c r="H2387">
        <v>0.61893261844659142</v>
      </c>
    </row>
    <row r="2388" spans="1:8" x14ac:dyDescent="0.2">
      <c r="A2388" t="s">
        <v>20</v>
      </c>
      <c r="B2388">
        <v>2017</v>
      </c>
      <c r="C2388" t="s">
        <v>56</v>
      </c>
      <c r="D2388" t="s">
        <v>63</v>
      </c>
      <c r="E2388" t="s">
        <v>64</v>
      </c>
      <c r="F2388">
        <v>2411.17955265</v>
      </c>
      <c r="G2388">
        <v>80.295619769855691</v>
      </c>
      <c r="H2388">
        <v>0.58244772863186611</v>
      </c>
    </row>
    <row r="2389" spans="1:8" x14ac:dyDescent="0.2">
      <c r="A2389" t="s">
        <v>20</v>
      </c>
      <c r="B2389">
        <v>2017</v>
      </c>
      <c r="C2389" t="s">
        <v>56</v>
      </c>
      <c r="D2389" t="s">
        <v>63</v>
      </c>
      <c r="E2389" t="s">
        <v>32</v>
      </c>
    </row>
    <row r="2390" spans="1:8" x14ac:dyDescent="0.2">
      <c r="A2390" t="s">
        <v>20</v>
      </c>
      <c r="B2390">
        <v>2017</v>
      </c>
      <c r="C2390" t="s">
        <v>56</v>
      </c>
      <c r="D2390" t="s">
        <v>63</v>
      </c>
      <c r="E2390" t="s">
        <v>58</v>
      </c>
      <c r="F2390">
        <v>2411.17955265</v>
      </c>
      <c r="G2390">
        <v>80.295619769855691</v>
      </c>
      <c r="H2390">
        <v>0.58244772863186611</v>
      </c>
    </row>
    <row r="2391" spans="1:8" x14ac:dyDescent="0.2">
      <c r="A2391" t="s">
        <v>20</v>
      </c>
      <c r="B2391">
        <v>2018</v>
      </c>
      <c r="C2391" t="s">
        <v>56</v>
      </c>
      <c r="D2391" t="s">
        <v>63</v>
      </c>
      <c r="E2391" t="s">
        <v>64</v>
      </c>
      <c r="F2391">
        <v>2427.4726193400002</v>
      </c>
      <c r="G2391">
        <v>76.721390216694459</v>
      </c>
      <c r="H2391">
        <v>0.58727927948205605</v>
      </c>
    </row>
    <row r="2392" spans="1:8" x14ac:dyDescent="0.2">
      <c r="A2392" t="s">
        <v>20</v>
      </c>
      <c r="B2392">
        <v>2018</v>
      </c>
      <c r="C2392" t="s">
        <v>56</v>
      </c>
      <c r="D2392" t="s">
        <v>63</v>
      </c>
      <c r="E2392" t="s">
        <v>32</v>
      </c>
    </row>
    <row r="2393" spans="1:8" x14ac:dyDescent="0.2">
      <c r="A2393" t="s">
        <v>20</v>
      </c>
      <c r="B2393">
        <v>2018</v>
      </c>
      <c r="C2393" t="s">
        <v>56</v>
      </c>
      <c r="D2393" t="s">
        <v>63</v>
      </c>
      <c r="E2393" t="s">
        <v>58</v>
      </c>
      <c r="F2393">
        <v>2427.4726193400002</v>
      </c>
      <c r="G2393">
        <v>76.721390216694459</v>
      </c>
      <c r="H2393">
        <v>0.58727927948205605</v>
      </c>
    </row>
    <row r="2394" spans="1:8" x14ac:dyDescent="0.2">
      <c r="A2394" t="s">
        <v>20</v>
      </c>
      <c r="B2394">
        <v>2019</v>
      </c>
      <c r="C2394" t="s">
        <v>56</v>
      </c>
      <c r="D2394" t="s">
        <v>63</v>
      </c>
      <c r="E2394" t="s">
        <v>64</v>
      </c>
      <c r="F2394">
        <v>3203.2632414099999</v>
      </c>
      <c r="G2394">
        <v>96.296550870009554</v>
      </c>
      <c r="H2394">
        <v>0.7690873977111623</v>
      </c>
    </row>
    <row r="2395" spans="1:8" x14ac:dyDescent="0.2">
      <c r="A2395" t="s">
        <v>20</v>
      </c>
      <c r="B2395">
        <v>2019</v>
      </c>
      <c r="C2395" t="s">
        <v>56</v>
      </c>
      <c r="D2395" t="s">
        <v>63</v>
      </c>
      <c r="E2395" t="s">
        <v>32</v>
      </c>
    </row>
    <row r="2396" spans="1:8" x14ac:dyDescent="0.2">
      <c r="A2396" t="s">
        <v>20</v>
      </c>
      <c r="B2396">
        <v>2019</v>
      </c>
      <c r="C2396" t="s">
        <v>56</v>
      </c>
      <c r="D2396" t="s">
        <v>63</v>
      </c>
      <c r="E2396" t="s">
        <v>58</v>
      </c>
      <c r="F2396">
        <v>3203.2632414099999</v>
      </c>
      <c r="G2396">
        <v>96.296550870009554</v>
      </c>
      <c r="H2396">
        <v>0.7690873977111623</v>
      </c>
    </row>
    <row r="2397" spans="1:8" x14ac:dyDescent="0.2">
      <c r="A2397" t="s">
        <v>20</v>
      </c>
      <c r="B2397">
        <v>2008</v>
      </c>
      <c r="C2397" t="s">
        <v>56</v>
      </c>
      <c r="D2397" t="s">
        <v>65</v>
      </c>
      <c r="E2397" t="s">
        <v>66</v>
      </c>
      <c r="F2397">
        <v>48.899283500000003</v>
      </c>
      <c r="G2397">
        <v>2.5243289681180294</v>
      </c>
      <c r="H2397">
        <v>2.9708587111558372E-2</v>
      </c>
    </row>
    <row r="2398" spans="1:8" x14ac:dyDescent="0.2">
      <c r="A2398" t="s">
        <v>20</v>
      </c>
      <c r="B2398">
        <v>2008</v>
      </c>
      <c r="C2398" t="s">
        <v>56</v>
      </c>
      <c r="D2398" t="s">
        <v>65</v>
      </c>
      <c r="E2398" t="s">
        <v>83</v>
      </c>
      <c r="F2398">
        <v>2122.15005458</v>
      </c>
      <c r="G2398">
        <v>109.55180677585082</v>
      </c>
      <c r="H2398">
        <v>1.2893047760155478</v>
      </c>
    </row>
    <row r="2399" spans="1:8" x14ac:dyDescent="0.2">
      <c r="A2399" t="s">
        <v>20</v>
      </c>
      <c r="B2399">
        <v>2008</v>
      </c>
      <c r="C2399" t="s">
        <v>56</v>
      </c>
      <c r="D2399" t="s">
        <v>65</v>
      </c>
      <c r="E2399" t="s">
        <v>67</v>
      </c>
    </row>
    <row r="2400" spans="1:8" x14ac:dyDescent="0.2">
      <c r="A2400" t="s">
        <v>20</v>
      </c>
      <c r="B2400">
        <v>2008</v>
      </c>
      <c r="C2400" t="s">
        <v>56</v>
      </c>
      <c r="D2400" t="s">
        <v>65</v>
      </c>
      <c r="E2400" t="s">
        <v>68</v>
      </c>
      <c r="F2400">
        <v>82.554836120000004</v>
      </c>
      <c r="G2400">
        <v>4.2617304254765331</v>
      </c>
      <c r="H2400">
        <v>5.0155899326243612E-2</v>
      </c>
    </row>
    <row r="2401" spans="1:8" x14ac:dyDescent="0.2">
      <c r="A2401" t="s">
        <v>20</v>
      </c>
      <c r="B2401">
        <v>2008</v>
      </c>
      <c r="C2401" t="s">
        <v>56</v>
      </c>
      <c r="D2401" t="s">
        <v>65</v>
      </c>
      <c r="E2401" t="s">
        <v>58</v>
      </c>
      <c r="F2401">
        <v>2253.6041741999998</v>
      </c>
      <c r="G2401">
        <v>116.33786616944538</v>
      </c>
      <c r="H2401">
        <v>1.3691692624533496</v>
      </c>
    </row>
    <row r="2402" spans="1:8" x14ac:dyDescent="0.2">
      <c r="A2402" t="s">
        <v>20</v>
      </c>
      <c r="B2402">
        <v>2009</v>
      </c>
      <c r="C2402" t="s">
        <v>56</v>
      </c>
      <c r="D2402" t="s">
        <v>65</v>
      </c>
      <c r="E2402" t="s">
        <v>66</v>
      </c>
      <c r="F2402">
        <v>1.15227843</v>
      </c>
      <c r="G2402">
        <v>5.6654009937276609E-2</v>
      </c>
      <c r="H2402">
        <v>6.8268515037053464E-4</v>
      </c>
    </row>
    <row r="2403" spans="1:8" x14ac:dyDescent="0.2">
      <c r="A2403" t="s">
        <v>20</v>
      </c>
      <c r="B2403">
        <v>2009</v>
      </c>
      <c r="C2403" t="s">
        <v>56</v>
      </c>
      <c r="D2403" t="s">
        <v>65</v>
      </c>
      <c r="E2403" t="s">
        <v>83</v>
      </c>
      <c r="F2403">
        <v>3234.7130135399998</v>
      </c>
      <c r="G2403">
        <v>159.04095611104438</v>
      </c>
      <c r="H2403">
        <v>1.9164556782114546</v>
      </c>
    </row>
    <row r="2404" spans="1:8" x14ac:dyDescent="0.2">
      <c r="A2404" t="s">
        <v>20</v>
      </c>
      <c r="B2404">
        <v>2009</v>
      </c>
      <c r="C2404" t="s">
        <v>56</v>
      </c>
      <c r="D2404" t="s">
        <v>65</v>
      </c>
      <c r="E2404" t="s">
        <v>67</v>
      </c>
    </row>
    <row r="2405" spans="1:8" x14ac:dyDescent="0.2">
      <c r="A2405" t="s">
        <v>20</v>
      </c>
      <c r="B2405">
        <v>2009</v>
      </c>
      <c r="C2405" t="s">
        <v>56</v>
      </c>
      <c r="D2405" t="s">
        <v>65</v>
      </c>
      <c r="E2405" t="s">
        <v>68</v>
      </c>
      <c r="F2405">
        <v>101.53016708</v>
      </c>
      <c r="G2405">
        <v>4.9919281181751138</v>
      </c>
      <c r="H2405">
        <v>6.0153115406451983E-2</v>
      </c>
    </row>
    <row r="2406" spans="1:8" x14ac:dyDescent="0.2">
      <c r="A2406" t="s">
        <v>20</v>
      </c>
      <c r="B2406">
        <v>2009</v>
      </c>
      <c r="C2406" t="s">
        <v>56</v>
      </c>
      <c r="D2406" t="s">
        <v>65</v>
      </c>
      <c r="E2406" t="s">
        <v>58</v>
      </c>
      <c r="F2406">
        <v>3337.3954590499998</v>
      </c>
      <c r="G2406">
        <v>164.08953823915675</v>
      </c>
      <c r="H2406">
        <v>1.9772914787682769</v>
      </c>
    </row>
    <row r="2407" spans="1:8" x14ac:dyDescent="0.2">
      <c r="A2407" t="s">
        <v>20</v>
      </c>
      <c r="B2407">
        <v>2010</v>
      </c>
      <c r="C2407" t="s">
        <v>56</v>
      </c>
      <c r="D2407" t="s">
        <v>65</v>
      </c>
      <c r="E2407" t="s">
        <v>66</v>
      </c>
      <c r="F2407">
        <v>51.873254000000003</v>
      </c>
      <c r="G2407">
        <v>2.4289889020159694</v>
      </c>
      <c r="H2407">
        <v>2.773260849187479E-2</v>
      </c>
    </row>
    <row r="2408" spans="1:8" x14ac:dyDescent="0.2">
      <c r="A2408" t="s">
        <v>20</v>
      </c>
      <c r="B2408">
        <v>2010</v>
      </c>
      <c r="C2408" t="s">
        <v>56</v>
      </c>
      <c r="D2408" t="s">
        <v>65</v>
      </c>
      <c r="E2408" t="s">
        <v>83</v>
      </c>
      <c r="F2408">
        <v>3840.6797345</v>
      </c>
      <c r="G2408">
        <v>179.84158948845081</v>
      </c>
      <c r="H2408">
        <v>2.0533137832372361</v>
      </c>
    </row>
    <row r="2409" spans="1:8" x14ac:dyDescent="0.2">
      <c r="A2409" t="s">
        <v>20</v>
      </c>
      <c r="B2409">
        <v>2010</v>
      </c>
      <c r="C2409" t="s">
        <v>56</v>
      </c>
      <c r="D2409" t="s">
        <v>65</v>
      </c>
      <c r="E2409" t="s">
        <v>67</v>
      </c>
    </row>
    <row r="2410" spans="1:8" x14ac:dyDescent="0.2">
      <c r="A2410" t="s">
        <v>20</v>
      </c>
      <c r="B2410">
        <v>2010</v>
      </c>
      <c r="C2410" t="s">
        <v>56</v>
      </c>
      <c r="D2410" t="s">
        <v>65</v>
      </c>
      <c r="E2410" t="s">
        <v>68</v>
      </c>
      <c r="F2410">
        <v>19.39287156</v>
      </c>
      <c r="G2410">
        <v>0.90808010227122271</v>
      </c>
      <c r="H2410">
        <v>1.0367865384089708E-2</v>
      </c>
    </row>
    <row r="2411" spans="1:8" x14ac:dyDescent="0.2">
      <c r="A2411" t="s">
        <v>20</v>
      </c>
      <c r="B2411">
        <v>2010</v>
      </c>
      <c r="C2411" t="s">
        <v>56</v>
      </c>
      <c r="D2411" t="s">
        <v>65</v>
      </c>
      <c r="E2411" t="s">
        <v>58</v>
      </c>
      <c r="F2411">
        <v>3911.9458600600001</v>
      </c>
      <c r="G2411">
        <v>183.17865849273801</v>
      </c>
      <c r="H2411">
        <v>2.0914142571132008</v>
      </c>
    </row>
    <row r="2412" spans="1:8" x14ac:dyDescent="0.2">
      <c r="A2412" t="s">
        <v>20</v>
      </c>
      <c r="B2412">
        <v>2011</v>
      </c>
      <c r="C2412" t="s">
        <v>56</v>
      </c>
      <c r="D2412" t="s">
        <v>65</v>
      </c>
      <c r="E2412" t="s">
        <v>66</v>
      </c>
      <c r="F2412">
        <v>64.233166089999997</v>
      </c>
      <c r="G2412">
        <v>2.8649696031138094</v>
      </c>
      <c r="H2412">
        <v>2.9311162499941451E-2</v>
      </c>
    </row>
    <row r="2413" spans="1:8" x14ac:dyDescent="0.2">
      <c r="A2413" t="s">
        <v>20</v>
      </c>
      <c r="B2413">
        <v>2011</v>
      </c>
      <c r="C2413" t="s">
        <v>56</v>
      </c>
      <c r="D2413" t="s">
        <v>65</v>
      </c>
      <c r="E2413" t="s">
        <v>83</v>
      </c>
      <c r="F2413">
        <v>4920.08156487</v>
      </c>
      <c r="G2413">
        <v>219.44868961375485</v>
      </c>
      <c r="H2413">
        <v>2.2451533847608727</v>
      </c>
    </row>
    <row r="2414" spans="1:8" x14ac:dyDescent="0.2">
      <c r="A2414" t="s">
        <v>20</v>
      </c>
      <c r="B2414">
        <v>2011</v>
      </c>
      <c r="C2414" t="s">
        <v>56</v>
      </c>
      <c r="D2414" t="s">
        <v>65</v>
      </c>
      <c r="E2414" t="s">
        <v>67</v>
      </c>
    </row>
    <row r="2415" spans="1:8" x14ac:dyDescent="0.2">
      <c r="A2415" t="s">
        <v>20</v>
      </c>
      <c r="B2415">
        <v>2011</v>
      </c>
      <c r="C2415" t="s">
        <v>56</v>
      </c>
      <c r="D2415" t="s">
        <v>65</v>
      </c>
      <c r="E2415" t="s">
        <v>68</v>
      </c>
      <c r="F2415">
        <v>26.333661859999999</v>
      </c>
      <c r="G2415">
        <v>1.1745511759745402</v>
      </c>
      <c r="H2415">
        <v>1.2016693072788413E-2</v>
      </c>
    </row>
    <row r="2416" spans="1:8" x14ac:dyDescent="0.2">
      <c r="A2416" t="s">
        <v>20</v>
      </c>
      <c r="B2416">
        <v>2011</v>
      </c>
      <c r="C2416" t="s">
        <v>56</v>
      </c>
      <c r="D2416" t="s">
        <v>65</v>
      </c>
      <c r="E2416" t="s">
        <v>58</v>
      </c>
      <c r="F2416">
        <v>5010.6483928199996</v>
      </c>
      <c r="G2416">
        <v>223.4882103928432</v>
      </c>
      <c r="H2416">
        <v>2.2864812403336026</v>
      </c>
    </row>
    <row r="2417" spans="1:8" x14ac:dyDescent="0.2">
      <c r="A2417" t="s">
        <v>20</v>
      </c>
      <c r="B2417">
        <v>2012</v>
      </c>
      <c r="C2417" t="s">
        <v>56</v>
      </c>
      <c r="D2417" t="s">
        <v>65</v>
      </c>
      <c r="E2417" t="s">
        <v>66</v>
      </c>
      <c r="F2417">
        <v>161.11220821000001</v>
      </c>
      <c r="G2417">
        <v>6.8423392042117133</v>
      </c>
      <c r="H2417">
        <v>6.4967032604566627E-2</v>
      </c>
    </row>
    <row r="2418" spans="1:8" x14ac:dyDescent="0.2">
      <c r="A2418" t="s">
        <v>20</v>
      </c>
      <c r="B2418">
        <v>2012</v>
      </c>
      <c r="C2418" t="s">
        <v>56</v>
      </c>
      <c r="D2418" t="s">
        <v>65</v>
      </c>
      <c r="E2418" t="s">
        <v>83</v>
      </c>
      <c r="F2418">
        <v>5282.32040469</v>
      </c>
      <c r="G2418">
        <v>224.33699094426851</v>
      </c>
      <c r="H2418">
        <v>2.1300476591566095</v>
      </c>
    </row>
    <row r="2419" spans="1:8" x14ac:dyDescent="0.2">
      <c r="A2419" t="s">
        <v>20</v>
      </c>
      <c r="B2419">
        <v>2012</v>
      </c>
      <c r="C2419" t="s">
        <v>56</v>
      </c>
      <c r="D2419" t="s">
        <v>65</v>
      </c>
      <c r="E2419" t="s">
        <v>67</v>
      </c>
    </row>
    <row r="2420" spans="1:8" x14ac:dyDescent="0.2">
      <c r="A2420" t="s">
        <v>20</v>
      </c>
      <c r="B2420">
        <v>2012</v>
      </c>
      <c r="C2420" t="s">
        <v>56</v>
      </c>
      <c r="D2420" t="s">
        <v>65</v>
      </c>
      <c r="E2420" t="s">
        <v>68</v>
      </c>
      <c r="F2420">
        <v>24.87554278</v>
      </c>
      <c r="G2420">
        <v>1.0564494365801582</v>
      </c>
      <c r="H2420">
        <v>1.0030836376707569E-2</v>
      </c>
    </row>
    <row r="2421" spans="1:8" x14ac:dyDescent="0.2">
      <c r="A2421" t="s">
        <v>20</v>
      </c>
      <c r="B2421">
        <v>2012</v>
      </c>
      <c r="C2421" t="s">
        <v>56</v>
      </c>
      <c r="D2421" t="s">
        <v>65</v>
      </c>
      <c r="E2421" t="s">
        <v>58</v>
      </c>
      <c r="F2421">
        <v>5468.3081556799998</v>
      </c>
      <c r="G2421">
        <v>232.23577958506036</v>
      </c>
      <c r="H2421">
        <v>2.2050455281378838</v>
      </c>
    </row>
    <row r="2422" spans="1:8" x14ac:dyDescent="0.2">
      <c r="A2422" t="s">
        <v>20</v>
      </c>
      <c r="B2422">
        <v>2013</v>
      </c>
      <c r="C2422" t="s">
        <v>56</v>
      </c>
      <c r="D2422" t="s">
        <v>65</v>
      </c>
      <c r="E2422" t="s">
        <v>66</v>
      </c>
      <c r="F2422">
        <v>82.406999999999996</v>
      </c>
      <c r="G2422">
        <v>3.3343837473090017</v>
      </c>
      <c r="H2422">
        <v>3.0359531438197709E-2</v>
      </c>
    </row>
    <row r="2423" spans="1:8" x14ac:dyDescent="0.2">
      <c r="A2423" t="s">
        <v>20</v>
      </c>
      <c r="B2423">
        <v>2013</v>
      </c>
      <c r="C2423" t="s">
        <v>56</v>
      </c>
      <c r="D2423" t="s">
        <v>65</v>
      </c>
      <c r="E2423" t="s">
        <v>83</v>
      </c>
      <c r="F2423">
        <v>5323.6931735199996</v>
      </c>
      <c r="G2423">
        <v>215.40932194406992</v>
      </c>
      <c r="H2423">
        <v>1.9612997714854197</v>
      </c>
    </row>
    <row r="2424" spans="1:8" x14ac:dyDescent="0.2">
      <c r="A2424" t="s">
        <v>20</v>
      </c>
      <c r="B2424">
        <v>2013</v>
      </c>
      <c r="C2424" t="s">
        <v>56</v>
      </c>
      <c r="D2424" t="s">
        <v>65</v>
      </c>
      <c r="E2424" t="s">
        <v>67</v>
      </c>
    </row>
    <row r="2425" spans="1:8" x14ac:dyDescent="0.2">
      <c r="A2425" t="s">
        <v>20</v>
      </c>
      <c r="B2425">
        <v>2013</v>
      </c>
      <c r="C2425" t="s">
        <v>56</v>
      </c>
      <c r="D2425" t="s">
        <v>65</v>
      </c>
      <c r="E2425" t="s">
        <v>68</v>
      </c>
      <c r="F2425">
        <v>20.978612930000001</v>
      </c>
      <c r="G2425">
        <v>0.84884470973192183</v>
      </c>
      <c r="H2425">
        <v>7.7287227878470996E-3</v>
      </c>
    </row>
    <row r="2426" spans="1:8" x14ac:dyDescent="0.2">
      <c r="A2426" t="s">
        <v>20</v>
      </c>
      <c r="B2426">
        <v>2013</v>
      </c>
      <c r="C2426" t="s">
        <v>56</v>
      </c>
      <c r="D2426" t="s">
        <v>65</v>
      </c>
      <c r="E2426" t="s">
        <v>58</v>
      </c>
      <c r="F2426">
        <v>5427.0787864499998</v>
      </c>
      <c r="G2426">
        <v>219.59255040111083</v>
      </c>
      <c r="H2426">
        <v>1.999388025711464</v>
      </c>
    </row>
    <row r="2427" spans="1:8" x14ac:dyDescent="0.2">
      <c r="A2427" t="s">
        <v>20</v>
      </c>
      <c r="B2427">
        <v>2014</v>
      </c>
      <c r="C2427" t="s">
        <v>56</v>
      </c>
      <c r="D2427" t="s">
        <v>65</v>
      </c>
      <c r="E2427" t="s">
        <v>66</v>
      </c>
    </row>
    <row r="2428" spans="1:8" x14ac:dyDescent="0.2">
      <c r="A2428" t="s">
        <v>20</v>
      </c>
      <c r="B2428">
        <v>2014</v>
      </c>
      <c r="C2428" t="s">
        <v>56</v>
      </c>
      <c r="D2428" t="s">
        <v>65</v>
      </c>
      <c r="E2428" t="s">
        <v>83</v>
      </c>
      <c r="F2428">
        <v>5940.7774841600003</v>
      </c>
      <c r="G2428">
        <v>228.86691554690654</v>
      </c>
      <c r="H2428">
        <v>1.9264180573496974</v>
      </c>
    </row>
    <row r="2429" spans="1:8" x14ac:dyDescent="0.2">
      <c r="A2429" t="s">
        <v>20</v>
      </c>
      <c r="B2429">
        <v>2014</v>
      </c>
      <c r="C2429" t="s">
        <v>56</v>
      </c>
      <c r="D2429" t="s">
        <v>65</v>
      </c>
      <c r="E2429" t="s">
        <v>67</v>
      </c>
    </row>
    <row r="2430" spans="1:8" x14ac:dyDescent="0.2">
      <c r="A2430" t="s">
        <v>20</v>
      </c>
      <c r="B2430">
        <v>2014</v>
      </c>
      <c r="C2430" t="s">
        <v>56</v>
      </c>
      <c r="D2430" t="s">
        <v>65</v>
      </c>
      <c r="E2430" t="s">
        <v>68</v>
      </c>
      <c r="F2430">
        <v>97.855783849999995</v>
      </c>
      <c r="G2430">
        <v>3.7698687550390515</v>
      </c>
      <c r="H2430">
        <v>3.1731730321053003E-2</v>
      </c>
    </row>
    <row r="2431" spans="1:8" x14ac:dyDescent="0.2">
      <c r="A2431" t="s">
        <v>20</v>
      </c>
      <c r="B2431">
        <v>2014</v>
      </c>
      <c r="C2431" t="s">
        <v>56</v>
      </c>
      <c r="D2431" t="s">
        <v>65</v>
      </c>
      <c r="E2431" t="s">
        <v>58</v>
      </c>
      <c r="F2431">
        <v>6038.6332680100004</v>
      </c>
      <c r="G2431">
        <v>232.6367843019456</v>
      </c>
      <c r="H2431">
        <v>1.9581497876707503</v>
      </c>
    </row>
    <row r="2432" spans="1:8" x14ac:dyDescent="0.2">
      <c r="A2432" t="s">
        <v>20</v>
      </c>
      <c r="B2432">
        <v>2015</v>
      </c>
      <c r="C2432" t="s">
        <v>56</v>
      </c>
      <c r="D2432" t="s">
        <v>65</v>
      </c>
      <c r="E2432" t="s">
        <v>66</v>
      </c>
    </row>
    <row r="2433" spans="1:8" x14ac:dyDescent="0.2">
      <c r="A2433" t="s">
        <v>20</v>
      </c>
      <c r="B2433">
        <v>2015</v>
      </c>
      <c r="C2433" t="s">
        <v>56</v>
      </c>
      <c r="D2433" t="s">
        <v>65</v>
      </c>
      <c r="E2433" t="s">
        <v>83</v>
      </c>
      <c r="F2433">
        <v>7220.5635607900003</v>
      </c>
      <c r="G2433">
        <v>264.97940169566664</v>
      </c>
      <c r="H2433">
        <v>2.0771788845379073</v>
      </c>
    </row>
    <row r="2434" spans="1:8" x14ac:dyDescent="0.2">
      <c r="A2434" t="s">
        <v>20</v>
      </c>
      <c r="B2434">
        <v>2015</v>
      </c>
      <c r="C2434" t="s">
        <v>56</v>
      </c>
      <c r="D2434" t="s">
        <v>65</v>
      </c>
      <c r="E2434" t="s">
        <v>67</v>
      </c>
    </row>
    <row r="2435" spans="1:8" x14ac:dyDescent="0.2">
      <c r="A2435" t="s">
        <v>20</v>
      </c>
      <c r="B2435">
        <v>2015</v>
      </c>
      <c r="C2435" t="s">
        <v>56</v>
      </c>
      <c r="D2435" t="s">
        <v>65</v>
      </c>
      <c r="E2435" t="s">
        <v>68</v>
      </c>
      <c r="F2435">
        <v>114.720575</v>
      </c>
      <c r="G2435">
        <v>4.2100023176524672</v>
      </c>
      <c r="H2435">
        <v>3.3002293242880273E-2</v>
      </c>
    </row>
    <row r="2436" spans="1:8" x14ac:dyDescent="0.2">
      <c r="A2436" t="s">
        <v>20</v>
      </c>
      <c r="B2436">
        <v>2015</v>
      </c>
      <c r="C2436" t="s">
        <v>56</v>
      </c>
      <c r="D2436" t="s">
        <v>65</v>
      </c>
      <c r="E2436" t="s">
        <v>58</v>
      </c>
      <c r="F2436">
        <v>7335.2841357900006</v>
      </c>
      <c r="G2436">
        <v>269.18940401331912</v>
      </c>
      <c r="H2436">
        <v>2.1101811777807877</v>
      </c>
    </row>
    <row r="2437" spans="1:8" x14ac:dyDescent="0.2">
      <c r="A2437" t="s">
        <v>20</v>
      </c>
      <c r="B2437">
        <v>2016</v>
      </c>
      <c r="C2437" t="s">
        <v>56</v>
      </c>
      <c r="D2437" t="s">
        <v>65</v>
      </c>
      <c r="E2437" t="s">
        <v>66</v>
      </c>
    </row>
    <row r="2438" spans="1:8" x14ac:dyDescent="0.2">
      <c r="A2438" t="s">
        <v>20</v>
      </c>
      <c r="B2438">
        <v>2016</v>
      </c>
      <c r="C2438" t="s">
        <v>56</v>
      </c>
      <c r="D2438" t="s">
        <v>65</v>
      </c>
      <c r="E2438" t="s">
        <v>83</v>
      </c>
      <c r="F2438">
        <v>8152.0837405599996</v>
      </c>
      <c r="G2438">
        <v>285.58328566712737</v>
      </c>
      <c r="H2438">
        <v>2.1494903085657002</v>
      </c>
    </row>
    <row r="2439" spans="1:8" x14ac:dyDescent="0.2">
      <c r="A2439" t="s">
        <v>20</v>
      </c>
      <c r="B2439">
        <v>2016</v>
      </c>
      <c r="C2439" t="s">
        <v>56</v>
      </c>
      <c r="D2439" t="s">
        <v>65</v>
      </c>
      <c r="E2439" t="s">
        <v>67</v>
      </c>
    </row>
    <row r="2440" spans="1:8" x14ac:dyDescent="0.2">
      <c r="A2440" t="s">
        <v>20</v>
      </c>
      <c r="B2440">
        <v>2016</v>
      </c>
      <c r="C2440" t="s">
        <v>56</v>
      </c>
      <c r="D2440" t="s">
        <v>65</v>
      </c>
      <c r="E2440" t="s">
        <v>68</v>
      </c>
      <c r="F2440">
        <v>30.904454319999999</v>
      </c>
      <c r="G2440">
        <v>1.0826429030093561</v>
      </c>
      <c r="H2440">
        <v>8.1486926737320449E-3</v>
      </c>
    </row>
    <row r="2441" spans="1:8" x14ac:dyDescent="0.2">
      <c r="A2441" t="s">
        <v>20</v>
      </c>
      <c r="B2441">
        <v>2016</v>
      </c>
      <c r="C2441" t="s">
        <v>56</v>
      </c>
      <c r="D2441" t="s">
        <v>65</v>
      </c>
      <c r="E2441" t="s">
        <v>58</v>
      </c>
      <c r="F2441">
        <v>8182.9881948799994</v>
      </c>
      <c r="G2441">
        <v>286.66592857013671</v>
      </c>
      <c r="H2441">
        <v>2.1576390012394322</v>
      </c>
    </row>
    <row r="2442" spans="1:8" x14ac:dyDescent="0.2">
      <c r="A2442" t="s">
        <v>20</v>
      </c>
      <c r="B2442">
        <v>2017</v>
      </c>
      <c r="C2442" t="s">
        <v>56</v>
      </c>
      <c r="D2442" t="s">
        <v>65</v>
      </c>
      <c r="E2442" t="s">
        <v>66</v>
      </c>
    </row>
    <row r="2443" spans="1:8" x14ac:dyDescent="0.2">
      <c r="A2443" t="s">
        <v>20</v>
      </c>
      <c r="B2443">
        <v>2017</v>
      </c>
      <c r="C2443" t="s">
        <v>56</v>
      </c>
      <c r="D2443" t="s">
        <v>65</v>
      </c>
      <c r="E2443" t="s">
        <v>83</v>
      </c>
      <c r="F2443">
        <v>9335.6305713500005</v>
      </c>
      <c r="G2443">
        <v>310.88943245437827</v>
      </c>
      <c r="H2443">
        <v>2.2551272947105621</v>
      </c>
    </row>
    <row r="2444" spans="1:8" x14ac:dyDescent="0.2">
      <c r="A2444" t="s">
        <v>20</v>
      </c>
      <c r="B2444">
        <v>2017</v>
      </c>
      <c r="C2444" t="s">
        <v>56</v>
      </c>
      <c r="D2444" t="s">
        <v>65</v>
      </c>
      <c r="E2444" t="s">
        <v>67</v>
      </c>
    </row>
    <row r="2445" spans="1:8" x14ac:dyDescent="0.2">
      <c r="A2445" t="s">
        <v>20</v>
      </c>
      <c r="B2445">
        <v>2017</v>
      </c>
      <c r="C2445" t="s">
        <v>56</v>
      </c>
      <c r="D2445" t="s">
        <v>65</v>
      </c>
      <c r="E2445" t="s">
        <v>68</v>
      </c>
      <c r="F2445">
        <v>22.097929000000001</v>
      </c>
      <c r="G2445">
        <v>0.73589165217296015</v>
      </c>
      <c r="H2445">
        <v>5.3380050189014471E-3</v>
      </c>
    </row>
    <row r="2446" spans="1:8" x14ac:dyDescent="0.2">
      <c r="A2446" t="s">
        <v>20</v>
      </c>
      <c r="B2446">
        <v>2017</v>
      </c>
      <c r="C2446" t="s">
        <v>56</v>
      </c>
      <c r="D2446" t="s">
        <v>65</v>
      </c>
      <c r="E2446" t="s">
        <v>58</v>
      </c>
      <c r="F2446">
        <v>9357.7285003500001</v>
      </c>
      <c r="G2446">
        <v>311.62532410655126</v>
      </c>
      <c r="H2446">
        <v>2.2604652997294639</v>
      </c>
    </row>
    <row r="2447" spans="1:8" x14ac:dyDescent="0.2">
      <c r="A2447" t="s">
        <v>20</v>
      </c>
      <c r="B2447">
        <v>2018</v>
      </c>
      <c r="C2447" t="s">
        <v>56</v>
      </c>
      <c r="D2447" t="s">
        <v>65</v>
      </c>
      <c r="E2447" t="s">
        <v>66</v>
      </c>
    </row>
    <row r="2448" spans="1:8" x14ac:dyDescent="0.2">
      <c r="A2448" t="s">
        <v>20</v>
      </c>
      <c r="B2448">
        <v>2018</v>
      </c>
      <c r="C2448" t="s">
        <v>56</v>
      </c>
      <c r="D2448" t="s">
        <v>65</v>
      </c>
      <c r="E2448" t="s">
        <v>83</v>
      </c>
    </row>
    <row r="2449" spans="1:8" x14ac:dyDescent="0.2">
      <c r="A2449" t="s">
        <v>20</v>
      </c>
      <c r="B2449">
        <v>2018</v>
      </c>
      <c r="C2449" t="s">
        <v>56</v>
      </c>
      <c r="D2449" t="s">
        <v>65</v>
      </c>
      <c r="E2449" t="s">
        <v>67</v>
      </c>
    </row>
    <row r="2450" spans="1:8" x14ac:dyDescent="0.2">
      <c r="A2450" t="s">
        <v>20</v>
      </c>
      <c r="B2450">
        <v>2018</v>
      </c>
      <c r="C2450" t="s">
        <v>56</v>
      </c>
      <c r="D2450" t="s">
        <v>65</v>
      </c>
      <c r="E2450" t="s">
        <v>68</v>
      </c>
      <c r="F2450">
        <v>9892.5988512300009</v>
      </c>
      <c r="G2450">
        <v>312.66014317755554</v>
      </c>
      <c r="H2450">
        <v>2.3933198171911658</v>
      </c>
    </row>
    <row r="2451" spans="1:8" x14ac:dyDescent="0.2">
      <c r="A2451" t="s">
        <v>20</v>
      </c>
      <c r="B2451">
        <v>2018</v>
      </c>
      <c r="C2451" t="s">
        <v>56</v>
      </c>
      <c r="D2451" t="s">
        <v>65</v>
      </c>
      <c r="E2451" t="s">
        <v>58</v>
      </c>
      <c r="F2451">
        <v>9892.5988512300009</v>
      </c>
      <c r="G2451">
        <v>312.66014317755554</v>
      </c>
      <c r="H2451">
        <v>2.3933198171911658</v>
      </c>
    </row>
    <row r="2452" spans="1:8" x14ac:dyDescent="0.2">
      <c r="A2452" t="s">
        <v>20</v>
      </c>
      <c r="B2452">
        <v>2019</v>
      </c>
      <c r="C2452" t="s">
        <v>56</v>
      </c>
      <c r="D2452" t="s">
        <v>65</v>
      </c>
      <c r="E2452" t="s">
        <v>83</v>
      </c>
      <c r="F2452">
        <v>8823.5509484599988</v>
      </c>
      <c r="G2452">
        <v>265.25372993962606</v>
      </c>
      <c r="H2452">
        <v>2.1184902164131496</v>
      </c>
    </row>
    <row r="2453" spans="1:8" x14ac:dyDescent="0.2">
      <c r="A2453" t="s">
        <v>20</v>
      </c>
      <c r="B2453">
        <v>2019</v>
      </c>
      <c r="C2453" t="s">
        <v>56</v>
      </c>
      <c r="D2453" t="s">
        <v>65</v>
      </c>
      <c r="E2453" t="s">
        <v>67</v>
      </c>
    </row>
    <row r="2454" spans="1:8" x14ac:dyDescent="0.2">
      <c r="A2454" t="s">
        <v>20</v>
      </c>
      <c r="B2454">
        <v>2019</v>
      </c>
      <c r="C2454" t="s">
        <v>56</v>
      </c>
      <c r="D2454" t="s">
        <v>65</v>
      </c>
      <c r="E2454" t="s">
        <v>68</v>
      </c>
      <c r="F2454">
        <v>27.669709340000001</v>
      </c>
      <c r="G2454">
        <v>0.83180724536546058</v>
      </c>
      <c r="H2454">
        <v>6.643358084538099E-3</v>
      </c>
    </row>
    <row r="2455" spans="1:8" x14ac:dyDescent="0.2">
      <c r="A2455" t="s">
        <v>20</v>
      </c>
      <c r="B2455">
        <v>2019</v>
      </c>
      <c r="C2455" t="s">
        <v>56</v>
      </c>
      <c r="D2455" t="s">
        <v>65</v>
      </c>
      <c r="E2455" t="s">
        <v>58</v>
      </c>
      <c r="F2455">
        <v>8851.2206577999987</v>
      </c>
      <c r="G2455">
        <v>266.08553718499149</v>
      </c>
      <c r="H2455">
        <v>2.1251335744976876</v>
      </c>
    </row>
    <row r="2456" spans="1:8" x14ac:dyDescent="0.2">
      <c r="A2456" t="s">
        <v>20</v>
      </c>
      <c r="B2456">
        <v>2008</v>
      </c>
      <c r="C2456" t="s">
        <v>56</v>
      </c>
      <c r="D2456" t="s">
        <v>84</v>
      </c>
      <c r="E2456" t="s">
        <v>58</v>
      </c>
      <c r="F2456">
        <v>50.88000512</v>
      </c>
      <c r="G2456">
        <v>2.6265798111829111</v>
      </c>
      <c r="H2456">
        <v>3.0911967541284235E-2</v>
      </c>
    </row>
    <row r="2457" spans="1:8" x14ac:dyDescent="0.2">
      <c r="A2457" t="s">
        <v>20</v>
      </c>
      <c r="B2457">
        <v>2009</v>
      </c>
      <c r="C2457" t="s">
        <v>56</v>
      </c>
      <c r="D2457" t="s">
        <v>84</v>
      </c>
      <c r="E2457" t="s">
        <v>58</v>
      </c>
      <c r="F2457">
        <v>12.71856685</v>
      </c>
      <c r="G2457">
        <v>0.62533307397572035</v>
      </c>
      <c r="H2457">
        <v>7.535311341799523E-3</v>
      </c>
    </row>
    <row r="2458" spans="1:8" x14ac:dyDescent="0.2">
      <c r="A2458" t="s">
        <v>20</v>
      </c>
      <c r="B2458">
        <v>2010</v>
      </c>
      <c r="C2458" t="s">
        <v>56</v>
      </c>
      <c r="D2458" t="s">
        <v>84</v>
      </c>
      <c r="E2458" t="s">
        <v>58</v>
      </c>
      <c r="F2458">
        <v>17.356050719999999</v>
      </c>
      <c r="G2458">
        <v>0.8127050325723979</v>
      </c>
      <c r="H2458">
        <v>9.2789351441666165E-3</v>
      </c>
    </row>
    <row r="2459" spans="1:8" x14ac:dyDescent="0.2">
      <c r="A2459" t="s">
        <v>20</v>
      </c>
      <c r="B2459">
        <v>2011</v>
      </c>
      <c r="C2459" t="s">
        <v>56</v>
      </c>
      <c r="D2459" t="s">
        <v>84</v>
      </c>
      <c r="E2459" t="s">
        <v>58</v>
      </c>
      <c r="F2459">
        <v>61.037319580000002</v>
      </c>
      <c r="G2459">
        <v>2.7224263709377952</v>
      </c>
      <c r="H2459">
        <v>2.7852819682957629E-2</v>
      </c>
    </row>
    <row r="2460" spans="1:8" x14ac:dyDescent="0.2">
      <c r="A2460" t="s">
        <v>20</v>
      </c>
      <c r="B2460">
        <v>2012</v>
      </c>
      <c r="C2460" t="s">
        <v>56</v>
      </c>
      <c r="D2460" t="s">
        <v>84</v>
      </c>
      <c r="E2460" t="s">
        <v>58</v>
      </c>
      <c r="F2460">
        <v>38.885830589999998</v>
      </c>
      <c r="G2460">
        <v>1.6514579875131865</v>
      </c>
      <c r="H2460">
        <v>1.5680357508993412E-2</v>
      </c>
    </row>
    <row r="2461" spans="1:8" x14ac:dyDescent="0.2">
      <c r="A2461" t="s">
        <v>20</v>
      </c>
      <c r="B2461">
        <v>2013</v>
      </c>
      <c r="C2461" t="s">
        <v>56</v>
      </c>
      <c r="D2461" t="s">
        <v>84</v>
      </c>
      <c r="E2461" t="s">
        <v>58</v>
      </c>
      <c r="F2461">
        <v>14.29861524</v>
      </c>
      <c r="G2461">
        <v>0.5785560724851142</v>
      </c>
      <c r="H2461">
        <v>5.2677473867689985E-3</v>
      </c>
    </row>
    <row r="2462" spans="1:8" x14ac:dyDescent="0.2">
      <c r="A2462" t="s">
        <v>20</v>
      </c>
      <c r="B2462">
        <v>2014</v>
      </c>
      <c r="C2462" t="s">
        <v>56</v>
      </c>
      <c r="D2462" t="s">
        <v>84</v>
      </c>
      <c r="E2462" t="s">
        <v>58</v>
      </c>
      <c r="F2462">
        <v>26.509647950000002</v>
      </c>
      <c r="G2462">
        <v>1.021277328553023</v>
      </c>
      <c r="H2462">
        <v>8.5962931015390945E-3</v>
      </c>
    </row>
    <row r="2463" spans="1:8" x14ac:dyDescent="0.2">
      <c r="A2463" t="s">
        <v>20</v>
      </c>
      <c r="B2463">
        <v>2015</v>
      </c>
      <c r="C2463" t="s">
        <v>56</v>
      </c>
      <c r="D2463" t="s">
        <v>84</v>
      </c>
      <c r="E2463" t="s">
        <v>58</v>
      </c>
      <c r="F2463">
        <v>143.97272629</v>
      </c>
      <c r="G2463">
        <v>5.2834943632355778</v>
      </c>
      <c r="H2463">
        <v>4.1417419081097868E-2</v>
      </c>
    </row>
    <row r="2464" spans="1:8" x14ac:dyDescent="0.2">
      <c r="A2464" t="s">
        <v>20</v>
      </c>
      <c r="B2464">
        <v>2016</v>
      </c>
      <c r="C2464" t="s">
        <v>56</v>
      </c>
      <c r="D2464" t="s">
        <v>84</v>
      </c>
      <c r="E2464" t="s">
        <v>58</v>
      </c>
      <c r="F2464">
        <v>29.433749219999999</v>
      </c>
      <c r="G2464">
        <v>1.0311212543030648</v>
      </c>
      <c r="H2464">
        <v>7.7609063776370299E-3</v>
      </c>
    </row>
    <row r="2465" spans="1:8" x14ac:dyDescent="0.2">
      <c r="A2465" t="s">
        <v>20</v>
      </c>
      <c r="B2465">
        <v>2017</v>
      </c>
      <c r="C2465" t="s">
        <v>56</v>
      </c>
      <c r="D2465" t="s">
        <v>84</v>
      </c>
      <c r="E2465" t="s">
        <v>58</v>
      </c>
      <c r="F2465">
        <v>288.14212108999999</v>
      </c>
      <c r="G2465">
        <v>9.5955318504979008</v>
      </c>
      <c r="H2465">
        <v>6.9603992687972169E-2</v>
      </c>
    </row>
    <row r="2466" spans="1:8" x14ac:dyDescent="0.2">
      <c r="A2466" t="s">
        <v>20</v>
      </c>
      <c r="B2466">
        <v>2018</v>
      </c>
      <c r="C2466" t="s">
        <v>56</v>
      </c>
      <c r="D2466" t="s">
        <v>84</v>
      </c>
      <c r="E2466" t="s">
        <v>58</v>
      </c>
      <c r="F2466">
        <v>584.43140382000001</v>
      </c>
      <c r="G2466">
        <v>18.471223704082711</v>
      </c>
      <c r="H2466">
        <v>0.14139168903804758</v>
      </c>
    </row>
    <row r="2467" spans="1:8" x14ac:dyDescent="0.2">
      <c r="A2467" t="s">
        <v>20</v>
      </c>
      <c r="B2467">
        <v>2019</v>
      </c>
      <c r="C2467" t="s">
        <v>56</v>
      </c>
      <c r="D2467" t="s">
        <v>84</v>
      </c>
      <c r="E2467" t="s">
        <v>58</v>
      </c>
      <c r="F2467">
        <v>515.30677831000003</v>
      </c>
      <c r="G2467">
        <v>15.491160623235922</v>
      </c>
      <c r="H2467">
        <v>0.12372256642226878</v>
      </c>
    </row>
    <row r="2468" spans="1:8" x14ac:dyDescent="0.2">
      <c r="A2468" t="s">
        <v>21</v>
      </c>
      <c r="B2468">
        <v>2008</v>
      </c>
      <c r="C2468" t="s">
        <v>56</v>
      </c>
      <c r="D2468" t="s">
        <v>57</v>
      </c>
      <c r="E2468" t="s">
        <v>58</v>
      </c>
      <c r="F2468">
        <v>423.28608787000007</v>
      </c>
      <c r="G2468">
        <v>423.28608787000007</v>
      </c>
      <c r="H2468">
        <v>1.6826521404054593</v>
      </c>
    </row>
    <row r="2469" spans="1:8" x14ac:dyDescent="0.2">
      <c r="A2469" t="s">
        <v>21</v>
      </c>
      <c r="B2469">
        <v>2009</v>
      </c>
      <c r="C2469" t="s">
        <v>56</v>
      </c>
      <c r="D2469" t="s">
        <v>57</v>
      </c>
      <c r="E2469" t="s">
        <v>58</v>
      </c>
      <c r="F2469">
        <v>577.77554526000006</v>
      </c>
      <c r="G2469">
        <v>577.77554526000006</v>
      </c>
      <c r="H2469">
        <v>2.1307051751074573</v>
      </c>
    </row>
    <row r="2470" spans="1:8" x14ac:dyDescent="0.2">
      <c r="A2470" t="s">
        <v>21</v>
      </c>
      <c r="B2470">
        <v>2010</v>
      </c>
      <c r="C2470" t="s">
        <v>56</v>
      </c>
      <c r="D2470" t="s">
        <v>57</v>
      </c>
      <c r="E2470" t="s">
        <v>58</v>
      </c>
      <c r="F2470">
        <v>840.62937794999993</v>
      </c>
      <c r="G2470">
        <v>840.62937794999993</v>
      </c>
      <c r="H2470">
        <v>2.8553706723123535</v>
      </c>
    </row>
    <row r="2471" spans="1:8" x14ac:dyDescent="0.2">
      <c r="A2471" t="s">
        <v>21</v>
      </c>
      <c r="B2471">
        <v>2011</v>
      </c>
      <c r="C2471" t="s">
        <v>56</v>
      </c>
      <c r="D2471" t="s">
        <v>57</v>
      </c>
      <c r="E2471" t="s">
        <v>58</v>
      </c>
      <c r="F2471">
        <v>1328.3122281199999</v>
      </c>
      <c r="G2471">
        <v>1328.3122281199999</v>
      </c>
      <c r="H2471">
        <v>3.8295090147017423</v>
      </c>
    </row>
    <row r="2472" spans="1:8" x14ac:dyDescent="0.2">
      <c r="A2472" t="s">
        <v>21</v>
      </c>
      <c r="B2472">
        <v>2012</v>
      </c>
      <c r="C2472" t="s">
        <v>56</v>
      </c>
      <c r="D2472" t="s">
        <v>57</v>
      </c>
      <c r="E2472" t="s">
        <v>58</v>
      </c>
      <c r="F2472">
        <v>1947.3696243700003</v>
      </c>
      <c r="G2472">
        <v>1947.3696243700003</v>
      </c>
      <c r="H2472">
        <v>4.8166764586423119</v>
      </c>
    </row>
    <row r="2473" spans="1:8" x14ac:dyDescent="0.2">
      <c r="A2473" t="s">
        <v>21</v>
      </c>
      <c r="B2473">
        <v>2013</v>
      </c>
      <c r="C2473" t="s">
        <v>56</v>
      </c>
      <c r="D2473" t="s">
        <v>57</v>
      </c>
      <c r="E2473" t="s">
        <v>58</v>
      </c>
      <c r="F2473">
        <v>2345.3850223899999</v>
      </c>
      <c r="G2473">
        <v>2345.3850223899999</v>
      </c>
      <c r="H2473">
        <v>5.1433893349318716</v>
      </c>
    </row>
    <row r="2474" spans="1:8" x14ac:dyDescent="0.2">
      <c r="A2474" t="s">
        <v>21</v>
      </c>
      <c r="B2474">
        <v>2014</v>
      </c>
      <c r="C2474" t="s">
        <v>56</v>
      </c>
      <c r="D2474" t="s">
        <v>57</v>
      </c>
      <c r="E2474" t="s">
        <v>58</v>
      </c>
      <c r="F2474">
        <v>2149.6478458399997</v>
      </c>
      <c r="G2474">
        <v>2149.6478458399997</v>
      </c>
      <c r="H2474">
        <v>4.3060593914084606</v>
      </c>
    </row>
    <row r="2475" spans="1:8" x14ac:dyDescent="0.2">
      <c r="A2475" t="s">
        <v>21</v>
      </c>
      <c r="B2475">
        <v>2015</v>
      </c>
      <c r="C2475" t="s">
        <v>56</v>
      </c>
      <c r="D2475" t="s">
        <v>57</v>
      </c>
      <c r="E2475" t="s">
        <v>58</v>
      </c>
      <c r="F2475">
        <v>2256.8835328700002</v>
      </c>
      <c r="G2475">
        <v>2256.8835328700002</v>
      </c>
      <c r="H2475">
        <v>4.1723271747875641</v>
      </c>
    </row>
    <row r="2476" spans="1:8" x14ac:dyDescent="0.2">
      <c r="A2476" t="s">
        <v>21</v>
      </c>
      <c r="B2476">
        <v>2016</v>
      </c>
      <c r="C2476" t="s">
        <v>56</v>
      </c>
      <c r="D2476" t="s">
        <v>57</v>
      </c>
      <c r="E2476" t="s">
        <v>58</v>
      </c>
      <c r="F2476">
        <v>1753.9282628600001</v>
      </c>
      <c r="G2476">
        <v>1753.9282628600001</v>
      </c>
      <c r="H2476">
        <v>3.0288344797209685</v>
      </c>
    </row>
    <row r="2477" spans="1:8" x14ac:dyDescent="0.2">
      <c r="A2477" t="s">
        <v>21</v>
      </c>
      <c r="B2477">
        <v>2017</v>
      </c>
      <c r="C2477" t="s">
        <v>56</v>
      </c>
      <c r="D2477" t="s">
        <v>57</v>
      </c>
      <c r="E2477" t="s">
        <v>58</v>
      </c>
      <c r="F2477">
        <v>1455.3861911599997</v>
      </c>
      <c r="G2477">
        <v>1455.3861911599997</v>
      </c>
      <c r="H2477">
        <v>2.3391328506987112</v>
      </c>
    </row>
    <row r="2478" spans="1:8" x14ac:dyDescent="0.2">
      <c r="A2478" t="s">
        <v>21</v>
      </c>
      <c r="B2478">
        <v>2018</v>
      </c>
      <c r="C2478" t="s">
        <v>56</v>
      </c>
      <c r="D2478" t="s">
        <v>57</v>
      </c>
      <c r="E2478" t="s">
        <v>58</v>
      </c>
      <c r="F2478">
        <v>1616.3378610448453</v>
      </c>
      <c r="G2478">
        <v>1616.3378610448453</v>
      </c>
      <c r="H2478">
        <v>2.4817793344418422</v>
      </c>
    </row>
    <row r="2479" spans="1:8" x14ac:dyDescent="0.2">
      <c r="A2479" t="s">
        <v>21</v>
      </c>
      <c r="B2479">
        <v>2019</v>
      </c>
      <c r="C2479" t="s">
        <v>56</v>
      </c>
      <c r="D2479" t="s">
        <v>57</v>
      </c>
      <c r="E2479" t="s">
        <v>58</v>
      </c>
      <c r="F2479">
        <v>1731.2222870164419</v>
      </c>
      <c r="G2479">
        <v>1731.2222870164419</v>
      </c>
      <c r="H2479">
        <v>2.5916202640049986</v>
      </c>
    </row>
    <row r="2480" spans="1:8" x14ac:dyDescent="0.2">
      <c r="A2480" t="s">
        <v>21</v>
      </c>
      <c r="B2480">
        <v>2008</v>
      </c>
      <c r="C2480" t="s">
        <v>56</v>
      </c>
      <c r="D2480" t="s">
        <v>59</v>
      </c>
      <c r="E2480" t="s">
        <v>60</v>
      </c>
      <c r="F2480">
        <v>0.88050770999999994</v>
      </c>
      <c r="G2480">
        <v>0.88050770999999994</v>
      </c>
      <c r="H2480">
        <v>3.5002052402205003E-3</v>
      </c>
    </row>
    <row r="2481" spans="1:8" x14ac:dyDescent="0.2">
      <c r="A2481" t="s">
        <v>21</v>
      </c>
      <c r="B2481">
        <v>2008</v>
      </c>
      <c r="C2481" t="s">
        <v>56</v>
      </c>
      <c r="D2481" t="s">
        <v>59</v>
      </c>
      <c r="E2481" t="s">
        <v>61</v>
      </c>
    </row>
    <row r="2482" spans="1:8" x14ac:dyDescent="0.2">
      <c r="A2482" t="s">
        <v>21</v>
      </c>
      <c r="B2482">
        <v>2008</v>
      </c>
      <c r="C2482" t="s">
        <v>56</v>
      </c>
      <c r="D2482" t="s">
        <v>59</v>
      </c>
      <c r="E2482" t="s">
        <v>62</v>
      </c>
      <c r="F2482">
        <v>0.16639417000000001</v>
      </c>
      <c r="G2482">
        <v>0.16639417000000001</v>
      </c>
      <c r="H2482">
        <v>6.6145218169201591E-4</v>
      </c>
    </row>
    <row r="2483" spans="1:8" x14ac:dyDescent="0.2">
      <c r="A2483" t="s">
        <v>21</v>
      </c>
      <c r="B2483">
        <v>2008</v>
      </c>
      <c r="C2483" t="s">
        <v>56</v>
      </c>
      <c r="D2483" t="s">
        <v>59</v>
      </c>
      <c r="E2483" t="s">
        <v>58</v>
      </c>
      <c r="F2483">
        <v>1.0469018800000001</v>
      </c>
      <c r="G2483">
        <v>1.0469018800000001</v>
      </c>
      <c r="H2483">
        <v>4.1616574219125162E-3</v>
      </c>
    </row>
    <row r="2484" spans="1:8" x14ac:dyDescent="0.2">
      <c r="A2484" t="s">
        <v>21</v>
      </c>
      <c r="B2484">
        <v>2009</v>
      </c>
      <c r="C2484" t="s">
        <v>56</v>
      </c>
      <c r="D2484" t="s">
        <v>59</v>
      </c>
      <c r="E2484" t="s">
        <v>60</v>
      </c>
    </row>
    <row r="2485" spans="1:8" x14ac:dyDescent="0.2">
      <c r="A2485" t="s">
        <v>21</v>
      </c>
      <c r="B2485">
        <v>2009</v>
      </c>
      <c r="C2485" t="s">
        <v>56</v>
      </c>
      <c r="D2485" t="s">
        <v>59</v>
      </c>
      <c r="E2485" t="s">
        <v>61</v>
      </c>
    </row>
    <row r="2486" spans="1:8" x14ac:dyDescent="0.2">
      <c r="A2486" t="s">
        <v>21</v>
      </c>
      <c r="B2486">
        <v>2009</v>
      </c>
      <c r="C2486" t="s">
        <v>56</v>
      </c>
      <c r="D2486" t="s">
        <v>59</v>
      </c>
      <c r="E2486" t="s">
        <v>62</v>
      </c>
      <c r="F2486">
        <v>4.6529589999999996E-2</v>
      </c>
      <c r="G2486">
        <v>4.6529589999999996E-2</v>
      </c>
      <c r="H2486">
        <v>1.7159057530552737E-4</v>
      </c>
    </row>
    <row r="2487" spans="1:8" x14ac:dyDescent="0.2">
      <c r="A2487" t="s">
        <v>21</v>
      </c>
      <c r="B2487">
        <v>2009</v>
      </c>
      <c r="C2487" t="s">
        <v>56</v>
      </c>
      <c r="D2487" t="s">
        <v>59</v>
      </c>
      <c r="E2487" t="s">
        <v>58</v>
      </c>
      <c r="F2487">
        <v>4.6529589999999996E-2</v>
      </c>
      <c r="G2487">
        <v>4.6529589999999996E-2</v>
      </c>
      <c r="H2487">
        <v>1.7159057530552737E-4</v>
      </c>
    </row>
    <row r="2488" spans="1:8" x14ac:dyDescent="0.2">
      <c r="A2488" t="s">
        <v>21</v>
      </c>
      <c r="B2488">
        <v>2010</v>
      </c>
      <c r="C2488" t="s">
        <v>56</v>
      </c>
      <c r="D2488" t="s">
        <v>59</v>
      </c>
      <c r="E2488" t="s">
        <v>60</v>
      </c>
      <c r="F2488">
        <v>20.15081867</v>
      </c>
      <c r="G2488">
        <v>20.15081867</v>
      </c>
      <c r="H2488">
        <v>6.844640237736796E-2</v>
      </c>
    </row>
    <row r="2489" spans="1:8" x14ac:dyDescent="0.2">
      <c r="A2489" t="s">
        <v>21</v>
      </c>
      <c r="B2489">
        <v>2010</v>
      </c>
      <c r="C2489" t="s">
        <v>56</v>
      </c>
      <c r="D2489" t="s">
        <v>59</v>
      </c>
      <c r="E2489" t="s">
        <v>61</v>
      </c>
    </row>
    <row r="2490" spans="1:8" x14ac:dyDescent="0.2">
      <c r="A2490" t="s">
        <v>21</v>
      </c>
      <c r="B2490">
        <v>2010</v>
      </c>
      <c r="C2490" t="s">
        <v>56</v>
      </c>
      <c r="D2490" t="s">
        <v>59</v>
      </c>
      <c r="E2490" t="s">
        <v>62</v>
      </c>
    </row>
    <row r="2491" spans="1:8" x14ac:dyDescent="0.2">
      <c r="A2491" t="s">
        <v>21</v>
      </c>
      <c r="B2491">
        <v>2010</v>
      </c>
      <c r="C2491" t="s">
        <v>56</v>
      </c>
      <c r="D2491" t="s">
        <v>59</v>
      </c>
      <c r="E2491" t="s">
        <v>58</v>
      </c>
      <c r="F2491">
        <v>20.15081867</v>
      </c>
      <c r="G2491">
        <v>20.15081867</v>
      </c>
      <c r="H2491">
        <v>6.844640237736796E-2</v>
      </c>
    </row>
    <row r="2492" spans="1:8" x14ac:dyDescent="0.2">
      <c r="A2492" t="s">
        <v>21</v>
      </c>
      <c r="B2492">
        <v>2011</v>
      </c>
      <c r="C2492" t="s">
        <v>56</v>
      </c>
      <c r="D2492" t="s">
        <v>59</v>
      </c>
      <c r="E2492" t="s">
        <v>60</v>
      </c>
      <c r="F2492">
        <v>39.544800509999995</v>
      </c>
      <c r="G2492">
        <v>39.544800509999995</v>
      </c>
      <c r="H2492">
        <v>0.11400720917247038</v>
      </c>
    </row>
    <row r="2493" spans="1:8" x14ac:dyDescent="0.2">
      <c r="A2493" t="s">
        <v>21</v>
      </c>
      <c r="B2493">
        <v>2011</v>
      </c>
      <c r="C2493" t="s">
        <v>56</v>
      </c>
      <c r="D2493" t="s">
        <v>59</v>
      </c>
      <c r="E2493" t="s">
        <v>61</v>
      </c>
    </row>
    <row r="2494" spans="1:8" x14ac:dyDescent="0.2">
      <c r="A2494" t="s">
        <v>21</v>
      </c>
      <c r="B2494">
        <v>2011</v>
      </c>
      <c r="C2494" t="s">
        <v>56</v>
      </c>
      <c r="D2494" t="s">
        <v>59</v>
      </c>
      <c r="E2494" t="s">
        <v>62</v>
      </c>
    </row>
    <row r="2495" spans="1:8" x14ac:dyDescent="0.2">
      <c r="A2495" t="s">
        <v>21</v>
      </c>
      <c r="B2495">
        <v>2011</v>
      </c>
      <c r="C2495" t="s">
        <v>56</v>
      </c>
      <c r="D2495" t="s">
        <v>59</v>
      </c>
      <c r="E2495" t="s">
        <v>58</v>
      </c>
      <c r="F2495">
        <v>39.544800509999995</v>
      </c>
      <c r="G2495">
        <v>39.544800509999995</v>
      </c>
      <c r="H2495">
        <v>0.11400720917247038</v>
      </c>
    </row>
    <row r="2496" spans="1:8" x14ac:dyDescent="0.2">
      <c r="A2496" t="s">
        <v>21</v>
      </c>
      <c r="B2496">
        <v>2012</v>
      </c>
      <c r="C2496" t="s">
        <v>56</v>
      </c>
      <c r="D2496" t="s">
        <v>59</v>
      </c>
      <c r="E2496" t="s">
        <v>60</v>
      </c>
      <c r="F2496">
        <v>13.875223630000001</v>
      </c>
      <c r="G2496">
        <v>13.875223630000001</v>
      </c>
      <c r="H2496">
        <v>3.4319351694026605E-2</v>
      </c>
    </row>
    <row r="2497" spans="1:8" x14ac:dyDescent="0.2">
      <c r="A2497" t="s">
        <v>21</v>
      </c>
      <c r="B2497">
        <v>2012</v>
      </c>
      <c r="C2497" t="s">
        <v>56</v>
      </c>
      <c r="D2497" t="s">
        <v>59</v>
      </c>
      <c r="E2497" t="s">
        <v>61</v>
      </c>
    </row>
    <row r="2498" spans="1:8" x14ac:dyDescent="0.2">
      <c r="A2498" t="s">
        <v>21</v>
      </c>
      <c r="B2498">
        <v>2012</v>
      </c>
      <c r="C2498" t="s">
        <v>56</v>
      </c>
      <c r="D2498" t="s">
        <v>59</v>
      </c>
      <c r="E2498" t="s">
        <v>62</v>
      </c>
      <c r="F2498">
        <v>15.508461630000001</v>
      </c>
      <c r="G2498">
        <v>15.508461630000001</v>
      </c>
      <c r="H2498">
        <v>3.8359046535474624E-2</v>
      </c>
    </row>
    <row r="2499" spans="1:8" x14ac:dyDescent="0.2">
      <c r="A2499" t="s">
        <v>21</v>
      </c>
      <c r="B2499">
        <v>2012</v>
      </c>
      <c r="C2499" t="s">
        <v>56</v>
      </c>
      <c r="D2499" t="s">
        <v>59</v>
      </c>
      <c r="E2499" t="s">
        <v>58</v>
      </c>
      <c r="F2499">
        <v>29.38368526</v>
      </c>
      <c r="G2499">
        <v>29.38368526</v>
      </c>
      <c r="H2499">
        <v>7.2678398229501229E-2</v>
      </c>
    </row>
    <row r="2500" spans="1:8" x14ac:dyDescent="0.2">
      <c r="A2500" t="s">
        <v>21</v>
      </c>
      <c r="B2500">
        <v>2013</v>
      </c>
      <c r="C2500" t="s">
        <v>56</v>
      </c>
      <c r="D2500" t="s">
        <v>59</v>
      </c>
      <c r="E2500" t="s">
        <v>60</v>
      </c>
      <c r="F2500">
        <v>121.42926886000004</v>
      </c>
      <c r="G2500">
        <v>121.42926886000004</v>
      </c>
      <c r="H2500">
        <v>0.26629231466936731</v>
      </c>
    </row>
    <row r="2501" spans="1:8" x14ac:dyDescent="0.2">
      <c r="A2501" t="s">
        <v>21</v>
      </c>
      <c r="B2501">
        <v>2013</v>
      </c>
      <c r="C2501" t="s">
        <v>56</v>
      </c>
      <c r="D2501" t="s">
        <v>59</v>
      </c>
      <c r="E2501" t="s">
        <v>61</v>
      </c>
    </row>
    <row r="2502" spans="1:8" x14ac:dyDescent="0.2">
      <c r="A2502" t="s">
        <v>21</v>
      </c>
      <c r="B2502">
        <v>2013</v>
      </c>
      <c r="C2502" t="s">
        <v>56</v>
      </c>
      <c r="D2502" t="s">
        <v>59</v>
      </c>
      <c r="E2502" t="s">
        <v>62</v>
      </c>
      <c r="F2502">
        <v>18.025114130000002</v>
      </c>
      <c r="G2502">
        <v>18.025114130000002</v>
      </c>
      <c r="H2502">
        <v>3.9528767725606963E-2</v>
      </c>
    </row>
    <row r="2503" spans="1:8" x14ac:dyDescent="0.2">
      <c r="A2503" t="s">
        <v>21</v>
      </c>
      <c r="B2503">
        <v>2013</v>
      </c>
      <c r="C2503" t="s">
        <v>56</v>
      </c>
      <c r="D2503" t="s">
        <v>59</v>
      </c>
      <c r="E2503" t="s">
        <v>58</v>
      </c>
      <c r="F2503">
        <v>139.45438299000003</v>
      </c>
      <c r="G2503">
        <v>139.45438299000003</v>
      </c>
      <c r="H2503">
        <v>0.3058210823949743</v>
      </c>
    </row>
    <row r="2504" spans="1:8" x14ac:dyDescent="0.2">
      <c r="A2504" t="s">
        <v>21</v>
      </c>
      <c r="B2504">
        <v>2014</v>
      </c>
      <c r="C2504" t="s">
        <v>56</v>
      </c>
      <c r="D2504" t="s">
        <v>59</v>
      </c>
      <c r="E2504" t="s">
        <v>60</v>
      </c>
      <c r="F2504">
        <v>279.72321225999997</v>
      </c>
      <c r="G2504">
        <v>279.72321225999997</v>
      </c>
      <c r="H2504">
        <v>0.56032655184804969</v>
      </c>
    </row>
    <row r="2505" spans="1:8" x14ac:dyDescent="0.2">
      <c r="A2505" t="s">
        <v>21</v>
      </c>
      <c r="B2505">
        <v>2014</v>
      </c>
      <c r="C2505" t="s">
        <v>56</v>
      </c>
      <c r="D2505" t="s">
        <v>59</v>
      </c>
      <c r="E2505" t="s">
        <v>61</v>
      </c>
    </row>
    <row r="2506" spans="1:8" x14ac:dyDescent="0.2">
      <c r="A2506" t="s">
        <v>21</v>
      </c>
      <c r="B2506">
        <v>2014</v>
      </c>
      <c r="C2506" t="s">
        <v>56</v>
      </c>
      <c r="D2506" t="s">
        <v>59</v>
      </c>
      <c r="E2506" t="s">
        <v>62</v>
      </c>
      <c r="F2506">
        <v>4.0917074500000004</v>
      </c>
      <c r="G2506">
        <v>4.0917074500000004</v>
      </c>
      <c r="H2506">
        <v>8.1962891392025113E-3</v>
      </c>
    </row>
    <row r="2507" spans="1:8" x14ac:dyDescent="0.2">
      <c r="A2507" t="s">
        <v>21</v>
      </c>
      <c r="B2507">
        <v>2014</v>
      </c>
      <c r="C2507" t="s">
        <v>56</v>
      </c>
      <c r="D2507" t="s">
        <v>59</v>
      </c>
      <c r="E2507" t="s">
        <v>58</v>
      </c>
      <c r="F2507">
        <v>283.81491970999997</v>
      </c>
      <c r="G2507">
        <v>283.81491970999997</v>
      </c>
      <c r="H2507">
        <v>0.56852284098725214</v>
      </c>
    </row>
    <row r="2508" spans="1:8" x14ac:dyDescent="0.2">
      <c r="A2508" t="s">
        <v>21</v>
      </c>
      <c r="B2508">
        <v>2015</v>
      </c>
      <c r="C2508" t="s">
        <v>56</v>
      </c>
      <c r="D2508" t="s">
        <v>59</v>
      </c>
      <c r="E2508" t="s">
        <v>60</v>
      </c>
      <c r="F2508">
        <v>112.47499682</v>
      </c>
      <c r="G2508">
        <v>112.47499682</v>
      </c>
      <c r="H2508">
        <v>0.20793385165049288</v>
      </c>
    </row>
    <row r="2509" spans="1:8" x14ac:dyDescent="0.2">
      <c r="A2509" t="s">
        <v>21</v>
      </c>
      <c r="B2509">
        <v>2015</v>
      </c>
      <c r="C2509" t="s">
        <v>56</v>
      </c>
      <c r="D2509" t="s">
        <v>59</v>
      </c>
      <c r="E2509" t="s">
        <v>61</v>
      </c>
    </row>
    <row r="2510" spans="1:8" x14ac:dyDescent="0.2">
      <c r="A2510" t="s">
        <v>21</v>
      </c>
      <c r="B2510">
        <v>2015</v>
      </c>
      <c r="C2510" t="s">
        <v>56</v>
      </c>
      <c r="D2510" t="s">
        <v>59</v>
      </c>
      <c r="E2510" t="s">
        <v>62</v>
      </c>
      <c r="F2510">
        <v>0.26486262999999999</v>
      </c>
      <c r="G2510">
        <v>0.26486262999999999</v>
      </c>
      <c r="H2510">
        <v>4.8965466433679679E-4</v>
      </c>
    </row>
    <row r="2511" spans="1:8" x14ac:dyDescent="0.2">
      <c r="A2511" t="s">
        <v>21</v>
      </c>
      <c r="B2511">
        <v>2015</v>
      </c>
      <c r="C2511" t="s">
        <v>56</v>
      </c>
      <c r="D2511" t="s">
        <v>59</v>
      </c>
      <c r="E2511" t="s">
        <v>58</v>
      </c>
      <c r="F2511">
        <v>112.73985945</v>
      </c>
      <c r="G2511">
        <v>112.73985945</v>
      </c>
      <c r="H2511">
        <v>0.2084235063148297</v>
      </c>
    </row>
    <row r="2512" spans="1:8" x14ac:dyDescent="0.2">
      <c r="A2512" t="s">
        <v>21</v>
      </c>
      <c r="B2512">
        <v>2016</v>
      </c>
      <c r="C2512" t="s">
        <v>56</v>
      </c>
      <c r="D2512" t="s">
        <v>59</v>
      </c>
      <c r="E2512" t="s">
        <v>60</v>
      </c>
      <c r="F2512">
        <v>57.018187540000007</v>
      </c>
      <c r="G2512">
        <v>57.018187540000007</v>
      </c>
      <c r="H2512">
        <v>9.8463920132481189E-2</v>
      </c>
    </row>
    <row r="2513" spans="1:8" x14ac:dyDescent="0.2">
      <c r="A2513" t="s">
        <v>21</v>
      </c>
      <c r="B2513">
        <v>2016</v>
      </c>
      <c r="C2513" t="s">
        <v>56</v>
      </c>
      <c r="D2513" t="s">
        <v>59</v>
      </c>
      <c r="E2513" t="s">
        <v>61</v>
      </c>
    </row>
    <row r="2514" spans="1:8" x14ac:dyDescent="0.2">
      <c r="A2514" t="s">
        <v>21</v>
      </c>
      <c r="B2514">
        <v>2016</v>
      </c>
      <c r="C2514" t="s">
        <v>56</v>
      </c>
      <c r="D2514" t="s">
        <v>59</v>
      </c>
      <c r="E2514" t="s">
        <v>62</v>
      </c>
    </row>
    <row r="2515" spans="1:8" x14ac:dyDescent="0.2">
      <c r="A2515" t="s">
        <v>21</v>
      </c>
      <c r="B2515">
        <v>2016</v>
      </c>
      <c r="C2515" t="s">
        <v>56</v>
      </c>
      <c r="D2515" t="s">
        <v>59</v>
      </c>
      <c r="E2515" t="s">
        <v>58</v>
      </c>
      <c r="F2515">
        <v>57.018187540000007</v>
      </c>
      <c r="G2515">
        <v>57.018187540000007</v>
      </c>
      <c r="H2515">
        <v>9.8463920132481189E-2</v>
      </c>
    </row>
    <row r="2516" spans="1:8" x14ac:dyDescent="0.2">
      <c r="A2516" t="s">
        <v>21</v>
      </c>
      <c r="B2516">
        <v>2017</v>
      </c>
      <c r="C2516" t="s">
        <v>56</v>
      </c>
      <c r="D2516" t="s">
        <v>59</v>
      </c>
      <c r="E2516" t="s">
        <v>60</v>
      </c>
      <c r="F2516">
        <v>129.97791839000001</v>
      </c>
      <c r="G2516">
        <v>129.97791839000001</v>
      </c>
      <c r="H2516">
        <v>0.20890374020187516</v>
      </c>
    </row>
    <row r="2517" spans="1:8" x14ac:dyDescent="0.2">
      <c r="A2517" t="s">
        <v>21</v>
      </c>
      <c r="B2517">
        <v>2017</v>
      </c>
      <c r="C2517" t="s">
        <v>56</v>
      </c>
      <c r="D2517" t="s">
        <v>59</v>
      </c>
      <c r="E2517" t="s">
        <v>61</v>
      </c>
    </row>
    <row r="2518" spans="1:8" x14ac:dyDescent="0.2">
      <c r="A2518" t="s">
        <v>21</v>
      </c>
      <c r="B2518">
        <v>2017</v>
      </c>
      <c r="C2518" t="s">
        <v>56</v>
      </c>
      <c r="D2518" t="s">
        <v>59</v>
      </c>
      <c r="E2518" t="s">
        <v>62</v>
      </c>
      <c r="F2518">
        <v>0.27210765999999997</v>
      </c>
      <c r="G2518">
        <v>0.27210765999999997</v>
      </c>
      <c r="H2518">
        <v>4.3733819263837011E-4</v>
      </c>
    </row>
    <row r="2519" spans="1:8" x14ac:dyDescent="0.2">
      <c r="A2519" t="s">
        <v>21</v>
      </c>
      <c r="B2519">
        <v>2017</v>
      </c>
      <c r="C2519" t="s">
        <v>56</v>
      </c>
      <c r="D2519" t="s">
        <v>59</v>
      </c>
      <c r="E2519" t="s">
        <v>58</v>
      </c>
      <c r="F2519">
        <v>130.25002605</v>
      </c>
      <c r="G2519">
        <v>130.25002605</v>
      </c>
      <c r="H2519">
        <v>0.20934107839451352</v>
      </c>
    </row>
    <row r="2520" spans="1:8" x14ac:dyDescent="0.2">
      <c r="A2520" t="s">
        <v>21</v>
      </c>
      <c r="B2520">
        <v>2018</v>
      </c>
      <c r="C2520" t="s">
        <v>56</v>
      </c>
      <c r="D2520" t="s">
        <v>59</v>
      </c>
      <c r="E2520" t="s">
        <v>60</v>
      </c>
      <c r="F2520">
        <v>249.41740117000001</v>
      </c>
      <c r="G2520">
        <v>249.41740117000001</v>
      </c>
      <c r="H2520">
        <v>0.38296383868268646</v>
      </c>
    </row>
    <row r="2521" spans="1:8" x14ac:dyDescent="0.2">
      <c r="A2521" t="s">
        <v>21</v>
      </c>
      <c r="B2521">
        <v>2018</v>
      </c>
      <c r="C2521" t="s">
        <v>56</v>
      </c>
      <c r="D2521" t="s">
        <v>59</v>
      </c>
      <c r="E2521" t="s">
        <v>61</v>
      </c>
    </row>
    <row r="2522" spans="1:8" x14ac:dyDescent="0.2">
      <c r="A2522" t="s">
        <v>21</v>
      </c>
      <c r="B2522">
        <v>2018</v>
      </c>
      <c r="C2522" t="s">
        <v>56</v>
      </c>
      <c r="D2522" t="s">
        <v>59</v>
      </c>
      <c r="E2522" t="s">
        <v>62</v>
      </c>
      <c r="F2522">
        <v>5.6243000000000001E-2</v>
      </c>
      <c r="G2522">
        <v>5.6243000000000001E-2</v>
      </c>
      <c r="H2522">
        <v>8.6357387567957138E-5</v>
      </c>
    </row>
    <row r="2523" spans="1:8" x14ac:dyDescent="0.2">
      <c r="A2523" t="s">
        <v>21</v>
      </c>
      <c r="B2523">
        <v>2018</v>
      </c>
      <c r="C2523" t="s">
        <v>56</v>
      </c>
      <c r="D2523" t="s">
        <v>59</v>
      </c>
      <c r="E2523" t="s">
        <v>58</v>
      </c>
      <c r="F2523">
        <v>249.47364417</v>
      </c>
      <c r="G2523">
        <v>249.47364417</v>
      </c>
      <c r="H2523">
        <v>0.38305019607025442</v>
      </c>
    </row>
    <row r="2524" spans="1:8" x14ac:dyDescent="0.2">
      <c r="A2524" t="s">
        <v>21</v>
      </c>
      <c r="B2524">
        <v>2019</v>
      </c>
      <c r="C2524" t="s">
        <v>56</v>
      </c>
      <c r="D2524" t="s">
        <v>59</v>
      </c>
      <c r="E2524" t="s">
        <v>60</v>
      </c>
      <c r="F2524">
        <v>180.29115100000001</v>
      </c>
      <c r="G2524">
        <v>180.29115100000001</v>
      </c>
      <c r="H2524">
        <v>0.26989382233383152</v>
      </c>
    </row>
    <row r="2525" spans="1:8" x14ac:dyDescent="0.2">
      <c r="A2525" t="s">
        <v>21</v>
      </c>
      <c r="B2525">
        <v>2019</v>
      </c>
      <c r="C2525" t="s">
        <v>56</v>
      </c>
      <c r="D2525" t="s">
        <v>59</v>
      </c>
      <c r="E2525" t="s">
        <v>61</v>
      </c>
    </row>
    <row r="2526" spans="1:8" x14ac:dyDescent="0.2">
      <c r="A2526" t="s">
        <v>21</v>
      </c>
      <c r="B2526">
        <v>2019</v>
      </c>
      <c r="C2526" t="s">
        <v>56</v>
      </c>
      <c r="D2526" t="s">
        <v>59</v>
      </c>
      <c r="E2526" t="s">
        <v>62</v>
      </c>
      <c r="F2526">
        <v>8.1900000000000001E-2</v>
      </c>
      <c r="G2526">
        <v>8.1900000000000001E-2</v>
      </c>
      <c r="H2526">
        <v>1.2260337751762869E-4</v>
      </c>
    </row>
    <row r="2527" spans="1:8" x14ac:dyDescent="0.2">
      <c r="A2527" t="s">
        <v>21</v>
      </c>
      <c r="B2527">
        <v>2019</v>
      </c>
      <c r="C2527" t="s">
        <v>56</v>
      </c>
      <c r="D2527" t="s">
        <v>59</v>
      </c>
      <c r="E2527" t="s">
        <v>58</v>
      </c>
      <c r="F2527">
        <v>180.373051</v>
      </c>
      <c r="G2527">
        <v>180.373051</v>
      </c>
      <c r="H2527">
        <v>0.27001642571134915</v>
      </c>
    </row>
    <row r="2528" spans="1:8" x14ac:dyDescent="0.2">
      <c r="A2528" t="s">
        <v>21</v>
      </c>
      <c r="B2528">
        <v>2008</v>
      </c>
      <c r="C2528" t="s">
        <v>56</v>
      </c>
      <c r="D2528" t="s">
        <v>63</v>
      </c>
      <c r="E2528" t="s">
        <v>64</v>
      </c>
      <c r="F2528">
        <v>19.058910119999997</v>
      </c>
      <c r="G2528">
        <v>19.058910119999997</v>
      </c>
      <c r="H2528">
        <v>7.5763217422497656E-2</v>
      </c>
    </row>
    <row r="2529" spans="1:8" x14ac:dyDescent="0.2">
      <c r="A2529" t="s">
        <v>21</v>
      </c>
      <c r="B2529">
        <v>2008</v>
      </c>
      <c r="C2529" t="s">
        <v>56</v>
      </c>
      <c r="D2529" t="s">
        <v>63</v>
      </c>
      <c r="E2529" t="s">
        <v>32</v>
      </c>
    </row>
    <row r="2530" spans="1:8" x14ac:dyDescent="0.2">
      <c r="A2530" t="s">
        <v>21</v>
      </c>
      <c r="B2530">
        <v>2008</v>
      </c>
      <c r="C2530" t="s">
        <v>56</v>
      </c>
      <c r="D2530" t="s">
        <v>63</v>
      </c>
      <c r="E2530" t="s">
        <v>58</v>
      </c>
      <c r="F2530">
        <v>19.058910119999997</v>
      </c>
      <c r="G2530">
        <v>19.058910119999997</v>
      </c>
      <c r="H2530">
        <v>7.5763217422497656E-2</v>
      </c>
    </row>
    <row r="2531" spans="1:8" x14ac:dyDescent="0.2">
      <c r="A2531" t="s">
        <v>21</v>
      </c>
      <c r="B2531">
        <v>2009</v>
      </c>
      <c r="C2531" t="s">
        <v>56</v>
      </c>
      <c r="D2531" t="s">
        <v>63</v>
      </c>
      <c r="E2531" t="s">
        <v>64</v>
      </c>
      <c r="F2531">
        <v>26.233249299999997</v>
      </c>
      <c r="G2531">
        <v>26.233249299999997</v>
      </c>
      <c r="H2531">
        <v>9.6742273884646818E-2</v>
      </c>
    </row>
    <row r="2532" spans="1:8" x14ac:dyDescent="0.2">
      <c r="A2532" t="s">
        <v>21</v>
      </c>
      <c r="B2532">
        <v>2009</v>
      </c>
      <c r="C2532" t="s">
        <v>56</v>
      </c>
      <c r="D2532" t="s">
        <v>63</v>
      </c>
      <c r="E2532" t="s">
        <v>32</v>
      </c>
    </row>
    <row r="2533" spans="1:8" x14ac:dyDescent="0.2">
      <c r="A2533" t="s">
        <v>21</v>
      </c>
      <c r="B2533">
        <v>2009</v>
      </c>
      <c r="C2533" t="s">
        <v>56</v>
      </c>
      <c r="D2533" t="s">
        <v>63</v>
      </c>
      <c r="E2533" t="s">
        <v>58</v>
      </c>
      <c r="F2533">
        <v>26.233249299999997</v>
      </c>
      <c r="G2533">
        <v>26.233249299999997</v>
      </c>
      <c r="H2533">
        <v>9.6742273884646818E-2</v>
      </c>
    </row>
    <row r="2534" spans="1:8" x14ac:dyDescent="0.2">
      <c r="A2534" t="s">
        <v>21</v>
      </c>
      <c r="B2534">
        <v>2010</v>
      </c>
      <c r="C2534" t="s">
        <v>56</v>
      </c>
      <c r="D2534" t="s">
        <v>63</v>
      </c>
      <c r="E2534" t="s">
        <v>64</v>
      </c>
      <c r="F2534">
        <v>11.743459590000001</v>
      </c>
      <c r="G2534">
        <v>11.743459590000001</v>
      </c>
      <c r="H2534">
        <v>3.9889077141871808E-2</v>
      </c>
    </row>
    <row r="2535" spans="1:8" x14ac:dyDescent="0.2">
      <c r="A2535" t="s">
        <v>21</v>
      </c>
      <c r="B2535">
        <v>2010</v>
      </c>
      <c r="C2535" t="s">
        <v>56</v>
      </c>
      <c r="D2535" t="s">
        <v>63</v>
      </c>
      <c r="E2535" t="s">
        <v>32</v>
      </c>
    </row>
    <row r="2536" spans="1:8" x14ac:dyDescent="0.2">
      <c r="A2536" t="s">
        <v>21</v>
      </c>
      <c r="B2536">
        <v>2010</v>
      </c>
      <c r="C2536" t="s">
        <v>56</v>
      </c>
      <c r="D2536" t="s">
        <v>63</v>
      </c>
      <c r="E2536" t="s">
        <v>58</v>
      </c>
      <c r="F2536">
        <v>11.743459590000001</v>
      </c>
      <c r="G2536">
        <v>11.743459590000001</v>
      </c>
      <c r="H2536">
        <v>3.9889077141871808E-2</v>
      </c>
    </row>
    <row r="2537" spans="1:8" x14ac:dyDescent="0.2">
      <c r="A2537" t="s">
        <v>21</v>
      </c>
      <c r="B2537">
        <v>2011</v>
      </c>
      <c r="C2537" t="s">
        <v>56</v>
      </c>
      <c r="D2537" t="s">
        <v>63</v>
      </c>
      <c r="E2537" t="s">
        <v>64</v>
      </c>
      <c r="F2537">
        <v>18.66156071</v>
      </c>
      <c r="G2537">
        <v>18.66156071</v>
      </c>
      <c r="H2537">
        <v>5.3801066838400524E-2</v>
      </c>
    </row>
    <row r="2538" spans="1:8" x14ac:dyDescent="0.2">
      <c r="A2538" t="s">
        <v>21</v>
      </c>
      <c r="B2538">
        <v>2011</v>
      </c>
      <c r="C2538" t="s">
        <v>56</v>
      </c>
      <c r="D2538" t="s">
        <v>63</v>
      </c>
      <c r="E2538" t="s">
        <v>32</v>
      </c>
    </row>
    <row r="2539" spans="1:8" x14ac:dyDescent="0.2">
      <c r="A2539" t="s">
        <v>21</v>
      </c>
      <c r="B2539">
        <v>2011</v>
      </c>
      <c r="C2539" t="s">
        <v>56</v>
      </c>
      <c r="D2539" t="s">
        <v>63</v>
      </c>
      <c r="E2539" t="s">
        <v>58</v>
      </c>
      <c r="F2539">
        <v>18.66156071</v>
      </c>
      <c r="G2539">
        <v>18.66156071</v>
      </c>
      <c r="H2539">
        <v>5.3801066838400524E-2</v>
      </c>
    </row>
    <row r="2540" spans="1:8" x14ac:dyDescent="0.2">
      <c r="A2540" t="s">
        <v>21</v>
      </c>
      <c r="B2540">
        <v>2012</v>
      </c>
      <c r="C2540" t="s">
        <v>56</v>
      </c>
      <c r="D2540" t="s">
        <v>63</v>
      </c>
      <c r="E2540" t="s">
        <v>64</v>
      </c>
      <c r="F2540">
        <v>17.86874151</v>
      </c>
      <c r="G2540">
        <v>17.86874151</v>
      </c>
      <c r="H2540">
        <v>4.4197026337321955E-2</v>
      </c>
    </row>
    <row r="2541" spans="1:8" x14ac:dyDescent="0.2">
      <c r="A2541" t="s">
        <v>21</v>
      </c>
      <c r="B2541">
        <v>2012</v>
      </c>
      <c r="C2541" t="s">
        <v>56</v>
      </c>
      <c r="D2541" t="s">
        <v>63</v>
      </c>
      <c r="E2541" t="s">
        <v>32</v>
      </c>
    </row>
    <row r="2542" spans="1:8" x14ac:dyDescent="0.2">
      <c r="A2542" t="s">
        <v>21</v>
      </c>
      <c r="B2542">
        <v>2012</v>
      </c>
      <c r="C2542" t="s">
        <v>56</v>
      </c>
      <c r="D2542" t="s">
        <v>63</v>
      </c>
      <c r="E2542" t="s">
        <v>58</v>
      </c>
      <c r="F2542">
        <v>17.86874151</v>
      </c>
      <c r="G2542">
        <v>17.86874151</v>
      </c>
      <c r="H2542">
        <v>4.4197026337321955E-2</v>
      </c>
    </row>
    <row r="2543" spans="1:8" x14ac:dyDescent="0.2">
      <c r="A2543" t="s">
        <v>21</v>
      </c>
      <c r="B2543">
        <v>2013</v>
      </c>
      <c r="C2543" t="s">
        <v>56</v>
      </c>
      <c r="D2543" t="s">
        <v>63</v>
      </c>
      <c r="E2543" t="s">
        <v>64</v>
      </c>
      <c r="F2543">
        <v>21.049961639999999</v>
      </c>
      <c r="G2543">
        <v>21.049961639999999</v>
      </c>
      <c r="H2543">
        <v>4.616220670223832E-2</v>
      </c>
    </row>
    <row r="2544" spans="1:8" x14ac:dyDescent="0.2">
      <c r="A2544" t="s">
        <v>21</v>
      </c>
      <c r="B2544">
        <v>2013</v>
      </c>
      <c r="C2544" t="s">
        <v>56</v>
      </c>
      <c r="D2544" t="s">
        <v>63</v>
      </c>
      <c r="E2544" t="s">
        <v>32</v>
      </c>
    </row>
    <row r="2545" spans="1:8" x14ac:dyDescent="0.2">
      <c r="A2545" t="s">
        <v>21</v>
      </c>
      <c r="B2545">
        <v>2013</v>
      </c>
      <c r="C2545" t="s">
        <v>56</v>
      </c>
      <c r="D2545" t="s">
        <v>63</v>
      </c>
      <c r="E2545" t="s">
        <v>58</v>
      </c>
      <c r="F2545">
        <v>21.049961639999999</v>
      </c>
      <c r="G2545">
        <v>21.049961639999999</v>
      </c>
      <c r="H2545">
        <v>4.616220670223832E-2</v>
      </c>
    </row>
    <row r="2546" spans="1:8" x14ac:dyDescent="0.2">
      <c r="A2546" t="s">
        <v>21</v>
      </c>
      <c r="B2546">
        <v>2014</v>
      </c>
      <c r="C2546" t="s">
        <v>56</v>
      </c>
      <c r="D2546" t="s">
        <v>63</v>
      </c>
      <c r="E2546" t="s">
        <v>64</v>
      </c>
      <c r="F2546">
        <v>27.400571979999999</v>
      </c>
      <c r="G2546">
        <v>27.400571979999999</v>
      </c>
      <c r="H2546">
        <v>5.4887357728278109E-2</v>
      </c>
    </row>
    <row r="2547" spans="1:8" x14ac:dyDescent="0.2">
      <c r="A2547" t="s">
        <v>21</v>
      </c>
      <c r="B2547">
        <v>2014</v>
      </c>
      <c r="C2547" t="s">
        <v>56</v>
      </c>
      <c r="D2547" t="s">
        <v>63</v>
      </c>
      <c r="E2547" t="s">
        <v>32</v>
      </c>
    </row>
    <row r="2548" spans="1:8" x14ac:dyDescent="0.2">
      <c r="A2548" t="s">
        <v>21</v>
      </c>
      <c r="B2548">
        <v>2014</v>
      </c>
      <c r="C2548" t="s">
        <v>56</v>
      </c>
      <c r="D2548" t="s">
        <v>63</v>
      </c>
      <c r="E2548" t="s">
        <v>58</v>
      </c>
      <c r="F2548">
        <v>27.400571979999999</v>
      </c>
      <c r="G2548">
        <v>27.400571979999999</v>
      </c>
      <c r="H2548">
        <v>5.4887357728278109E-2</v>
      </c>
    </row>
    <row r="2549" spans="1:8" x14ac:dyDescent="0.2">
      <c r="A2549" t="s">
        <v>21</v>
      </c>
      <c r="B2549">
        <v>2015</v>
      </c>
      <c r="C2549" t="s">
        <v>56</v>
      </c>
      <c r="D2549" t="s">
        <v>63</v>
      </c>
      <c r="E2549" t="s">
        <v>64</v>
      </c>
      <c r="F2549">
        <v>7.8745007499999993</v>
      </c>
      <c r="G2549">
        <v>7.8745007499999993</v>
      </c>
      <c r="H2549">
        <v>1.4557682303317401E-2</v>
      </c>
    </row>
    <row r="2550" spans="1:8" x14ac:dyDescent="0.2">
      <c r="A2550" t="s">
        <v>21</v>
      </c>
      <c r="B2550">
        <v>2015</v>
      </c>
      <c r="C2550" t="s">
        <v>56</v>
      </c>
      <c r="D2550" t="s">
        <v>63</v>
      </c>
      <c r="E2550" t="s">
        <v>32</v>
      </c>
    </row>
    <row r="2551" spans="1:8" x14ac:dyDescent="0.2">
      <c r="A2551" t="s">
        <v>21</v>
      </c>
      <c r="B2551">
        <v>2015</v>
      </c>
      <c r="C2551" t="s">
        <v>56</v>
      </c>
      <c r="D2551" t="s">
        <v>63</v>
      </c>
      <c r="E2551" t="s">
        <v>58</v>
      </c>
      <c r="F2551">
        <v>7.8745007499999993</v>
      </c>
      <c r="G2551">
        <v>7.8745007499999993</v>
      </c>
      <c r="H2551">
        <v>1.4557682303317401E-2</v>
      </c>
    </row>
    <row r="2552" spans="1:8" x14ac:dyDescent="0.2">
      <c r="A2552" t="s">
        <v>21</v>
      </c>
      <c r="B2552">
        <v>2016</v>
      </c>
      <c r="C2552" t="s">
        <v>56</v>
      </c>
      <c r="D2552" t="s">
        <v>63</v>
      </c>
      <c r="E2552" t="s">
        <v>64</v>
      </c>
      <c r="F2552">
        <v>20.652950070000003</v>
      </c>
      <c r="G2552">
        <v>20.652950070000003</v>
      </c>
      <c r="H2552">
        <v>3.566529407421079E-2</v>
      </c>
    </row>
    <row r="2553" spans="1:8" x14ac:dyDescent="0.2">
      <c r="A2553" t="s">
        <v>21</v>
      </c>
      <c r="B2553">
        <v>2016</v>
      </c>
      <c r="C2553" t="s">
        <v>56</v>
      </c>
      <c r="D2553" t="s">
        <v>63</v>
      </c>
      <c r="E2553" t="s">
        <v>32</v>
      </c>
    </row>
    <row r="2554" spans="1:8" x14ac:dyDescent="0.2">
      <c r="A2554" t="s">
        <v>21</v>
      </c>
      <c r="B2554">
        <v>2016</v>
      </c>
      <c r="C2554" t="s">
        <v>56</v>
      </c>
      <c r="D2554" t="s">
        <v>63</v>
      </c>
      <c r="E2554" t="s">
        <v>58</v>
      </c>
      <c r="F2554">
        <v>20.652950070000003</v>
      </c>
      <c r="G2554">
        <v>20.652950070000003</v>
      </c>
      <c r="H2554">
        <v>3.566529407421079E-2</v>
      </c>
    </row>
    <row r="2555" spans="1:8" x14ac:dyDescent="0.2">
      <c r="A2555" t="s">
        <v>21</v>
      </c>
      <c r="B2555">
        <v>2017</v>
      </c>
      <c r="C2555" t="s">
        <v>56</v>
      </c>
      <c r="D2555" t="s">
        <v>63</v>
      </c>
      <c r="E2555" t="s">
        <v>64</v>
      </c>
      <c r="F2555">
        <v>45.856098509999995</v>
      </c>
      <c r="G2555">
        <v>45.856098509999995</v>
      </c>
      <c r="H2555">
        <v>7.3701060983768177E-2</v>
      </c>
    </row>
    <row r="2556" spans="1:8" x14ac:dyDescent="0.2">
      <c r="A2556" t="s">
        <v>21</v>
      </c>
      <c r="B2556">
        <v>2017</v>
      </c>
      <c r="C2556" t="s">
        <v>56</v>
      </c>
      <c r="D2556" t="s">
        <v>63</v>
      </c>
      <c r="E2556" t="s">
        <v>32</v>
      </c>
    </row>
    <row r="2557" spans="1:8" x14ac:dyDescent="0.2">
      <c r="A2557" t="s">
        <v>21</v>
      </c>
      <c r="B2557">
        <v>2017</v>
      </c>
      <c r="C2557" t="s">
        <v>56</v>
      </c>
      <c r="D2557" t="s">
        <v>63</v>
      </c>
      <c r="E2557" t="s">
        <v>58</v>
      </c>
      <c r="F2557">
        <v>45.856098509999995</v>
      </c>
      <c r="G2557">
        <v>45.856098509999995</v>
      </c>
      <c r="H2557">
        <v>7.3701060983768177E-2</v>
      </c>
    </row>
    <row r="2558" spans="1:8" x14ac:dyDescent="0.2">
      <c r="A2558" t="s">
        <v>21</v>
      </c>
      <c r="B2558">
        <v>2018</v>
      </c>
      <c r="C2558" t="s">
        <v>56</v>
      </c>
      <c r="D2558" t="s">
        <v>63</v>
      </c>
      <c r="E2558" t="s">
        <v>64</v>
      </c>
      <c r="F2558">
        <v>68.454907869999985</v>
      </c>
      <c r="G2558">
        <v>68.454907869999985</v>
      </c>
      <c r="H2558">
        <v>0.10510796027698359</v>
      </c>
    </row>
    <row r="2559" spans="1:8" x14ac:dyDescent="0.2">
      <c r="A2559" t="s">
        <v>21</v>
      </c>
      <c r="B2559">
        <v>2018</v>
      </c>
      <c r="C2559" t="s">
        <v>56</v>
      </c>
      <c r="D2559" t="s">
        <v>63</v>
      </c>
      <c r="E2559" t="s">
        <v>32</v>
      </c>
    </row>
    <row r="2560" spans="1:8" x14ac:dyDescent="0.2">
      <c r="A2560" t="s">
        <v>21</v>
      </c>
      <c r="B2560">
        <v>2018</v>
      </c>
      <c r="C2560" t="s">
        <v>56</v>
      </c>
      <c r="D2560" t="s">
        <v>63</v>
      </c>
      <c r="E2560" t="s">
        <v>58</v>
      </c>
      <c r="F2560">
        <v>68.454907869999985</v>
      </c>
      <c r="G2560">
        <v>68.454907869999985</v>
      </c>
      <c r="H2560">
        <v>0.10510796027698359</v>
      </c>
    </row>
    <row r="2561" spans="1:8" x14ac:dyDescent="0.2">
      <c r="A2561" t="s">
        <v>21</v>
      </c>
      <c r="B2561">
        <v>2019</v>
      </c>
      <c r="C2561" t="s">
        <v>56</v>
      </c>
      <c r="D2561" t="s">
        <v>63</v>
      </c>
      <c r="E2561" t="s">
        <v>64</v>
      </c>
      <c r="F2561">
        <v>86.895994999999999</v>
      </c>
      <c r="G2561">
        <v>86.895994999999999</v>
      </c>
      <c r="H2561">
        <v>0.13008232576013401</v>
      </c>
    </row>
    <row r="2562" spans="1:8" x14ac:dyDescent="0.2">
      <c r="A2562" t="s">
        <v>21</v>
      </c>
      <c r="B2562">
        <v>2019</v>
      </c>
      <c r="C2562" t="s">
        <v>56</v>
      </c>
      <c r="D2562" t="s">
        <v>63</v>
      </c>
      <c r="E2562" t="s">
        <v>32</v>
      </c>
    </row>
    <row r="2563" spans="1:8" x14ac:dyDescent="0.2">
      <c r="A2563" t="s">
        <v>21</v>
      </c>
      <c r="B2563">
        <v>2019</v>
      </c>
      <c r="C2563" t="s">
        <v>56</v>
      </c>
      <c r="D2563" t="s">
        <v>63</v>
      </c>
      <c r="E2563" t="s">
        <v>58</v>
      </c>
      <c r="F2563">
        <v>86.895994999999999</v>
      </c>
      <c r="G2563">
        <v>86.895994999999999</v>
      </c>
      <c r="H2563">
        <v>0.13008232576013401</v>
      </c>
    </row>
    <row r="2564" spans="1:8" x14ac:dyDescent="0.2">
      <c r="A2564" t="s">
        <v>21</v>
      </c>
      <c r="B2564">
        <v>2008</v>
      </c>
      <c r="C2564" t="s">
        <v>56</v>
      </c>
      <c r="D2564" t="s">
        <v>65</v>
      </c>
      <c r="E2564" t="s">
        <v>66</v>
      </c>
      <c r="F2564">
        <v>11.313019529999998</v>
      </c>
      <c r="G2564">
        <v>11.313019529999998</v>
      </c>
      <c r="H2564">
        <v>4.4971656456730923E-2</v>
      </c>
    </row>
    <row r="2565" spans="1:8" x14ac:dyDescent="0.2">
      <c r="A2565" t="s">
        <v>21</v>
      </c>
      <c r="B2565">
        <v>2008</v>
      </c>
      <c r="C2565" t="s">
        <v>56</v>
      </c>
      <c r="D2565" t="s">
        <v>65</v>
      </c>
      <c r="E2565" t="s">
        <v>83</v>
      </c>
      <c r="F2565">
        <v>211.86725634000007</v>
      </c>
      <c r="G2565">
        <v>211.86725634000007</v>
      </c>
      <c r="H2565">
        <v>0.84221736215394216</v>
      </c>
    </row>
    <row r="2566" spans="1:8" x14ac:dyDescent="0.2">
      <c r="A2566" t="s">
        <v>21</v>
      </c>
      <c r="B2566">
        <v>2008</v>
      </c>
      <c r="C2566" t="s">
        <v>56</v>
      </c>
      <c r="D2566" t="s">
        <v>65</v>
      </c>
      <c r="E2566" t="s">
        <v>67</v>
      </c>
    </row>
    <row r="2567" spans="1:8" x14ac:dyDescent="0.2">
      <c r="A2567" t="s">
        <v>21</v>
      </c>
      <c r="B2567">
        <v>2008</v>
      </c>
      <c r="C2567" t="s">
        <v>56</v>
      </c>
      <c r="D2567" t="s">
        <v>65</v>
      </c>
      <c r="E2567" t="s">
        <v>68</v>
      </c>
      <c r="F2567">
        <v>180</v>
      </c>
      <c r="G2567">
        <v>180</v>
      </c>
      <c r="H2567">
        <v>0.71553824695037604</v>
      </c>
    </row>
    <row r="2568" spans="1:8" x14ac:dyDescent="0.2">
      <c r="A2568" t="s">
        <v>21</v>
      </c>
      <c r="B2568">
        <v>2008</v>
      </c>
      <c r="C2568" t="s">
        <v>56</v>
      </c>
      <c r="D2568" t="s">
        <v>65</v>
      </c>
      <c r="E2568" t="s">
        <v>58</v>
      </c>
      <c r="F2568">
        <v>403.18027587000006</v>
      </c>
      <c r="G2568">
        <v>403.18027587000006</v>
      </c>
      <c r="H2568">
        <v>1.6027272655610489</v>
      </c>
    </row>
    <row r="2569" spans="1:8" x14ac:dyDescent="0.2">
      <c r="A2569" t="s">
        <v>21</v>
      </c>
      <c r="B2569">
        <v>2009</v>
      </c>
      <c r="C2569" t="s">
        <v>56</v>
      </c>
      <c r="D2569" t="s">
        <v>65</v>
      </c>
      <c r="E2569" t="s">
        <v>66</v>
      </c>
      <c r="F2569">
        <v>4.4057062100000008</v>
      </c>
      <c r="G2569">
        <v>4.4057062100000008</v>
      </c>
      <c r="H2569">
        <v>1.6247245316389741E-2</v>
      </c>
    </row>
    <row r="2570" spans="1:8" x14ac:dyDescent="0.2">
      <c r="A2570" t="s">
        <v>21</v>
      </c>
      <c r="B2570">
        <v>2009</v>
      </c>
      <c r="C2570" t="s">
        <v>56</v>
      </c>
      <c r="D2570" t="s">
        <v>65</v>
      </c>
      <c r="E2570" t="s">
        <v>83</v>
      </c>
      <c r="F2570">
        <v>246.09006016000009</v>
      </c>
      <c r="G2570">
        <v>246.09006016000009</v>
      </c>
      <c r="H2570">
        <v>0.90752433021280154</v>
      </c>
    </row>
    <row r="2571" spans="1:8" x14ac:dyDescent="0.2">
      <c r="A2571" t="s">
        <v>21</v>
      </c>
      <c r="B2571">
        <v>2009</v>
      </c>
      <c r="C2571" t="s">
        <v>56</v>
      </c>
      <c r="D2571" t="s">
        <v>65</v>
      </c>
      <c r="E2571" t="s">
        <v>67</v>
      </c>
    </row>
    <row r="2572" spans="1:8" x14ac:dyDescent="0.2">
      <c r="A2572" t="s">
        <v>21</v>
      </c>
      <c r="B2572">
        <v>2009</v>
      </c>
      <c r="C2572" t="s">
        <v>56</v>
      </c>
      <c r="D2572" t="s">
        <v>65</v>
      </c>
      <c r="E2572" t="s">
        <v>68</v>
      </c>
      <c r="F2572">
        <v>301</v>
      </c>
      <c r="G2572">
        <v>301</v>
      </c>
      <c r="H2572">
        <v>1.1100197351183139</v>
      </c>
    </row>
    <row r="2573" spans="1:8" x14ac:dyDescent="0.2">
      <c r="A2573" t="s">
        <v>21</v>
      </c>
      <c r="B2573">
        <v>2009</v>
      </c>
      <c r="C2573" t="s">
        <v>56</v>
      </c>
      <c r="D2573" t="s">
        <v>65</v>
      </c>
      <c r="E2573" t="s">
        <v>58</v>
      </c>
      <c r="F2573">
        <v>551.49576637000007</v>
      </c>
      <c r="G2573">
        <v>551.49576637000007</v>
      </c>
      <c r="H2573">
        <v>2.033791310647505</v>
      </c>
    </row>
    <row r="2574" spans="1:8" x14ac:dyDescent="0.2">
      <c r="A2574" t="s">
        <v>21</v>
      </c>
      <c r="B2574">
        <v>2010</v>
      </c>
      <c r="C2574" t="s">
        <v>56</v>
      </c>
      <c r="D2574" t="s">
        <v>65</v>
      </c>
      <c r="E2574" t="s">
        <v>66</v>
      </c>
      <c r="F2574">
        <v>24.2569819</v>
      </c>
      <c r="G2574">
        <v>24.2569819</v>
      </c>
      <c r="H2574">
        <v>8.2393830780669308E-2</v>
      </c>
    </row>
    <row r="2575" spans="1:8" x14ac:dyDescent="0.2">
      <c r="A2575" t="s">
        <v>21</v>
      </c>
      <c r="B2575">
        <v>2010</v>
      </c>
      <c r="C2575" t="s">
        <v>56</v>
      </c>
      <c r="D2575" t="s">
        <v>65</v>
      </c>
      <c r="E2575" t="s">
        <v>83</v>
      </c>
      <c r="F2575">
        <v>326.47811779</v>
      </c>
      <c r="G2575">
        <v>326.47811779</v>
      </c>
      <c r="H2575">
        <v>1.1089501118348397</v>
      </c>
    </row>
    <row r="2576" spans="1:8" x14ac:dyDescent="0.2">
      <c r="A2576" t="s">
        <v>21</v>
      </c>
      <c r="B2576">
        <v>2010</v>
      </c>
      <c r="C2576" t="s">
        <v>56</v>
      </c>
      <c r="D2576" t="s">
        <v>65</v>
      </c>
      <c r="E2576" t="s">
        <v>67</v>
      </c>
    </row>
    <row r="2577" spans="1:8" x14ac:dyDescent="0.2">
      <c r="A2577" t="s">
        <v>21</v>
      </c>
      <c r="B2577">
        <v>2010</v>
      </c>
      <c r="C2577" t="s">
        <v>56</v>
      </c>
      <c r="D2577" t="s">
        <v>65</v>
      </c>
      <c r="E2577" t="s">
        <v>68</v>
      </c>
      <c r="F2577">
        <v>458</v>
      </c>
      <c r="G2577">
        <v>458</v>
      </c>
      <c r="H2577">
        <v>1.5556912501776052</v>
      </c>
    </row>
    <row r="2578" spans="1:8" x14ac:dyDescent="0.2">
      <c r="A2578" t="s">
        <v>21</v>
      </c>
      <c r="B2578">
        <v>2010</v>
      </c>
      <c r="C2578" t="s">
        <v>56</v>
      </c>
      <c r="D2578" t="s">
        <v>65</v>
      </c>
      <c r="E2578" t="s">
        <v>58</v>
      </c>
      <c r="F2578">
        <v>808.73509968999997</v>
      </c>
      <c r="G2578">
        <v>808.73509968999997</v>
      </c>
      <c r="H2578">
        <v>2.7470351927931138</v>
      </c>
    </row>
    <row r="2579" spans="1:8" x14ac:dyDescent="0.2">
      <c r="A2579" t="s">
        <v>21</v>
      </c>
      <c r="B2579">
        <v>2011</v>
      </c>
      <c r="C2579" t="s">
        <v>56</v>
      </c>
      <c r="D2579" t="s">
        <v>65</v>
      </c>
      <c r="E2579" t="s">
        <v>66</v>
      </c>
      <c r="F2579">
        <v>45.547104449999999</v>
      </c>
      <c r="G2579">
        <v>45.547104449999999</v>
      </c>
      <c r="H2579">
        <v>0.13131178302235685</v>
      </c>
    </row>
    <row r="2580" spans="1:8" x14ac:dyDescent="0.2">
      <c r="A2580" t="s">
        <v>21</v>
      </c>
      <c r="B2580">
        <v>2011</v>
      </c>
      <c r="C2580" t="s">
        <v>56</v>
      </c>
      <c r="D2580" t="s">
        <v>65</v>
      </c>
      <c r="E2580" t="s">
        <v>83</v>
      </c>
      <c r="F2580">
        <v>373.55876244999996</v>
      </c>
      <c r="G2580">
        <v>373.55876244999996</v>
      </c>
      <c r="H2580">
        <v>1.0769656546396453</v>
      </c>
    </row>
    <row r="2581" spans="1:8" x14ac:dyDescent="0.2">
      <c r="A2581" t="s">
        <v>21</v>
      </c>
      <c r="B2581">
        <v>2011</v>
      </c>
      <c r="C2581" t="s">
        <v>56</v>
      </c>
      <c r="D2581" t="s">
        <v>65</v>
      </c>
      <c r="E2581" t="s">
        <v>67</v>
      </c>
    </row>
    <row r="2582" spans="1:8" x14ac:dyDescent="0.2">
      <c r="A2582" t="s">
        <v>21</v>
      </c>
      <c r="B2582">
        <v>2011</v>
      </c>
      <c r="C2582" t="s">
        <v>56</v>
      </c>
      <c r="D2582" t="s">
        <v>65</v>
      </c>
      <c r="E2582" t="s">
        <v>68</v>
      </c>
      <c r="F2582">
        <v>851</v>
      </c>
      <c r="G2582">
        <v>851</v>
      </c>
      <c r="H2582">
        <v>2.4534233010288693</v>
      </c>
    </row>
    <row r="2583" spans="1:8" x14ac:dyDescent="0.2">
      <c r="A2583" t="s">
        <v>21</v>
      </c>
      <c r="B2583">
        <v>2011</v>
      </c>
      <c r="C2583" t="s">
        <v>56</v>
      </c>
      <c r="D2583" t="s">
        <v>65</v>
      </c>
      <c r="E2583" t="s">
        <v>58</v>
      </c>
      <c r="F2583">
        <v>1270.1058668999999</v>
      </c>
      <c r="G2583">
        <v>1270.1058668999999</v>
      </c>
      <c r="H2583">
        <v>3.6617007386908713</v>
      </c>
    </row>
    <row r="2584" spans="1:8" x14ac:dyDescent="0.2">
      <c r="A2584" t="s">
        <v>21</v>
      </c>
      <c r="B2584">
        <v>2012</v>
      </c>
      <c r="C2584" t="s">
        <v>56</v>
      </c>
      <c r="D2584" t="s">
        <v>65</v>
      </c>
      <c r="E2584" t="s">
        <v>66</v>
      </c>
      <c r="F2584">
        <v>45.649048790000002</v>
      </c>
      <c r="G2584">
        <v>45.649048790000002</v>
      </c>
      <c r="H2584">
        <v>0.11290958630277512</v>
      </c>
    </row>
    <row r="2585" spans="1:8" x14ac:dyDescent="0.2">
      <c r="A2585" t="s">
        <v>21</v>
      </c>
      <c r="B2585">
        <v>2012</v>
      </c>
      <c r="C2585" t="s">
        <v>56</v>
      </c>
      <c r="D2585" t="s">
        <v>65</v>
      </c>
      <c r="E2585" t="s">
        <v>83</v>
      </c>
      <c r="F2585">
        <v>683.46814881000023</v>
      </c>
      <c r="G2585">
        <v>683.46814881000023</v>
      </c>
      <c r="H2585">
        <v>1.6905085205229018</v>
      </c>
    </row>
    <row r="2586" spans="1:8" x14ac:dyDescent="0.2">
      <c r="A2586" t="s">
        <v>21</v>
      </c>
      <c r="B2586">
        <v>2012</v>
      </c>
      <c r="C2586" t="s">
        <v>56</v>
      </c>
      <c r="D2586" t="s">
        <v>65</v>
      </c>
      <c r="E2586" t="s">
        <v>67</v>
      </c>
    </row>
    <row r="2587" spans="1:8" x14ac:dyDescent="0.2">
      <c r="A2587" t="s">
        <v>21</v>
      </c>
      <c r="B2587">
        <v>2012</v>
      </c>
      <c r="C2587" t="s">
        <v>56</v>
      </c>
      <c r="D2587" t="s">
        <v>65</v>
      </c>
      <c r="E2587" t="s">
        <v>68</v>
      </c>
      <c r="F2587">
        <v>1171</v>
      </c>
      <c r="G2587">
        <v>1171</v>
      </c>
      <c r="H2587">
        <v>2.8963829272498112</v>
      </c>
    </row>
    <row r="2588" spans="1:8" x14ac:dyDescent="0.2">
      <c r="A2588" t="s">
        <v>21</v>
      </c>
      <c r="B2588">
        <v>2012</v>
      </c>
      <c r="C2588" t="s">
        <v>56</v>
      </c>
      <c r="D2588" t="s">
        <v>65</v>
      </c>
      <c r="E2588" t="s">
        <v>58</v>
      </c>
      <c r="F2588">
        <v>1900.1171976000003</v>
      </c>
      <c r="G2588">
        <v>1900.1171976000003</v>
      </c>
      <c r="H2588">
        <v>4.6998010340754881</v>
      </c>
    </row>
    <row r="2589" spans="1:8" x14ac:dyDescent="0.2">
      <c r="A2589" t="s">
        <v>21</v>
      </c>
      <c r="B2589">
        <v>2013</v>
      </c>
      <c r="C2589" t="s">
        <v>56</v>
      </c>
      <c r="D2589" t="s">
        <v>65</v>
      </c>
      <c r="E2589" t="s">
        <v>66</v>
      </c>
      <c r="F2589">
        <v>43.545865560000003</v>
      </c>
      <c r="G2589">
        <v>43.545865560000003</v>
      </c>
      <c r="H2589">
        <v>9.5495340152486882E-2</v>
      </c>
    </row>
    <row r="2590" spans="1:8" x14ac:dyDescent="0.2">
      <c r="A2590" t="s">
        <v>21</v>
      </c>
      <c r="B2590">
        <v>2013</v>
      </c>
      <c r="C2590" t="s">
        <v>56</v>
      </c>
      <c r="D2590" t="s">
        <v>65</v>
      </c>
      <c r="E2590" t="s">
        <v>83</v>
      </c>
      <c r="F2590">
        <v>802.33481219999976</v>
      </c>
      <c r="G2590">
        <v>802.33481219999976</v>
      </c>
      <c r="H2590">
        <v>1.7595065529619629</v>
      </c>
    </row>
    <row r="2591" spans="1:8" x14ac:dyDescent="0.2">
      <c r="A2591" t="s">
        <v>21</v>
      </c>
      <c r="B2591">
        <v>2013</v>
      </c>
      <c r="C2591" t="s">
        <v>56</v>
      </c>
      <c r="D2591" t="s">
        <v>65</v>
      </c>
      <c r="E2591" t="s">
        <v>67</v>
      </c>
    </row>
    <row r="2592" spans="1:8" x14ac:dyDescent="0.2">
      <c r="A2592" t="s">
        <v>21</v>
      </c>
      <c r="B2592">
        <v>2013</v>
      </c>
      <c r="C2592" t="s">
        <v>56</v>
      </c>
      <c r="D2592" t="s">
        <v>65</v>
      </c>
      <c r="E2592" t="s">
        <v>68</v>
      </c>
      <c r="F2592">
        <v>1339</v>
      </c>
      <c r="G2592">
        <v>1339</v>
      </c>
      <c r="H2592">
        <v>2.9364041527202089</v>
      </c>
    </row>
    <row r="2593" spans="1:8" x14ac:dyDescent="0.2">
      <c r="A2593" t="s">
        <v>21</v>
      </c>
      <c r="B2593">
        <v>2013</v>
      </c>
      <c r="C2593" t="s">
        <v>56</v>
      </c>
      <c r="D2593" t="s">
        <v>65</v>
      </c>
      <c r="E2593" t="s">
        <v>58</v>
      </c>
      <c r="F2593">
        <v>2184.8806777599998</v>
      </c>
      <c r="G2593">
        <v>2184.8806777599998</v>
      </c>
      <c r="H2593">
        <v>4.791406045834659</v>
      </c>
    </row>
    <row r="2594" spans="1:8" x14ac:dyDescent="0.2">
      <c r="A2594" t="s">
        <v>21</v>
      </c>
      <c r="B2594">
        <v>2014</v>
      </c>
      <c r="C2594" t="s">
        <v>56</v>
      </c>
      <c r="D2594" t="s">
        <v>65</v>
      </c>
      <c r="E2594" t="s">
        <v>66</v>
      </c>
      <c r="F2594">
        <v>13.285880089999999</v>
      </c>
      <c r="G2594">
        <v>13.285880089999999</v>
      </c>
      <c r="H2594">
        <v>2.661356316821083E-2</v>
      </c>
    </row>
    <row r="2595" spans="1:8" x14ac:dyDescent="0.2">
      <c r="A2595" t="s">
        <v>21</v>
      </c>
      <c r="B2595">
        <v>2014</v>
      </c>
      <c r="C2595" t="s">
        <v>56</v>
      </c>
      <c r="D2595" t="s">
        <v>65</v>
      </c>
      <c r="E2595" t="s">
        <v>83</v>
      </c>
      <c r="F2595">
        <v>867.14647405999995</v>
      </c>
      <c r="G2595">
        <v>867.14647405999995</v>
      </c>
      <c r="H2595">
        <v>1.7370213570463666</v>
      </c>
    </row>
    <row r="2596" spans="1:8" x14ac:dyDescent="0.2">
      <c r="A2596" t="s">
        <v>21</v>
      </c>
      <c r="B2596">
        <v>2014</v>
      </c>
      <c r="C2596" t="s">
        <v>56</v>
      </c>
      <c r="D2596" t="s">
        <v>65</v>
      </c>
      <c r="E2596" t="s">
        <v>67</v>
      </c>
    </row>
    <row r="2597" spans="1:8" x14ac:dyDescent="0.2">
      <c r="A2597" t="s">
        <v>21</v>
      </c>
      <c r="B2597">
        <v>2014</v>
      </c>
      <c r="C2597" t="s">
        <v>56</v>
      </c>
      <c r="D2597" t="s">
        <v>65</v>
      </c>
      <c r="E2597" t="s">
        <v>68</v>
      </c>
      <c r="F2597">
        <v>958</v>
      </c>
      <c r="G2597">
        <v>958</v>
      </c>
      <c r="H2597">
        <v>1.9190142724783525</v>
      </c>
    </row>
    <row r="2598" spans="1:8" x14ac:dyDescent="0.2">
      <c r="A2598" t="s">
        <v>21</v>
      </c>
      <c r="B2598">
        <v>2014</v>
      </c>
      <c r="C2598" t="s">
        <v>56</v>
      </c>
      <c r="D2598" t="s">
        <v>65</v>
      </c>
      <c r="E2598" t="s">
        <v>58</v>
      </c>
      <c r="F2598">
        <v>1838.4323541499998</v>
      </c>
      <c r="G2598">
        <v>1838.4323541499998</v>
      </c>
      <c r="H2598">
        <v>3.6826491926929297</v>
      </c>
    </row>
    <row r="2599" spans="1:8" x14ac:dyDescent="0.2">
      <c r="A2599" t="s">
        <v>21</v>
      </c>
      <c r="B2599">
        <v>2015</v>
      </c>
      <c r="C2599" t="s">
        <v>56</v>
      </c>
      <c r="D2599" t="s">
        <v>65</v>
      </c>
      <c r="E2599" t="s">
        <v>66</v>
      </c>
      <c r="F2599">
        <v>0.78982908000000007</v>
      </c>
      <c r="G2599">
        <v>0.78982908000000007</v>
      </c>
      <c r="H2599">
        <v>1.4601663249014824E-3</v>
      </c>
    </row>
    <row r="2600" spans="1:8" x14ac:dyDescent="0.2">
      <c r="A2600" t="s">
        <v>21</v>
      </c>
      <c r="B2600">
        <v>2015</v>
      </c>
      <c r="C2600" t="s">
        <v>56</v>
      </c>
      <c r="D2600" t="s">
        <v>65</v>
      </c>
      <c r="E2600" t="s">
        <v>83</v>
      </c>
      <c r="F2600">
        <v>955.47934358999987</v>
      </c>
      <c r="G2600">
        <v>955.47934358999987</v>
      </c>
      <c r="H2600">
        <v>1.7664059186692527</v>
      </c>
    </row>
    <row r="2601" spans="1:8" x14ac:dyDescent="0.2">
      <c r="A2601" t="s">
        <v>21</v>
      </c>
      <c r="B2601">
        <v>2015</v>
      </c>
      <c r="C2601" t="s">
        <v>56</v>
      </c>
      <c r="D2601" t="s">
        <v>65</v>
      </c>
      <c r="E2601" t="s">
        <v>67</v>
      </c>
    </row>
    <row r="2602" spans="1:8" x14ac:dyDescent="0.2">
      <c r="A2602" t="s">
        <v>21</v>
      </c>
      <c r="B2602">
        <v>2015</v>
      </c>
      <c r="C2602" t="s">
        <v>56</v>
      </c>
      <c r="D2602" t="s">
        <v>65</v>
      </c>
      <c r="E2602" t="s">
        <v>68</v>
      </c>
      <c r="F2602">
        <v>1180</v>
      </c>
      <c r="G2602">
        <v>1180</v>
      </c>
      <c r="H2602">
        <v>2.1814799011752628</v>
      </c>
    </row>
    <row r="2603" spans="1:8" x14ac:dyDescent="0.2">
      <c r="A2603" t="s">
        <v>21</v>
      </c>
      <c r="B2603">
        <v>2015</v>
      </c>
      <c r="C2603" t="s">
        <v>56</v>
      </c>
      <c r="D2603" t="s">
        <v>65</v>
      </c>
      <c r="E2603" t="s">
        <v>58</v>
      </c>
      <c r="F2603">
        <v>2136.26917267</v>
      </c>
      <c r="G2603">
        <v>2136.26917267</v>
      </c>
      <c r="H2603">
        <v>3.9493459861694173</v>
      </c>
    </row>
    <row r="2604" spans="1:8" x14ac:dyDescent="0.2">
      <c r="A2604" t="s">
        <v>21</v>
      </c>
      <c r="B2604">
        <v>2016</v>
      </c>
      <c r="C2604" t="s">
        <v>56</v>
      </c>
      <c r="D2604" t="s">
        <v>65</v>
      </c>
      <c r="E2604" t="s">
        <v>66</v>
      </c>
      <c r="F2604">
        <v>1.4112142299999999</v>
      </c>
      <c r="G2604">
        <v>1.4112142299999999</v>
      </c>
      <c r="H2604">
        <v>2.4370063523162793E-3</v>
      </c>
    </row>
    <row r="2605" spans="1:8" x14ac:dyDescent="0.2">
      <c r="A2605" t="s">
        <v>21</v>
      </c>
      <c r="B2605">
        <v>2016</v>
      </c>
      <c r="C2605" t="s">
        <v>56</v>
      </c>
      <c r="D2605" t="s">
        <v>65</v>
      </c>
      <c r="E2605" t="s">
        <v>83</v>
      </c>
      <c r="F2605">
        <v>994.84591102000002</v>
      </c>
      <c r="G2605">
        <v>994.84591102000002</v>
      </c>
      <c r="H2605">
        <v>1.7179856560343896</v>
      </c>
    </row>
    <row r="2606" spans="1:8" x14ac:dyDescent="0.2">
      <c r="A2606" t="s">
        <v>21</v>
      </c>
      <c r="B2606">
        <v>2016</v>
      </c>
      <c r="C2606" t="s">
        <v>56</v>
      </c>
      <c r="D2606" t="s">
        <v>65</v>
      </c>
      <c r="E2606" t="s">
        <v>67</v>
      </c>
    </row>
    <row r="2607" spans="1:8" x14ac:dyDescent="0.2">
      <c r="A2607" t="s">
        <v>21</v>
      </c>
      <c r="B2607">
        <v>2016</v>
      </c>
      <c r="C2607" t="s">
        <v>56</v>
      </c>
      <c r="D2607" t="s">
        <v>65</v>
      </c>
      <c r="E2607" t="s">
        <v>68</v>
      </c>
      <c r="F2607">
        <v>680</v>
      </c>
      <c r="G2607">
        <v>680</v>
      </c>
      <c r="H2607">
        <v>1.1742826031275704</v>
      </c>
    </row>
    <row r="2608" spans="1:8" x14ac:dyDescent="0.2">
      <c r="A2608" t="s">
        <v>21</v>
      </c>
      <c r="B2608">
        <v>2016</v>
      </c>
      <c r="C2608" t="s">
        <v>56</v>
      </c>
      <c r="D2608" t="s">
        <v>65</v>
      </c>
      <c r="E2608" t="s">
        <v>58</v>
      </c>
      <c r="F2608">
        <v>1676.2571252500002</v>
      </c>
      <c r="G2608">
        <v>1676.2571252500002</v>
      </c>
      <c r="H2608">
        <v>2.8947052655142764</v>
      </c>
    </row>
    <row r="2609" spans="1:8" x14ac:dyDescent="0.2">
      <c r="A2609" t="s">
        <v>21</v>
      </c>
      <c r="B2609">
        <v>2017</v>
      </c>
      <c r="C2609" t="s">
        <v>56</v>
      </c>
      <c r="D2609" t="s">
        <v>65</v>
      </c>
      <c r="E2609" t="s">
        <v>66</v>
      </c>
      <c r="F2609">
        <v>4.363314560000001</v>
      </c>
      <c r="G2609">
        <v>4.363314560000001</v>
      </c>
      <c r="H2609">
        <v>7.0128275829614128E-3</v>
      </c>
    </row>
    <row r="2610" spans="1:8" x14ac:dyDescent="0.2">
      <c r="A2610" t="s">
        <v>21</v>
      </c>
      <c r="B2610">
        <v>2017</v>
      </c>
      <c r="C2610" t="s">
        <v>56</v>
      </c>
      <c r="D2610" t="s">
        <v>65</v>
      </c>
      <c r="E2610" t="s">
        <v>83</v>
      </c>
      <c r="F2610">
        <v>1008.9167520399998</v>
      </c>
      <c r="G2610">
        <v>1008.9167520399998</v>
      </c>
      <c r="H2610">
        <v>1.6215560740177184</v>
      </c>
    </row>
    <row r="2611" spans="1:8" x14ac:dyDescent="0.2">
      <c r="A2611" t="s">
        <v>21</v>
      </c>
      <c r="B2611">
        <v>2017</v>
      </c>
      <c r="C2611" t="s">
        <v>56</v>
      </c>
      <c r="D2611" t="s">
        <v>65</v>
      </c>
      <c r="E2611" t="s">
        <v>67</v>
      </c>
    </row>
    <row r="2612" spans="1:8" x14ac:dyDescent="0.2">
      <c r="A2612" t="s">
        <v>21</v>
      </c>
      <c r="B2612">
        <v>2017</v>
      </c>
      <c r="C2612" t="s">
        <v>56</v>
      </c>
      <c r="D2612" t="s">
        <v>65</v>
      </c>
      <c r="E2612" t="s">
        <v>68</v>
      </c>
      <c r="F2612">
        <v>266</v>
      </c>
      <c r="G2612">
        <v>266</v>
      </c>
      <c r="H2612">
        <v>0.42752180971975012</v>
      </c>
    </row>
    <row r="2613" spans="1:8" x14ac:dyDescent="0.2">
      <c r="A2613" t="s">
        <v>21</v>
      </c>
      <c r="B2613">
        <v>2017</v>
      </c>
      <c r="C2613" t="s">
        <v>56</v>
      </c>
      <c r="D2613" t="s">
        <v>65</v>
      </c>
      <c r="E2613" t="s">
        <v>58</v>
      </c>
      <c r="F2613">
        <v>1279.2800665999998</v>
      </c>
      <c r="G2613">
        <v>1279.2800665999998</v>
      </c>
      <c r="H2613">
        <v>2.0560907113204299</v>
      </c>
    </row>
    <row r="2614" spans="1:8" x14ac:dyDescent="0.2">
      <c r="A2614" t="s">
        <v>21</v>
      </c>
      <c r="B2614">
        <v>2018</v>
      </c>
      <c r="C2614" t="s">
        <v>56</v>
      </c>
      <c r="D2614" t="s">
        <v>65</v>
      </c>
      <c r="E2614" t="s">
        <v>66</v>
      </c>
      <c r="F2614">
        <v>67.6413802</v>
      </c>
      <c r="G2614">
        <v>67.6413802</v>
      </c>
      <c r="H2614">
        <v>0.10385884262153409</v>
      </c>
    </row>
    <row r="2615" spans="1:8" x14ac:dyDescent="0.2">
      <c r="A2615" t="s">
        <v>21</v>
      </c>
      <c r="B2615">
        <v>2018</v>
      </c>
      <c r="C2615" t="s">
        <v>56</v>
      </c>
      <c r="D2615" t="s">
        <v>65</v>
      </c>
      <c r="E2615" t="s">
        <v>83</v>
      </c>
      <c r="F2615">
        <v>952.33072938000032</v>
      </c>
      <c r="G2615">
        <v>952.33072938000032</v>
      </c>
      <c r="H2615">
        <v>1.4622405257533202</v>
      </c>
    </row>
    <row r="2616" spans="1:8" x14ac:dyDescent="0.2">
      <c r="A2616" t="s">
        <v>21</v>
      </c>
      <c r="B2616">
        <v>2018</v>
      </c>
      <c r="C2616" t="s">
        <v>56</v>
      </c>
      <c r="D2616" t="s">
        <v>65</v>
      </c>
      <c r="E2616" t="s">
        <v>67</v>
      </c>
    </row>
    <row r="2617" spans="1:8" x14ac:dyDescent="0.2">
      <c r="A2617" t="s">
        <v>21</v>
      </c>
      <c r="B2617">
        <v>2018</v>
      </c>
      <c r="C2617" t="s">
        <v>56</v>
      </c>
      <c r="D2617" t="s">
        <v>65</v>
      </c>
      <c r="E2617" t="s">
        <v>68</v>
      </c>
      <c r="F2617">
        <v>278.43719942484495</v>
      </c>
      <c r="G2617">
        <v>278.43719942484495</v>
      </c>
      <c r="H2617">
        <v>0.42752180971975012</v>
      </c>
    </row>
    <row r="2618" spans="1:8" x14ac:dyDescent="0.2">
      <c r="A2618" t="s">
        <v>21</v>
      </c>
      <c r="B2618">
        <v>2018</v>
      </c>
      <c r="C2618" t="s">
        <v>56</v>
      </c>
      <c r="D2618" t="s">
        <v>65</v>
      </c>
      <c r="E2618" t="s">
        <v>58</v>
      </c>
      <c r="F2618">
        <v>1298.4093090048452</v>
      </c>
      <c r="G2618">
        <v>1298.4093090048452</v>
      </c>
      <c r="H2618">
        <v>1.9936211780946045</v>
      </c>
    </row>
    <row r="2619" spans="1:8" x14ac:dyDescent="0.2">
      <c r="A2619" t="s">
        <v>21</v>
      </c>
      <c r="B2619">
        <v>2019</v>
      </c>
      <c r="C2619" t="s">
        <v>56</v>
      </c>
      <c r="D2619" t="s">
        <v>65</v>
      </c>
      <c r="E2619" t="s">
        <v>66</v>
      </c>
      <c r="F2619">
        <v>77.081136999999998</v>
      </c>
      <c r="G2619">
        <v>77.081136999999998</v>
      </c>
      <c r="H2619">
        <v>0.11538959388399338</v>
      </c>
    </row>
    <row r="2620" spans="1:8" x14ac:dyDescent="0.2">
      <c r="A2620" t="s">
        <v>21</v>
      </c>
      <c r="B2620">
        <v>2019</v>
      </c>
      <c r="C2620" t="s">
        <v>56</v>
      </c>
      <c r="D2620" t="s">
        <v>65</v>
      </c>
      <c r="E2620" t="s">
        <v>83</v>
      </c>
      <c r="F2620">
        <v>1101.2842439999999</v>
      </c>
      <c r="G2620">
        <v>1101.2842439999999</v>
      </c>
      <c r="H2620">
        <v>1.6486101089297718</v>
      </c>
    </row>
    <row r="2621" spans="1:8" x14ac:dyDescent="0.2">
      <c r="A2621" t="s">
        <v>21</v>
      </c>
      <c r="B2621">
        <v>2019</v>
      </c>
      <c r="C2621" t="s">
        <v>56</v>
      </c>
      <c r="D2621" t="s">
        <v>65</v>
      </c>
      <c r="E2621" t="s">
        <v>67</v>
      </c>
    </row>
    <row r="2622" spans="1:8" x14ac:dyDescent="0.2">
      <c r="A2622" t="s">
        <v>21</v>
      </c>
      <c r="B2622">
        <v>2019</v>
      </c>
      <c r="C2622" t="s">
        <v>56</v>
      </c>
      <c r="D2622" t="s">
        <v>65</v>
      </c>
      <c r="E2622" t="s">
        <v>68</v>
      </c>
      <c r="F2622">
        <v>285.58786001644199</v>
      </c>
      <c r="G2622">
        <v>285.58786001644199</v>
      </c>
      <c r="H2622">
        <v>0.42752180971975012</v>
      </c>
    </row>
    <row r="2623" spans="1:8" x14ac:dyDescent="0.2">
      <c r="A2623" t="s">
        <v>21</v>
      </c>
      <c r="B2623">
        <v>2019</v>
      </c>
      <c r="C2623" t="s">
        <v>56</v>
      </c>
      <c r="D2623" t="s">
        <v>65</v>
      </c>
      <c r="E2623" t="s">
        <v>58</v>
      </c>
      <c r="F2623">
        <v>1463.9532410164418</v>
      </c>
      <c r="G2623">
        <v>1463.9532410164418</v>
      </c>
      <c r="H2623">
        <v>2.191521512533515</v>
      </c>
    </row>
    <row r="2624" spans="1:8" x14ac:dyDescent="0.2">
      <c r="A2624" t="s">
        <v>21</v>
      </c>
      <c r="B2624">
        <v>2008</v>
      </c>
      <c r="C2624" t="s">
        <v>56</v>
      </c>
      <c r="D2624" t="s">
        <v>84</v>
      </c>
      <c r="E2624" t="s">
        <v>58</v>
      </c>
      <c r="F2624">
        <v>0</v>
      </c>
      <c r="G2624">
        <v>0</v>
      </c>
      <c r="H2624">
        <v>0</v>
      </c>
    </row>
    <row r="2625" spans="1:8" x14ac:dyDescent="0.2">
      <c r="A2625" t="s">
        <v>21</v>
      </c>
      <c r="B2625">
        <v>2009</v>
      </c>
      <c r="C2625" t="s">
        <v>56</v>
      </c>
      <c r="D2625" t="s">
        <v>84</v>
      </c>
      <c r="E2625" t="s">
        <v>58</v>
      </c>
      <c r="F2625">
        <v>0</v>
      </c>
      <c r="G2625">
        <v>0</v>
      </c>
      <c r="H2625">
        <v>0</v>
      </c>
    </row>
    <row r="2626" spans="1:8" x14ac:dyDescent="0.2">
      <c r="A2626" t="s">
        <v>21</v>
      </c>
      <c r="B2626">
        <v>2010</v>
      </c>
      <c r="C2626" t="s">
        <v>56</v>
      </c>
      <c r="D2626" t="s">
        <v>84</v>
      </c>
      <c r="E2626" t="s">
        <v>58</v>
      </c>
      <c r="F2626">
        <v>0</v>
      </c>
      <c r="G2626">
        <v>0</v>
      </c>
      <c r="H2626">
        <v>0</v>
      </c>
    </row>
    <row r="2627" spans="1:8" x14ac:dyDescent="0.2">
      <c r="A2627" t="s">
        <v>21</v>
      </c>
      <c r="B2627">
        <v>2011</v>
      </c>
      <c r="C2627" t="s">
        <v>56</v>
      </c>
      <c r="D2627" t="s">
        <v>84</v>
      </c>
      <c r="E2627" t="s">
        <v>58</v>
      </c>
      <c r="F2627">
        <v>0</v>
      </c>
      <c r="G2627">
        <v>0</v>
      </c>
      <c r="H2627">
        <v>0</v>
      </c>
    </row>
    <row r="2628" spans="1:8" x14ac:dyDescent="0.2">
      <c r="A2628" t="s">
        <v>21</v>
      </c>
      <c r="B2628">
        <v>2012</v>
      </c>
      <c r="C2628" t="s">
        <v>56</v>
      </c>
      <c r="D2628" t="s">
        <v>84</v>
      </c>
      <c r="E2628" t="s">
        <v>58</v>
      </c>
      <c r="F2628">
        <v>0</v>
      </c>
      <c r="G2628">
        <v>0</v>
      </c>
      <c r="H2628">
        <v>0</v>
      </c>
    </row>
    <row r="2629" spans="1:8" x14ac:dyDescent="0.2">
      <c r="A2629" t="s">
        <v>21</v>
      </c>
      <c r="B2629">
        <v>2013</v>
      </c>
      <c r="C2629" t="s">
        <v>56</v>
      </c>
      <c r="D2629" t="s">
        <v>84</v>
      </c>
      <c r="E2629" t="s">
        <v>58</v>
      </c>
      <c r="F2629">
        <v>0</v>
      </c>
      <c r="G2629">
        <v>0</v>
      </c>
      <c r="H2629">
        <v>0</v>
      </c>
    </row>
    <row r="2630" spans="1:8" x14ac:dyDescent="0.2">
      <c r="A2630" t="s">
        <v>21</v>
      </c>
      <c r="B2630">
        <v>2014</v>
      </c>
      <c r="C2630" t="s">
        <v>56</v>
      </c>
      <c r="D2630" t="s">
        <v>84</v>
      </c>
      <c r="E2630" t="s">
        <v>58</v>
      </c>
      <c r="F2630">
        <v>0</v>
      </c>
      <c r="G2630">
        <v>0</v>
      </c>
      <c r="H2630">
        <v>0</v>
      </c>
    </row>
    <row r="2631" spans="1:8" x14ac:dyDescent="0.2">
      <c r="A2631" t="s">
        <v>21</v>
      </c>
      <c r="B2631">
        <v>2015</v>
      </c>
      <c r="C2631" t="s">
        <v>56</v>
      </c>
      <c r="D2631" t="s">
        <v>84</v>
      </c>
      <c r="E2631" t="s">
        <v>58</v>
      </c>
      <c r="F2631">
        <v>0</v>
      </c>
      <c r="G2631">
        <v>0</v>
      </c>
      <c r="H2631">
        <v>0</v>
      </c>
    </row>
    <row r="2632" spans="1:8" x14ac:dyDescent="0.2">
      <c r="A2632" t="s">
        <v>21</v>
      </c>
      <c r="B2632">
        <v>2016</v>
      </c>
      <c r="C2632" t="s">
        <v>56</v>
      </c>
      <c r="D2632" t="s">
        <v>84</v>
      </c>
      <c r="E2632" t="s">
        <v>58</v>
      </c>
      <c r="F2632">
        <v>0</v>
      </c>
      <c r="G2632">
        <v>0</v>
      </c>
      <c r="H2632">
        <v>0</v>
      </c>
    </row>
    <row r="2633" spans="1:8" x14ac:dyDescent="0.2">
      <c r="A2633" t="s">
        <v>21</v>
      </c>
      <c r="B2633">
        <v>2017</v>
      </c>
      <c r="C2633" t="s">
        <v>56</v>
      </c>
      <c r="D2633" t="s">
        <v>84</v>
      </c>
      <c r="E2633" t="s">
        <v>58</v>
      </c>
      <c r="F2633">
        <v>0</v>
      </c>
      <c r="G2633">
        <v>0</v>
      </c>
      <c r="H2633">
        <v>0</v>
      </c>
    </row>
    <row r="2634" spans="1:8" x14ac:dyDescent="0.2">
      <c r="A2634" t="s">
        <v>21</v>
      </c>
      <c r="B2634">
        <v>2018</v>
      </c>
      <c r="C2634" t="s">
        <v>56</v>
      </c>
      <c r="D2634" t="s">
        <v>84</v>
      </c>
      <c r="E2634" t="s">
        <v>58</v>
      </c>
      <c r="F2634">
        <v>0</v>
      </c>
      <c r="G2634">
        <v>0</v>
      </c>
      <c r="H2634">
        <v>0</v>
      </c>
    </row>
    <row r="2635" spans="1:8" x14ac:dyDescent="0.2">
      <c r="A2635" t="s">
        <v>21</v>
      </c>
      <c r="B2635">
        <v>2019</v>
      </c>
      <c r="C2635" t="s">
        <v>56</v>
      </c>
      <c r="D2635" t="s">
        <v>84</v>
      </c>
      <c r="E2635" t="s">
        <v>58</v>
      </c>
      <c r="F2635">
        <v>0</v>
      </c>
      <c r="G2635">
        <v>0</v>
      </c>
      <c r="H2635">
        <v>0</v>
      </c>
    </row>
    <row r="2636" spans="1:8" x14ac:dyDescent="0.2">
      <c r="A2636" t="s">
        <v>22</v>
      </c>
      <c r="B2636">
        <v>2008</v>
      </c>
      <c r="C2636" t="s">
        <v>56</v>
      </c>
      <c r="D2636" t="s">
        <v>57</v>
      </c>
      <c r="E2636" t="s">
        <v>58</v>
      </c>
      <c r="F2636">
        <v>827052.59658299992</v>
      </c>
      <c r="G2636">
        <v>190.15013877150213</v>
      </c>
      <c r="H2636">
        <v>0.7736977148018136</v>
      </c>
    </row>
    <row r="2637" spans="1:8" x14ac:dyDescent="0.2">
      <c r="A2637" t="s">
        <v>22</v>
      </c>
      <c r="B2637">
        <v>2009</v>
      </c>
      <c r="C2637" t="s">
        <v>56</v>
      </c>
      <c r="D2637" t="s">
        <v>57</v>
      </c>
      <c r="E2637" t="s">
        <v>58</v>
      </c>
      <c r="F2637">
        <v>1713685.03755</v>
      </c>
      <c r="G2637">
        <v>344.82798922067104</v>
      </c>
      <c r="H2637">
        <v>1.5434550215190805</v>
      </c>
    </row>
    <row r="2638" spans="1:8" x14ac:dyDescent="0.2">
      <c r="A2638" t="s">
        <v>22</v>
      </c>
      <c r="B2638">
        <v>2010</v>
      </c>
      <c r="C2638" t="s">
        <v>56</v>
      </c>
      <c r="D2638" t="s">
        <v>57</v>
      </c>
      <c r="E2638" t="s">
        <v>58</v>
      </c>
      <c r="F2638">
        <v>1938114.8742479999</v>
      </c>
      <c r="G2638">
        <v>407.79180093048262</v>
      </c>
      <c r="H2638">
        <v>1.5043463702031403</v>
      </c>
    </row>
    <row r="2639" spans="1:8" x14ac:dyDescent="0.2">
      <c r="A2639" t="s">
        <v>22</v>
      </c>
      <c r="B2639">
        <v>2011</v>
      </c>
      <c r="C2639" t="s">
        <v>56</v>
      </c>
      <c r="D2639" t="s">
        <v>57</v>
      </c>
      <c r="E2639" t="s">
        <v>58</v>
      </c>
      <c r="F2639">
        <v>1481665.312282</v>
      </c>
      <c r="G2639">
        <v>352.87975774248224</v>
      </c>
      <c r="H2639">
        <v>1.0472345939683054</v>
      </c>
    </row>
    <row r="2640" spans="1:8" x14ac:dyDescent="0.2">
      <c r="A2640" t="s">
        <v>22</v>
      </c>
      <c r="B2640">
        <v>2012</v>
      </c>
      <c r="C2640" t="s">
        <v>56</v>
      </c>
      <c r="D2640" t="s">
        <v>57</v>
      </c>
      <c r="E2640" t="s">
        <v>58</v>
      </c>
      <c r="F2640">
        <v>2092793.9466729998</v>
      </c>
      <c r="G2640">
        <v>472.88234112011276</v>
      </c>
      <c r="H2640">
        <v>1.4197364796129834</v>
      </c>
    </row>
    <row r="2641" spans="1:8" x14ac:dyDescent="0.2">
      <c r="A2641" t="s">
        <v>22</v>
      </c>
      <c r="B2641">
        <v>2013</v>
      </c>
      <c r="C2641" t="s">
        <v>56</v>
      </c>
      <c r="D2641" t="s">
        <v>57</v>
      </c>
      <c r="E2641" t="s">
        <v>58</v>
      </c>
      <c r="F2641">
        <v>2603742.7719729999</v>
      </c>
      <c r="G2641">
        <v>604.2866028663567</v>
      </c>
      <c r="H2641">
        <v>1.5600186065038315</v>
      </c>
    </row>
    <row r="2642" spans="1:8" x14ac:dyDescent="0.2">
      <c r="A2642" t="s">
        <v>22</v>
      </c>
      <c r="B2642">
        <v>2014</v>
      </c>
      <c r="C2642" t="s">
        <v>56</v>
      </c>
      <c r="D2642" t="s">
        <v>57</v>
      </c>
      <c r="E2642" t="s">
        <v>58</v>
      </c>
      <c r="F2642">
        <v>3237543.7042319998</v>
      </c>
      <c r="G2642">
        <v>725.34902759439854</v>
      </c>
      <c r="H2642">
        <v>1.8009196412492123</v>
      </c>
    </row>
    <row r="2643" spans="1:8" x14ac:dyDescent="0.2">
      <c r="A2643" t="s">
        <v>22</v>
      </c>
      <c r="B2643">
        <v>2015</v>
      </c>
      <c r="C2643" t="s">
        <v>56</v>
      </c>
      <c r="D2643" t="s">
        <v>57</v>
      </c>
      <c r="E2643" t="s">
        <v>58</v>
      </c>
      <c r="F2643">
        <v>3752400.7565719998</v>
      </c>
      <c r="G2643">
        <v>720.94901670053446</v>
      </c>
      <c r="H2643">
        <v>1.9935547568200729</v>
      </c>
    </row>
    <row r="2644" spans="1:8" x14ac:dyDescent="0.2">
      <c r="A2644" t="s">
        <v>22</v>
      </c>
      <c r="B2644">
        <v>2016</v>
      </c>
      <c r="C2644" t="s">
        <v>56</v>
      </c>
      <c r="D2644" t="s">
        <v>57</v>
      </c>
      <c r="E2644" t="s">
        <v>58</v>
      </c>
      <c r="F2644">
        <v>3766839.615402</v>
      </c>
      <c r="G2644">
        <v>664.2012754563043</v>
      </c>
      <c r="H2644">
        <v>1.8422257947034542</v>
      </c>
    </row>
    <row r="2645" spans="1:8" x14ac:dyDescent="0.2">
      <c r="A2645" t="s">
        <v>22</v>
      </c>
      <c r="B2645">
        <v>2017</v>
      </c>
      <c r="C2645" t="s">
        <v>56</v>
      </c>
      <c r="D2645" t="s">
        <v>57</v>
      </c>
      <c r="E2645" t="s">
        <v>58</v>
      </c>
      <c r="F2645">
        <v>4411690.2981669996</v>
      </c>
      <c r="G2645">
        <v>784.64382815500301</v>
      </c>
      <c r="H2645">
        <v>2.0114481944650842</v>
      </c>
    </row>
    <row r="2646" spans="1:8" x14ac:dyDescent="0.2">
      <c r="A2646" t="s">
        <v>22</v>
      </c>
      <c r="B2646">
        <v>2018</v>
      </c>
      <c r="C2646" t="s">
        <v>56</v>
      </c>
      <c r="D2646" t="s">
        <v>57</v>
      </c>
      <c r="E2646" t="s">
        <v>58</v>
      </c>
      <c r="F2646">
        <v>3842821.4144279994</v>
      </c>
      <c r="G2646">
        <v>670.6358702307291</v>
      </c>
      <c r="H2646">
        <v>1.6606190002119232</v>
      </c>
    </row>
    <row r="2647" spans="1:8" x14ac:dyDescent="0.2">
      <c r="A2647" t="s">
        <v>22</v>
      </c>
      <c r="B2647">
        <v>2019</v>
      </c>
      <c r="C2647" t="s">
        <v>56</v>
      </c>
      <c r="D2647" t="s">
        <v>57</v>
      </c>
      <c r="E2647" t="s">
        <v>58</v>
      </c>
      <c r="F2647">
        <v>4018413.7911959998</v>
      </c>
      <c r="G2647">
        <v>643.88920622066894</v>
      </c>
      <c r="H2647">
        <v>1.6879914188403256</v>
      </c>
    </row>
    <row r="2648" spans="1:8" x14ac:dyDescent="0.2">
      <c r="A2648" t="s">
        <v>22</v>
      </c>
      <c r="B2648">
        <v>2008</v>
      </c>
      <c r="C2648" t="s">
        <v>56</v>
      </c>
      <c r="D2648" t="s">
        <v>59</v>
      </c>
      <c r="E2648" t="s">
        <v>60</v>
      </c>
      <c r="F2648">
        <v>46976.634349</v>
      </c>
      <c r="G2648">
        <v>10.800538656653645</v>
      </c>
      <c r="H2648">
        <v>4.3946074040593572E-2</v>
      </c>
    </row>
    <row r="2649" spans="1:8" x14ac:dyDescent="0.2">
      <c r="A2649" t="s">
        <v>22</v>
      </c>
      <c r="B2649">
        <v>2008</v>
      </c>
      <c r="C2649" t="s">
        <v>56</v>
      </c>
      <c r="D2649" t="s">
        <v>59</v>
      </c>
      <c r="E2649" t="s">
        <v>61</v>
      </c>
    </row>
    <row r="2650" spans="1:8" x14ac:dyDescent="0.2">
      <c r="A2650" t="s">
        <v>22</v>
      </c>
      <c r="B2650">
        <v>2008</v>
      </c>
      <c r="C2650" t="s">
        <v>56</v>
      </c>
      <c r="D2650" t="s">
        <v>59</v>
      </c>
      <c r="E2650" t="s">
        <v>62</v>
      </c>
      <c r="F2650">
        <v>15115.391661</v>
      </c>
      <c r="G2650">
        <v>3.4752249540109057</v>
      </c>
      <c r="H2650">
        <v>1.4140266332234952E-2</v>
      </c>
    </row>
    <row r="2651" spans="1:8" x14ac:dyDescent="0.2">
      <c r="A2651" t="s">
        <v>22</v>
      </c>
      <c r="B2651">
        <v>2008</v>
      </c>
      <c r="C2651" t="s">
        <v>56</v>
      </c>
      <c r="D2651" t="s">
        <v>59</v>
      </c>
      <c r="E2651" t="s">
        <v>58</v>
      </c>
      <c r="F2651">
        <v>62092.026010000001</v>
      </c>
      <c r="G2651">
        <v>14.275763610664551</v>
      </c>
      <c r="H2651">
        <v>5.8086340372828518E-2</v>
      </c>
    </row>
    <row r="2652" spans="1:8" x14ac:dyDescent="0.2">
      <c r="A2652" t="s">
        <v>22</v>
      </c>
      <c r="B2652">
        <v>2009</v>
      </c>
      <c r="C2652" t="s">
        <v>56</v>
      </c>
      <c r="D2652" t="s">
        <v>59</v>
      </c>
      <c r="E2652" t="s">
        <v>60</v>
      </c>
      <c r="F2652">
        <v>57454.003700000001</v>
      </c>
      <c r="G2652">
        <v>11.560904211938626</v>
      </c>
      <c r="H2652">
        <v>5.1746772933210908E-2</v>
      </c>
    </row>
    <row r="2653" spans="1:8" x14ac:dyDescent="0.2">
      <c r="A2653" t="s">
        <v>22</v>
      </c>
      <c r="B2653">
        <v>2009</v>
      </c>
      <c r="C2653" t="s">
        <v>56</v>
      </c>
      <c r="D2653" t="s">
        <v>59</v>
      </c>
      <c r="E2653" t="s">
        <v>61</v>
      </c>
    </row>
    <row r="2654" spans="1:8" x14ac:dyDescent="0.2">
      <c r="A2654" t="s">
        <v>22</v>
      </c>
      <c r="B2654">
        <v>2009</v>
      </c>
      <c r="C2654" t="s">
        <v>56</v>
      </c>
      <c r="D2654" t="s">
        <v>59</v>
      </c>
      <c r="E2654" t="s">
        <v>62</v>
      </c>
      <c r="F2654">
        <v>17294.781534999998</v>
      </c>
      <c r="G2654">
        <v>3.4800588264754788</v>
      </c>
      <c r="H2654">
        <v>1.5576793180405174E-2</v>
      </c>
    </row>
    <row r="2655" spans="1:8" x14ac:dyDescent="0.2">
      <c r="A2655" t="s">
        <v>22</v>
      </c>
      <c r="B2655">
        <v>2009</v>
      </c>
      <c r="C2655" t="s">
        <v>56</v>
      </c>
      <c r="D2655" t="s">
        <v>59</v>
      </c>
      <c r="E2655" t="s">
        <v>58</v>
      </c>
      <c r="F2655">
        <v>74748.785235000003</v>
      </c>
      <c r="G2655">
        <v>15.040963038414105</v>
      </c>
      <c r="H2655">
        <v>6.732356611361609E-2</v>
      </c>
    </row>
    <row r="2656" spans="1:8" x14ac:dyDescent="0.2">
      <c r="A2656" t="s">
        <v>22</v>
      </c>
      <c r="B2656">
        <v>2010</v>
      </c>
      <c r="C2656" t="s">
        <v>56</v>
      </c>
      <c r="D2656" t="s">
        <v>59</v>
      </c>
      <c r="E2656" t="s">
        <v>60</v>
      </c>
      <c r="F2656">
        <v>38643.033472000003</v>
      </c>
      <c r="G2656">
        <v>8.1307421053038045</v>
      </c>
      <c r="H2656">
        <v>2.9994355809171227E-2</v>
      </c>
    </row>
    <row r="2657" spans="1:8" x14ac:dyDescent="0.2">
      <c r="A2657" t="s">
        <v>22</v>
      </c>
      <c r="B2657">
        <v>2010</v>
      </c>
      <c r="C2657" t="s">
        <v>56</v>
      </c>
      <c r="D2657" t="s">
        <v>59</v>
      </c>
      <c r="E2657" t="s">
        <v>61</v>
      </c>
      <c r="F2657">
        <v>200</v>
      </c>
      <c r="G2657">
        <v>4.2081282833011463E-2</v>
      </c>
      <c r="H2657">
        <v>1.5523810174428756E-4</v>
      </c>
    </row>
    <row r="2658" spans="1:8" x14ac:dyDescent="0.2">
      <c r="A2658" t="s">
        <v>22</v>
      </c>
      <c r="B2658">
        <v>2010</v>
      </c>
      <c r="C2658" t="s">
        <v>56</v>
      </c>
      <c r="D2658" t="s">
        <v>59</v>
      </c>
      <c r="E2658" t="s">
        <v>62</v>
      </c>
      <c r="F2658">
        <v>10420.375957</v>
      </c>
      <c r="G2658">
        <v>2.1925139393641473</v>
      </c>
      <c r="H2658">
        <v>8.0881969151324687E-3</v>
      </c>
    </row>
    <row r="2659" spans="1:8" x14ac:dyDescent="0.2">
      <c r="A2659" t="s">
        <v>22</v>
      </c>
      <c r="B2659">
        <v>2010</v>
      </c>
      <c r="C2659" t="s">
        <v>56</v>
      </c>
      <c r="D2659" t="s">
        <v>59</v>
      </c>
      <c r="E2659" t="s">
        <v>58</v>
      </c>
      <c r="F2659">
        <v>49263.409429000007</v>
      </c>
      <c r="G2659">
        <v>10.365337327500965</v>
      </c>
      <c r="H2659">
        <v>3.8237790826047988E-2</v>
      </c>
    </row>
    <row r="2660" spans="1:8" x14ac:dyDescent="0.2">
      <c r="A2660" t="s">
        <v>22</v>
      </c>
      <c r="B2660">
        <v>2011</v>
      </c>
      <c r="C2660" t="s">
        <v>56</v>
      </c>
      <c r="D2660" t="s">
        <v>59</v>
      </c>
      <c r="E2660" t="s">
        <v>60</v>
      </c>
      <c r="F2660">
        <v>65420.556213000003</v>
      </c>
      <c r="G2660">
        <v>15.580839907945478</v>
      </c>
      <c r="H2660">
        <v>4.6238964397016524E-2</v>
      </c>
    </row>
    <row r="2661" spans="1:8" x14ac:dyDescent="0.2">
      <c r="A2661" t="s">
        <v>22</v>
      </c>
      <c r="B2661">
        <v>2011</v>
      </c>
      <c r="C2661" t="s">
        <v>56</v>
      </c>
      <c r="D2661" t="s">
        <v>59</v>
      </c>
      <c r="E2661" t="s">
        <v>61</v>
      </c>
      <c r="F2661">
        <v>150</v>
      </c>
      <c r="G2661">
        <v>3.5724642550920428E-2</v>
      </c>
      <c r="H2661">
        <v>1.0601934714480807E-4</v>
      </c>
    </row>
    <row r="2662" spans="1:8" x14ac:dyDescent="0.2">
      <c r="A2662" t="s">
        <v>22</v>
      </c>
      <c r="B2662">
        <v>2011</v>
      </c>
      <c r="C2662" t="s">
        <v>56</v>
      </c>
      <c r="D2662" t="s">
        <v>59</v>
      </c>
      <c r="E2662" t="s">
        <v>62</v>
      </c>
      <c r="F2662">
        <v>17554.415503</v>
      </c>
      <c r="G2662">
        <v>4.1808347935667403</v>
      </c>
      <c r="H2662">
        <v>1.2407384474245052E-2</v>
      </c>
    </row>
    <row r="2663" spans="1:8" x14ac:dyDescent="0.2">
      <c r="A2663" t="s">
        <v>22</v>
      </c>
      <c r="B2663">
        <v>2011</v>
      </c>
      <c r="C2663" t="s">
        <v>56</v>
      </c>
      <c r="D2663" t="s">
        <v>59</v>
      </c>
      <c r="E2663" t="s">
        <v>58</v>
      </c>
      <c r="F2663">
        <v>83124.971716</v>
      </c>
      <c r="G2663">
        <v>19.797399344063138</v>
      </c>
      <c r="H2663">
        <v>5.8752368218406376E-2</v>
      </c>
    </row>
    <row r="2664" spans="1:8" x14ac:dyDescent="0.2">
      <c r="A2664" t="s">
        <v>22</v>
      </c>
      <c r="B2664">
        <v>2012</v>
      </c>
      <c r="C2664" t="s">
        <v>56</v>
      </c>
      <c r="D2664" t="s">
        <v>59</v>
      </c>
      <c r="E2664" t="s">
        <v>60</v>
      </c>
      <c r="F2664">
        <v>181626.99565</v>
      </c>
      <c r="G2664">
        <v>41.039969104519116</v>
      </c>
      <c r="H2664">
        <v>0.12321445779062395</v>
      </c>
    </row>
    <row r="2665" spans="1:8" x14ac:dyDescent="0.2">
      <c r="A2665" t="s">
        <v>22</v>
      </c>
      <c r="B2665">
        <v>2012</v>
      </c>
      <c r="C2665" t="s">
        <v>56</v>
      </c>
      <c r="D2665" t="s">
        <v>59</v>
      </c>
      <c r="E2665" t="s">
        <v>61</v>
      </c>
    </row>
    <row r="2666" spans="1:8" x14ac:dyDescent="0.2">
      <c r="A2666" t="s">
        <v>22</v>
      </c>
      <c r="B2666">
        <v>2012</v>
      </c>
      <c r="C2666" t="s">
        <v>56</v>
      </c>
      <c r="D2666" t="s">
        <v>59</v>
      </c>
      <c r="E2666" t="s">
        <v>62</v>
      </c>
      <c r="F2666">
        <v>27309.859067000001</v>
      </c>
      <c r="G2666">
        <v>6.1708655607465657</v>
      </c>
      <c r="H2666">
        <v>1.8526813512695795E-2</v>
      </c>
    </row>
    <row r="2667" spans="1:8" x14ac:dyDescent="0.2">
      <c r="A2667" t="s">
        <v>22</v>
      </c>
      <c r="B2667">
        <v>2012</v>
      </c>
      <c r="C2667" t="s">
        <v>56</v>
      </c>
      <c r="D2667" t="s">
        <v>59</v>
      </c>
      <c r="E2667" t="s">
        <v>58</v>
      </c>
      <c r="F2667">
        <v>208936.85471700001</v>
      </c>
      <c r="G2667">
        <v>47.210834665265679</v>
      </c>
      <c r="H2667">
        <v>0.14174127130331976</v>
      </c>
    </row>
    <row r="2668" spans="1:8" x14ac:dyDescent="0.2">
      <c r="A2668" t="s">
        <v>22</v>
      </c>
      <c r="B2668">
        <v>2013</v>
      </c>
      <c r="C2668" t="s">
        <v>56</v>
      </c>
      <c r="D2668" t="s">
        <v>59</v>
      </c>
      <c r="E2668" t="s">
        <v>60</v>
      </c>
      <c r="F2668">
        <v>274411.80548400001</v>
      </c>
      <c r="G2668">
        <v>63.686543658341606</v>
      </c>
      <c r="H2668">
        <v>0.16441237091748684</v>
      </c>
    </row>
    <row r="2669" spans="1:8" x14ac:dyDescent="0.2">
      <c r="A2669" t="s">
        <v>22</v>
      </c>
      <c r="B2669">
        <v>2013</v>
      </c>
      <c r="C2669" t="s">
        <v>56</v>
      </c>
      <c r="D2669" t="s">
        <v>59</v>
      </c>
      <c r="E2669" t="s">
        <v>61</v>
      </c>
    </row>
    <row r="2670" spans="1:8" x14ac:dyDescent="0.2">
      <c r="A2670" t="s">
        <v>22</v>
      </c>
      <c r="B2670">
        <v>2013</v>
      </c>
      <c r="C2670" t="s">
        <v>56</v>
      </c>
      <c r="D2670" t="s">
        <v>59</v>
      </c>
      <c r="E2670" t="s">
        <v>62</v>
      </c>
      <c r="F2670">
        <v>37011.081754999999</v>
      </c>
      <c r="G2670">
        <v>8.5896737200313069</v>
      </c>
      <c r="H2670">
        <v>2.2174992401758343E-2</v>
      </c>
    </row>
    <row r="2671" spans="1:8" x14ac:dyDescent="0.2">
      <c r="A2671" t="s">
        <v>22</v>
      </c>
      <c r="B2671">
        <v>2013</v>
      </c>
      <c r="C2671" t="s">
        <v>56</v>
      </c>
      <c r="D2671" t="s">
        <v>59</v>
      </c>
      <c r="E2671" t="s">
        <v>58</v>
      </c>
      <c r="F2671">
        <v>311422.887239</v>
      </c>
      <c r="G2671">
        <v>72.276217378372905</v>
      </c>
      <c r="H2671">
        <v>0.18658736331924516</v>
      </c>
    </row>
    <row r="2672" spans="1:8" x14ac:dyDescent="0.2">
      <c r="A2672" t="s">
        <v>22</v>
      </c>
      <c r="B2672">
        <v>2014</v>
      </c>
      <c r="C2672" t="s">
        <v>56</v>
      </c>
      <c r="D2672" t="s">
        <v>59</v>
      </c>
      <c r="E2672" t="s">
        <v>60</v>
      </c>
      <c r="F2672">
        <v>90338.058875999996</v>
      </c>
      <c r="G2672">
        <v>20.239610379565871</v>
      </c>
      <c r="H2672">
        <v>5.0251548533368551E-2</v>
      </c>
    </row>
    <row r="2673" spans="1:8" x14ac:dyDescent="0.2">
      <c r="A2673" t="s">
        <v>22</v>
      </c>
      <c r="B2673">
        <v>2014</v>
      </c>
      <c r="C2673" t="s">
        <v>56</v>
      </c>
      <c r="D2673" t="s">
        <v>59</v>
      </c>
      <c r="E2673" t="s">
        <v>61</v>
      </c>
    </row>
    <row r="2674" spans="1:8" x14ac:dyDescent="0.2">
      <c r="A2674" t="s">
        <v>22</v>
      </c>
      <c r="B2674">
        <v>2014</v>
      </c>
      <c r="C2674" t="s">
        <v>56</v>
      </c>
      <c r="D2674" t="s">
        <v>59</v>
      </c>
      <c r="E2674" t="s">
        <v>62</v>
      </c>
      <c r="F2674">
        <v>19063.247360000001</v>
      </c>
      <c r="G2674">
        <v>4.2709872664553279</v>
      </c>
      <c r="H2674">
        <v>1.0604143058127513E-2</v>
      </c>
    </row>
    <row r="2675" spans="1:8" x14ac:dyDescent="0.2">
      <c r="A2675" t="s">
        <v>22</v>
      </c>
      <c r="B2675">
        <v>2014</v>
      </c>
      <c r="C2675" t="s">
        <v>56</v>
      </c>
      <c r="D2675" t="s">
        <v>59</v>
      </c>
      <c r="E2675" t="s">
        <v>58</v>
      </c>
      <c r="F2675">
        <v>109401.306236</v>
      </c>
      <c r="G2675">
        <v>24.510597646021203</v>
      </c>
      <c r="H2675">
        <v>6.0855691591496071E-2</v>
      </c>
    </row>
    <row r="2676" spans="1:8" x14ac:dyDescent="0.2">
      <c r="A2676" t="s">
        <v>22</v>
      </c>
      <c r="B2676">
        <v>2015</v>
      </c>
      <c r="C2676" t="s">
        <v>56</v>
      </c>
      <c r="D2676" t="s">
        <v>59</v>
      </c>
      <c r="E2676" t="s">
        <v>60</v>
      </c>
      <c r="F2676">
        <v>147534.92925399999</v>
      </c>
      <c r="G2676">
        <v>28.345896154179425</v>
      </c>
      <c r="H2676">
        <v>7.8381542668730445E-2</v>
      </c>
    </row>
    <row r="2677" spans="1:8" x14ac:dyDescent="0.2">
      <c r="A2677" t="s">
        <v>22</v>
      </c>
      <c r="B2677">
        <v>2015</v>
      </c>
      <c r="C2677" t="s">
        <v>56</v>
      </c>
      <c r="D2677" t="s">
        <v>59</v>
      </c>
      <c r="E2677" t="s">
        <v>61</v>
      </c>
    </row>
    <row r="2678" spans="1:8" x14ac:dyDescent="0.2">
      <c r="A2678" t="s">
        <v>22</v>
      </c>
      <c r="B2678">
        <v>2015</v>
      </c>
      <c r="C2678" t="s">
        <v>56</v>
      </c>
      <c r="D2678" t="s">
        <v>59</v>
      </c>
      <c r="E2678" t="s">
        <v>62</v>
      </c>
      <c r="F2678">
        <v>47051.422038999997</v>
      </c>
      <c r="G2678">
        <v>9.0399929682265618</v>
      </c>
      <c r="H2678">
        <v>2.4997219728387369E-2</v>
      </c>
    </row>
    <row r="2679" spans="1:8" x14ac:dyDescent="0.2">
      <c r="A2679" t="s">
        <v>22</v>
      </c>
      <c r="B2679">
        <v>2015</v>
      </c>
      <c r="C2679" t="s">
        <v>56</v>
      </c>
      <c r="D2679" t="s">
        <v>59</v>
      </c>
      <c r="E2679" t="s">
        <v>58</v>
      </c>
      <c r="F2679">
        <v>194586.35129299999</v>
      </c>
      <c r="G2679">
        <v>37.385889122405985</v>
      </c>
      <c r="H2679">
        <v>0.10337876239711781</v>
      </c>
    </row>
    <row r="2680" spans="1:8" x14ac:dyDescent="0.2">
      <c r="A2680" t="s">
        <v>22</v>
      </c>
      <c r="B2680">
        <v>2016</v>
      </c>
      <c r="C2680" t="s">
        <v>56</v>
      </c>
      <c r="D2680" t="s">
        <v>59</v>
      </c>
      <c r="E2680" t="s">
        <v>60</v>
      </c>
      <c r="F2680">
        <v>143615.53343899999</v>
      </c>
      <c r="G2680">
        <v>25.323515260774187</v>
      </c>
      <c r="H2680">
        <v>7.0237192775511076E-2</v>
      </c>
    </row>
    <row r="2681" spans="1:8" x14ac:dyDescent="0.2">
      <c r="A2681" t="s">
        <v>22</v>
      </c>
      <c r="B2681">
        <v>2016</v>
      </c>
      <c r="C2681" t="s">
        <v>56</v>
      </c>
      <c r="D2681" t="s">
        <v>59</v>
      </c>
      <c r="E2681" t="s">
        <v>61</v>
      </c>
      <c r="F2681">
        <v>50705.959196999996</v>
      </c>
      <c r="G2681">
        <v>8.9409070230054049</v>
      </c>
      <c r="H2681">
        <v>2.479846118107825E-2</v>
      </c>
    </row>
    <row r="2682" spans="1:8" x14ac:dyDescent="0.2">
      <c r="A2682" t="s">
        <v>22</v>
      </c>
      <c r="B2682">
        <v>2016</v>
      </c>
      <c r="C2682" t="s">
        <v>56</v>
      </c>
      <c r="D2682" t="s">
        <v>59</v>
      </c>
      <c r="E2682" t="s">
        <v>62</v>
      </c>
    </row>
    <row r="2683" spans="1:8" x14ac:dyDescent="0.2">
      <c r="A2683" t="s">
        <v>22</v>
      </c>
      <c r="B2683">
        <v>2016</v>
      </c>
      <c r="C2683" t="s">
        <v>56</v>
      </c>
      <c r="D2683" t="s">
        <v>59</v>
      </c>
      <c r="E2683" t="s">
        <v>58</v>
      </c>
      <c r="F2683">
        <v>194321.49263599998</v>
      </c>
      <c r="G2683">
        <v>34.264422283779588</v>
      </c>
      <c r="H2683">
        <v>9.5035653956589305E-2</v>
      </c>
    </row>
    <row r="2684" spans="1:8" x14ac:dyDescent="0.2">
      <c r="A2684" t="s">
        <v>22</v>
      </c>
      <c r="B2684">
        <v>2017</v>
      </c>
      <c r="C2684" t="s">
        <v>56</v>
      </c>
      <c r="D2684" t="s">
        <v>59</v>
      </c>
      <c r="E2684" t="s">
        <v>60</v>
      </c>
      <c r="F2684">
        <v>250790.92347400001</v>
      </c>
      <c r="G2684">
        <v>44.604570348677463</v>
      </c>
      <c r="H2684">
        <v>0.1143445972215235</v>
      </c>
    </row>
    <row r="2685" spans="1:8" x14ac:dyDescent="0.2">
      <c r="A2685" t="s">
        <v>22</v>
      </c>
      <c r="B2685">
        <v>2017</v>
      </c>
      <c r="C2685" t="s">
        <v>56</v>
      </c>
      <c r="D2685" t="s">
        <v>59</v>
      </c>
      <c r="E2685" t="s">
        <v>61</v>
      </c>
      <c r="F2685">
        <v>36465.303656999997</v>
      </c>
      <c r="G2685">
        <v>6.4855584872199987</v>
      </c>
      <c r="H2685">
        <v>1.6625842759626364E-2</v>
      </c>
    </row>
    <row r="2686" spans="1:8" x14ac:dyDescent="0.2">
      <c r="A2686" t="s">
        <v>22</v>
      </c>
      <c r="B2686">
        <v>2017</v>
      </c>
      <c r="C2686" t="s">
        <v>56</v>
      </c>
      <c r="D2686" t="s">
        <v>59</v>
      </c>
      <c r="E2686" t="s">
        <v>62</v>
      </c>
    </row>
    <row r="2687" spans="1:8" x14ac:dyDescent="0.2">
      <c r="A2687" t="s">
        <v>22</v>
      </c>
      <c r="B2687">
        <v>2017</v>
      </c>
      <c r="C2687" t="s">
        <v>56</v>
      </c>
      <c r="D2687" t="s">
        <v>59</v>
      </c>
      <c r="E2687" t="s">
        <v>58</v>
      </c>
      <c r="F2687">
        <v>287256.22713100002</v>
      </c>
      <c r="G2687">
        <v>51.09012883589746</v>
      </c>
      <c r="H2687">
        <v>0.13097043998114985</v>
      </c>
    </row>
    <row r="2688" spans="1:8" x14ac:dyDescent="0.2">
      <c r="A2688" t="s">
        <v>22</v>
      </c>
      <c r="B2688">
        <v>2018</v>
      </c>
      <c r="C2688" t="s">
        <v>56</v>
      </c>
      <c r="D2688" t="s">
        <v>59</v>
      </c>
      <c r="E2688" t="s">
        <v>60</v>
      </c>
      <c r="F2688">
        <v>282686.10538199998</v>
      </c>
      <c r="G2688">
        <v>49.333399041967155</v>
      </c>
      <c r="H2688">
        <v>0.12215866080342795</v>
      </c>
    </row>
    <row r="2689" spans="1:8" x14ac:dyDescent="0.2">
      <c r="A2689" t="s">
        <v>22</v>
      </c>
      <c r="B2689">
        <v>2018</v>
      </c>
      <c r="C2689" t="s">
        <v>56</v>
      </c>
      <c r="D2689" t="s">
        <v>59</v>
      </c>
      <c r="E2689" t="s">
        <v>61</v>
      </c>
    </row>
    <row r="2690" spans="1:8" x14ac:dyDescent="0.2">
      <c r="A2690" t="s">
        <v>22</v>
      </c>
      <c r="B2690">
        <v>2018</v>
      </c>
      <c r="C2690" t="s">
        <v>56</v>
      </c>
      <c r="D2690" t="s">
        <v>59</v>
      </c>
      <c r="E2690" t="s">
        <v>62</v>
      </c>
    </row>
    <row r="2691" spans="1:8" x14ac:dyDescent="0.2">
      <c r="A2691" t="s">
        <v>22</v>
      </c>
      <c r="B2691">
        <v>2018</v>
      </c>
      <c r="C2691" t="s">
        <v>56</v>
      </c>
      <c r="D2691" t="s">
        <v>59</v>
      </c>
      <c r="E2691" t="s">
        <v>58</v>
      </c>
      <c r="F2691">
        <v>282686.10538199998</v>
      </c>
      <c r="G2691">
        <v>49.333399041967155</v>
      </c>
      <c r="H2691">
        <v>0.12215866080342795</v>
      </c>
    </row>
    <row r="2692" spans="1:8" x14ac:dyDescent="0.2">
      <c r="A2692" t="s">
        <v>22</v>
      </c>
      <c r="B2692">
        <v>2019</v>
      </c>
      <c r="C2692" t="s">
        <v>56</v>
      </c>
      <c r="D2692" t="s">
        <v>59</v>
      </c>
      <c r="E2692" t="s">
        <v>60</v>
      </c>
      <c r="F2692">
        <v>244599.818054</v>
      </c>
      <c r="G2692">
        <v>39.193371034503357</v>
      </c>
      <c r="H2692">
        <v>0.10274760524405099</v>
      </c>
    </row>
    <row r="2693" spans="1:8" x14ac:dyDescent="0.2">
      <c r="A2693" t="s">
        <v>22</v>
      </c>
      <c r="B2693">
        <v>2019</v>
      </c>
      <c r="C2693" t="s">
        <v>56</v>
      </c>
      <c r="D2693" t="s">
        <v>59</v>
      </c>
      <c r="E2693" t="s">
        <v>61</v>
      </c>
    </row>
    <row r="2694" spans="1:8" x14ac:dyDescent="0.2">
      <c r="A2694" t="s">
        <v>22</v>
      </c>
      <c r="B2694">
        <v>2019</v>
      </c>
      <c r="C2694" t="s">
        <v>56</v>
      </c>
      <c r="D2694" t="s">
        <v>59</v>
      </c>
      <c r="E2694" t="s">
        <v>62</v>
      </c>
    </row>
    <row r="2695" spans="1:8" x14ac:dyDescent="0.2">
      <c r="A2695" t="s">
        <v>22</v>
      </c>
      <c r="B2695">
        <v>2019</v>
      </c>
      <c r="C2695" t="s">
        <v>56</v>
      </c>
      <c r="D2695" t="s">
        <v>59</v>
      </c>
      <c r="E2695" t="s">
        <v>58</v>
      </c>
      <c r="F2695">
        <v>244599.818054</v>
      </c>
      <c r="G2695">
        <v>39.193371034503357</v>
      </c>
      <c r="H2695">
        <v>0.10274760524405099</v>
      </c>
    </row>
    <row r="2696" spans="1:8" x14ac:dyDescent="0.2">
      <c r="A2696" t="s">
        <v>22</v>
      </c>
      <c r="B2696">
        <v>2008</v>
      </c>
      <c r="C2696" t="s">
        <v>56</v>
      </c>
      <c r="D2696" t="s">
        <v>63</v>
      </c>
      <c r="E2696" t="s">
        <v>64</v>
      </c>
      <c r="F2696">
        <v>216196.323534</v>
      </c>
      <c r="G2696">
        <v>49.706344060492953</v>
      </c>
      <c r="H2696">
        <v>0.20224904940495245</v>
      </c>
    </row>
    <row r="2697" spans="1:8" x14ac:dyDescent="0.2">
      <c r="A2697" t="s">
        <v>22</v>
      </c>
      <c r="B2697">
        <v>2008</v>
      </c>
      <c r="C2697" t="s">
        <v>56</v>
      </c>
      <c r="D2697" t="s">
        <v>63</v>
      </c>
      <c r="E2697" t="s">
        <v>32</v>
      </c>
    </row>
    <row r="2698" spans="1:8" x14ac:dyDescent="0.2">
      <c r="A2698" t="s">
        <v>22</v>
      </c>
      <c r="B2698">
        <v>2008</v>
      </c>
      <c r="C2698" t="s">
        <v>56</v>
      </c>
      <c r="D2698" t="s">
        <v>63</v>
      </c>
      <c r="E2698" t="s">
        <v>58</v>
      </c>
      <c r="F2698">
        <v>216196.323534</v>
      </c>
      <c r="G2698">
        <v>49.706344060492953</v>
      </c>
      <c r="H2698">
        <v>0.20224904940495245</v>
      </c>
    </row>
    <row r="2699" spans="1:8" x14ac:dyDescent="0.2">
      <c r="A2699" t="s">
        <v>22</v>
      </c>
      <c r="B2699">
        <v>2009</v>
      </c>
      <c r="C2699" t="s">
        <v>56</v>
      </c>
      <c r="D2699" t="s">
        <v>63</v>
      </c>
      <c r="E2699" t="s">
        <v>64</v>
      </c>
      <c r="F2699">
        <v>522783.47083100001</v>
      </c>
      <c r="G2699">
        <v>105.19457723817429</v>
      </c>
      <c r="H2699">
        <v>0.47085243527297727</v>
      </c>
    </row>
    <row r="2700" spans="1:8" x14ac:dyDescent="0.2">
      <c r="A2700" t="s">
        <v>22</v>
      </c>
      <c r="B2700">
        <v>2009</v>
      </c>
      <c r="C2700" t="s">
        <v>56</v>
      </c>
      <c r="D2700" t="s">
        <v>63</v>
      </c>
      <c r="E2700" t="s">
        <v>32</v>
      </c>
    </row>
    <row r="2701" spans="1:8" x14ac:dyDescent="0.2">
      <c r="A2701" t="s">
        <v>22</v>
      </c>
      <c r="B2701">
        <v>2009</v>
      </c>
      <c r="C2701" t="s">
        <v>56</v>
      </c>
      <c r="D2701" t="s">
        <v>63</v>
      </c>
      <c r="E2701" t="s">
        <v>58</v>
      </c>
      <c r="F2701">
        <v>522783.47083100001</v>
      </c>
      <c r="G2701">
        <v>105.19457723817429</v>
      </c>
      <c r="H2701">
        <v>0.47085243527297727</v>
      </c>
    </row>
    <row r="2702" spans="1:8" x14ac:dyDescent="0.2">
      <c r="A2702" t="s">
        <v>22</v>
      </c>
      <c r="B2702">
        <v>2010</v>
      </c>
      <c r="C2702" t="s">
        <v>56</v>
      </c>
      <c r="D2702" t="s">
        <v>63</v>
      </c>
      <c r="E2702" t="s">
        <v>64</v>
      </c>
      <c r="F2702">
        <v>831490.36037200002</v>
      </c>
      <c r="G2702">
        <v>174.95090513868379</v>
      </c>
      <c r="H2702">
        <v>0.64539492581411428</v>
      </c>
    </row>
    <row r="2703" spans="1:8" x14ac:dyDescent="0.2">
      <c r="A2703" t="s">
        <v>22</v>
      </c>
      <c r="B2703">
        <v>2010</v>
      </c>
      <c r="C2703" t="s">
        <v>56</v>
      </c>
      <c r="D2703" t="s">
        <v>63</v>
      </c>
      <c r="E2703" t="s">
        <v>32</v>
      </c>
    </row>
    <row r="2704" spans="1:8" x14ac:dyDescent="0.2">
      <c r="A2704" t="s">
        <v>22</v>
      </c>
      <c r="B2704">
        <v>2010</v>
      </c>
      <c r="C2704" t="s">
        <v>56</v>
      </c>
      <c r="D2704" t="s">
        <v>63</v>
      </c>
      <c r="E2704" t="s">
        <v>58</v>
      </c>
      <c r="F2704">
        <v>831490.36037200002</v>
      </c>
      <c r="G2704">
        <v>174.95090513868379</v>
      </c>
      <c r="H2704">
        <v>0.64539492581411428</v>
      </c>
    </row>
    <row r="2705" spans="1:8" x14ac:dyDescent="0.2">
      <c r="A2705" t="s">
        <v>22</v>
      </c>
      <c r="B2705">
        <v>2011</v>
      </c>
      <c r="C2705" t="s">
        <v>56</v>
      </c>
      <c r="D2705" t="s">
        <v>63</v>
      </c>
      <c r="E2705" t="s">
        <v>64</v>
      </c>
      <c r="F2705">
        <v>459779.25625999999</v>
      </c>
      <c r="G2705">
        <v>109.50299721477695</v>
      </c>
      <c r="H2705">
        <v>0.32496997719607074</v>
      </c>
    </row>
    <row r="2706" spans="1:8" x14ac:dyDescent="0.2">
      <c r="A2706" t="s">
        <v>22</v>
      </c>
      <c r="B2706">
        <v>2011</v>
      </c>
      <c r="C2706" t="s">
        <v>56</v>
      </c>
      <c r="D2706" t="s">
        <v>63</v>
      </c>
      <c r="E2706" t="s">
        <v>32</v>
      </c>
    </row>
    <row r="2707" spans="1:8" x14ac:dyDescent="0.2">
      <c r="A2707" t="s">
        <v>22</v>
      </c>
      <c r="B2707">
        <v>2011</v>
      </c>
      <c r="C2707" t="s">
        <v>56</v>
      </c>
      <c r="D2707" t="s">
        <v>63</v>
      </c>
      <c r="E2707" t="s">
        <v>58</v>
      </c>
      <c r="F2707">
        <v>459779.25625999999</v>
      </c>
      <c r="G2707">
        <v>109.50299721477695</v>
      </c>
      <c r="H2707">
        <v>0.32496997719607074</v>
      </c>
    </row>
    <row r="2708" spans="1:8" x14ac:dyDescent="0.2">
      <c r="A2708" t="s">
        <v>22</v>
      </c>
      <c r="B2708">
        <v>2012</v>
      </c>
      <c r="C2708" t="s">
        <v>56</v>
      </c>
      <c r="D2708" t="s">
        <v>63</v>
      </c>
      <c r="E2708" t="s">
        <v>64</v>
      </c>
      <c r="F2708">
        <v>534593.432149</v>
      </c>
      <c r="G2708">
        <v>120.79535787263789</v>
      </c>
      <c r="H2708">
        <v>0.36266436960505738</v>
      </c>
    </row>
    <row r="2709" spans="1:8" x14ac:dyDescent="0.2">
      <c r="A2709" t="s">
        <v>22</v>
      </c>
      <c r="B2709">
        <v>2012</v>
      </c>
      <c r="C2709" t="s">
        <v>56</v>
      </c>
      <c r="D2709" t="s">
        <v>63</v>
      </c>
      <c r="E2709" t="s">
        <v>32</v>
      </c>
    </row>
    <row r="2710" spans="1:8" x14ac:dyDescent="0.2">
      <c r="A2710" t="s">
        <v>22</v>
      </c>
      <c r="B2710">
        <v>2012</v>
      </c>
      <c r="C2710" t="s">
        <v>56</v>
      </c>
      <c r="D2710" t="s">
        <v>63</v>
      </c>
      <c r="E2710" t="s">
        <v>58</v>
      </c>
      <c r="F2710">
        <v>534593.432149</v>
      </c>
      <c r="G2710">
        <v>120.79535787263789</v>
      </c>
      <c r="H2710">
        <v>0.36266436960505738</v>
      </c>
    </row>
    <row r="2711" spans="1:8" x14ac:dyDescent="0.2">
      <c r="A2711" t="s">
        <v>22</v>
      </c>
      <c r="B2711">
        <v>2013</v>
      </c>
      <c r="C2711" t="s">
        <v>56</v>
      </c>
      <c r="D2711" t="s">
        <v>63</v>
      </c>
      <c r="E2711" t="s">
        <v>64</v>
      </c>
      <c r="F2711">
        <v>658696.092619</v>
      </c>
      <c r="G2711">
        <v>152.87271400794356</v>
      </c>
      <c r="H2711">
        <v>0.39465425370662038</v>
      </c>
    </row>
    <row r="2712" spans="1:8" x14ac:dyDescent="0.2">
      <c r="A2712" t="s">
        <v>22</v>
      </c>
      <c r="B2712">
        <v>2013</v>
      </c>
      <c r="C2712" t="s">
        <v>56</v>
      </c>
      <c r="D2712" t="s">
        <v>63</v>
      </c>
      <c r="E2712" t="s">
        <v>32</v>
      </c>
    </row>
    <row r="2713" spans="1:8" x14ac:dyDescent="0.2">
      <c r="A2713" t="s">
        <v>22</v>
      </c>
      <c r="B2713">
        <v>2013</v>
      </c>
      <c r="C2713" t="s">
        <v>56</v>
      </c>
      <c r="D2713" t="s">
        <v>63</v>
      </c>
      <c r="E2713" t="s">
        <v>58</v>
      </c>
      <c r="F2713">
        <v>658696.092619</v>
      </c>
      <c r="G2713">
        <v>152.87271400794356</v>
      </c>
      <c r="H2713">
        <v>0.39465425370662038</v>
      </c>
    </row>
    <row r="2714" spans="1:8" x14ac:dyDescent="0.2">
      <c r="A2714" t="s">
        <v>22</v>
      </c>
      <c r="B2714">
        <v>2014</v>
      </c>
      <c r="C2714" t="s">
        <v>56</v>
      </c>
      <c r="D2714" t="s">
        <v>63</v>
      </c>
      <c r="E2714" t="s">
        <v>64</v>
      </c>
      <c r="F2714">
        <v>1028788.031324</v>
      </c>
      <c r="G2714">
        <v>230.49276435903357</v>
      </c>
      <c r="H2714">
        <v>0.57227476801985244</v>
      </c>
    </row>
    <row r="2715" spans="1:8" x14ac:dyDescent="0.2">
      <c r="A2715" t="s">
        <v>22</v>
      </c>
      <c r="B2715">
        <v>2014</v>
      </c>
      <c r="C2715" t="s">
        <v>56</v>
      </c>
      <c r="D2715" t="s">
        <v>63</v>
      </c>
      <c r="E2715" t="s">
        <v>32</v>
      </c>
    </row>
    <row r="2716" spans="1:8" x14ac:dyDescent="0.2">
      <c r="A2716" t="s">
        <v>22</v>
      </c>
      <c r="B2716">
        <v>2014</v>
      </c>
      <c r="C2716" t="s">
        <v>56</v>
      </c>
      <c r="D2716" t="s">
        <v>63</v>
      </c>
      <c r="E2716" t="s">
        <v>58</v>
      </c>
      <c r="F2716">
        <v>1028788.031324</v>
      </c>
      <c r="G2716">
        <v>230.49276435903357</v>
      </c>
      <c r="H2716">
        <v>0.57227476801985244</v>
      </c>
    </row>
    <row r="2717" spans="1:8" x14ac:dyDescent="0.2">
      <c r="A2717" t="s">
        <v>22</v>
      </c>
      <c r="B2717">
        <v>2015</v>
      </c>
      <c r="C2717" t="s">
        <v>56</v>
      </c>
      <c r="D2717" t="s">
        <v>63</v>
      </c>
      <c r="E2717" t="s">
        <v>64</v>
      </c>
      <c r="F2717">
        <v>1162886.6404260001</v>
      </c>
      <c r="G2717">
        <v>223.42549059584334</v>
      </c>
      <c r="H2717">
        <v>0.61781199398904985</v>
      </c>
    </row>
    <row r="2718" spans="1:8" x14ac:dyDescent="0.2">
      <c r="A2718" t="s">
        <v>22</v>
      </c>
      <c r="B2718">
        <v>2015</v>
      </c>
      <c r="C2718" t="s">
        <v>56</v>
      </c>
      <c r="D2718" t="s">
        <v>63</v>
      </c>
      <c r="E2718" t="s">
        <v>32</v>
      </c>
    </row>
    <row r="2719" spans="1:8" x14ac:dyDescent="0.2">
      <c r="A2719" t="s">
        <v>22</v>
      </c>
      <c r="B2719">
        <v>2015</v>
      </c>
      <c r="C2719" t="s">
        <v>56</v>
      </c>
      <c r="D2719" t="s">
        <v>63</v>
      </c>
      <c r="E2719" t="s">
        <v>58</v>
      </c>
      <c r="F2719">
        <v>1162886.6404260001</v>
      </c>
      <c r="G2719">
        <v>223.42549059584334</v>
      </c>
      <c r="H2719">
        <v>0.61781199398904985</v>
      </c>
    </row>
    <row r="2720" spans="1:8" x14ac:dyDescent="0.2">
      <c r="A2720" t="s">
        <v>22</v>
      </c>
      <c r="B2720">
        <v>2016</v>
      </c>
      <c r="C2720" t="s">
        <v>56</v>
      </c>
      <c r="D2720" t="s">
        <v>63</v>
      </c>
      <c r="E2720" t="s">
        <v>64</v>
      </c>
      <c r="F2720">
        <v>929223.47504599998</v>
      </c>
      <c r="G2720">
        <v>163.84860528329804</v>
      </c>
      <c r="H2720">
        <v>0.45444978537824837</v>
      </c>
    </row>
    <row r="2721" spans="1:8" x14ac:dyDescent="0.2">
      <c r="A2721" t="s">
        <v>22</v>
      </c>
      <c r="B2721">
        <v>2016</v>
      </c>
      <c r="C2721" t="s">
        <v>56</v>
      </c>
      <c r="D2721" t="s">
        <v>63</v>
      </c>
      <c r="E2721" t="s">
        <v>32</v>
      </c>
    </row>
    <row r="2722" spans="1:8" x14ac:dyDescent="0.2">
      <c r="A2722" t="s">
        <v>22</v>
      </c>
      <c r="B2722">
        <v>2016</v>
      </c>
      <c r="C2722" t="s">
        <v>56</v>
      </c>
      <c r="D2722" t="s">
        <v>63</v>
      </c>
      <c r="E2722" t="s">
        <v>58</v>
      </c>
      <c r="F2722">
        <v>929223.47504599998</v>
      </c>
      <c r="G2722">
        <v>163.84860528329804</v>
      </c>
      <c r="H2722">
        <v>0.45444978537824837</v>
      </c>
    </row>
    <row r="2723" spans="1:8" x14ac:dyDescent="0.2">
      <c r="A2723" t="s">
        <v>22</v>
      </c>
      <c r="B2723">
        <v>2017</v>
      </c>
      <c r="C2723" t="s">
        <v>56</v>
      </c>
      <c r="D2723" t="s">
        <v>63</v>
      </c>
      <c r="E2723" t="s">
        <v>64</v>
      </c>
      <c r="F2723">
        <v>1212457.172482</v>
      </c>
      <c r="G2723">
        <v>215.64229875463826</v>
      </c>
      <c r="H2723">
        <v>0.5528028092698275</v>
      </c>
    </row>
    <row r="2724" spans="1:8" x14ac:dyDescent="0.2">
      <c r="A2724" t="s">
        <v>22</v>
      </c>
      <c r="B2724">
        <v>2017</v>
      </c>
      <c r="C2724" t="s">
        <v>56</v>
      </c>
      <c r="D2724" t="s">
        <v>63</v>
      </c>
      <c r="E2724" t="s">
        <v>32</v>
      </c>
    </row>
    <row r="2725" spans="1:8" x14ac:dyDescent="0.2">
      <c r="A2725" t="s">
        <v>22</v>
      </c>
      <c r="B2725">
        <v>2017</v>
      </c>
      <c r="C2725" t="s">
        <v>56</v>
      </c>
      <c r="D2725" t="s">
        <v>63</v>
      </c>
      <c r="E2725" t="s">
        <v>58</v>
      </c>
      <c r="F2725">
        <v>1212457.172482</v>
      </c>
      <c r="G2725">
        <v>215.64229875463826</v>
      </c>
      <c r="H2725">
        <v>0.5528028092698275</v>
      </c>
    </row>
    <row r="2726" spans="1:8" x14ac:dyDescent="0.2">
      <c r="A2726" t="s">
        <v>22</v>
      </c>
      <c r="B2726">
        <v>2018</v>
      </c>
      <c r="C2726" t="s">
        <v>56</v>
      </c>
      <c r="D2726" t="s">
        <v>63</v>
      </c>
      <c r="E2726" t="s">
        <v>64</v>
      </c>
      <c r="F2726">
        <v>1057505.172573</v>
      </c>
      <c r="G2726">
        <v>184.55213635983006</v>
      </c>
      <c r="H2726">
        <v>0.45698537428872649</v>
      </c>
    </row>
    <row r="2727" spans="1:8" x14ac:dyDescent="0.2">
      <c r="A2727" t="s">
        <v>22</v>
      </c>
      <c r="B2727">
        <v>2018</v>
      </c>
      <c r="C2727" t="s">
        <v>56</v>
      </c>
      <c r="D2727" t="s">
        <v>63</v>
      </c>
      <c r="E2727" t="s">
        <v>32</v>
      </c>
    </row>
    <row r="2728" spans="1:8" x14ac:dyDescent="0.2">
      <c r="A2728" t="s">
        <v>22</v>
      </c>
      <c r="B2728">
        <v>2018</v>
      </c>
      <c r="C2728" t="s">
        <v>56</v>
      </c>
      <c r="D2728" t="s">
        <v>63</v>
      </c>
      <c r="E2728" t="s">
        <v>58</v>
      </c>
      <c r="F2728">
        <v>1057505.172573</v>
      </c>
      <c r="G2728">
        <v>184.55213635983006</v>
      </c>
      <c r="H2728">
        <v>0.45698537428872649</v>
      </c>
    </row>
    <row r="2729" spans="1:8" x14ac:dyDescent="0.2">
      <c r="A2729" t="s">
        <v>22</v>
      </c>
      <c r="B2729">
        <v>2019</v>
      </c>
      <c r="C2729" t="s">
        <v>56</v>
      </c>
      <c r="D2729" t="s">
        <v>63</v>
      </c>
      <c r="E2729" t="s">
        <v>64</v>
      </c>
      <c r="F2729">
        <v>610605.67878900003</v>
      </c>
      <c r="G2729">
        <v>97.840199207624437</v>
      </c>
      <c r="H2729">
        <v>0.25649353193769475</v>
      </c>
    </row>
    <row r="2730" spans="1:8" x14ac:dyDescent="0.2">
      <c r="A2730" t="s">
        <v>22</v>
      </c>
      <c r="B2730">
        <v>2019</v>
      </c>
      <c r="C2730" t="s">
        <v>56</v>
      </c>
      <c r="D2730" t="s">
        <v>63</v>
      </c>
      <c r="E2730" t="s">
        <v>32</v>
      </c>
    </row>
    <row r="2731" spans="1:8" x14ac:dyDescent="0.2">
      <c r="A2731" t="s">
        <v>22</v>
      </c>
      <c r="B2731">
        <v>2019</v>
      </c>
      <c r="C2731" t="s">
        <v>56</v>
      </c>
      <c r="D2731" t="s">
        <v>63</v>
      </c>
      <c r="E2731" t="s">
        <v>58</v>
      </c>
      <c r="F2731">
        <v>610605.67878900003</v>
      </c>
      <c r="G2731">
        <v>97.840199207624437</v>
      </c>
      <c r="H2731">
        <v>0.25649353193769475</v>
      </c>
    </row>
    <row r="2732" spans="1:8" x14ac:dyDescent="0.2">
      <c r="A2732" t="s">
        <v>22</v>
      </c>
      <c r="B2732">
        <v>2008</v>
      </c>
      <c r="C2732" t="s">
        <v>56</v>
      </c>
      <c r="D2732" t="s">
        <v>65</v>
      </c>
      <c r="E2732" t="s">
        <v>66</v>
      </c>
      <c r="F2732">
        <v>581.33822599999996</v>
      </c>
      <c r="G2732">
        <v>0.1336572121335276</v>
      </c>
      <c r="H2732">
        <v>5.4383488890721583E-4</v>
      </c>
    </row>
    <row r="2733" spans="1:8" x14ac:dyDescent="0.2">
      <c r="A2733" t="s">
        <v>22</v>
      </c>
      <c r="B2733">
        <v>2008</v>
      </c>
      <c r="C2733" t="s">
        <v>56</v>
      </c>
      <c r="D2733" t="s">
        <v>65</v>
      </c>
      <c r="E2733" t="s">
        <v>83</v>
      </c>
      <c r="F2733">
        <v>542203.65967199998</v>
      </c>
      <c r="G2733">
        <v>124.65966681564051</v>
      </c>
      <c r="H2733">
        <v>0.50722497478225015</v>
      </c>
    </row>
    <row r="2734" spans="1:8" x14ac:dyDescent="0.2">
      <c r="A2734" t="s">
        <v>22</v>
      </c>
      <c r="B2734">
        <v>2008</v>
      </c>
      <c r="C2734" t="s">
        <v>56</v>
      </c>
      <c r="D2734" t="s">
        <v>65</v>
      </c>
      <c r="E2734" t="s">
        <v>67</v>
      </c>
    </row>
    <row r="2735" spans="1:8" x14ac:dyDescent="0.2">
      <c r="A2735" t="s">
        <v>22</v>
      </c>
      <c r="B2735">
        <v>2008</v>
      </c>
      <c r="C2735" t="s">
        <v>56</v>
      </c>
      <c r="D2735" t="s">
        <v>65</v>
      </c>
      <c r="E2735" t="s">
        <v>68</v>
      </c>
      <c r="F2735">
        <v>5979.2491410000002</v>
      </c>
      <c r="G2735">
        <v>1.374707072570607</v>
      </c>
      <c r="H2735">
        <v>5.5935153528753187E-3</v>
      </c>
    </row>
    <row r="2736" spans="1:8" x14ac:dyDescent="0.2">
      <c r="A2736" t="s">
        <v>22</v>
      </c>
      <c r="B2736">
        <v>2008</v>
      </c>
      <c r="C2736" t="s">
        <v>56</v>
      </c>
      <c r="D2736" t="s">
        <v>65</v>
      </c>
      <c r="E2736" t="s">
        <v>58</v>
      </c>
      <c r="F2736">
        <v>548764.24703899992</v>
      </c>
      <c r="G2736">
        <v>126.16803110034462</v>
      </c>
      <c r="H2736">
        <v>0.51336232502403256</v>
      </c>
    </row>
    <row r="2737" spans="1:8" x14ac:dyDescent="0.2">
      <c r="A2737" t="s">
        <v>22</v>
      </c>
      <c r="B2737">
        <v>2009</v>
      </c>
      <c r="C2737" t="s">
        <v>56</v>
      </c>
      <c r="D2737" t="s">
        <v>65</v>
      </c>
      <c r="E2737" t="s">
        <v>66</v>
      </c>
    </row>
    <row r="2738" spans="1:8" x14ac:dyDescent="0.2">
      <c r="A2738" t="s">
        <v>22</v>
      </c>
      <c r="B2738">
        <v>2009</v>
      </c>
      <c r="C2738" t="s">
        <v>56</v>
      </c>
      <c r="D2738" t="s">
        <v>65</v>
      </c>
      <c r="E2738" t="s">
        <v>83</v>
      </c>
      <c r="F2738">
        <v>1094360.2692859999</v>
      </c>
      <c r="G2738">
        <v>220.20735600305613</v>
      </c>
      <c r="H2738">
        <v>0.98565128128520962</v>
      </c>
    </row>
    <row r="2739" spans="1:8" x14ac:dyDescent="0.2">
      <c r="A2739" t="s">
        <v>22</v>
      </c>
      <c r="B2739">
        <v>2009</v>
      </c>
      <c r="C2739" t="s">
        <v>56</v>
      </c>
      <c r="D2739" t="s">
        <v>65</v>
      </c>
      <c r="E2739" t="s">
        <v>67</v>
      </c>
    </row>
    <row r="2740" spans="1:8" x14ac:dyDescent="0.2">
      <c r="A2740" t="s">
        <v>22</v>
      </c>
      <c r="B2740">
        <v>2009</v>
      </c>
      <c r="C2740" t="s">
        <v>56</v>
      </c>
      <c r="D2740" t="s">
        <v>65</v>
      </c>
      <c r="E2740" t="s">
        <v>68</v>
      </c>
      <c r="F2740">
        <v>21792.512198</v>
      </c>
      <c r="G2740">
        <v>4.3850929410265289</v>
      </c>
      <c r="H2740">
        <v>1.9627738847277844E-2</v>
      </c>
    </row>
    <row r="2741" spans="1:8" x14ac:dyDescent="0.2">
      <c r="A2741" t="s">
        <v>22</v>
      </c>
      <c r="B2741">
        <v>2009</v>
      </c>
      <c r="C2741" t="s">
        <v>56</v>
      </c>
      <c r="D2741" t="s">
        <v>65</v>
      </c>
      <c r="E2741" t="s">
        <v>58</v>
      </c>
      <c r="F2741">
        <v>1116152.7814839999</v>
      </c>
      <c r="G2741">
        <v>224.59244894408266</v>
      </c>
      <c r="H2741">
        <v>1.0052790201324875</v>
      </c>
    </row>
    <row r="2742" spans="1:8" x14ac:dyDescent="0.2">
      <c r="A2742" t="s">
        <v>22</v>
      </c>
      <c r="B2742">
        <v>2010</v>
      </c>
      <c r="C2742" t="s">
        <v>56</v>
      </c>
      <c r="D2742" t="s">
        <v>65</v>
      </c>
      <c r="E2742" t="s">
        <v>66</v>
      </c>
    </row>
    <row r="2743" spans="1:8" x14ac:dyDescent="0.2">
      <c r="A2743" t="s">
        <v>22</v>
      </c>
      <c r="B2743">
        <v>2010</v>
      </c>
      <c r="C2743" t="s">
        <v>56</v>
      </c>
      <c r="D2743" t="s">
        <v>65</v>
      </c>
      <c r="E2743" t="s">
        <v>83</v>
      </c>
      <c r="F2743">
        <v>1047502.550866</v>
      </c>
      <c r="G2743">
        <v>220.4012555564656</v>
      </c>
      <c r="H2743">
        <v>0.81306153784368418</v>
      </c>
    </row>
    <row r="2744" spans="1:8" x14ac:dyDescent="0.2">
      <c r="A2744" t="s">
        <v>22</v>
      </c>
      <c r="B2744">
        <v>2010</v>
      </c>
      <c r="C2744" t="s">
        <v>56</v>
      </c>
      <c r="D2744" t="s">
        <v>65</v>
      </c>
      <c r="E2744" t="s">
        <v>67</v>
      </c>
    </row>
    <row r="2745" spans="1:8" x14ac:dyDescent="0.2">
      <c r="A2745" t="s">
        <v>22</v>
      </c>
      <c r="B2745">
        <v>2010</v>
      </c>
      <c r="C2745" t="s">
        <v>56</v>
      </c>
      <c r="D2745" t="s">
        <v>65</v>
      </c>
      <c r="E2745" t="s">
        <v>68</v>
      </c>
      <c r="F2745">
        <v>9858.5535810000001</v>
      </c>
      <c r="G2745">
        <v>2.074302907832295</v>
      </c>
      <c r="H2745">
        <v>7.6521157192939422E-3</v>
      </c>
    </row>
    <row r="2746" spans="1:8" x14ac:dyDescent="0.2">
      <c r="A2746" t="s">
        <v>22</v>
      </c>
      <c r="B2746">
        <v>2010</v>
      </c>
      <c r="C2746" t="s">
        <v>56</v>
      </c>
      <c r="D2746" t="s">
        <v>65</v>
      </c>
      <c r="E2746" t="s">
        <v>58</v>
      </c>
      <c r="F2746">
        <v>1057361.104447</v>
      </c>
      <c r="G2746">
        <v>222.4755584642979</v>
      </c>
      <c r="H2746">
        <v>0.82071365356297821</v>
      </c>
    </row>
    <row r="2747" spans="1:8" x14ac:dyDescent="0.2">
      <c r="A2747" t="s">
        <v>22</v>
      </c>
      <c r="B2747">
        <v>2011</v>
      </c>
      <c r="C2747" t="s">
        <v>56</v>
      </c>
      <c r="D2747" t="s">
        <v>65</v>
      </c>
      <c r="E2747" t="s">
        <v>66</v>
      </c>
    </row>
    <row r="2748" spans="1:8" x14ac:dyDescent="0.2">
      <c r="A2748" t="s">
        <v>22</v>
      </c>
      <c r="B2748">
        <v>2011</v>
      </c>
      <c r="C2748" t="s">
        <v>56</v>
      </c>
      <c r="D2748" t="s">
        <v>65</v>
      </c>
      <c r="E2748" t="s">
        <v>83</v>
      </c>
      <c r="F2748">
        <v>913701.79380900005</v>
      </c>
      <c r="G2748">
        <v>217.6111332130755</v>
      </c>
      <c r="H2748">
        <v>0.64580045109780149</v>
      </c>
    </row>
    <row r="2749" spans="1:8" x14ac:dyDescent="0.2">
      <c r="A2749" t="s">
        <v>22</v>
      </c>
      <c r="B2749">
        <v>2011</v>
      </c>
      <c r="C2749" t="s">
        <v>56</v>
      </c>
      <c r="D2749" t="s">
        <v>65</v>
      </c>
      <c r="E2749" t="s">
        <v>67</v>
      </c>
    </row>
    <row r="2750" spans="1:8" x14ac:dyDescent="0.2">
      <c r="A2750" t="s">
        <v>22</v>
      </c>
      <c r="B2750">
        <v>2011</v>
      </c>
      <c r="C2750" t="s">
        <v>56</v>
      </c>
      <c r="D2750" t="s">
        <v>65</v>
      </c>
      <c r="E2750" t="s">
        <v>68</v>
      </c>
      <c r="F2750">
        <v>25059.290497000002</v>
      </c>
      <c r="G2750">
        <v>5.968227970566681</v>
      </c>
      <c r="H2750">
        <v>1.7711797456026888E-2</v>
      </c>
    </row>
    <row r="2751" spans="1:8" x14ac:dyDescent="0.2">
      <c r="A2751" t="s">
        <v>22</v>
      </c>
      <c r="B2751">
        <v>2011</v>
      </c>
      <c r="C2751" t="s">
        <v>56</v>
      </c>
      <c r="D2751" t="s">
        <v>65</v>
      </c>
      <c r="E2751" t="s">
        <v>58</v>
      </c>
      <c r="F2751">
        <v>938761.08430600003</v>
      </c>
      <c r="G2751">
        <v>223.57936118364216</v>
      </c>
      <c r="H2751">
        <v>0.66351224855382829</v>
      </c>
    </row>
    <row r="2752" spans="1:8" x14ac:dyDescent="0.2">
      <c r="A2752" t="s">
        <v>22</v>
      </c>
      <c r="B2752">
        <v>2012</v>
      </c>
      <c r="C2752" t="s">
        <v>56</v>
      </c>
      <c r="D2752" t="s">
        <v>65</v>
      </c>
      <c r="E2752" t="s">
        <v>66</v>
      </c>
    </row>
    <row r="2753" spans="1:8" x14ac:dyDescent="0.2">
      <c r="A2753" t="s">
        <v>22</v>
      </c>
      <c r="B2753">
        <v>2012</v>
      </c>
      <c r="C2753" t="s">
        <v>56</v>
      </c>
      <c r="D2753" t="s">
        <v>65</v>
      </c>
      <c r="E2753" t="s">
        <v>83</v>
      </c>
      <c r="F2753">
        <v>1331738.7332919999</v>
      </c>
      <c r="G2753">
        <v>300.91626123087883</v>
      </c>
      <c r="H2753">
        <v>0.90344205361162744</v>
      </c>
    </row>
    <row r="2754" spans="1:8" x14ac:dyDescent="0.2">
      <c r="A2754" t="s">
        <v>22</v>
      </c>
      <c r="B2754">
        <v>2012</v>
      </c>
      <c r="C2754" t="s">
        <v>56</v>
      </c>
      <c r="D2754" t="s">
        <v>65</v>
      </c>
      <c r="E2754" t="s">
        <v>67</v>
      </c>
    </row>
    <row r="2755" spans="1:8" x14ac:dyDescent="0.2">
      <c r="A2755" t="s">
        <v>22</v>
      </c>
      <c r="B2755">
        <v>2012</v>
      </c>
      <c r="C2755" t="s">
        <v>56</v>
      </c>
      <c r="D2755" t="s">
        <v>65</v>
      </c>
      <c r="E2755" t="s">
        <v>68</v>
      </c>
      <c r="F2755">
        <v>17524.926514999999</v>
      </c>
      <c r="G2755">
        <v>3.9598873513303516</v>
      </c>
      <c r="H2755">
        <v>1.1888785092978848E-2</v>
      </c>
    </row>
    <row r="2756" spans="1:8" x14ac:dyDescent="0.2">
      <c r="A2756" t="s">
        <v>22</v>
      </c>
      <c r="B2756">
        <v>2012</v>
      </c>
      <c r="C2756" t="s">
        <v>56</v>
      </c>
      <c r="D2756" t="s">
        <v>65</v>
      </c>
      <c r="E2756" t="s">
        <v>58</v>
      </c>
      <c r="F2756">
        <v>1349263.6598069998</v>
      </c>
      <c r="G2756">
        <v>304.87614858220917</v>
      </c>
      <c r="H2756">
        <v>0.9153308387046063</v>
      </c>
    </row>
    <row r="2757" spans="1:8" x14ac:dyDescent="0.2">
      <c r="A2757" t="s">
        <v>22</v>
      </c>
      <c r="B2757">
        <v>2013</v>
      </c>
      <c r="C2757" t="s">
        <v>56</v>
      </c>
      <c r="D2757" t="s">
        <v>65</v>
      </c>
      <c r="E2757" t="s">
        <v>66</v>
      </c>
    </row>
    <row r="2758" spans="1:8" x14ac:dyDescent="0.2">
      <c r="A2758" t="s">
        <v>22</v>
      </c>
      <c r="B2758">
        <v>2013</v>
      </c>
      <c r="C2758" t="s">
        <v>56</v>
      </c>
      <c r="D2758" t="s">
        <v>65</v>
      </c>
      <c r="E2758" t="s">
        <v>83</v>
      </c>
      <c r="F2758">
        <v>1622232.0960609999</v>
      </c>
      <c r="G2758">
        <v>376.49384299457836</v>
      </c>
      <c r="H2758">
        <v>0.97195171549346648</v>
      </c>
    </row>
    <row r="2759" spans="1:8" x14ac:dyDescent="0.2">
      <c r="A2759" t="s">
        <v>22</v>
      </c>
      <c r="B2759">
        <v>2013</v>
      </c>
      <c r="C2759" t="s">
        <v>56</v>
      </c>
      <c r="D2759" t="s">
        <v>65</v>
      </c>
      <c r="E2759" t="s">
        <v>67</v>
      </c>
    </row>
    <row r="2760" spans="1:8" x14ac:dyDescent="0.2">
      <c r="A2760" t="s">
        <v>22</v>
      </c>
      <c r="B2760">
        <v>2013</v>
      </c>
      <c r="C2760" t="s">
        <v>56</v>
      </c>
      <c r="D2760" t="s">
        <v>65</v>
      </c>
      <c r="E2760" t="s">
        <v>68</v>
      </c>
      <c r="F2760">
        <v>11391.696054</v>
      </c>
      <c r="G2760">
        <v>2.6438284854618983</v>
      </c>
      <c r="H2760">
        <v>6.8252739844996343E-3</v>
      </c>
    </row>
    <row r="2761" spans="1:8" x14ac:dyDescent="0.2">
      <c r="A2761" t="s">
        <v>22</v>
      </c>
      <c r="B2761">
        <v>2013</v>
      </c>
      <c r="C2761" t="s">
        <v>56</v>
      </c>
      <c r="D2761" t="s">
        <v>65</v>
      </c>
      <c r="E2761" t="s">
        <v>58</v>
      </c>
      <c r="F2761">
        <v>1633623.7921149998</v>
      </c>
      <c r="G2761">
        <v>379.1376714800403</v>
      </c>
      <c r="H2761">
        <v>0.97877698947796621</v>
      </c>
    </row>
    <row r="2762" spans="1:8" x14ac:dyDescent="0.2">
      <c r="A2762" t="s">
        <v>22</v>
      </c>
      <c r="B2762">
        <v>2014</v>
      </c>
      <c r="C2762" t="s">
        <v>56</v>
      </c>
      <c r="D2762" t="s">
        <v>65</v>
      </c>
      <c r="E2762" t="s">
        <v>66</v>
      </c>
      <c r="F2762">
        <v>2000</v>
      </c>
      <c r="G2762">
        <v>0.44808601449688457</v>
      </c>
      <c r="H2762">
        <v>1.1125222117589427E-3</v>
      </c>
    </row>
    <row r="2763" spans="1:8" x14ac:dyDescent="0.2">
      <c r="A2763" t="s">
        <v>22</v>
      </c>
      <c r="B2763">
        <v>2014</v>
      </c>
      <c r="C2763" t="s">
        <v>56</v>
      </c>
      <c r="D2763" t="s">
        <v>65</v>
      </c>
      <c r="E2763" t="s">
        <v>83</v>
      </c>
      <c r="F2763">
        <v>2079532.905369</v>
      </c>
      <c r="G2763">
        <v>465.90480579096112</v>
      </c>
      <c r="H2763">
        <v>1.1567632736533102</v>
      </c>
    </row>
    <row r="2764" spans="1:8" x14ac:dyDescent="0.2">
      <c r="A2764" t="s">
        <v>22</v>
      </c>
      <c r="B2764">
        <v>2014</v>
      </c>
      <c r="C2764" t="s">
        <v>56</v>
      </c>
      <c r="D2764" t="s">
        <v>65</v>
      </c>
      <c r="E2764" t="s">
        <v>67</v>
      </c>
      <c r="F2764">
        <v>3575.1439999999998</v>
      </c>
      <c r="G2764">
        <v>0.80098601310622486</v>
      </c>
      <c r="H2764">
        <v>1.9887135551183567E-3</v>
      </c>
    </row>
    <row r="2765" spans="1:8" x14ac:dyDescent="0.2">
      <c r="A2765" t="s">
        <v>22</v>
      </c>
      <c r="B2765">
        <v>2014</v>
      </c>
      <c r="C2765" t="s">
        <v>56</v>
      </c>
      <c r="D2765" t="s">
        <v>65</v>
      </c>
      <c r="E2765" t="s">
        <v>68</v>
      </c>
      <c r="F2765">
        <v>14246.317303</v>
      </c>
      <c r="G2765">
        <v>3.1917877707796376</v>
      </c>
      <c r="H2765">
        <v>7.9246722176766291E-3</v>
      </c>
    </row>
    <row r="2766" spans="1:8" x14ac:dyDescent="0.2">
      <c r="A2766" t="s">
        <v>22</v>
      </c>
      <c r="B2766">
        <v>2014</v>
      </c>
      <c r="C2766" t="s">
        <v>56</v>
      </c>
      <c r="D2766" t="s">
        <v>65</v>
      </c>
      <c r="E2766" t="s">
        <v>58</v>
      </c>
      <c r="F2766">
        <v>2099354.3666719999</v>
      </c>
      <c r="G2766">
        <v>470.34566558934381</v>
      </c>
      <c r="H2766">
        <v>1.167789181637864</v>
      </c>
    </row>
    <row r="2767" spans="1:8" x14ac:dyDescent="0.2">
      <c r="A2767" t="s">
        <v>22</v>
      </c>
      <c r="B2767">
        <v>2015</v>
      </c>
      <c r="C2767" t="s">
        <v>56</v>
      </c>
      <c r="D2767" t="s">
        <v>65</v>
      </c>
      <c r="E2767" t="s">
        <v>66</v>
      </c>
      <c r="F2767">
        <v>4432.5651989999997</v>
      </c>
      <c r="G2767">
        <v>0.85162905803255495</v>
      </c>
      <c r="H2767">
        <v>2.3549087665823282E-3</v>
      </c>
    </row>
    <row r="2768" spans="1:8" x14ac:dyDescent="0.2">
      <c r="A2768" t="s">
        <v>22</v>
      </c>
      <c r="B2768">
        <v>2015</v>
      </c>
      <c r="C2768" t="s">
        <v>56</v>
      </c>
      <c r="D2768" t="s">
        <v>65</v>
      </c>
      <c r="E2768" t="s">
        <v>83</v>
      </c>
      <c r="F2768">
        <v>2374475.1790720001</v>
      </c>
      <c r="G2768">
        <v>456.20808026263842</v>
      </c>
      <c r="H2768">
        <v>1.2614980635795938</v>
      </c>
    </row>
    <row r="2769" spans="1:8" x14ac:dyDescent="0.2">
      <c r="A2769" t="s">
        <v>22</v>
      </c>
      <c r="B2769">
        <v>2015</v>
      </c>
      <c r="C2769" t="s">
        <v>56</v>
      </c>
      <c r="D2769" t="s">
        <v>65</v>
      </c>
      <c r="E2769" t="s">
        <v>67</v>
      </c>
    </row>
    <row r="2770" spans="1:8" x14ac:dyDescent="0.2">
      <c r="A2770" t="s">
        <v>22</v>
      </c>
      <c r="B2770">
        <v>2015</v>
      </c>
      <c r="C2770" t="s">
        <v>56</v>
      </c>
      <c r="D2770" t="s">
        <v>65</v>
      </c>
      <c r="E2770" t="s">
        <v>68</v>
      </c>
      <c r="F2770">
        <v>16020.020581999999</v>
      </c>
      <c r="G2770">
        <v>3.077927661614257</v>
      </c>
      <c r="H2770">
        <v>8.5110280877294629E-3</v>
      </c>
    </row>
    <row r="2771" spans="1:8" x14ac:dyDescent="0.2">
      <c r="A2771" t="s">
        <v>22</v>
      </c>
      <c r="B2771">
        <v>2015</v>
      </c>
      <c r="C2771" t="s">
        <v>56</v>
      </c>
      <c r="D2771" t="s">
        <v>65</v>
      </c>
      <c r="E2771" t="s">
        <v>58</v>
      </c>
      <c r="F2771">
        <v>2394927.7648529997</v>
      </c>
      <c r="G2771">
        <v>460.13763698228519</v>
      </c>
      <c r="H2771">
        <v>1.2723640004339056</v>
      </c>
    </row>
    <row r="2772" spans="1:8" x14ac:dyDescent="0.2">
      <c r="A2772" t="s">
        <v>22</v>
      </c>
      <c r="B2772">
        <v>2016</v>
      </c>
      <c r="C2772" t="s">
        <v>56</v>
      </c>
      <c r="D2772" t="s">
        <v>65</v>
      </c>
      <c r="E2772" t="s">
        <v>66</v>
      </c>
      <c r="F2772">
        <v>19268.205110999999</v>
      </c>
      <c r="G2772">
        <v>3.3975341976735773</v>
      </c>
      <c r="H2772">
        <v>9.4233862062993428E-3</v>
      </c>
    </row>
    <row r="2773" spans="1:8" x14ac:dyDescent="0.2">
      <c r="A2773" t="s">
        <v>22</v>
      </c>
      <c r="B2773">
        <v>2016</v>
      </c>
      <c r="C2773" t="s">
        <v>56</v>
      </c>
      <c r="D2773" t="s">
        <v>65</v>
      </c>
      <c r="E2773" t="s">
        <v>83</v>
      </c>
      <c r="F2773">
        <v>2577358.5257080002</v>
      </c>
      <c r="G2773">
        <v>454.46182871280547</v>
      </c>
      <c r="H2773">
        <v>1.2604933692541684</v>
      </c>
    </row>
    <row r="2774" spans="1:8" x14ac:dyDescent="0.2">
      <c r="A2774" t="s">
        <v>22</v>
      </c>
      <c r="B2774">
        <v>2016</v>
      </c>
      <c r="C2774" t="s">
        <v>56</v>
      </c>
      <c r="D2774" t="s">
        <v>65</v>
      </c>
      <c r="E2774" t="s">
        <v>67</v>
      </c>
    </row>
    <row r="2775" spans="1:8" x14ac:dyDescent="0.2">
      <c r="A2775" t="s">
        <v>22</v>
      </c>
      <c r="B2775">
        <v>2016</v>
      </c>
      <c r="C2775" t="s">
        <v>56</v>
      </c>
      <c r="D2775" t="s">
        <v>65</v>
      </c>
      <c r="E2775" t="s">
        <v>68</v>
      </c>
      <c r="F2775">
        <v>46667.916900999997</v>
      </c>
      <c r="G2775">
        <v>8.2288849787476295</v>
      </c>
      <c r="H2775">
        <v>2.2823599908148567E-2</v>
      </c>
    </row>
    <row r="2776" spans="1:8" x14ac:dyDescent="0.2">
      <c r="A2776" t="s">
        <v>22</v>
      </c>
      <c r="B2776">
        <v>2016</v>
      </c>
      <c r="C2776" t="s">
        <v>56</v>
      </c>
      <c r="D2776" t="s">
        <v>65</v>
      </c>
      <c r="E2776" t="s">
        <v>58</v>
      </c>
      <c r="F2776">
        <v>2643294.6477200002</v>
      </c>
      <c r="G2776">
        <v>466.08824788922669</v>
      </c>
      <c r="H2776">
        <v>1.2927403553686165</v>
      </c>
    </row>
    <row r="2777" spans="1:8" x14ac:dyDescent="0.2">
      <c r="A2777" t="s">
        <v>22</v>
      </c>
      <c r="B2777">
        <v>2017</v>
      </c>
      <c r="C2777" t="s">
        <v>56</v>
      </c>
      <c r="D2777" t="s">
        <v>65</v>
      </c>
      <c r="E2777" t="s">
        <v>66</v>
      </c>
      <c r="F2777">
        <v>2772.4754979999998</v>
      </c>
      <c r="G2777">
        <v>0.49310029516816295</v>
      </c>
      <c r="H2777">
        <v>1.264071242028895E-3</v>
      </c>
    </row>
    <row r="2778" spans="1:8" x14ac:dyDescent="0.2">
      <c r="A2778" t="s">
        <v>22</v>
      </c>
      <c r="B2778">
        <v>2017</v>
      </c>
      <c r="C2778" t="s">
        <v>56</v>
      </c>
      <c r="D2778" t="s">
        <v>65</v>
      </c>
      <c r="E2778" t="s">
        <v>83</v>
      </c>
      <c r="F2778">
        <v>2868194.4283599998</v>
      </c>
      <c r="G2778">
        <v>510.1244430272676</v>
      </c>
      <c r="H2778">
        <v>1.3077129431992485</v>
      </c>
    </row>
    <row r="2779" spans="1:8" x14ac:dyDescent="0.2">
      <c r="A2779" t="s">
        <v>22</v>
      </c>
      <c r="B2779">
        <v>2017</v>
      </c>
      <c r="C2779" t="s">
        <v>56</v>
      </c>
      <c r="D2779" t="s">
        <v>65</v>
      </c>
      <c r="E2779" t="s">
        <v>67</v>
      </c>
    </row>
    <row r="2780" spans="1:8" x14ac:dyDescent="0.2">
      <c r="A2780" t="s">
        <v>22</v>
      </c>
      <c r="B2780">
        <v>2017</v>
      </c>
      <c r="C2780" t="s">
        <v>56</v>
      </c>
      <c r="D2780" t="s">
        <v>65</v>
      </c>
      <c r="E2780" t="s">
        <v>68</v>
      </c>
      <c r="F2780">
        <v>41009.994696000002</v>
      </c>
      <c r="G2780">
        <v>7.2938572420315753</v>
      </c>
      <c r="H2780">
        <v>1.8697930772829909E-2</v>
      </c>
    </row>
    <row r="2781" spans="1:8" x14ac:dyDescent="0.2">
      <c r="A2781" t="s">
        <v>22</v>
      </c>
      <c r="B2781">
        <v>2017</v>
      </c>
      <c r="C2781" t="s">
        <v>56</v>
      </c>
      <c r="D2781" t="s">
        <v>65</v>
      </c>
      <c r="E2781" t="s">
        <v>58</v>
      </c>
      <c r="F2781">
        <v>2911976.8985540001</v>
      </c>
      <c r="G2781">
        <v>517.91140056446739</v>
      </c>
      <c r="H2781">
        <v>1.3276749452141072</v>
      </c>
    </row>
    <row r="2782" spans="1:8" x14ac:dyDescent="0.2">
      <c r="A2782" t="s">
        <v>22</v>
      </c>
      <c r="B2782">
        <v>2018</v>
      </c>
      <c r="C2782" t="s">
        <v>56</v>
      </c>
      <c r="D2782" t="s">
        <v>65</v>
      </c>
      <c r="E2782" t="s">
        <v>66</v>
      </c>
    </row>
    <row r="2783" spans="1:8" x14ac:dyDescent="0.2">
      <c r="A2783" t="s">
        <v>22</v>
      </c>
      <c r="B2783">
        <v>2018</v>
      </c>
      <c r="C2783" t="s">
        <v>56</v>
      </c>
      <c r="D2783" t="s">
        <v>65</v>
      </c>
      <c r="E2783" t="s">
        <v>83</v>
      </c>
      <c r="F2783">
        <v>2478342.3203949998</v>
      </c>
      <c r="G2783">
        <v>432.51170937256319</v>
      </c>
      <c r="H2783">
        <v>1.0709793410708999</v>
      </c>
    </row>
    <row r="2784" spans="1:8" x14ac:dyDescent="0.2">
      <c r="A2784" t="s">
        <v>22</v>
      </c>
      <c r="B2784">
        <v>2018</v>
      </c>
      <c r="C2784" t="s">
        <v>56</v>
      </c>
      <c r="D2784" t="s">
        <v>65</v>
      </c>
      <c r="E2784" t="s">
        <v>67</v>
      </c>
    </row>
    <row r="2785" spans="1:8" x14ac:dyDescent="0.2">
      <c r="A2785" t="s">
        <v>22</v>
      </c>
      <c r="B2785">
        <v>2018</v>
      </c>
      <c r="C2785" t="s">
        <v>56</v>
      </c>
      <c r="D2785" t="s">
        <v>65</v>
      </c>
      <c r="E2785" t="s">
        <v>68</v>
      </c>
      <c r="F2785">
        <v>24287.816078</v>
      </c>
      <c r="G2785">
        <v>4.2386254563687338</v>
      </c>
      <c r="H2785">
        <v>1.0495624048869036E-2</v>
      </c>
    </row>
    <row r="2786" spans="1:8" x14ac:dyDescent="0.2">
      <c r="A2786" t="s">
        <v>22</v>
      </c>
      <c r="B2786">
        <v>2018</v>
      </c>
      <c r="C2786" t="s">
        <v>56</v>
      </c>
      <c r="D2786" t="s">
        <v>65</v>
      </c>
      <c r="E2786" t="s">
        <v>58</v>
      </c>
      <c r="F2786">
        <v>2502630.1364729996</v>
      </c>
      <c r="G2786">
        <v>436.7503348289319</v>
      </c>
      <c r="H2786">
        <v>1.0814749651197688</v>
      </c>
    </row>
    <row r="2787" spans="1:8" x14ac:dyDescent="0.2">
      <c r="A2787" t="s">
        <v>22</v>
      </c>
      <c r="B2787">
        <v>2019</v>
      </c>
      <c r="C2787" t="s">
        <v>56</v>
      </c>
      <c r="D2787" t="s">
        <v>65</v>
      </c>
      <c r="E2787" t="s">
        <v>66</v>
      </c>
    </row>
    <row r="2788" spans="1:8" x14ac:dyDescent="0.2">
      <c r="A2788" t="s">
        <v>22</v>
      </c>
      <c r="B2788">
        <v>2019</v>
      </c>
      <c r="C2788" t="s">
        <v>56</v>
      </c>
      <c r="D2788" t="s">
        <v>65</v>
      </c>
      <c r="E2788" t="s">
        <v>83</v>
      </c>
      <c r="F2788">
        <v>3093715.6279170001</v>
      </c>
      <c r="G2788">
        <v>495.7205015312955</v>
      </c>
      <c r="H2788">
        <v>1.2995589064763371</v>
      </c>
    </row>
    <row r="2789" spans="1:8" x14ac:dyDescent="0.2">
      <c r="A2789" t="s">
        <v>22</v>
      </c>
      <c r="B2789">
        <v>2019</v>
      </c>
      <c r="C2789" t="s">
        <v>56</v>
      </c>
      <c r="D2789" t="s">
        <v>65</v>
      </c>
      <c r="E2789" t="s">
        <v>67</v>
      </c>
    </row>
    <row r="2790" spans="1:8" x14ac:dyDescent="0.2">
      <c r="A2790" t="s">
        <v>22</v>
      </c>
      <c r="B2790">
        <v>2019</v>
      </c>
      <c r="C2790" t="s">
        <v>56</v>
      </c>
      <c r="D2790" t="s">
        <v>65</v>
      </c>
      <c r="E2790" t="s">
        <v>68</v>
      </c>
      <c r="F2790">
        <v>69492.666436</v>
      </c>
      <c r="G2790">
        <v>11.135134447245699</v>
      </c>
      <c r="H2790">
        <v>2.9191375182242799E-2</v>
      </c>
    </row>
    <row r="2791" spans="1:8" x14ac:dyDescent="0.2">
      <c r="A2791" t="s">
        <v>22</v>
      </c>
      <c r="B2791">
        <v>2019</v>
      </c>
      <c r="C2791" t="s">
        <v>56</v>
      </c>
      <c r="D2791" t="s">
        <v>65</v>
      </c>
      <c r="E2791" t="s">
        <v>58</v>
      </c>
      <c r="F2791">
        <v>3163208.2943529999</v>
      </c>
      <c r="G2791">
        <v>506.85563597854116</v>
      </c>
      <c r="H2791">
        <v>1.3287502816585799</v>
      </c>
    </row>
    <row r="2792" spans="1:8" x14ac:dyDescent="0.2">
      <c r="A2792" t="s">
        <v>22</v>
      </c>
      <c r="B2792">
        <v>2008</v>
      </c>
      <c r="C2792" t="s">
        <v>56</v>
      </c>
      <c r="D2792" t="s">
        <v>84</v>
      </c>
      <c r="E2792" t="s">
        <v>58</v>
      </c>
      <c r="F2792">
        <v>0</v>
      </c>
      <c r="G2792">
        <v>0</v>
      </c>
      <c r="H2792">
        <v>0</v>
      </c>
    </row>
    <row r="2793" spans="1:8" x14ac:dyDescent="0.2">
      <c r="A2793" t="s">
        <v>22</v>
      </c>
      <c r="B2793">
        <v>2009</v>
      </c>
      <c r="C2793" t="s">
        <v>56</v>
      </c>
      <c r="D2793" t="s">
        <v>84</v>
      </c>
      <c r="E2793" t="s">
        <v>58</v>
      </c>
      <c r="F2793">
        <v>0</v>
      </c>
      <c r="G2793">
        <v>0</v>
      </c>
      <c r="H2793">
        <v>0</v>
      </c>
    </row>
    <row r="2794" spans="1:8" x14ac:dyDescent="0.2">
      <c r="A2794" t="s">
        <v>22</v>
      </c>
      <c r="B2794">
        <v>2010</v>
      </c>
      <c r="C2794" t="s">
        <v>56</v>
      </c>
      <c r="D2794" t="s">
        <v>84</v>
      </c>
      <c r="E2794" t="s">
        <v>58</v>
      </c>
      <c r="F2794">
        <v>0</v>
      </c>
      <c r="G2794">
        <v>0</v>
      </c>
      <c r="H2794">
        <v>0</v>
      </c>
    </row>
    <row r="2795" spans="1:8" x14ac:dyDescent="0.2">
      <c r="A2795" t="s">
        <v>22</v>
      </c>
      <c r="B2795">
        <v>2011</v>
      </c>
      <c r="C2795" t="s">
        <v>56</v>
      </c>
      <c r="D2795" t="s">
        <v>84</v>
      </c>
      <c r="E2795" t="s">
        <v>58</v>
      </c>
      <c r="F2795">
        <v>0</v>
      </c>
      <c r="G2795">
        <v>0</v>
      </c>
      <c r="H2795">
        <v>0</v>
      </c>
    </row>
    <row r="2796" spans="1:8" x14ac:dyDescent="0.2">
      <c r="A2796" t="s">
        <v>22</v>
      </c>
      <c r="B2796">
        <v>2012</v>
      </c>
      <c r="C2796" t="s">
        <v>56</v>
      </c>
      <c r="D2796" t="s">
        <v>84</v>
      </c>
      <c r="E2796" t="s">
        <v>58</v>
      </c>
      <c r="F2796">
        <v>0</v>
      </c>
      <c r="G2796">
        <v>0</v>
      </c>
      <c r="H2796">
        <v>0</v>
      </c>
    </row>
    <row r="2797" spans="1:8" x14ac:dyDescent="0.2">
      <c r="A2797" t="s">
        <v>22</v>
      </c>
      <c r="B2797">
        <v>2013</v>
      </c>
      <c r="C2797" t="s">
        <v>56</v>
      </c>
      <c r="D2797" t="s">
        <v>84</v>
      </c>
      <c r="E2797" t="s">
        <v>58</v>
      </c>
      <c r="F2797">
        <v>0</v>
      </c>
      <c r="G2797">
        <v>0</v>
      </c>
      <c r="H2797">
        <v>0</v>
      </c>
    </row>
    <row r="2798" spans="1:8" x14ac:dyDescent="0.2">
      <c r="A2798" t="s">
        <v>22</v>
      </c>
      <c r="B2798">
        <v>2014</v>
      </c>
      <c r="C2798" t="s">
        <v>56</v>
      </c>
      <c r="D2798" t="s">
        <v>84</v>
      </c>
      <c r="E2798" t="s">
        <v>58</v>
      </c>
      <c r="F2798">
        <v>0</v>
      </c>
      <c r="G2798">
        <v>0</v>
      </c>
      <c r="H2798">
        <v>0</v>
      </c>
    </row>
    <row r="2799" spans="1:8" x14ac:dyDescent="0.2">
      <c r="A2799" t="s">
        <v>22</v>
      </c>
      <c r="B2799">
        <v>2015</v>
      </c>
      <c r="C2799" t="s">
        <v>56</v>
      </c>
      <c r="D2799" t="s">
        <v>84</v>
      </c>
      <c r="E2799" t="s">
        <v>58</v>
      </c>
      <c r="F2799">
        <v>0</v>
      </c>
      <c r="G2799">
        <v>0</v>
      </c>
      <c r="H2799">
        <v>0</v>
      </c>
    </row>
    <row r="2800" spans="1:8" x14ac:dyDescent="0.2">
      <c r="A2800" t="s">
        <v>22</v>
      </c>
      <c r="B2800">
        <v>2016</v>
      </c>
      <c r="C2800" t="s">
        <v>56</v>
      </c>
      <c r="D2800" t="s">
        <v>84</v>
      </c>
      <c r="E2800" t="s">
        <v>58</v>
      </c>
      <c r="F2800">
        <v>0</v>
      </c>
      <c r="G2800">
        <v>0</v>
      </c>
      <c r="H2800">
        <v>0</v>
      </c>
    </row>
    <row r="2801" spans="1:8" x14ac:dyDescent="0.2">
      <c r="A2801" t="s">
        <v>22</v>
      </c>
      <c r="B2801">
        <v>2017</v>
      </c>
      <c r="C2801" t="s">
        <v>56</v>
      </c>
      <c r="D2801" t="s">
        <v>84</v>
      </c>
      <c r="E2801" t="s">
        <v>58</v>
      </c>
      <c r="F2801">
        <v>0</v>
      </c>
      <c r="G2801">
        <v>0</v>
      </c>
      <c r="H2801">
        <v>0</v>
      </c>
    </row>
    <row r="2802" spans="1:8" x14ac:dyDescent="0.2">
      <c r="A2802" t="s">
        <v>22</v>
      </c>
      <c r="B2802">
        <v>2018</v>
      </c>
      <c r="C2802" t="s">
        <v>56</v>
      </c>
      <c r="D2802" t="s">
        <v>84</v>
      </c>
      <c r="E2802" t="s">
        <v>58</v>
      </c>
      <c r="F2802">
        <v>0</v>
      </c>
      <c r="G2802">
        <v>0</v>
      </c>
      <c r="H2802">
        <v>0</v>
      </c>
    </row>
    <row r="2803" spans="1:8" x14ac:dyDescent="0.2">
      <c r="A2803" t="s">
        <v>22</v>
      </c>
      <c r="B2803">
        <v>2019</v>
      </c>
      <c r="C2803" t="s">
        <v>56</v>
      </c>
      <c r="D2803" t="s">
        <v>84</v>
      </c>
      <c r="E2803" t="s">
        <v>58</v>
      </c>
      <c r="F2803">
        <v>0</v>
      </c>
      <c r="G2803">
        <v>0</v>
      </c>
      <c r="H2803">
        <v>0</v>
      </c>
    </row>
    <row r="2804" spans="1:8" x14ac:dyDescent="0.2">
      <c r="A2804" t="s">
        <v>23</v>
      </c>
      <c r="B2804">
        <v>2008</v>
      </c>
      <c r="C2804" t="s">
        <v>56</v>
      </c>
      <c r="D2804" t="s">
        <v>57</v>
      </c>
      <c r="E2804" t="s">
        <v>58</v>
      </c>
      <c r="F2804">
        <v>6892.6897589999999</v>
      </c>
      <c r="G2804">
        <v>2356.8225172135526</v>
      </c>
      <c r="H2804">
        <v>1.9540516415409857</v>
      </c>
    </row>
    <row r="2805" spans="1:8" x14ac:dyDescent="0.2">
      <c r="A2805" t="s">
        <v>23</v>
      </c>
      <c r="B2805">
        <v>2009</v>
      </c>
      <c r="C2805" t="s">
        <v>56</v>
      </c>
      <c r="D2805" t="s">
        <v>57</v>
      </c>
      <c r="E2805" t="s">
        <v>58</v>
      </c>
      <c r="F2805">
        <v>11436.780194419998</v>
      </c>
      <c r="G2805">
        <v>3798.7016662408582</v>
      </c>
      <c r="H2805">
        <v>3.1433003859757096</v>
      </c>
    </row>
    <row r="2806" spans="1:8" x14ac:dyDescent="0.2">
      <c r="A2806" t="s">
        <v>23</v>
      </c>
      <c r="B2806">
        <v>2010</v>
      </c>
      <c r="C2806" t="s">
        <v>56</v>
      </c>
      <c r="D2806" t="s">
        <v>57</v>
      </c>
      <c r="E2806" t="s">
        <v>58</v>
      </c>
      <c r="F2806">
        <v>15576.71492936</v>
      </c>
      <c r="G2806">
        <v>5514.1221608212463</v>
      </c>
      <c r="H2806">
        <v>3.7376877158408535</v>
      </c>
    </row>
    <row r="2807" spans="1:8" x14ac:dyDescent="0.2">
      <c r="A2807" t="s">
        <v>23</v>
      </c>
      <c r="B2807">
        <v>2011</v>
      </c>
      <c r="C2807" t="s">
        <v>56</v>
      </c>
      <c r="D2807" t="s">
        <v>57</v>
      </c>
      <c r="E2807" t="s">
        <v>58</v>
      </c>
      <c r="F2807">
        <v>15550.470915600001</v>
      </c>
      <c r="G2807">
        <v>5646.5955815883872</v>
      </c>
      <c r="H2807">
        <v>3.2874583587012309</v>
      </c>
    </row>
    <row r="2808" spans="1:8" x14ac:dyDescent="0.2">
      <c r="A2808" t="s">
        <v>23</v>
      </c>
      <c r="B2808">
        <v>2012</v>
      </c>
      <c r="C2808" t="s">
        <v>56</v>
      </c>
      <c r="D2808" t="s">
        <v>57</v>
      </c>
      <c r="E2808" t="s">
        <v>58</v>
      </c>
      <c r="F2808">
        <v>15959.071870480002</v>
      </c>
      <c r="G2808">
        <v>6051.2120499105595</v>
      </c>
      <c r="H2808">
        <v>3.1410393606693292</v>
      </c>
    </row>
    <row r="2809" spans="1:8" x14ac:dyDescent="0.2">
      <c r="A2809" t="s">
        <v>23</v>
      </c>
      <c r="B2809">
        <v>2013</v>
      </c>
      <c r="C2809" t="s">
        <v>56</v>
      </c>
      <c r="D2809" t="s">
        <v>57</v>
      </c>
      <c r="E2809" t="s">
        <v>58</v>
      </c>
      <c r="F2809">
        <v>17016.028203490001</v>
      </c>
      <c r="G2809">
        <v>6295.4075951439163</v>
      </c>
      <c r="H2809">
        <v>3.1293106229034113</v>
      </c>
    </row>
    <row r="2810" spans="1:8" x14ac:dyDescent="0.2">
      <c r="A2810" t="s">
        <v>23</v>
      </c>
      <c r="B2810">
        <v>2014</v>
      </c>
      <c r="C2810" t="s">
        <v>56</v>
      </c>
      <c r="D2810" t="s">
        <v>57</v>
      </c>
      <c r="E2810" t="s">
        <v>58</v>
      </c>
      <c r="F2810">
        <v>17820.235336000002</v>
      </c>
      <c r="G2810">
        <v>6276.9942332995697</v>
      </c>
      <c r="H2810">
        <v>3.1262073572068005</v>
      </c>
    </row>
    <row r="2811" spans="1:8" x14ac:dyDescent="0.2">
      <c r="A2811" t="s">
        <v>23</v>
      </c>
      <c r="B2811">
        <v>2015</v>
      </c>
      <c r="C2811" t="s">
        <v>56</v>
      </c>
      <c r="D2811" t="s">
        <v>57</v>
      </c>
      <c r="E2811" t="s">
        <v>58</v>
      </c>
      <c r="F2811">
        <v>15161.5707745</v>
      </c>
      <c r="G2811">
        <v>4760.6635135974839</v>
      </c>
      <c r="H2811">
        <v>2.5082135000369941</v>
      </c>
    </row>
    <row r="2812" spans="1:8" x14ac:dyDescent="0.2">
      <c r="A2812" t="s">
        <v>23</v>
      </c>
      <c r="B2812">
        <v>2016</v>
      </c>
      <c r="C2812" t="s">
        <v>56</v>
      </c>
      <c r="D2812" t="s">
        <v>57</v>
      </c>
      <c r="E2812" t="s">
        <v>58</v>
      </c>
      <c r="F2812">
        <v>16990.318592740001</v>
      </c>
      <c r="G2812">
        <v>5034.6385823374012</v>
      </c>
      <c r="H2812">
        <v>2.623599635108647</v>
      </c>
    </row>
    <row r="2813" spans="1:8" x14ac:dyDescent="0.2">
      <c r="A2813" t="s">
        <v>23</v>
      </c>
      <c r="B2813">
        <v>2017</v>
      </c>
      <c r="C2813" t="s">
        <v>56</v>
      </c>
      <c r="D2813" t="s">
        <v>57</v>
      </c>
      <c r="E2813" t="s">
        <v>58</v>
      </c>
      <c r="F2813">
        <v>20699.695227</v>
      </c>
      <c r="G2813">
        <v>6348.7420655485548</v>
      </c>
      <c r="H2813">
        <v>3.0087690989220226</v>
      </c>
    </row>
    <row r="2814" spans="1:8" x14ac:dyDescent="0.2">
      <c r="A2814" t="s">
        <v>23</v>
      </c>
      <c r="B2814">
        <v>2018</v>
      </c>
      <c r="C2814" t="s">
        <v>56</v>
      </c>
      <c r="D2814" t="s">
        <v>57</v>
      </c>
      <c r="E2814" t="s">
        <v>58</v>
      </c>
      <c r="F2814">
        <v>20530.789480999996</v>
      </c>
      <c r="G2814">
        <v>6246.3889038807984</v>
      </c>
      <c r="H2814">
        <v>2.8131211519825778</v>
      </c>
    </row>
    <row r="2815" spans="1:8" x14ac:dyDescent="0.2">
      <c r="A2815" t="s">
        <v>23</v>
      </c>
      <c r="B2815">
        <v>2019</v>
      </c>
      <c r="C2815" t="s">
        <v>56</v>
      </c>
      <c r="D2815" t="s">
        <v>57</v>
      </c>
      <c r="E2815" t="s">
        <v>58</v>
      </c>
      <c r="F2815">
        <v>16292.880817000001</v>
      </c>
      <c r="G2815">
        <v>4883.1821176431895</v>
      </c>
      <c r="H2815">
        <v>2.1471725805513833</v>
      </c>
    </row>
    <row r="2816" spans="1:8" x14ac:dyDescent="0.2">
      <c r="A2816" t="s">
        <v>23</v>
      </c>
      <c r="B2816">
        <v>2008</v>
      </c>
      <c r="C2816" t="s">
        <v>56</v>
      </c>
      <c r="D2816" t="s">
        <v>59</v>
      </c>
      <c r="E2816" t="s">
        <v>60</v>
      </c>
      <c r="F2816">
        <v>1323.30913751</v>
      </c>
      <c r="G2816">
        <v>452.4800740444893</v>
      </c>
      <c r="H2816">
        <v>0.37515316702615586</v>
      </c>
    </row>
    <row r="2817" spans="1:8" x14ac:dyDescent="0.2">
      <c r="A2817" t="s">
        <v>23</v>
      </c>
      <c r="B2817">
        <v>2008</v>
      </c>
      <c r="C2817" t="s">
        <v>56</v>
      </c>
      <c r="D2817" t="s">
        <v>59</v>
      </c>
      <c r="E2817" t="s">
        <v>61</v>
      </c>
      <c r="F2817">
        <v>21.411000479999998</v>
      </c>
      <c r="G2817">
        <v>7.3210792610307847</v>
      </c>
      <c r="H2817">
        <v>6.0699381660620057E-3</v>
      </c>
    </row>
    <row r="2818" spans="1:8" x14ac:dyDescent="0.2">
      <c r="A2818" t="s">
        <v>23</v>
      </c>
      <c r="B2818">
        <v>2008</v>
      </c>
      <c r="C2818" t="s">
        <v>56</v>
      </c>
      <c r="D2818" t="s">
        <v>59</v>
      </c>
      <c r="E2818" t="s">
        <v>62</v>
      </c>
      <c r="F2818">
        <v>527.08450428000003</v>
      </c>
      <c r="G2818">
        <v>180.22639515138624</v>
      </c>
      <c r="H2818">
        <v>0.14942647599571887</v>
      </c>
    </row>
    <row r="2819" spans="1:8" x14ac:dyDescent="0.2">
      <c r="A2819" t="s">
        <v>23</v>
      </c>
      <c r="B2819">
        <v>2008</v>
      </c>
      <c r="C2819" t="s">
        <v>56</v>
      </c>
      <c r="D2819" t="s">
        <v>59</v>
      </c>
      <c r="E2819" t="s">
        <v>58</v>
      </c>
      <c r="F2819">
        <v>1871.8046422699999</v>
      </c>
      <c r="G2819">
        <v>640.02754845690629</v>
      </c>
      <c r="H2819">
        <v>0.5306495811879367</v>
      </c>
    </row>
    <row r="2820" spans="1:8" x14ac:dyDescent="0.2">
      <c r="A2820" t="s">
        <v>23</v>
      </c>
      <c r="B2820">
        <v>2009</v>
      </c>
      <c r="C2820" t="s">
        <v>56</v>
      </c>
      <c r="D2820" t="s">
        <v>59</v>
      </c>
      <c r="E2820" t="s">
        <v>60</v>
      </c>
      <c r="F2820">
        <v>2100.0973301699996</v>
      </c>
      <c r="G2820">
        <v>697.54276044205562</v>
      </c>
      <c r="H2820">
        <v>0.57719363634623833</v>
      </c>
    </row>
    <row r="2821" spans="1:8" x14ac:dyDescent="0.2">
      <c r="A2821" t="s">
        <v>23</v>
      </c>
      <c r="B2821">
        <v>2009</v>
      </c>
      <c r="C2821" t="s">
        <v>56</v>
      </c>
      <c r="D2821" t="s">
        <v>59</v>
      </c>
      <c r="E2821" t="s">
        <v>61</v>
      </c>
      <c r="F2821">
        <v>34.988930370000006</v>
      </c>
      <c r="G2821">
        <v>11.621497120435379</v>
      </c>
      <c r="H2821">
        <v>9.6164057074873063E-3</v>
      </c>
    </row>
    <row r="2822" spans="1:8" x14ac:dyDescent="0.2">
      <c r="A2822" t="s">
        <v>23</v>
      </c>
      <c r="B2822">
        <v>2009</v>
      </c>
      <c r="C2822" t="s">
        <v>56</v>
      </c>
      <c r="D2822" t="s">
        <v>59</v>
      </c>
      <c r="E2822" t="s">
        <v>62</v>
      </c>
      <c r="F2822">
        <v>1052.8871047900004</v>
      </c>
      <c r="G2822">
        <v>349.71416179535333</v>
      </c>
      <c r="H2822">
        <v>0.28937693884245325</v>
      </c>
    </row>
    <row r="2823" spans="1:8" x14ac:dyDescent="0.2">
      <c r="A2823" t="s">
        <v>23</v>
      </c>
      <c r="B2823">
        <v>2009</v>
      </c>
      <c r="C2823" t="s">
        <v>56</v>
      </c>
      <c r="D2823" t="s">
        <v>59</v>
      </c>
      <c r="E2823" t="s">
        <v>58</v>
      </c>
      <c r="F2823">
        <v>3187.97336533</v>
      </c>
      <c r="G2823">
        <v>1058.8784193578442</v>
      </c>
      <c r="H2823">
        <v>0.87618698089617875</v>
      </c>
    </row>
    <row r="2824" spans="1:8" x14ac:dyDescent="0.2">
      <c r="A2824" t="s">
        <v>23</v>
      </c>
      <c r="B2824">
        <v>2010</v>
      </c>
      <c r="C2824" t="s">
        <v>56</v>
      </c>
      <c r="D2824" t="s">
        <v>59</v>
      </c>
      <c r="E2824" t="s">
        <v>60</v>
      </c>
      <c r="F2824">
        <v>2565.0196483899999</v>
      </c>
      <c r="G2824">
        <v>908.01120456213846</v>
      </c>
      <c r="H2824">
        <v>0.61548551630787518</v>
      </c>
    </row>
    <row r="2825" spans="1:8" x14ac:dyDescent="0.2">
      <c r="A2825" t="s">
        <v>23</v>
      </c>
      <c r="B2825">
        <v>2010</v>
      </c>
      <c r="C2825" t="s">
        <v>56</v>
      </c>
      <c r="D2825" t="s">
        <v>59</v>
      </c>
      <c r="E2825" t="s">
        <v>61</v>
      </c>
      <c r="F2825">
        <v>22.529805749999998</v>
      </c>
      <c r="G2825">
        <v>7.9755007219726552</v>
      </c>
      <c r="H2825">
        <v>5.4061063949583056E-3</v>
      </c>
    </row>
    <row r="2826" spans="1:8" x14ac:dyDescent="0.2">
      <c r="A2826" t="s">
        <v>23</v>
      </c>
      <c r="B2826">
        <v>2010</v>
      </c>
      <c r="C2826" t="s">
        <v>56</v>
      </c>
      <c r="D2826" t="s">
        <v>59</v>
      </c>
      <c r="E2826" t="s">
        <v>62</v>
      </c>
      <c r="F2826">
        <v>1281.7956597699997</v>
      </c>
      <c r="G2826">
        <v>453.75278967582977</v>
      </c>
      <c r="H2826">
        <v>0.30757139187994986</v>
      </c>
    </row>
    <row r="2827" spans="1:8" x14ac:dyDescent="0.2">
      <c r="A2827" t="s">
        <v>23</v>
      </c>
      <c r="B2827">
        <v>2010</v>
      </c>
      <c r="C2827" t="s">
        <v>56</v>
      </c>
      <c r="D2827" t="s">
        <v>59</v>
      </c>
      <c r="E2827" t="s">
        <v>58</v>
      </c>
      <c r="F2827">
        <v>3869.3451139099998</v>
      </c>
      <c r="G2827">
        <v>1369.7394949599409</v>
      </c>
      <c r="H2827">
        <v>0.92846301458278324</v>
      </c>
    </row>
    <row r="2828" spans="1:8" x14ac:dyDescent="0.2">
      <c r="A2828" t="s">
        <v>23</v>
      </c>
      <c r="B2828">
        <v>2011</v>
      </c>
      <c r="C2828" t="s">
        <v>56</v>
      </c>
      <c r="D2828" t="s">
        <v>59</v>
      </c>
      <c r="E2828" t="s">
        <v>60</v>
      </c>
      <c r="F2828">
        <v>2957.27393919</v>
      </c>
      <c r="G2828">
        <v>1073.8279277333668</v>
      </c>
      <c r="H2828">
        <v>0.62518459943271565</v>
      </c>
    </row>
    <row r="2829" spans="1:8" x14ac:dyDescent="0.2">
      <c r="A2829" t="s">
        <v>23</v>
      </c>
      <c r="B2829">
        <v>2011</v>
      </c>
      <c r="C2829" t="s">
        <v>56</v>
      </c>
      <c r="D2829" t="s">
        <v>59</v>
      </c>
      <c r="E2829" t="s">
        <v>61</v>
      </c>
      <c r="F2829">
        <v>15.513554150000001</v>
      </c>
      <c r="G2829">
        <v>5.63319058268804</v>
      </c>
      <c r="H2829">
        <v>3.2796539436255314E-3</v>
      </c>
    </row>
    <row r="2830" spans="1:8" x14ac:dyDescent="0.2">
      <c r="A2830" t="s">
        <v>23</v>
      </c>
      <c r="B2830">
        <v>2011</v>
      </c>
      <c r="C2830" t="s">
        <v>56</v>
      </c>
      <c r="D2830" t="s">
        <v>59</v>
      </c>
      <c r="E2830" t="s">
        <v>62</v>
      </c>
      <c r="F2830">
        <v>1083.5623073100005</v>
      </c>
      <c r="G2830">
        <v>393.45677504174108</v>
      </c>
      <c r="H2830">
        <v>0.22907125987846069</v>
      </c>
    </row>
    <row r="2831" spans="1:8" x14ac:dyDescent="0.2">
      <c r="A2831" t="s">
        <v>23</v>
      </c>
      <c r="B2831">
        <v>2011</v>
      </c>
      <c r="C2831" t="s">
        <v>56</v>
      </c>
      <c r="D2831" t="s">
        <v>59</v>
      </c>
      <c r="E2831" t="s">
        <v>58</v>
      </c>
      <c r="F2831">
        <v>4056.3498006500004</v>
      </c>
      <c r="G2831">
        <v>1472.9178933577957</v>
      </c>
      <c r="H2831">
        <v>0.85753551325480182</v>
      </c>
    </row>
    <row r="2832" spans="1:8" x14ac:dyDescent="0.2">
      <c r="A2832" t="s">
        <v>23</v>
      </c>
      <c r="B2832">
        <v>2012</v>
      </c>
      <c r="C2832" t="s">
        <v>56</v>
      </c>
      <c r="D2832" t="s">
        <v>59</v>
      </c>
      <c r="E2832" t="s">
        <v>60</v>
      </c>
      <c r="F2832">
        <v>3339.0218198000002</v>
      </c>
      <c r="G2832">
        <v>1266.0591565015827</v>
      </c>
      <c r="H2832">
        <v>0.65718100947496294</v>
      </c>
    </row>
    <row r="2833" spans="1:8" x14ac:dyDescent="0.2">
      <c r="A2833" t="s">
        <v>23</v>
      </c>
      <c r="B2833">
        <v>2012</v>
      </c>
      <c r="C2833" t="s">
        <v>56</v>
      </c>
      <c r="D2833" t="s">
        <v>59</v>
      </c>
      <c r="E2833" t="s">
        <v>61</v>
      </c>
      <c r="F2833">
        <v>22.591204159999997</v>
      </c>
      <c r="G2833">
        <v>8.5659221253240627</v>
      </c>
      <c r="H2833">
        <v>4.4463651800912907E-3</v>
      </c>
    </row>
    <row r="2834" spans="1:8" x14ac:dyDescent="0.2">
      <c r="A2834" t="s">
        <v>23</v>
      </c>
      <c r="B2834">
        <v>2012</v>
      </c>
      <c r="C2834" t="s">
        <v>56</v>
      </c>
      <c r="D2834" t="s">
        <v>59</v>
      </c>
      <c r="E2834" t="s">
        <v>62</v>
      </c>
      <c r="F2834">
        <v>1556.0720851400001</v>
      </c>
      <c r="G2834">
        <v>590.01690252087383</v>
      </c>
      <c r="H2834">
        <v>0.30626365412292167</v>
      </c>
    </row>
    <row r="2835" spans="1:8" x14ac:dyDescent="0.2">
      <c r="A2835" t="s">
        <v>23</v>
      </c>
      <c r="B2835">
        <v>2012</v>
      </c>
      <c r="C2835" t="s">
        <v>56</v>
      </c>
      <c r="D2835" t="s">
        <v>59</v>
      </c>
      <c r="E2835" t="s">
        <v>58</v>
      </c>
      <c r="F2835">
        <v>4917.6851091000008</v>
      </c>
      <c r="G2835">
        <v>1864.6419811477806</v>
      </c>
      <c r="H2835">
        <v>0.96789102877797584</v>
      </c>
    </row>
    <row r="2836" spans="1:8" x14ac:dyDescent="0.2">
      <c r="A2836" t="s">
        <v>23</v>
      </c>
      <c r="B2836">
        <v>2013</v>
      </c>
      <c r="C2836" t="s">
        <v>56</v>
      </c>
      <c r="D2836" t="s">
        <v>59</v>
      </c>
      <c r="E2836" t="s">
        <v>60</v>
      </c>
      <c r="F2836">
        <v>3418.9862897100002</v>
      </c>
      <c r="G2836">
        <v>1264.9198742817482</v>
      </c>
      <c r="H2836">
        <v>0.62876424439377898</v>
      </c>
    </row>
    <row r="2837" spans="1:8" x14ac:dyDescent="0.2">
      <c r="A2837" t="s">
        <v>23</v>
      </c>
      <c r="B2837">
        <v>2013</v>
      </c>
      <c r="C2837" t="s">
        <v>56</v>
      </c>
      <c r="D2837" t="s">
        <v>59</v>
      </c>
      <c r="E2837" t="s">
        <v>61</v>
      </c>
      <c r="F2837">
        <v>41.52493475</v>
      </c>
      <c r="G2837">
        <v>15.362949948530812</v>
      </c>
      <c r="H2837">
        <v>7.6365893306344131E-3</v>
      </c>
    </row>
    <row r="2838" spans="1:8" x14ac:dyDescent="0.2">
      <c r="A2838" t="s">
        <v>23</v>
      </c>
      <c r="B2838">
        <v>2013</v>
      </c>
      <c r="C2838" t="s">
        <v>56</v>
      </c>
      <c r="D2838" t="s">
        <v>59</v>
      </c>
      <c r="E2838" t="s">
        <v>62</v>
      </c>
      <c r="F2838">
        <v>1542.0062285600002</v>
      </c>
      <c r="G2838">
        <v>570.49492437047229</v>
      </c>
      <c r="H2838">
        <v>0.28358065783097008</v>
      </c>
    </row>
    <row r="2839" spans="1:8" x14ac:dyDescent="0.2">
      <c r="A2839" t="s">
        <v>23</v>
      </c>
      <c r="B2839">
        <v>2013</v>
      </c>
      <c r="C2839" t="s">
        <v>56</v>
      </c>
      <c r="D2839" t="s">
        <v>59</v>
      </c>
      <c r="E2839" t="s">
        <v>58</v>
      </c>
      <c r="F2839">
        <v>5002.5174530200002</v>
      </c>
      <c r="G2839">
        <v>1850.7777486007512</v>
      </c>
      <c r="H2839">
        <v>0.91998149155538345</v>
      </c>
    </row>
    <row r="2840" spans="1:8" x14ac:dyDescent="0.2">
      <c r="A2840" t="s">
        <v>23</v>
      </c>
      <c r="B2840">
        <v>2014</v>
      </c>
      <c r="C2840" t="s">
        <v>56</v>
      </c>
      <c r="D2840" t="s">
        <v>59</v>
      </c>
      <c r="E2840" t="s">
        <v>60</v>
      </c>
      <c r="F2840">
        <v>3601.5899238399998</v>
      </c>
      <c r="G2840">
        <v>1268.622930976848</v>
      </c>
      <c r="H2840">
        <v>0.63182762209681331</v>
      </c>
    </row>
    <row r="2841" spans="1:8" x14ac:dyDescent="0.2">
      <c r="A2841" t="s">
        <v>23</v>
      </c>
      <c r="B2841">
        <v>2014</v>
      </c>
      <c r="C2841" t="s">
        <v>56</v>
      </c>
      <c r="D2841" t="s">
        <v>59</v>
      </c>
      <c r="E2841" t="s">
        <v>61</v>
      </c>
      <c r="F2841">
        <v>50.262633029999996</v>
      </c>
      <c r="G2841">
        <v>17.704494454256764</v>
      </c>
      <c r="H2841">
        <v>8.8175835059562044E-3</v>
      </c>
    </row>
    <row r="2842" spans="1:8" x14ac:dyDescent="0.2">
      <c r="A2842" t="s">
        <v>23</v>
      </c>
      <c r="B2842">
        <v>2014</v>
      </c>
      <c r="C2842" t="s">
        <v>56</v>
      </c>
      <c r="D2842" t="s">
        <v>59</v>
      </c>
      <c r="E2842" t="s">
        <v>62</v>
      </c>
      <c r="F2842">
        <v>1824.84875491</v>
      </c>
      <c r="G2842">
        <v>642.7841661593402</v>
      </c>
      <c r="H2842">
        <v>0.32013357263944225</v>
      </c>
    </row>
    <row r="2843" spans="1:8" x14ac:dyDescent="0.2">
      <c r="A2843" t="s">
        <v>23</v>
      </c>
      <c r="B2843">
        <v>2014</v>
      </c>
      <c r="C2843" t="s">
        <v>56</v>
      </c>
      <c r="D2843" t="s">
        <v>59</v>
      </c>
      <c r="E2843" t="s">
        <v>58</v>
      </c>
      <c r="F2843">
        <v>5476.7013117799997</v>
      </c>
      <c r="G2843">
        <v>1929.111591590445</v>
      </c>
      <c r="H2843">
        <v>0.96077877824221181</v>
      </c>
    </row>
    <row r="2844" spans="1:8" x14ac:dyDescent="0.2">
      <c r="A2844" t="s">
        <v>23</v>
      </c>
      <c r="B2844">
        <v>2015</v>
      </c>
      <c r="C2844" t="s">
        <v>56</v>
      </c>
      <c r="D2844" t="s">
        <v>59</v>
      </c>
      <c r="E2844" t="s">
        <v>60</v>
      </c>
      <c r="F2844">
        <v>2759.3569212600005</v>
      </c>
      <c r="G2844">
        <v>866.42538635436222</v>
      </c>
      <c r="H2844">
        <v>0.45648675749120021</v>
      </c>
    </row>
    <row r="2845" spans="1:8" x14ac:dyDescent="0.2">
      <c r="A2845" t="s">
        <v>23</v>
      </c>
      <c r="B2845">
        <v>2015</v>
      </c>
      <c r="C2845" t="s">
        <v>56</v>
      </c>
      <c r="D2845" t="s">
        <v>59</v>
      </c>
      <c r="E2845" t="s">
        <v>61</v>
      </c>
      <c r="F2845">
        <v>52.715941299999997</v>
      </c>
      <c r="G2845">
        <v>16.552563191799827</v>
      </c>
      <c r="H2845">
        <v>8.7209193296911656E-3</v>
      </c>
    </row>
    <row r="2846" spans="1:8" x14ac:dyDescent="0.2">
      <c r="A2846" t="s">
        <v>23</v>
      </c>
      <c r="B2846">
        <v>2015</v>
      </c>
      <c r="C2846" t="s">
        <v>56</v>
      </c>
      <c r="D2846" t="s">
        <v>59</v>
      </c>
      <c r="E2846" t="s">
        <v>62</v>
      </c>
      <c r="F2846">
        <v>1798.2142221499998</v>
      </c>
      <c r="G2846">
        <v>564.6309979583167</v>
      </c>
      <c r="H2846">
        <v>0.29748271172146362</v>
      </c>
    </row>
    <row r="2847" spans="1:8" x14ac:dyDescent="0.2">
      <c r="A2847" t="s">
        <v>23</v>
      </c>
      <c r="B2847">
        <v>2015</v>
      </c>
      <c r="C2847" t="s">
        <v>56</v>
      </c>
      <c r="D2847" t="s">
        <v>59</v>
      </c>
      <c r="E2847" t="s">
        <v>58</v>
      </c>
      <c r="F2847">
        <v>4610.2870847100003</v>
      </c>
      <c r="G2847">
        <v>1447.6089475044787</v>
      </c>
      <c r="H2847">
        <v>0.76269038854235482</v>
      </c>
    </row>
    <row r="2848" spans="1:8" x14ac:dyDescent="0.2">
      <c r="A2848" t="s">
        <v>23</v>
      </c>
      <c r="B2848">
        <v>2016</v>
      </c>
      <c r="C2848" t="s">
        <v>56</v>
      </c>
      <c r="D2848" t="s">
        <v>59</v>
      </c>
      <c r="E2848" t="s">
        <v>60</v>
      </c>
      <c r="F2848">
        <v>3201.1362909999998</v>
      </c>
      <c r="G2848">
        <v>948.57340019955166</v>
      </c>
      <c r="H2848">
        <v>0.49431091943086591</v>
      </c>
    </row>
    <row r="2849" spans="1:8" x14ac:dyDescent="0.2">
      <c r="A2849" t="s">
        <v>23</v>
      </c>
      <c r="B2849">
        <v>2016</v>
      </c>
      <c r="C2849" t="s">
        <v>56</v>
      </c>
      <c r="D2849" t="s">
        <v>59</v>
      </c>
      <c r="E2849" t="s">
        <v>61</v>
      </c>
      <c r="F2849">
        <v>41.291511740000004</v>
      </c>
      <c r="G2849">
        <v>12.235664504729927</v>
      </c>
      <c r="H2849">
        <v>6.3761249998242567E-3</v>
      </c>
    </row>
    <row r="2850" spans="1:8" x14ac:dyDescent="0.2">
      <c r="A2850" t="s">
        <v>23</v>
      </c>
      <c r="B2850">
        <v>2016</v>
      </c>
      <c r="C2850" t="s">
        <v>56</v>
      </c>
      <c r="D2850" t="s">
        <v>59</v>
      </c>
      <c r="E2850" t="s">
        <v>62</v>
      </c>
      <c r="F2850">
        <v>2734.0421070000002</v>
      </c>
      <c r="G2850">
        <v>810.16219928442183</v>
      </c>
      <c r="H2850">
        <v>0.42218348261944466</v>
      </c>
    </row>
    <row r="2851" spans="1:8" x14ac:dyDescent="0.2">
      <c r="A2851" t="s">
        <v>23</v>
      </c>
      <c r="B2851">
        <v>2016</v>
      </c>
      <c r="C2851" t="s">
        <v>56</v>
      </c>
      <c r="D2851" t="s">
        <v>59</v>
      </c>
      <c r="E2851" t="s">
        <v>58</v>
      </c>
      <c r="F2851">
        <v>5976.4699097399998</v>
      </c>
      <c r="G2851">
        <v>1770.9712639887034</v>
      </c>
      <c r="H2851">
        <v>0.92287052705013484</v>
      </c>
    </row>
    <row r="2852" spans="1:8" x14ac:dyDescent="0.2">
      <c r="A2852" t="s">
        <v>23</v>
      </c>
      <c r="B2852">
        <v>2017</v>
      </c>
      <c r="C2852" t="s">
        <v>56</v>
      </c>
      <c r="D2852" t="s">
        <v>59</v>
      </c>
      <c r="E2852" t="s">
        <v>60</v>
      </c>
      <c r="F2852">
        <v>7191.0316069999999</v>
      </c>
      <c r="G2852">
        <v>2205.5399539651457</v>
      </c>
      <c r="H2852">
        <v>1.0452402052901577</v>
      </c>
    </row>
    <row r="2853" spans="1:8" x14ac:dyDescent="0.2">
      <c r="A2853" t="s">
        <v>23</v>
      </c>
      <c r="B2853">
        <v>2017</v>
      </c>
      <c r="C2853" t="s">
        <v>56</v>
      </c>
      <c r="D2853" t="s">
        <v>59</v>
      </c>
      <c r="E2853" t="s">
        <v>61</v>
      </c>
    </row>
    <row r="2854" spans="1:8" x14ac:dyDescent="0.2">
      <c r="A2854" t="s">
        <v>23</v>
      </c>
      <c r="B2854">
        <v>2017</v>
      </c>
      <c r="C2854" t="s">
        <v>56</v>
      </c>
      <c r="D2854" t="s">
        <v>59</v>
      </c>
      <c r="E2854" t="s">
        <v>62</v>
      </c>
      <c r="F2854">
        <v>2820.1251000000002</v>
      </c>
      <c r="G2854">
        <v>864.95219645193697</v>
      </c>
      <c r="H2854">
        <v>0.40991450178004013</v>
      </c>
    </row>
    <row r="2855" spans="1:8" x14ac:dyDescent="0.2">
      <c r="A2855" t="s">
        <v>23</v>
      </c>
      <c r="B2855">
        <v>2017</v>
      </c>
      <c r="C2855" t="s">
        <v>56</v>
      </c>
      <c r="D2855" t="s">
        <v>59</v>
      </c>
      <c r="E2855" t="s">
        <v>58</v>
      </c>
      <c r="F2855">
        <v>10011.156707</v>
      </c>
      <c r="G2855">
        <v>3070.4921504170825</v>
      </c>
      <c r="H2855">
        <v>1.4551547070701978</v>
      </c>
    </row>
    <row r="2856" spans="1:8" x14ac:dyDescent="0.2">
      <c r="A2856" t="s">
        <v>23</v>
      </c>
      <c r="B2856">
        <v>2018</v>
      </c>
      <c r="C2856" t="s">
        <v>56</v>
      </c>
      <c r="D2856" t="s">
        <v>59</v>
      </c>
      <c r="E2856" t="s">
        <v>60</v>
      </c>
      <c r="F2856">
        <v>4492.8745049999998</v>
      </c>
      <c r="G2856">
        <v>1366.9343539142851</v>
      </c>
      <c r="H2856">
        <v>0.61561199655353649</v>
      </c>
    </row>
    <row r="2857" spans="1:8" x14ac:dyDescent="0.2">
      <c r="A2857" t="s">
        <v>23</v>
      </c>
      <c r="B2857">
        <v>2018</v>
      </c>
      <c r="C2857" t="s">
        <v>56</v>
      </c>
      <c r="D2857" t="s">
        <v>59</v>
      </c>
      <c r="E2857" t="s">
        <v>61</v>
      </c>
    </row>
    <row r="2858" spans="1:8" x14ac:dyDescent="0.2">
      <c r="A2858" t="s">
        <v>23</v>
      </c>
      <c r="B2858">
        <v>2018</v>
      </c>
      <c r="C2858" t="s">
        <v>56</v>
      </c>
      <c r="D2858" t="s">
        <v>59</v>
      </c>
      <c r="E2858" t="s">
        <v>62</v>
      </c>
      <c r="F2858">
        <v>3403.131785</v>
      </c>
      <c r="G2858">
        <v>1035.3856406710704</v>
      </c>
      <c r="H2858">
        <v>0.46629585366053994</v>
      </c>
    </row>
    <row r="2859" spans="1:8" x14ac:dyDescent="0.2">
      <c r="A2859" t="s">
        <v>23</v>
      </c>
      <c r="B2859">
        <v>2018</v>
      </c>
      <c r="C2859" t="s">
        <v>56</v>
      </c>
      <c r="D2859" t="s">
        <v>59</v>
      </c>
      <c r="E2859" t="s">
        <v>58</v>
      </c>
      <c r="F2859">
        <v>7896.0062899999994</v>
      </c>
      <c r="G2859">
        <v>2402.3199945853553</v>
      </c>
      <c r="H2859">
        <v>1.0819078502140762</v>
      </c>
    </row>
    <row r="2860" spans="1:8" x14ac:dyDescent="0.2">
      <c r="A2860" t="s">
        <v>23</v>
      </c>
      <c r="B2860">
        <v>2019</v>
      </c>
      <c r="C2860" t="s">
        <v>56</v>
      </c>
      <c r="D2860" t="s">
        <v>59</v>
      </c>
      <c r="E2860" t="s">
        <v>60</v>
      </c>
      <c r="F2860">
        <v>3793.6476459999999</v>
      </c>
      <c r="G2860">
        <v>1137.0041034276339</v>
      </c>
      <c r="H2860">
        <v>0.49994941332077758</v>
      </c>
    </row>
    <row r="2861" spans="1:8" x14ac:dyDescent="0.2">
      <c r="A2861" t="s">
        <v>23</v>
      </c>
      <c r="B2861">
        <v>2019</v>
      </c>
      <c r="C2861" t="s">
        <v>56</v>
      </c>
      <c r="D2861" t="s">
        <v>59</v>
      </c>
      <c r="E2861" t="s">
        <v>61</v>
      </c>
    </row>
    <row r="2862" spans="1:8" x14ac:dyDescent="0.2">
      <c r="A2862" t="s">
        <v>23</v>
      </c>
      <c r="B2862">
        <v>2019</v>
      </c>
      <c r="C2862" t="s">
        <v>56</v>
      </c>
      <c r="D2862" t="s">
        <v>59</v>
      </c>
      <c r="E2862" t="s">
        <v>62</v>
      </c>
    </row>
    <row r="2863" spans="1:8" x14ac:dyDescent="0.2">
      <c r="A2863" t="s">
        <v>23</v>
      </c>
      <c r="B2863">
        <v>2019</v>
      </c>
      <c r="C2863" t="s">
        <v>56</v>
      </c>
      <c r="D2863" t="s">
        <v>59</v>
      </c>
      <c r="E2863" t="s">
        <v>58</v>
      </c>
      <c r="F2863">
        <v>3793.6476459999999</v>
      </c>
      <c r="G2863">
        <v>1137.0041034276339</v>
      </c>
      <c r="H2863">
        <v>0.49994941332077758</v>
      </c>
    </row>
    <row r="2864" spans="1:8" x14ac:dyDescent="0.2">
      <c r="A2864" t="s">
        <v>23</v>
      </c>
      <c r="B2864">
        <v>2008</v>
      </c>
      <c r="C2864" t="s">
        <v>56</v>
      </c>
      <c r="D2864" t="s">
        <v>63</v>
      </c>
      <c r="E2864" t="s">
        <v>64</v>
      </c>
      <c r="F2864">
        <v>555.15694044999998</v>
      </c>
      <c r="G2864">
        <v>189.82522405444351</v>
      </c>
      <c r="H2864">
        <v>0.15738490614389389</v>
      </c>
    </row>
    <row r="2865" spans="1:8" x14ac:dyDescent="0.2">
      <c r="A2865" t="s">
        <v>23</v>
      </c>
      <c r="B2865">
        <v>2008</v>
      </c>
      <c r="C2865" t="s">
        <v>56</v>
      </c>
      <c r="D2865" t="s">
        <v>63</v>
      </c>
      <c r="E2865" t="s">
        <v>32</v>
      </c>
    </row>
    <row r="2866" spans="1:8" x14ac:dyDescent="0.2">
      <c r="A2866" t="s">
        <v>23</v>
      </c>
      <c r="B2866">
        <v>2008</v>
      </c>
      <c r="C2866" t="s">
        <v>56</v>
      </c>
      <c r="D2866" t="s">
        <v>63</v>
      </c>
      <c r="E2866" t="s">
        <v>58</v>
      </c>
      <c r="F2866">
        <v>555.15694044999998</v>
      </c>
      <c r="G2866">
        <v>189.82522405444351</v>
      </c>
      <c r="H2866">
        <v>0.15738490614389389</v>
      </c>
    </row>
    <row r="2867" spans="1:8" x14ac:dyDescent="0.2">
      <c r="A2867" t="s">
        <v>23</v>
      </c>
      <c r="B2867">
        <v>2009</v>
      </c>
      <c r="C2867" t="s">
        <v>56</v>
      </c>
      <c r="D2867" t="s">
        <v>63</v>
      </c>
      <c r="E2867" t="s">
        <v>64</v>
      </c>
      <c r="F2867">
        <v>690.05778648999978</v>
      </c>
      <c r="G2867">
        <v>229.20119288652444</v>
      </c>
      <c r="H2867">
        <v>0.18965643037170929</v>
      </c>
    </row>
    <row r="2868" spans="1:8" x14ac:dyDescent="0.2">
      <c r="A2868" t="s">
        <v>23</v>
      </c>
      <c r="B2868">
        <v>2009</v>
      </c>
      <c r="C2868" t="s">
        <v>56</v>
      </c>
      <c r="D2868" t="s">
        <v>63</v>
      </c>
      <c r="E2868" t="s">
        <v>32</v>
      </c>
    </row>
    <row r="2869" spans="1:8" x14ac:dyDescent="0.2">
      <c r="A2869" t="s">
        <v>23</v>
      </c>
      <c r="B2869">
        <v>2009</v>
      </c>
      <c r="C2869" t="s">
        <v>56</v>
      </c>
      <c r="D2869" t="s">
        <v>63</v>
      </c>
      <c r="E2869" t="s">
        <v>58</v>
      </c>
      <c r="F2869">
        <v>690.05778648999978</v>
      </c>
      <c r="G2869">
        <v>229.20119288652444</v>
      </c>
      <c r="H2869">
        <v>0.18965643037170929</v>
      </c>
    </row>
    <row r="2870" spans="1:8" x14ac:dyDescent="0.2">
      <c r="A2870" t="s">
        <v>23</v>
      </c>
      <c r="B2870">
        <v>2010</v>
      </c>
      <c r="C2870" t="s">
        <v>56</v>
      </c>
      <c r="D2870" t="s">
        <v>63</v>
      </c>
      <c r="E2870" t="s">
        <v>64</v>
      </c>
      <c r="F2870">
        <v>867.80554009999992</v>
      </c>
      <c r="G2870">
        <v>307.20121550978843</v>
      </c>
      <c r="H2870">
        <v>0.20823300173881246</v>
      </c>
    </row>
    <row r="2871" spans="1:8" x14ac:dyDescent="0.2">
      <c r="A2871" t="s">
        <v>23</v>
      </c>
      <c r="B2871">
        <v>2010</v>
      </c>
      <c r="C2871" t="s">
        <v>56</v>
      </c>
      <c r="D2871" t="s">
        <v>63</v>
      </c>
      <c r="E2871" t="s">
        <v>32</v>
      </c>
    </row>
    <row r="2872" spans="1:8" x14ac:dyDescent="0.2">
      <c r="A2872" t="s">
        <v>23</v>
      </c>
      <c r="B2872">
        <v>2010</v>
      </c>
      <c r="C2872" t="s">
        <v>56</v>
      </c>
      <c r="D2872" t="s">
        <v>63</v>
      </c>
      <c r="E2872" t="s">
        <v>58</v>
      </c>
      <c r="F2872">
        <v>867.80554009999992</v>
      </c>
      <c r="G2872">
        <v>307.20121550978843</v>
      </c>
      <c r="H2872">
        <v>0.20823300173881246</v>
      </c>
    </row>
    <row r="2873" spans="1:8" x14ac:dyDescent="0.2">
      <c r="A2873" t="s">
        <v>23</v>
      </c>
      <c r="B2873">
        <v>2011</v>
      </c>
      <c r="C2873" t="s">
        <v>56</v>
      </c>
      <c r="D2873" t="s">
        <v>63</v>
      </c>
      <c r="E2873" t="s">
        <v>64</v>
      </c>
      <c r="F2873">
        <v>707.02821463999999</v>
      </c>
      <c r="G2873">
        <v>256.73192886007917</v>
      </c>
      <c r="H2873">
        <v>0.14946980234046459</v>
      </c>
    </row>
    <row r="2874" spans="1:8" x14ac:dyDescent="0.2">
      <c r="A2874" t="s">
        <v>23</v>
      </c>
      <c r="B2874">
        <v>2011</v>
      </c>
      <c r="C2874" t="s">
        <v>56</v>
      </c>
      <c r="D2874" t="s">
        <v>63</v>
      </c>
      <c r="E2874" t="s">
        <v>32</v>
      </c>
    </row>
    <row r="2875" spans="1:8" x14ac:dyDescent="0.2">
      <c r="A2875" t="s">
        <v>23</v>
      </c>
      <c r="B2875">
        <v>2011</v>
      </c>
      <c r="C2875" t="s">
        <v>56</v>
      </c>
      <c r="D2875" t="s">
        <v>63</v>
      </c>
      <c r="E2875" t="s">
        <v>58</v>
      </c>
      <c r="F2875">
        <v>707.02821463999999</v>
      </c>
      <c r="G2875">
        <v>256.73192886007917</v>
      </c>
      <c r="H2875">
        <v>0.14946980234046459</v>
      </c>
    </row>
    <row r="2876" spans="1:8" x14ac:dyDescent="0.2">
      <c r="A2876" t="s">
        <v>23</v>
      </c>
      <c r="B2876">
        <v>2012</v>
      </c>
      <c r="C2876" t="s">
        <v>56</v>
      </c>
      <c r="D2876" t="s">
        <v>63</v>
      </c>
      <c r="E2876" t="s">
        <v>64</v>
      </c>
      <c r="F2876">
        <v>696.02124383</v>
      </c>
      <c r="G2876">
        <v>263.91084468066589</v>
      </c>
      <c r="H2876">
        <v>0.13698980369754415</v>
      </c>
    </row>
    <row r="2877" spans="1:8" x14ac:dyDescent="0.2">
      <c r="A2877" t="s">
        <v>23</v>
      </c>
      <c r="B2877">
        <v>2012</v>
      </c>
      <c r="C2877" t="s">
        <v>56</v>
      </c>
      <c r="D2877" t="s">
        <v>63</v>
      </c>
      <c r="E2877" t="s">
        <v>32</v>
      </c>
    </row>
    <row r="2878" spans="1:8" x14ac:dyDescent="0.2">
      <c r="A2878" t="s">
        <v>23</v>
      </c>
      <c r="B2878">
        <v>2012</v>
      </c>
      <c r="C2878" t="s">
        <v>56</v>
      </c>
      <c r="D2878" t="s">
        <v>63</v>
      </c>
      <c r="E2878" t="s">
        <v>58</v>
      </c>
      <c r="F2878">
        <v>696.02124383</v>
      </c>
      <c r="G2878">
        <v>263.91084468066589</v>
      </c>
      <c r="H2878">
        <v>0.13698980369754415</v>
      </c>
    </row>
    <row r="2879" spans="1:8" x14ac:dyDescent="0.2">
      <c r="A2879" t="s">
        <v>23</v>
      </c>
      <c r="B2879">
        <v>2013</v>
      </c>
      <c r="C2879" t="s">
        <v>56</v>
      </c>
      <c r="D2879" t="s">
        <v>63</v>
      </c>
      <c r="E2879" t="s">
        <v>64</v>
      </c>
      <c r="F2879">
        <v>574.62432031000014</v>
      </c>
      <c r="G2879">
        <v>212.5933424165361</v>
      </c>
      <c r="H2879">
        <v>0.10567554121448436</v>
      </c>
    </row>
    <row r="2880" spans="1:8" x14ac:dyDescent="0.2">
      <c r="A2880" t="s">
        <v>23</v>
      </c>
      <c r="B2880">
        <v>2013</v>
      </c>
      <c r="C2880" t="s">
        <v>56</v>
      </c>
      <c r="D2880" t="s">
        <v>63</v>
      </c>
      <c r="E2880" t="s">
        <v>32</v>
      </c>
    </row>
    <row r="2881" spans="1:8" x14ac:dyDescent="0.2">
      <c r="A2881" t="s">
        <v>23</v>
      </c>
      <c r="B2881">
        <v>2013</v>
      </c>
      <c r="C2881" t="s">
        <v>56</v>
      </c>
      <c r="D2881" t="s">
        <v>63</v>
      </c>
      <c r="E2881" t="s">
        <v>58</v>
      </c>
      <c r="F2881">
        <v>574.62432031000014</v>
      </c>
      <c r="G2881">
        <v>212.5933424165361</v>
      </c>
      <c r="H2881">
        <v>0.10567554121448436</v>
      </c>
    </row>
    <row r="2882" spans="1:8" x14ac:dyDescent="0.2">
      <c r="A2882" t="s">
        <v>23</v>
      </c>
      <c r="B2882">
        <v>2014</v>
      </c>
      <c r="C2882" t="s">
        <v>56</v>
      </c>
      <c r="D2882" t="s">
        <v>63</v>
      </c>
      <c r="E2882" t="s">
        <v>64</v>
      </c>
      <c r="F2882">
        <v>545.94510424999987</v>
      </c>
      <c r="G2882">
        <v>192.30353620260303</v>
      </c>
      <c r="H2882">
        <v>9.5775256014126481E-2</v>
      </c>
    </row>
    <row r="2883" spans="1:8" x14ac:dyDescent="0.2">
      <c r="A2883" t="s">
        <v>23</v>
      </c>
      <c r="B2883">
        <v>2014</v>
      </c>
      <c r="C2883" t="s">
        <v>56</v>
      </c>
      <c r="D2883" t="s">
        <v>63</v>
      </c>
      <c r="E2883" t="s">
        <v>32</v>
      </c>
    </row>
    <row r="2884" spans="1:8" x14ac:dyDescent="0.2">
      <c r="A2884" t="s">
        <v>23</v>
      </c>
      <c r="B2884">
        <v>2014</v>
      </c>
      <c r="C2884" t="s">
        <v>56</v>
      </c>
      <c r="D2884" t="s">
        <v>63</v>
      </c>
      <c r="E2884" t="s">
        <v>58</v>
      </c>
      <c r="F2884">
        <v>545.94510424999987</v>
      </c>
      <c r="G2884">
        <v>192.30353620260303</v>
      </c>
      <c r="H2884">
        <v>9.5775256014126481E-2</v>
      </c>
    </row>
    <row r="2885" spans="1:8" x14ac:dyDescent="0.2">
      <c r="A2885" t="s">
        <v>23</v>
      </c>
      <c r="B2885">
        <v>2015</v>
      </c>
      <c r="C2885" t="s">
        <v>56</v>
      </c>
      <c r="D2885" t="s">
        <v>63</v>
      </c>
      <c r="E2885" t="s">
        <v>64</v>
      </c>
      <c r="F2885">
        <v>316.90147847999998</v>
      </c>
      <c r="G2885">
        <v>99.505607198841631</v>
      </c>
      <c r="H2885">
        <v>5.2425739939958936E-2</v>
      </c>
    </row>
    <row r="2886" spans="1:8" x14ac:dyDescent="0.2">
      <c r="A2886" t="s">
        <v>23</v>
      </c>
      <c r="B2886">
        <v>2015</v>
      </c>
      <c r="C2886" t="s">
        <v>56</v>
      </c>
      <c r="D2886" t="s">
        <v>63</v>
      </c>
      <c r="E2886" t="s">
        <v>32</v>
      </c>
    </row>
    <row r="2887" spans="1:8" x14ac:dyDescent="0.2">
      <c r="A2887" t="s">
        <v>23</v>
      </c>
      <c r="B2887">
        <v>2015</v>
      </c>
      <c r="C2887" t="s">
        <v>56</v>
      </c>
      <c r="D2887" t="s">
        <v>63</v>
      </c>
      <c r="E2887" t="s">
        <v>58</v>
      </c>
      <c r="F2887">
        <v>316.90147847999998</v>
      </c>
      <c r="G2887">
        <v>99.505607198841631</v>
      </c>
      <c r="H2887">
        <v>5.2425739939958936E-2</v>
      </c>
    </row>
    <row r="2888" spans="1:8" x14ac:dyDescent="0.2">
      <c r="A2888" t="s">
        <v>23</v>
      </c>
      <c r="B2888">
        <v>2016</v>
      </c>
      <c r="C2888" t="s">
        <v>56</v>
      </c>
      <c r="D2888" t="s">
        <v>63</v>
      </c>
      <c r="E2888" t="s">
        <v>64</v>
      </c>
      <c r="F2888">
        <v>367.51685300000003</v>
      </c>
      <c r="G2888">
        <v>108.90405130858855</v>
      </c>
      <c r="H2888">
        <v>5.6750971217166588E-2</v>
      </c>
    </row>
    <row r="2889" spans="1:8" x14ac:dyDescent="0.2">
      <c r="A2889" t="s">
        <v>23</v>
      </c>
      <c r="B2889">
        <v>2016</v>
      </c>
      <c r="C2889" t="s">
        <v>56</v>
      </c>
      <c r="D2889" t="s">
        <v>63</v>
      </c>
      <c r="E2889" t="s">
        <v>32</v>
      </c>
    </row>
    <row r="2890" spans="1:8" x14ac:dyDescent="0.2">
      <c r="A2890" t="s">
        <v>23</v>
      </c>
      <c r="B2890">
        <v>2016</v>
      </c>
      <c r="C2890" t="s">
        <v>56</v>
      </c>
      <c r="D2890" t="s">
        <v>63</v>
      </c>
      <c r="E2890" t="s">
        <v>58</v>
      </c>
      <c r="F2890">
        <v>367.51685300000003</v>
      </c>
      <c r="G2890">
        <v>108.90405130858855</v>
      </c>
      <c r="H2890">
        <v>5.6750971217166588E-2</v>
      </c>
    </row>
    <row r="2891" spans="1:8" x14ac:dyDescent="0.2">
      <c r="A2891" t="s">
        <v>23</v>
      </c>
      <c r="B2891">
        <v>2017</v>
      </c>
      <c r="C2891" t="s">
        <v>56</v>
      </c>
      <c r="D2891" t="s">
        <v>63</v>
      </c>
      <c r="E2891" t="s">
        <v>64</v>
      </c>
      <c r="F2891">
        <v>464.94415299999997</v>
      </c>
      <c r="G2891">
        <v>142.6016407445313</v>
      </c>
      <c r="H2891">
        <v>6.7581168946206582E-2</v>
      </c>
    </row>
    <row r="2892" spans="1:8" x14ac:dyDescent="0.2">
      <c r="A2892" t="s">
        <v>23</v>
      </c>
      <c r="B2892">
        <v>2017</v>
      </c>
      <c r="C2892" t="s">
        <v>56</v>
      </c>
      <c r="D2892" t="s">
        <v>63</v>
      </c>
      <c r="E2892" t="s">
        <v>32</v>
      </c>
    </row>
    <row r="2893" spans="1:8" x14ac:dyDescent="0.2">
      <c r="A2893" t="s">
        <v>23</v>
      </c>
      <c r="B2893">
        <v>2017</v>
      </c>
      <c r="C2893" t="s">
        <v>56</v>
      </c>
      <c r="D2893" t="s">
        <v>63</v>
      </c>
      <c r="E2893" t="s">
        <v>58</v>
      </c>
      <c r="F2893">
        <v>464.94415299999997</v>
      </c>
      <c r="G2893">
        <v>142.6016407445313</v>
      </c>
      <c r="H2893">
        <v>6.7581168946206582E-2</v>
      </c>
    </row>
    <row r="2894" spans="1:8" x14ac:dyDescent="0.2">
      <c r="A2894" t="s">
        <v>23</v>
      </c>
      <c r="B2894">
        <v>2018</v>
      </c>
      <c r="C2894" t="s">
        <v>56</v>
      </c>
      <c r="D2894" t="s">
        <v>63</v>
      </c>
      <c r="E2894" t="s">
        <v>64</v>
      </c>
      <c r="F2894">
        <v>509.37408099999999</v>
      </c>
      <c r="G2894">
        <v>154.97448894634056</v>
      </c>
      <c r="H2894">
        <v>6.9794247457404299E-2</v>
      </c>
    </row>
    <row r="2895" spans="1:8" x14ac:dyDescent="0.2">
      <c r="A2895" t="s">
        <v>23</v>
      </c>
      <c r="B2895">
        <v>2018</v>
      </c>
      <c r="C2895" t="s">
        <v>56</v>
      </c>
      <c r="D2895" t="s">
        <v>63</v>
      </c>
      <c r="E2895" t="s">
        <v>32</v>
      </c>
    </row>
    <row r="2896" spans="1:8" x14ac:dyDescent="0.2">
      <c r="A2896" t="s">
        <v>23</v>
      </c>
      <c r="B2896">
        <v>2018</v>
      </c>
      <c r="C2896" t="s">
        <v>56</v>
      </c>
      <c r="D2896" t="s">
        <v>63</v>
      </c>
      <c r="E2896" t="s">
        <v>58</v>
      </c>
      <c r="F2896">
        <v>509.37408099999999</v>
      </c>
      <c r="G2896">
        <v>154.97448894634056</v>
      </c>
      <c r="H2896">
        <v>6.9794247457404299E-2</v>
      </c>
    </row>
    <row r="2897" spans="1:8" x14ac:dyDescent="0.2">
      <c r="A2897" t="s">
        <v>23</v>
      </c>
      <c r="B2897">
        <v>2019</v>
      </c>
      <c r="C2897" t="s">
        <v>56</v>
      </c>
      <c r="D2897" t="s">
        <v>63</v>
      </c>
      <c r="E2897" t="s">
        <v>64</v>
      </c>
      <c r="F2897">
        <v>409.41540099999997</v>
      </c>
      <c r="G2897">
        <v>122.70696553336946</v>
      </c>
      <c r="H2897">
        <v>5.3955192636369817E-2</v>
      </c>
    </row>
    <row r="2898" spans="1:8" x14ac:dyDescent="0.2">
      <c r="A2898" t="s">
        <v>23</v>
      </c>
      <c r="B2898">
        <v>2019</v>
      </c>
      <c r="C2898" t="s">
        <v>56</v>
      </c>
      <c r="D2898" t="s">
        <v>63</v>
      </c>
      <c r="E2898" t="s">
        <v>32</v>
      </c>
    </row>
    <row r="2899" spans="1:8" x14ac:dyDescent="0.2">
      <c r="A2899" t="s">
        <v>23</v>
      </c>
      <c r="B2899">
        <v>2019</v>
      </c>
      <c r="C2899" t="s">
        <v>56</v>
      </c>
      <c r="D2899" t="s">
        <v>63</v>
      </c>
      <c r="E2899" t="s">
        <v>58</v>
      </c>
      <c r="F2899">
        <v>409.41540099999997</v>
      </c>
      <c r="G2899">
        <v>122.70696553336946</v>
      </c>
      <c r="H2899">
        <v>5.3955192636369817E-2</v>
      </c>
    </row>
    <row r="2900" spans="1:8" x14ac:dyDescent="0.2">
      <c r="A2900" t="s">
        <v>23</v>
      </c>
      <c r="B2900">
        <v>2008</v>
      </c>
      <c r="C2900" t="s">
        <v>56</v>
      </c>
      <c r="D2900" t="s">
        <v>65</v>
      </c>
      <c r="E2900" t="s">
        <v>66</v>
      </c>
      <c r="F2900">
        <v>144.54400632000002</v>
      </c>
      <c r="G2900">
        <v>49.424039197240489</v>
      </c>
      <c r="H2900">
        <v>4.0977682544859576E-2</v>
      </c>
    </row>
    <row r="2901" spans="1:8" x14ac:dyDescent="0.2">
      <c r="A2901" t="s">
        <v>23</v>
      </c>
      <c r="B2901">
        <v>2008</v>
      </c>
      <c r="C2901" t="s">
        <v>56</v>
      </c>
      <c r="D2901" t="s">
        <v>65</v>
      </c>
      <c r="E2901" t="s">
        <v>83</v>
      </c>
      <c r="F2901">
        <v>4266.6441889899997</v>
      </c>
      <c r="G2901">
        <v>1458.8968093943174</v>
      </c>
      <c r="H2901">
        <v>1.2095775920395977</v>
      </c>
    </row>
    <row r="2902" spans="1:8" x14ac:dyDescent="0.2">
      <c r="A2902" t="s">
        <v>23</v>
      </c>
      <c r="B2902">
        <v>2008</v>
      </c>
      <c r="C2902" t="s">
        <v>56</v>
      </c>
      <c r="D2902" t="s">
        <v>65</v>
      </c>
      <c r="E2902" t="s">
        <v>67</v>
      </c>
      <c r="F2902">
        <v>25.43133383</v>
      </c>
      <c r="G2902">
        <v>8.6957548227173547</v>
      </c>
      <c r="H2902">
        <v>7.2096875609701004E-3</v>
      </c>
    </row>
    <row r="2903" spans="1:8" x14ac:dyDescent="0.2">
      <c r="A2903" t="s">
        <v>23</v>
      </c>
      <c r="B2903">
        <v>2008</v>
      </c>
      <c r="C2903" t="s">
        <v>56</v>
      </c>
      <c r="D2903" t="s">
        <v>65</v>
      </c>
      <c r="E2903" t="s">
        <v>68</v>
      </c>
      <c r="F2903">
        <v>21.13761607</v>
      </c>
      <c r="G2903">
        <v>7.2276007271243614</v>
      </c>
      <c r="H2903">
        <v>5.9924347133011036E-3</v>
      </c>
    </row>
    <row r="2904" spans="1:8" x14ac:dyDescent="0.2">
      <c r="A2904" t="s">
        <v>23</v>
      </c>
      <c r="B2904">
        <v>2008</v>
      </c>
      <c r="C2904" t="s">
        <v>56</v>
      </c>
      <c r="D2904" t="s">
        <v>65</v>
      </c>
      <c r="E2904" t="s">
        <v>58</v>
      </c>
      <c r="F2904">
        <v>4457.7571452100001</v>
      </c>
      <c r="G2904">
        <v>1524.2442041413999</v>
      </c>
      <c r="H2904">
        <v>1.2637573968587288</v>
      </c>
    </row>
    <row r="2905" spans="1:8" x14ac:dyDescent="0.2">
      <c r="A2905" t="s">
        <v>23</v>
      </c>
      <c r="B2905">
        <v>2009</v>
      </c>
      <c r="C2905" t="s">
        <v>56</v>
      </c>
      <c r="D2905" t="s">
        <v>65</v>
      </c>
      <c r="E2905" t="s">
        <v>66</v>
      </c>
      <c r="F2905">
        <v>169.85545281999998</v>
      </c>
      <c r="G2905">
        <v>56.41711921352104</v>
      </c>
      <c r="H2905">
        <v>4.6683306082045524E-2</v>
      </c>
    </row>
    <row r="2906" spans="1:8" x14ac:dyDescent="0.2">
      <c r="A2906" t="s">
        <v>23</v>
      </c>
      <c r="B2906">
        <v>2009</v>
      </c>
      <c r="C2906" t="s">
        <v>56</v>
      </c>
      <c r="D2906" t="s">
        <v>65</v>
      </c>
      <c r="E2906" t="s">
        <v>83</v>
      </c>
      <c r="F2906">
        <v>7035.7455194499998</v>
      </c>
      <c r="G2906">
        <v>2336.9075713303746</v>
      </c>
      <c r="H2906">
        <v>1.9337139676518558</v>
      </c>
    </row>
    <row r="2907" spans="1:8" x14ac:dyDescent="0.2">
      <c r="A2907" t="s">
        <v>23</v>
      </c>
      <c r="B2907">
        <v>2009</v>
      </c>
      <c r="C2907" t="s">
        <v>56</v>
      </c>
      <c r="D2907" t="s">
        <v>65</v>
      </c>
      <c r="E2907" t="s">
        <v>67</v>
      </c>
      <c r="F2907">
        <v>273.57330664999995</v>
      </c>
      <c r="G2907">
        <v>90.866778773750752</v>
      </c>
      <c r="H2907">
        <v>7.5189263566082382E-2</v>
      </c>
    </row>
    <row r="2908" spans="1:8" x14ac:dyDescent="0.2">
      <c r="A2908" t="s">
        <v>23</v>
      </c>
      <c r="B2908">
        <v>2009</v>
      </c>
      <c r="C2908" t="s">
        <v>56</v>
      </c>
      <c r="D2908" t="s">
        <v>65</v>
      </c>
      <c r="E2908" t="s">
        <v>68</v>
      </c>
      <c r="F2908">
        <v>15.876732299999999</v>
      </c>
      <c r="G2908">
        <v>5.2734221010818896</v>
      </c>
      <c r="H2908">
        <v>4.3635829244118738E-3</v>
      </c>
    </row>
    <row r="2909" spans="1:8" x14ac:dyDescent="0.2">
      <c r="A2909" t="s">
        <v>23</v>
      </c>
      <c r="B2909">
        <v>2009</v>
      </c>
      <c r="C2909" t="s">
        <v>56</v>
      </c>
      <c r="D2909" t="s">
        <v>65</v>
      </c>
      <c r="E2909" t="s">
        <v>58</v>
      </c>
      <c r="F2909">
        <v>7495.05101122</v>
      </c>
      <c r="G2909">
        <v>2489.4648914187283</v>
      </c>
      <c r="H2909">
        <v>2.0599501202243955</v>
      </c>
    </row>
    <row r="2910" spans="1:8" x14ac:dyDescent="0.2">
      <c r="A2910" t="s">
        <v>23</v>
      </c>
      <c r="B2910">
        <v>2010</v>
      </c>
      <c r="C2910" t="s">
        <v>56</v>
      </c>
      <c r="D2910" t="s">
        <v>65</v>
      </c>
      <c r="E2910" t="s">
        <v>66</v>
      </c>
      <c r="F2910">
        <v>532.18704665999996</v>
      </c>
      <c r="G2910">
        <v>188.39302131405751</v>
      </c>
      <c r="H2910">
        <v>0.12770015987654934</v>
      </c>
    </row>
    <row r="2911" spans="1:8" x14ac:dyDescent="0.2">
      <c r="A2911" t="s">
        <v>23</v>
      </c>
      <c r="B2911">
        <v>2010</v>
      </c>
      <c r="C2911" t="s">
        <v>56</v>
      </c>
      <c r="D2911" t="s">
        <v>65</v>
      </c>
      <c r="E2911" t="s">
        <v>83</v>
      </c>
      <c r="F2911">
        <v>9349.6589607799997</v>
      </c>
      <c r="G2911">
        <v>3309.7583094740621</v>
      </c>
      <c r="H2911">
        <v>2.243483661573602</v>
      </c>
    </row>
    <row r="2912" spans="1:8" x14ac:dyDescent="0.2">
      <c r="A2912" t="s">
        <v>23</v>
      </c>
      <c r="B2912">
        <v>2010</v>
      </c>
      <c r="C2912" t="s">
        <v>56</v>
      </c>
      <c r="D2912" t="s">
        <v>65</v>
      </c>
      <c r="E2912" t="s">
        <v>67</v>
      </c>
      <c r="F2912">
        <v>830.79767873999981</v>
      </c>
      <c r="G2912">
        <v>294.10051556277068</v>
      </c>
      <c r="H2912">
        <v>0.1993528348087435</v>
      </c>
    </row>
    <row r="2913" spans="1:8" x14ac:dyDescent="0.2">
      <c r="A2913" t="s">
        <v>23</v>
      </c>
      <c r="B2913">
        <v>2010</v>
      </c>
      <c r="C2913" t="s">
        <v>56</v>
      </c>
      <c r="D2913" t="s">
        <v>65</v>
      </c>
      <c r="E2913" t="s">
        <v>68</v>
      </c>
      <c r="F2913">
        <v>69.421166899999989</v>
      </c>
      <c r="G2913">
        <v>24.574937435096803</v>
      </c>
      <c r="H2913">
        <v>1.6657853977438662E-2</v>
      </c>
    </row>
    <row r="2914" spans="1:8" x14ac:dyDescent="0.2">
      <c r="A2914" t="s">
        <v>23</v>
      </c>
      <c r="B2914">
        <v>2010</v>
      </c>
      <c r="C2914" t="s">
        <v>56</v>
      </c>
      <c r="D2914" t="s">
        <v>65</v>
      </c>
      <c r="E2914" t="s">
        <v>58</v>
      </c>
      <c r="F2914">
        <v>10782.064853079999</v>
      </c>
      <c r="G2914">
        <v>3816.8267837859867</v>
      </c>
      <c r="H2914">
        <v>2.587194510236333</v>
      </c>
    </row>
    <row r="2915" spans="1:8" x14ac:dyDescent="0.2">
      <c r="A2915" t="s">
        <v>23</v>
      </c>
      <c r="B2915">
        <v>2011</v>
      </c>
      <c r="C2915" t="s">
        <v>56</v>
      </c>
      <c r="D2915" t="s">
        <v>65</v>
      </c>
      <c r="E2915" t="s">
        <v>66</v>
      </c>
      <c r="F2915">
        <v>904.46067283000014</v>
      </c>
      <c r="G2915">
        <v>328.42244242256021</v>
      </c>
      <c r="H2915">
        <v>0.19120815151833603</v>
      </c>
    </row>
    <row r="2916" spans="1:8" x14ac:dyDescent="0.2">
      <c r="A2916" t="s">
        <v>23</v>
      </c>
      <c r="B2916">
        <v>2011</v>
      </c>
      <c r="C2916" t="s">
        <v>56</v>
      </c>
      <c r="D2916" t="s">
        <v>65</v>
      </c>
      <c r="E2916" t="s">
        <v>83</v>
      </c>
      <c r="F2916">
        <v>8513.3640487400007</v>
      </c>
      <c r="G2916">
        <v>3091.3227054650847</v>
      </c>
      <c r="H2916">
        <v>1.799773778851957</v>
      </c>
    </row>
    <row r="2917" spans="1:8" x14ac:dyDescent="0.2">
      <c r="A2917" t="s">
        <v>23</v>
      </c>
      <c r="B2917">
        <v>2011</v>
      </c>
      <c r="C2917" t="s">
        <v>56</v>
      </c>
      <c r="D2917" t="s">
        <v>65</v>
      </c>
      <c r="E2917" t="s">
        <v>67</v>
      </c>
      <c r="F2917">
        <v>1201.4210357900001</v>
      </c>
      <c r="G2917">
        <v>436.25294366575173</v>
      </c>
      <c r="H2917">
        <v>0.25398726815823464</v>
      </c>
    </row>
    <row r="2918" spans="1:8" x14ac:dyDescent="0.2">
      <c r="A2918" t="s">
        <v>23</v>
      </c>
      <c r="B2918">
        <v>2011</v>
      </c>
      <c r="C2918" t="s">
        <v>56</v>
      </c>
      <c r="D2918" t="s">
        <v>65</v>
      </c>
      <c r="E2918" t="s">
        <v>68</v>
      </c>
      <c r="F2918">
        <v>127.23235758999999</v>
      </c>
      <c r="G2918">
        <v>46.199865721239973</v>
      </c>
      <c r="H2918">
        <v>2.6897647005461819E-2</v>
      </c>
    </row>
    <row r="2919" spans="1:8" x14ac:dyDescent="0.2">
      <c r="A2919" t="s">
        <v>23</v>
      </c>
      <c r="B2919">
        <v>2011</v>
      </c>
      <c r="C2919" t="s">
        <v>56</v>
      </c>
      <c r="D2919" t="s">
        <v>65</v>
      </c>
      <c r="E2919" t="s">
        <v>58</v>
      </c>
      <c r="F2919">
        <v>10746.478114950001</v>
      </c>
      <c r="G2919">
        <v>3902.1979572746368</v>
      </c>
      <c r="H2919">
        <v>2.2718668455339897</v>
      </c>
    </row>
    <row r="2920" spans="1:8" x14ac:dyDescent="0.2">
      <c r="A2920" t="s">
        <v>23</v>
      </c>
      <c r="B2920">
        <v>2012</v>
      </c>
      <c r="C2920" t="s">
        <v>56</v>
      </c>
      <c r="D2920" t="s">
        <v>65</v>
      </c>
      <c r="E2920" t="s">
        <v>66</v>
      </c>
      <c r="F2920">
        <v>63.889876089999994</v>
      </c>
      <c r="G2920">
        <v>24.22516742832817</v>
      </c>
      <c r="H2920">
        <v>1.2574704668019037E-2</v>
      </c>
    </row>
    <row r="2921" spans="1:8" x14ac:dyDescent="0.2">
      <c r="A2921" t="s">
        <v>23</v>
      </c>
      <c r="B2921">
        <v>2012</v>
      </c>
      <c r="C2921" t="s">
        <v>56</v>
      </c>
      <c r="D2921" t="s">
        <v>65</v>
      </c>
      <c r="E2921" t="s">
        <v>83</v>
      </c>
      <c r="F2921">
        <v>8859.1451549199992</v>
      </c>
      <c r="G2921">
        <v>3359.1280463195421</v>
      </c>
      <c r="H2921">
        <v>1.7436429799504216</v>
      </c>
    </row>
    <row r="2922" spans="1:8" x14ac:dyDescent="0.2">
      <c r="A2922" t="s">
        <v>23</v>
      </c>
      <c r="B2922">
        <v>2012</v>
      </c>
      <c r="C2922" t="s">
        <v>56</v>
      </c>
      <c r="D2922" t="s">
        <v>65</v>
      </c>
      <c r="E2922" t="s">
        <v>67</v>
      </c>
      <c r="F2922">
        <v>1347.4916427200003</v>
      </c>
      <c r="G2922">
        <v>510.92931542364141</v>
      </c>
      <c r="H2922">
        <v>0.2652111803434839</v>
      </c>
    </row>
    <row r="2923" spans="1:8" x14ac:dyDescent="0.2">
      <c r="A2923" t="s">
        <v>23</v>
      </c>
      <c r="B2923">
        <v>2012</v>
      </c>
      <c r="C2923" t="s">
        <v>56</v>
      </c>
      <c r="D2923" t="s">
        <v>65</v>
      </c>
      <c r="E2923" t="s">
        <v>68</v>
      </c>
      <c r="F2923">
        <v>45.905631310000004</v>
      </c>
      <c r="G2923">
        <v>17.406069199779129</v>
      </c>
      <c r="H2923">
        <v>9.0350739686685458E-3</v>
      </c>
    </row>
    <row r="2924" spans="1:8" x14ac:dyDescent="0.2">
      <c r="A2924" t="s">
        <v>23</v>
      </c>
      <c r="B2924">
        <v>2012</v>
      </c>
      <c r="C2924" t="s">
        <v>56</v>
      </c>
      <c r="D2924" t="s">
        <v>65</v>
      </c>
      <c r="E2924" t="s">
        <v>58</v>
      </c>
      <c r="F2924">
        <v>10316.43230504</v>
      </c>
      <c r="G2924">
        <v>3911.6885983712909</v>
      </c>
      <c r="H2924">
        <v>2.030463938930593</v>
      </c>
    </row>
    <row r="2925" spans="1:8" x14ac:dyDescent="0.2">
      <c r="A2925" t="s">
        <v>23</v>
      </c>
      <c r="B2925">
        <v>2013</v>
      </c>
      <c r="C2925" t="s">
        <v>56</v>
      </c>
      <c r="D2925" t="s">
        <v>65</v>
      </c>
      <c r="E2925" t="s">
        <v>66</v>
      </c>
      <c r="F2925">
        <v>60.328462339999994</v>
      </c>
      <c r="G2925">
        <v>22.3196773933822</v>
      </c>
      <c r="H2925">
        <v>1.1094627712551047E-2</v>
      </c>
    </row>
    <row r="2926" spans="1:8" x14ac:dyDescent="0.2">
      <c r="A2926" t="s">
        <v>23</v>
      </c>
      <c r="B2926">
        <v>2013</v>
      </c>
      <c r="C2926" t="s">
        <v>56</v>
      </c>
      <c r="D2926" t="s">
        <v>65</v>
      </c>
      <c r="E2926" t="s">
        <v>83</v>
      </c>
      <c r="F2926">
        <v>10812.00293681</v>
      </c>
      <c r="G2926">
        <v>4000.1088734180412</v>
      </c>
      <c r="H2926">
        <v>1.9883673934016521</v>
      </c>
    </row>
    <row r="2927" spans="1:8" x14ac:dyDescent="0.2">
      <c r="A2927" t="s">
        <v>23</v>
      </c>
      <c r="B2927">
        <v>2013</v>
      </c>
      <c r="C2927" t="s">
        <v>56</v>
      </c>
      <c r="D2927" t="s">
        <v>65</v>
      </c>
      <c r="E2927" t="s">
        <v>67</v>
      </c>
      <c r="F2927">
        <v>489.55451418000001</v>
      </c>
      <c r="G2927">
        <v>181.1201280316198</v>
      </c>
      <c r="H2927">
        <v>9.003088872405518E-2</v>
      </c>
    </row>
    <row r="2928" spans="1:8" x14ac:dyDescent="0.2">
      <c r="A2928" t="s">
        <v>23</v>
      </c>
      <c r="B2928">
        <v>2013</v>
      </c>
      <c r="C2928" t="s">
        <v>56</v>
      </c>
      <c r="D2928" t="s">
        <v>65</v>
      </c>
      <c r="E2928" t="s">
        <v>68</v>
      </c>
      <c r="F2928">
        <v>23.026637339999997</v>
      </c>
      <c r="G2928">
        <v>8.519148291675295</v>
      </c>
      <c r="H2928">
        <v>4.2346839095522473E-3</v>
      </c>
    </row>
    <row r="2929" spans="1:8" x14ac:dyDescent="0.2">
      <c r="A2929" t="s">
        <v>23</v>
      </c>
      <c r="B2929">
        <v>2013</v>
      </c>
      <c r="C2929" t="s">
        <v>56</v>
      </c>
      <c r="D2929" t="s">
        <v>65</v>
      </c>
      <c r="E2929" t="s">
        <v>58</v>
      </c>
      <c r="F2929">
        <v>11384.91255067</v>
      </c>
      <c r="G2929">
        <v>4212.0678271347188</v>
      </c>
      <c r="H2929">
        <v>2.0937275937478108</v>
      </c>
    </row>
    <row r="2930" spans="1:8" x14ac:dyDescent="0.2">
      <c r="A2930" t="s">
        <v>23</v>
      </c>
      <c r="B2930">
        <v>2014</v>
      </c>
      <c r="C2930" t="s">
        <v>56</v>
      </c>
      <c r="D2930" t="s">
        <v>65</v>
      </c>
      <c r="E2930" t="s">
        <v>66</v>
      </c>
      <c r="F2930">
        <v>191.80679314999998</v>
      </c>
      <c r="G2930">
        <v>67.56196603520732</v>
      </c>
      <c r="H2930">
        <v>3.3648703095206581E-2</v>
      </c>
    </row>
    <row r="2931" spans="1:8" x14ac:dyDescent="0.2">
      <c r="A2931" t="s">
        <v>23</v>
      </c>
      <c r="B2931">
        <v>2014</v>
      </c>
      <c r="C2931" t="s">
        <v>56</v>
      </c>
      <c r="D2931" t="s">
        <v>65</v>
      </c>
      <c r="E2931" t="s">
        <v>83</v>
      </c>
      <c r="F2931">
        <v>10078.38897122</v>
      </c>
      <c r="G2931">
        <v>3550.0086424502829</v>
      </c>
      <c r="H2931">
        <v>1.7680537409609796</v>
      </c>
    </row>
    <row r="2932" spans="1:8" x14ac:dyDescent="0.2">
      <c r="A2932" t="s">
        <v>23</v>
      </c>
      <c r="B2932">
        <v>2014</v>
      </c>
      <c r="C2932" t="s">
        <v>56</v>
      </c>
      <c r="D2932" t="s">
        <v>65</v>
      </c>
      <c r="E2932" t="s">
        <v>67</v>
      </c>
      <c r="F2932">
        <v>1417.7261104399997</v>
      </c>
      <c r="G2932">
        <v>499.37941064405857</v>
      </c>
      <c r="H2932">
        <v>0.2487119677936058</v>
      </c>
    </row>
    <row r="2933" spans="1:8" x14ac:dyDescent="0.2">
      <c r="A2933" t="s">
        <v>23</v>
      </c>
      <c r="B2933">
        <v>2014</v>
      </c>
      <c r="C2933" t="s">
        <v>56</v>
      </c>
      <c r="D2933" t="s">
        <v>65</v>
      </c>
      <c r="E2933" t="s">
        <v>68</v>
      </c>
      <c r="F2933">
        <v>25.348906270000004</v>
      </c>
      <c r="G2933">
        <v>8.9288909757438084</v>
      </c>
      <c r="H2933">
        <v>4.4469635660943779E-3</v>
      </c>
    </row>
    <row r="2934" spans="1:8" x14ac:dyDescent="0.2">
      <c r="A2934" t="s">
        <v>23</v>
      </c>
      <c r="B2934">
        <v>2014</v>
      </c>
      <c r="C2934" t="s">
        <v>56</v>
      </c>
      <c r="D2934" t="s">
        <v>65</v>
      </c>
      <c r="E2934" t="s">
        <v>58</v>
      </c>
      <c r="F2934">
        <v>11713.27078108</v>
      </c>
      <c r="G2934">
        <v>4125.8789101052926</v>
      </c>
      <c r="H2934">
        <v>2.0548613754158862</v>
      </c>
    </row>
    <row r="2935" spans="1:8" x14ac:dyDescent="0.2">
      <c r="A2935" t="s">
        <v>23</v>
      </c>
      <c r="B2935">
        <v>2015</v>
      </c>
      <c r="C2935" t="s">
        <v>56</v>
      </c>
      <c r="D2935" t="s">
        <v>65</v>
      </c>
      <c r="E2935" t="s">
        <v>66</v>
      </c>
      <c r="F2935">
        <v>93.488508600000003</v>
      </c>
      <c r="G2935">
        <v>29.354961860628325</v>
      </c>
      <c r="H2935">
        <v>1.5466018848339124E-2</v>
      </c>
    </row>
    <row r="2936" spans="1:8" x14ac:dyDescent="0.2">
      <c r="A2936" t="s">
        <v>23</v>
      </c>
      <c r="B2936">
        <v>2015</v>
      </c>
      <c r="C2936" t="s">
        <v>56</v>
      </c>
      <c r="D2936" t="s">
        <v>65</v>
      </c>
      <c r="E2936" t="s">
        <v>83</v>
      </c>
      <c r="F2936">
        <v>8769.9782234199993</v>
      </c>
      <c r="G2936">
        <v>2753.7328397068368</v>
      </c>
      <c r="H2936">
        <v>1.4508376541043395</v>
      </c>
    </row>
    <row r="2937" spans="1:8" x14ac:dyDescent="0.2">
      <c r="A2937" t="s">
        <v>23</v>
      </c>
      <c r="B2937">
        <v>2015</v>
      </c>
      <c r="C2937" t="s">
        <v>56</v>
      </c>
      <c r="D2937" t="s">
        <v>65</v>
      </c>
      <c r="E2937" t="s">
        <v>67</v>
      </c>
      <c r="F2937">
        <v>614.85725202000003</v>
      </c>
      <c r="G2937">
        <v>193.06235015474232</v>
      </c>
      <c r="H2937">
        <v>0.10171724836756373</v>
      </c>
    </row>
    <row r="2938" spans="1:8" x14ac:dyDescent="0.2">
      <c r="A2938" t="s">
        <v>23</v>
      </c>
      <c r="B2938">
        <v>2015</v>
      </c>
      <c r="C2938" t="s">
        <v>56</v>
      </c>
      <c r="D2938" t="s">
        <v>65</v>
      </c>
      <c r="E2938" t="s">
        <v>68</v>
      </c>
      <c r="F2938">
        <v>25.682369190000003</v>
      </c>
      <c r="G2938">
        <v>8.0641458437280704</v>
      </c>
      <c r="H2938">
        <v>4.2486933625395743E-3</v>
      </c>
    </row>
    <row r="2939" spans="1:8" x14ac:dyDescent="0.2">
      <c r="A2939" t="s">
        <v>23</v>
      </c>
      <c r="B2939">
        <v>2015</v>
      </c>
      <c r="C2939" t="s">
        <v>56</v>
      </c>
      <c r="D2939" t="s">
        <v>65</v>
      </c>
      <c r="E2939" t="s">
        <v>58</v>
      </c>
      <c r="F2939">
        <v>9504.0063532299991</v>
      </c>
      <c r="G2939">
        <v>2984.2142975659353</v>
      </c>
      <c r="H2939">
        <v>1.5722696146827817</v>
      </c>
    </row>
    <row r="2940" spans="1:8" x14ac:dyDescent="0.2">
      <c r="A2940" t="s">
        <v>23</v>
      </c>
      <c r="B2940">
        <v>2016</v>
      </c>
      <c r="C2940" t="s">
        <v>56</v>
      </c>
      <c r="D2940" t="s">
        <v>65</v>
      </c>
      <c r="E2940" t="s">
        <v>66</v>
      </c>
      <c r="F2940">
        <v>96.616881000000006</v>
      </c>
      <c r="G2940">
        <v>28.629897322558413</v>
      </c>
      <c r="H2940">
        <v>1.4919320809278396E-2</v>
      </c>
    </row>
    <row r="2941" spans="1:8" x14ac:dyDescent="0.2">
      <c r="A2941" t="s">
        <v>23</v>
      </c>
      <c r="B2941">
        <v>2016</v>
      </c>
      <c r="C2941" t="s">
        <v>56</v>
      </c>
      <c r="D2941" t="s">
        <v>65</v>
      </c>
      <c r="E2941" t="s">
        <v>83</v>
      </c>
      <c r="F2941">
        <v>8723.9028539999999</v>
      </c>
      <c r="G2941">
        <v>2585.1014892728144</v>
      </c>
      <c r="H2941">
        <v>1.3471217870074421</v>
      </c>
    </row>
    <row r="2942" spans="1:8" x14ac:dyDescent="0.2">
      <c r="A2942" t="s">
        <v>23</v>
      </c>
      <c r="B2942">
        <v>2016</v>
      </c>
      <c r="C2942" t="s">
        <v>56</v>
      </c>
      <c r="D2942" t="s">
        <v>65</v>
      </c>
      <c r="E2942" t="s">
        <v>67</v>
      </c>
      <c r="F2942">
        <v>1624.682732</v>
      </c>
      <c r="G2942">
        <v>481.43243000044356</v>
      </c>
      <c r="H2942">
        <v>0.25087916977989461</v>
      </c>
    </row>
    <row r="2943" spans="1:8" x14ac:dyDescent="0.2">
      <c r="A2943" t="s">
        <v>23</v>
      </c>
      <c r="B2943">
        <v>2016</v>
      </c>
      <c r="C2943" t="s">
        <v>56</v>
      </c>
      <c r="D2943" t="s">
        <v>65</v>
      </c>
      <c r="E2943" t="s">
        <v>68</v>
      </c>
      <c r="F2943">
        <v>29.146521</v>
      </c>
      <c r="G2943">
        <v>8.6368126863854418</v>
      </c>
      <c r="H2943">
        <v>4.5007279553287358E-3</v>
      </c>
    </row>
    <row r="2944" spans="1:8" x14ac:dyDescent="0.2">
      <c r="A2944" t="s">
        <v>23</v>
      </c>
      <c r="B2944">
        <v>2016</v>
      </c>
      <c r="C2944" t="s">
        <v>56</v>
      </c>
      <c r="D2944" t="s">
        <v>65</v>
      </c>
      <c r="E2944" t="s">
        <v>58</v>
      </c>
      <c r="F2944">
        <v>10474.348988</v>
      </c>
      <c r="G2944">
        <v>3103.800629282202</v>
      </c>
      <c r="H2944">
        <v>1.617421005551944</v>
      </c>
    </row>
    <row r="2945" spans="1:8" x14ac:dyDescent="0.2">
      <c r="A2945" t="s">
        <v>23</v>
      </c>
      <c r="B2945">
        <v>2017</v>
      </c>
      <c r="C2945" t="s">
        <v>56</v>
      </c>
      <c r="D2945" t="s">
        <v>65</v>
      </c>
      <c r="E2945" t="s">
        <v>66</v>
      </c>
      <c r="F2945">
        <v>117.572479</v>
      </c>
      <c r="G2945">
        <v>36.06030596066438</v>
      </c>
      <c r="H2945">
        <v>1.7089548315544312E-2</v>
      </c>
    </row>
    <row r="2946" spans="1:8" x14ac:dyDescent="0.2">
      <c r="A2946" t="s">
        <v>23</v>
      </c>
      <c r="B2946">
        <v>2017</v>
      </c>
      <c r="C2946" t="s">
        <v>56</v>
      </c>
      <c r="D2946" t="s">
        <v>65</v>
      </c>
      <c r="E2946" t="s">
        <v>83</v>
      </c>
      <c r="F2946">
        <v>8367.9826680000006</v>
      </c>
      <c r="G2946">
        <v>2566.519119509393</v>
      </c>
      <c r="H2946">
        <v>1.2163139309873987</v>
      </c>
    </row>
    <row r="2947" spans="1:8" x14ac:dyDescent="0.2">
      <c r="A2947" t="s">
        <v>23</v>
      </c>
      <c r="B2947">
        <v>2017</v>
      </c>
      <c r="C2947" t="s">
        <v>56</v>
      </c>
      <c r="D2947" t="s">
        <v>65</v>
      </c>
      <c r="E2947" t="s">
        <v>67</v>
      </c>
      <c r="F2947">
        <v>1307.625916</v>
      </c>
      <c r="G2947">
        <v>401.05806234683558</v>
      </c>
      <c r="H2947">
        <v>0.19006774765836049</v>
      </c>
    </row>
    <row r="2948" spans="1:8" x14ac:dyDescent="0.2">
      <c r="A2948" t="s">
        <v>23</v>
      </c>
      <c r="B2948">
        <v>2017</v>
      </c>
      <c r="C2948" t="s">
        <v>56</v>
      </c>
      <c r="D2948" t="s">
        <v>65</v>
      </c>
      <c r="E2948" t="s">
        <v>68</v>
      </c>
      <c r="F2948">
        <v>47.195931000000002</v>
      </c>
      <c r="G2948">
        <v>14.475323871995629</v>
      </c>
      <c r="H2948">
        <v>6.8600845196229599E-3</v>
      </c>
    </row>
    <row r="2949" spans="1:8" x14ac:dyDescent="0.2">
      <c r="A2949" t="s">
        <v>23</v>
      </c>
      <c r="B2949">
        <v>2017</v>
      </c>
      <c r="C2949" t="s">
        <v>56</v>
      </c>
      <c r="D2949" t="s">
        <v>65</v>
      </c>
      <c r="E2949" t="s">
        <v>58</v>
      </c>
      <c r="F2949">
        <v>9840.3769940000002</v>
      </c>
      <c r="G2949">
        <v>3018.1128116888885</v>
      </c>
      <c r="H2949">
        <v>1.4303313114809264</v>
      </c>
    </row>
    <row r="2950" spans="1:8" x14ac:dyDescent="0.2">
      <c r="A2950" t="s">
        <v>23</v>
      </c>
      <c r="B2950">
        <v>2018</v>
      </c>
      <c r="C2950" t="s">
        <v>56</v>
      </c>
      <c r="D2950" t="s">
        <v>65</v>
      </c>
      <c r="E2950" t="s">
        <v>66</v>
      </c>
      <c r="F2950">
        <v>309.38779399999999</v>
      </c>
      <c r="G2950">
        <v>94.129672179738733</v>
      </c>
      <c r="H2950">
        <v>4.2392200663889733E-2</v>
      </c>
    </row>
    <row r="2951" spans="1:8" x14ac:dyDescent="0.2">
      <c r="A2951" t="s">
        <v>23</v>
      </c>
      <c r="B2951">
        <v>2018</v>
      </c>
      <c r="C2951" t="s">
        <v>56</v>
      </c>
      <c r="D2951" t="s">
        <v>65</v>
      </c>
      <c r="E2951" t="s">
        <v>83</v>
      </c>
      <c r="F2951">
        <v>11414.490974</v>
      </c>
      <c r="G2951">
        <v>3472.8011715976322</v>
      </c>
      <c r="H2951">
        <v>1.5640093152671894</v>
      </c>
    </row>
    <row r="2952" spans="1:8" x14ac:dyDescent="0.2">
      <c r="A2952" t="s">
        <v>23</v>
      </c>
      <c r="B2952">
        <v>2018</v>
      </c>
      <c r="C2952" t="s">
        <v>56</v>
      </c>
      <c r="D2952" t="s">
        <v>65</v>
      </c>
      <c r="E2952" t="s">
        <v>67</v>
      </c>
      <c r="F2952">
        <v>18.606124000000001</v>
      </c>
      <c r="G2952">
        <v>5.6608191616491812</v>
      </c>
      <c r="H2952">
        <v>2.5494042023688069E-3</v>
      </c>
    </row>
    <row r="2953" spans="1:8" x14ac:dyDescent="0.2">
      <c r="A2953" t="s">
        <v>23</v>
      </c>
      <c r="B2953">
        <v>2018</v>
      </c>
      <c r="C2953" t="s">
        <v>56</v>
      </c>
      <c r="D2953" t="s">
        <v>65</v>
      </c>
      <c r="E2953" t="s">
        <v>68</v>
      </c>
      <c r="F2953">
        <v>48.059441</v>
      </c>
      <c r="G2953">
        <v>14.621841954345152</v>
      </c>
      <c r="H2953">
        <v>6.5850867622346135E-3</v>
      </c>
    </row>
    <row r="2954" spans="1:8" x14ac:dyDescent="0.2">
      <c r="A2954" t="s">
        <v>23</v>
      </c>
      <c r="B2954">
        <v>2018</v>
      </c>
      <c r="C2954" t="s">
        <v>56</v>
      </c>
      <c r="D2954" t="s">
        <v>65</v>
      </c>
      <c r="E2954" t="s">
        <v>58</v>
      </c>
      <c r="F2954">
        <v>11790.544333</v>
      </c>
      <c r="G2954">
        <v>3587.2135048933651</v>
      </c>
      <c r="H2954">
        <v>1.6155360068956826</v>
      </c>
    </row>
    <row r="2955" spans="1:8" x14ac:dyDescent="0.2">
      <c r="A2955" t="s">
        <v>23</v>
      </c>
      <c r="B2955">
        <v>2019</v>
      </c>
      <c r="C2955" t="s">
        <v>56</v>
      </c>
      <c r="D2955" t="s">
        <v>65</v>
      </c>
      <c r="E2955" t="s">
        <v>66</v>
      </c>
      <c r="F2955">
        <v>479.08260100000001</v>
      </c>
      <c r="G2955">
        <v>143.58710508924895</v>
      </c>
      <c r="H2955">
        <v>6.3136349933470379E-2</v>
      </c>
    </row>
    <row r="2956" spans="1:8" x14ac:dyDescent="0.2">
      <c r="A2956" t="s">
        <v>23</v>
      </c>
      <c r="B2956">
        <v>2019</v>
      </c>
      <c r="C2956" t="s">
        <v>56</v>
      </c>
      <c r="D2956" t="s">
        <v>65</v>
      </c>
      <c r="E2956" t="s">
        <v>83</v>
      </c>
      <c r="F2956">
        <v>10749.336099</v>
      </c>
      <c r="G2956">
        <v>3221.7117650798809</v>
      </c>
      <c r="H2956">
        <v>1.4166113402622806</v>
      </c>
    </row>
    <row r="2957" spans="1:8" x14ac:dyDescent="0.2">
      <c r="A2957" t="s">
        <v>23</v>
      </c>
      <c r="B2957">
        <v>2019</v>
      </c>
      <c r="C2957" t="s">
        <v>56</v>
      </c>
      <c r="D2957" t="s">
        <v>65</v>
      </c>
      <c r="E2957" t="s">
        <v>67</v>
      </c>
      <c r="F2957">
        <v>21.992153999999999</v>
      </c>
      <c r="G2957">
        <v>6.5913262576132388</v>
      </c>
      <c r="H2957">
        <v>2.8982566426677021E-3</v>
      </c>
    </row>
    <row r="2958" spans="1:8" x14ac:dyDescent="0.2">
      <c r="A2958" t="s">
        <v>23</v>
      </c>
      <c r="B2958">
        <v>2019</v>
      </c>
      <c r="C2958" t="s">
        <v>56</v>
      </c>
      <c r="D2958" t="s">
        <v>65</v>
      </c>
      <c r="E2958" t="s">
        <v>68</v>
      </c>
      <c r="F2958">
        <v>50.578353</v>
      </c>
      <c r="G2958">
        <v>15.158971067396642</v>
      </c>
      <c r="H2958">
        <v>6.6655156906159311E-3</v>
      </c>
    </row>
    <row r="2959" spans="1:8" x14ac:dyDescent="0.2">
      <c r="A2959" t="s">
        <v>23</v>
      </c>
      <c r="B2959">
        <v>2019</v>
      </c>
      <c r="C2959" t="s">
        <v>56</v>
      </c>
      <c r="D2959" t="s">
        <v>65</v>
      </c>
      <c r="E2959" t="s">
        <v>58</v>
      </c>
      <c r="F2959">
        <v>11300.989207000001</v>
      </c>
      <c r="G2959">
        <v>3387.04916749414</v>
      </c>
      <c r="H2959">
        <v>1.4893114625290349</v>
      </c>
    </row>
    <row r="2960" spans="1:8" x14ac:dyDescent="0.2">
      <c r="A2960" t="s">
        <v>23</v>
      </c>
      <c r="B2960">
        <v>2008</v>
      </c>
      <c r="C2960" t="s">
        <v>56</v>
      </c>
      <c r="D2960" t="s">
        <v>84</v>
      </c>
      <c r="E2960" t="s">
        <v>58</v>
      </c>
      <c r="F2960">
        <v>7.9710310700000004</v>
      </c>
      <c r="G2960">
        <v>2.725540560802838</v>
      </c>
      <c r="H2960">
        <v>2.2597573504262087E-3</v>
      </c>
    </row>
    <row r="2961" spans="1:8" x14ac:dyDescent="0.2">
      <c r="A2961" t="s">
        <v>23</v>
      </c>
      <c r="B2961">
        <v>2009</v>
      </c>
      <c r="C2961" t="s">
        <v>56</v>
      </c>
      <c r="D2961" t="s">
        <v>84</v>
      </c>
      <c r="E2961" t="s">
        <v>58</v>
      </c>
      <c r="F2961">
        <v>63.698031379999982</v>
      </c>
      <c r="G2961">
        <v>21.15716257776165</v>
      </c>
      <c r="H2961">
        <v>1.7506854483426648E-2</v>
      </c>
    </row>
    <row r="2962" spans="1:8" x14ac:dyDescent="0.2">
      <c r="A2962" t="s">
        <v>23</v>
      </c>
      <c r="B2962">
        <v>2010</v>
      </c>
      <c r="C2962" t="s">
        <v>56</v>
      </c>
      <c r="D2962" t="s">
        <v>84</v>
      </c>
      <c r="E2962" t="s">
        <v>58</v>
      </c>
      <c r="F2962">
        <v>57.499422269999997</v>
      </c>
      <c r="G2962">
        <v>20.354666565529335</v>
      </c>
      <c r="H2962">
        <v>1.37971892829238E-2</v>
      </c>
    </row>
    <row r="2963" spans="1:8" x14ac:dyDescent="0.2">
      <c r="A2963" t="s">
        <v>23</v>
      </c>
      <c r="B2963">
        <v>2011</v>
      </c>
      <c r="C2963" t="s">
        <v>56</v>
      </c>
      <c r="D2963" t="s">
        <v>84</v>
      </c>
      <c r="E2963" t="s">
        <v>58</v>
      </c>
      <c r="F2963">
        <v>40.614785359999999</v>
      </c>
      <c r="G2963">
        <v>14.7478020958755</v>
      </c>
      <c r="H2963">
        <v>8.5861975719747283E-3</v>
      </c>
    </row>
    <row r="2964" spans="1:8" x14ac:dyDescent="0.2">
      <c r="A2964" t="s">
        <v>23</v>
      </c>
      <c r="B2964">
        <v>2012</v>
      </c>
      <c r="C2964" t="s">
        <v>56</v>
      </c>
      <c r="D2964" t="s">
        <v>84</v>
      </c>
      <c r="E2964" t="s">
        <v>58</v>
      </c>
      <c r="F2964">
        <v>28.933212509999997</v>
      </c>
      <c r="G2964">
        <v>10.970625710821428</v>
      </c>
      <c r="H2964">
        <v>5.6945892632155179E-3</v>
      </c>
    </row>
    <row r="2965" spans="1:8" x14ac:dyDescent="0.2">
      <c r="A2965" t="s">
        <v>23</v>
      </c>
      <c r="B2965">
        <v>2013</v>
      </c>
      <c r="C2965" t="s">
        <v>56</v>
      </c>
      <c r="D2965" t="s">
        <v>84</v>
      </c>
      <c r="E2965" t="s">
        <v>58</v>
      </c>
      <c r="F2965">
        <v>53.973879490000009</v>
      </c>
      <c r="G2965">
        <v>19.968676991910357</v>
      </c>
      <c r="H2965">
        <v>9.9259963857325911E-3</v>
      </c>
    </row>
    <row r="2966" spans="1:8" x14ac:dyDescent="0.2">
      <c r="A2966" t="s">
        <v>23</v>
      </c>
      <c r="B2966">
        <v>2014</v>
      </c>
      <c r="C2966" t="s">
        <v>56</v>
      </c>
      <c r="D2966" t="s">
        <v>84</v>
      </c>
      <c r="E2966" t="s">
        <v>58</v>
      </c>
      <c r="F2966">
        <v>84.318138889999986</v>
      </c>
      <c r="G2966">
        <v>29.700195401228797</v>
      </c>
      <c r="H2966">
        <v>1.4791947534575635E-2</v>
      </c>
    </row>
    <row r="2967" spans="1:8" x14ac:dyDescent="0.2">
      <c r="A2967" t="s">
        <v>23</v>
      </c>
      <c r="B2967">
        <v>2015</v>
      </c>
      <c r="C2967" t="s">
        <v>56</v>
      </c>
      <c r="D2967" t="s">
        <v>84</v>
      </c>
      <c r="E2967" t="s">
        <v>58</v>
      </c>
      <c r="F2967">
        <v>730.37585808000006</v>
      </c>
      <c r="G2967">
        <v>229.33466132822755</v>
      </c>
      <c r="H2967">
        <v>0.12082775687189796</v>
      </c>
    </row>
    <row r="2968" spans="1:8" x14ac:dyDescent="0.2">
      <c r="A2968" t="s">
        <v>23</v>
      </c>
      <c r="B2968">
        <v>2016</v>
      </c>
      <c r="C2968" t="s">
        <v>56</v>
      </c>
      <c r="D2968" t="s">
        <v>84</v>
      </c>
      <c r="E2968" t="s">
        <v>58</v>
      </c>
      <c r="F2968">
        <v>171.98284200000001</v>
      </c>
      <c r="G2968">
        <v>50.962637757906784</v>
      </c>
      <c r="H2968">
        <v>2.655713128940106E-2</v>
      </c>
    </row>
    <row r="2969" spans="1:8" x14ac:dyDescent="0.2">
      <c r="A2969" t="s">
        <v>23</v>
      </c>
      <c r="B2969">
        <v>2017</v>
      </c>
      <c r="C2969" t="s">
        <v>56</v>
      </c>
      <c r="D2969" t="s">
        <v>84</v>
      </c>
      <c r="E2969" t="s">
        <v>58</v>
      </c>
      <c r="F2969">
        <v>383.21737300000001</v>
      </c>
      <c r="G2969">
        <v>117.53546269805236</v>
      </c>
      <c r="H2969">
        <v>5.5701911424692045E-2</v>
      </c>
    </row>
    <row r="2970" spans="1:8" x14ac:dyDescent="0.2">
      <c r="A2970" t="s">
        <v>23</v>
      </c>
      <c r="B2970">
        <v>2018</v>
      </c>
      <c r="C2970" t="s">
        <v>56</v>
      </c>
      <c r="D2970" t="s">
        <v>84</v>
      </c>
      <c r="E2970" t="s">
        <v>58</v>
      </c>
      <c r="F2970">
        <v>334.864777</v>
      </c>
      <c r="G2970">
        <v>101.8809154557381</v>
      </c>
      <c r="H2970">
        <v>4.5883047415415129E-2</v>
      </c>
    </row>
    <row r="2971" spans="1:8" x14ac:dyDescent="0.2">
      <c r="A2971" t="s">
        <v>23</v>
      </c>
      <c r="B2971">
        <v>2019</v>
      </c>
      <c r="C2971" t="s">
        <v>56</v>
      </c>
      <c r="D2971" t="s">
        <v>84</v>
      </c>
      <c r="E2971" t="s">
        <v>58</v>
      </c>
      <c r="F2971">
        <v>788.82856300000003</v>
      </c>
      <c r="G2971">
        <v>236.4218811880464</v>
      </c>
      <c r="H2971">
        <v>0.10395651206520144</v>
      </c>
    </row>
    <row r="2972" spans="1:8" x14ac:dyDescent="0.2">
      <c r="A2972" t="s">
        <v>71</v>
      </c>
      <c r="B2972">
        <v>2009</v>
      </c>
      <c r="C2972" t="s">
        <v>56</v>
      </c>
      <c r="D2972" t="s">
        <v>57</v>
      </c>
      <c r="E2972" t="s">
        <v>58</v>
      </c>
      <c r="F2972">
        <v>30349.921285199991</v>
      </c>
      <c r="G2972" t="e">
        <v>#N/A</v>
      </c>
      <c r="H2972" t="e">
        <v>#N/A</v>
      </c>
    </row>
    <row r="2973" spans="1:8" x14ac:dyDescent="0.2">
      <c r="A2973" t="s">
        <v>71</v>
      </c>
      <c r="B2973">
        <v>2010</v>
      </c>
      <c r="C2973" t="s">
        <v>56</v>
      </c>
      <c r="D2973" t="s">
        <v>57</v>
      </c>
      <c r="E2973" t="s">
        <v>58</v>
      </c>
      <c r="F2973">
        <v>27104.314242539986</v>
      </c>
      <c r="G2973" t="e">
        <v>#N/A</v>
      </c>
      <c r="H2973" t="e">
        <v>#N/A</v>
      </c>
    </row>
    <row r="2974" spans="1:8" x14ac:dyDescent="0.2">
      <c r="A2974" t="s">
        <v>71</v>
      </c>
      <c r="B2974">
        <v>2011</v>
      </c>
      <c r="C2974" t="s">
        <v>56</v>
      </c>
      <c r="D2974" t="s">
        <v>57</v>
      </c>
      <c r="E2974" t="s">
        <v>58</v>
      </c>
      <c r="F2974">
        <v>30534.323670459704</v>
      </c>
      <c r="G2974" t="e">
        <v>#N/A</v>
      </c>
      <c r="H2974" t="e">
        <v>#N/A</v>
      </c>
    </row>
    <row r="2975" spans="1:8" x14ac:dyDescent="0.2">
      <c r="A2975" t="s">
        <v>71</v>
      </c>
      <c r="B2975">
        <v>2012</v>
      </c>
      <c r="C2975" t="s">
        <v>56</v>
      </c>
      <c r="D2975" t="s">
        <v>57</v>
      </c>
      <c r="E2975" t="s">
        <v>58</v>
      </c>
      <c r="F2975">
        <v>81662.888519868415</v>
      </c>
      <c r="G2975" t="e">
        <v>#N/A</v>
      </c>
      <c r="H2975" t="e">
        <v>#N/A</v>
      </c>
    </row>
    <row r="2976" spans="1:8" x14ac:dyDescent="0.2">
      <c r="A2976" t="s">
        <v>71</v>
      </c>
      <c r="B2976">
        <v>2013</v>
      </c>
      <c r="C2976" t="s">
        <v>56</v>
      </c>
      <c r="D2976" t="s">
        <v>57</v>
      </c>
      <c r="E2976" t="s">
        <v>58</v>
      </c>
      <c r="F2976">
        <v>33701.836753100011</v>
      </c>
      <c r="G2976" t="e">
        <v>#N/A</v>
      </c>
      <c r="H2976" t="e">
        <v>#N/A</v>
      </c>
    </row>
    <row r="2977" spans="1:8" x14ac:dyDescent="0.2">
      <c r="A2977" t="s">
        <v>71</v>
      </c>
      <c r="B2977">
        <v>2014</v>
      </c>
      <c r="C2977" t="s">
        <v>56</v>
      </c>
      <c r="D2977" t="s">
        <v>57</v>
      </c>
      <c r="E2977" t="s">
        <v>58</v>
      </c>
      <c r="F2977">
        <v>48527.027393570002</v>
      </c>
      <c r="G2977" t="e">
        <v>#N/A</v>
      </c>
      <c r="H2977" t="e">
        <v>#N/A</v>
      </c>
    </row>
    <row r="2978" spans="1:8" x14ac:dyDescent="0.2">
      <c r="A2978" t="s">
        <v>71</v>
      </c>
      <c r="B2978">
        <v>2015</v>
      </c>
      <c r="C2978" t="s">
        <v>56</v>
      </c>
      <c r="D2978" t="s">
        <v>57</v>
      </c>
      <c r="E2978" t="s">
        <v>58</v>
      </c>
      <c r="F2978">
        <v>48854.702478029983</v>
      </c>
      <c r="G2978" t="e">
        <v>#N/A</v>
      </c>
      <c r="H2978" t="e">
        <v>#N/A</v>
      </c>
    </row>
    <row r="2979" spans="1:8" x14ac:dyDescent="0.2">
      <c r="A2979" t="s">
        <v>71</v>
      </c>
      <c r="B2979">
        <v>2016</v>
      </c>
      <c r="C2979" t="s">
        <v>56</v>
      </c>
      <c r="D2979" t="s">
        <v>57</v>
      </c>
      <c r="E2979" t="s">
        <v>58</v>
      </c>
      <c r="F2979">
        <v>49010.682579620014</v>
      </c>
      <c r="G2979" t="e">
        <v>#N/A</v>
      </c>
      <c r="H2979" t="e">
        <v>#N/A</v>
      </c>
    </row>
    <row r="2980" spans="1:8" x14ac:dyDescent="0.2">
      <c r="A2980" t="s">
        <v>71</v>
      </c>
      <c r="B2980">
        <v>2017</v>
      </c>
      <c r="C2980" t="s">
        <v>56</v>
      </c>
      <c r="D2980" t="s">
        <v>57</v>
      </c>
      <c r="E2980" t="s">
        <v>58</v>
      </c>
      <c r="F2980">
        <v>63936.001014069989</v>
      </c>
      <c r="G2980" t="e">
        <v>#N/A</v>
      </c>
      <c r="H2980" t="e">
        <v>#N/A</v>
      </c>
    </row>
    <row r="2981" spans="1:8" x14ac:dyDescent="0.2">
      <c r="A2981" t="s">
        <v>71</v>
      </c>
      <c r="B2981">
        <v>2018</v>
      </c>
      <c r="C2981" t="s">
        <v>56</v>
      </c>
      <c r="D2981" t="s">
        <v>57</v>
      </c>
      <c r="E2981" t="s">
        <v>58</v>
      </c>
      <c r="F2981">
        <v>46314.38465164003</v>
      </c>
      <c r="G2981" t="e">
        <v>#N/A</v>
      </c>
      <c r="H2981" t="e">
        <v>#N/A</v>
      </c>
    </row>
    <row r="2982" spans="1:8" x14ac:dyDescent="0.2">
      <c r="A2982" t="s">
        <v>71</v>
      </c>
      <c r="B2982">
        <v>2019</v>
      </c>
      <c r="C2982" t="s">
        <v>56</v>
      </c>
      <c r="D2982" t="s">
        <v>57</v>
      </c>
      <c r="E2982" t="s">
        <v>58</v>
      </c>
      <c r="F2982">
        <v>30015.649858679979</v>
      </c>
      <c r="G2982" t="e">
        <v>#N/A</v>
      </c>
      <c r="H2982" t="e">
        <v>#N/A</v>
      </c>
    </row>
    <row r="2983" spans="1:8" x14ac:dyDescent="0.2">
      <c r="A2983" t="s">
        <v>71</v>
      </c>
      <c r="B2983">
        <v>2009</v>
      </c>
      <c r="C2983" t="s">
        <v>56</v>
      </c>
      <c r="D2983" t="s">
        <v>59</v>
      </c>
      <c r="E2983" t="s">
        <v>60</v>
      </c>
      <c r="F2983">
        <v>1792.5410703099999</v>
      </c>
      <c r="G2983" t="e">
        <v>#N/A</v>
      </c>
      <c r="H2983" t="e">
        <v>#N/A</v>
      </c>
    </row>
    <row r="2984" spans="1:8" x14ac:dyDescent="0.2">
      <c r="A2984" t="s">
        <v>71</v>
      </c>
      <c r="B2984">
        <v>2009</v>
      </c>
      <c r="C2984" t="s">
        <v>56</v>
      </c>
      <c r="D2984" t="s">
        <v>59</v>
      </c>
      <c r="E2984" t="s">
        <v>61</v>
      </c>
    </row>
    <row r="2985" spans="1:8" x14ac:dyDescent="0.2">
      <c r="A2985" t="s">
        <v>71</v>
      </c>
      <c r="B2985">
        <v>2009</v>
      </c>
      <c r="C2985" t="s">
        <v>56</v>
      </c>
      <c r="D2985" t="s">
        <v>59</v>
      </c>
      <c r="E2985" t="s">
        <v>62</v>
      </c>
      <c r="F2985">
        <v>412.13999999999839</v>
      </c>
      <c r="G2985" t="e">
        <v>#N/A</v>
      </c>
      <c r="H2985" t="e">
        <v>#N/A</v>
      </c>
    </row>
    <row r="2986" spans="1:8" x14ac:dyDescent="0.2">
      <c r="A2986" t="s">
        <v>71</v>
      </c>
      <c r="B2986">
        <v>2009</v>
      </c>
      <c r="C2986" t="s">
        <v>56</v>
      </c>
      <c r="D2986" t="s">
        <v>59</v>
      </c>
      <c r="E2986" t="s">
        <v>58</v>
      </c>
      <c r="F2986">
        <v>2204.6810703099982</v>
      </c>
      <c r="G2986" t="e">
        <v>#N/A</v>
      </c>
      <c r="H2986" t="e">
        <v>#N/A</v>
      </c>
    </row>
    <row r="2987" spans="1:8" x14ac:dyDescent="0.2">
      <c r="A2987" t="s">
        <v>71</v>
      </c>
      <c r="B2987">
        <v>2010</v>
      </c>
      <c r="C2987" t="s">
        <v>56</v>
      </c>
      <c r="D2987" t="s">
        <v>59</v>
      </c>
      <c r="E2987" t="s">
        <v>60</v>
      </c>
      <c r="F2987">
        <v>610.23880376000022</v>
      </c>
      <c r="G2987" t="e">
        <v>#N/A</v>
      </c>
      <c r="H2987" t="e">
        <v>#N/A</v>
      </c>
    </row>
    <row r="2988" spans="1:8" x14ac:dyDescent="0.2">
      <c r="A2988" t="s">
        <v>71</v>
      </c>
      <c r="B2988">
        <v>2010</v>
      </c>
      <c r="C2988" t="s">
        <v>56</v>
      </c>
      <c r="D2988" t="s">
        <v>59</v>
      </c>
      <c r="E2988" t="s">
        <v>61</v>
      </c>
    </row>
    <row r="2989" spans="1:8" x14ac:dyDescent="0.2">
      <c r="A2989" t="s">
        <v>71</v>
      </c>
      <c r="B2989">
        <v>2010</v>
      </c>
      <c r="C2989" t="s">
        <v>56</v>
      </c>
      <c r="D2989" t="s">
        <v>59</v>
      </c>
      <c r="E2989" t="s">
        <v>62</v>
      </c>
      <c r="F2989">
        <v>1899.543366560001</v>
      </c>
      <c r="G2989" t="e">
        <v>#N/A</v>
      </c>
      <c r="H2989" t="e">
        <v>#N/A</v>
      </c>
    </row>
    <row r="2990" spans="1:8" x14ac:dyDescent="0.2">
      <c r="A2990" t="s">
        <v>71</v>
      </c>
      <c r="B2990">
        <v>2010</v>
      </c>
      <c r="C2990" t="s">
        <v>56</v>
      </c>
      <c r="D2990" t="s">
        <v>59</v>
      </c>
      <c r="E2990" t="s">
        <v>58</v>
      </c>
      <c r="F2990">
        <v>2509.7821703200011</v>
      </c>
      <c r="G2990" t="e">
        <v>#N/A</v>
      </c>
      <c r="H2990" t="e">
        <v>#N/A</v>
      </c>
    </row>
    <row r="2991" spans="1:8" x14ac:dyDescent="0.2">
      <c r="A2991" t="s">
        <v>71</v>
      </c>
      <c r="B2991">
        <v>2011</v>
      </c>
      <c r="C2991" t="s">
        <v>56</v>
      </c>
      <c r="D2991" t="s">
        <v>59</v>
      </c>
      <c r="E2991" t="s">
        <v>60</v>
      </c>
      <c r="F2991">
        <v>447.54479850860002</v>
      </c>
      <c r="G2991" t="e">
        <v>#N/A</v>
      </c>
      <c r="H2991" t="e">
        <v>#N/A</v>
      </c>
    </row>
    <row r="2992" spans="1:8" x14ac:dyDescent="0.2">
      <c r="A2992" t="s">
        <v>71</v>
      </c>
      <c r="B2992">
        <v>2011</v>
      </c>
      <c r="C2992" t="s">
        <v>56</v>
      </c>
      <c r="D2992" t="s">
        <v>59</v>
      </c>
      <c r="E2992" t="s">
        <v>61</v>
      </c>
    </row>
    <row r="2993" spans="1:8" x14ac:dyDescent="0.2">
      <c r="A2993" t="s">
        <v>71</v>
      </c>
      <c r="B2993">
        <v>2011</v>
      </c>
      <c r="C2993" t="s">
        <v>56</v>
      </c>
      <c r="D2993" t="s">
        <v>59</v>
      </c>
      <c r="E2993" t="s">
        <v>62</v>
      </c>
      <c r="F2993">
        <v>1231.2632444983001</v>
      </c>
      <c r="G2993" t="e">
        <v>#N/A</v>
      </c>
      <c r="H2993" t="e">
        <v>#N/A</v>
      </c>
    </row>
    <row r="2994" spans="1:8" x14ac:dyDescent="0.2">
      <c r="A2994" t="s">
        <v>71</v>
      </c>
      <c r="B2994">
        <v>2011</v>
      </c>
      <c r="C2994" t="s">
        <v>56</v>
      </c>
      <c r="D2994" t="s">
        <v>59</v>
      </c>
      <c r="E2994" t="s">
        <v>58</v>
      </c>
      <c r="F2994">
        <v>1678.8080430069001</v>
      </c>
      <c r="G2994" t="e">
        <v>#N/A</v>
      </c>
      <c r="H2994" t="e">
        <v>#N/A</v>
      </c>
    </row>
    <row r="2995" spans="1:8" x14ac:dyDescent="0.2">
      <c r="A2995" t="s">
        <v>71</v>
      </c>
      <c r="B2995">
        <v>2012</v>
      </c>
      <c r="C2995" t="s">
        <v>56</v>
      </c>
      <c r="D2995" t="s">
        <v>59</v>
      </c>
      <c r="E2995" t="s">
        <v>60</v>
      </c>
      <c r="F2995">
        <v>7204.2430842626</v>
      </c>
      <c r="G2995" t="e">
        <v>#N/A</v>
      </c>
      <c r="H2995" t="e">
        <v>#N/A</v>
      </c>
    </row>
    <row r="2996" spans="1:8" x14ac:dyDescent="0.2">
      <c r="A2996" t="s">
        <v>71</v>
      </c>
      <c r="B2996">
        <v>2012</v>
      </c>
      <c r="C2996" t="s">
        <v>56</v>
      </c>
      <c r="D2996" t="s">
        <v>59</v>
      </c>
      <c r="E2996" t="s">
        <v>61</v>
      </c>
    </row>
    <row r="2997" spans="1:8" x14ac:dyDescent="0.2">
      <c r="A2997" t="s">
        <v>71</v>
      </c>
      <c r="B2997">
        <v>2012</v>
      </c>
      <c r="C2997" t="s">
        <v>56</v>
      </c>
      <c r="D2997" t="s">
        <v>59</v>
      </c>
      <c r="E2997" t="s">
        <v>62</v>
      </c>
      <c r="F2997">
        <v>3171.1664735862</v>
      </c>
      <c r="G2997" t="e">
        <v>#N/A</v>
      </c>
      <c r="H2997" t="e">
        <v>#N/A</v>
      </c>
    </row>
    <row r="2998" spans="1:8" x14ac:dyDescent="0.2">
      <c r="A2998" t="s">
        <v>71</v>
      </c>
      <c r="B2998">
        <v>2012</v>
      </c>
      <c r="C2998" t="s">
        <v>56</v>
      </c>
      <c r="D2998" t="s">
        <v>59</v>
      </c>
      <c r="E2998" t="s">
        <v>58</v>
      </c>
      <c r="F2998">
        <v>10375.4095578488</v>
      </c>
      <c r="G2998" t="e">
        <v>#N/A</v>
      </c>
      <c r="H2998" t="e">
        <v>#N/A</v>
      </c>
    </row>
    <row r="2999" spans="1:8" x14ac:dyDescent="0.2">
      <c r="A2999" t="s">
        <v>71</v>
      </c>
      <c r="B2999">
        <v>2013</v>
      </c>
      <c r="C2999" t="s">
        <v>56</v>
      </c>
      <c r="D2999" t="s">
        <v>59</v>
      </c>
      <c r="E2999" t="s">
        <v>60</v>
      </c>
      <c r="F2999">
        <v>1883.624130969999</v>
      </c>
      <c r="G2999" t="e">
        <v>#N/A</v>
      </c>
      <c r="H2999" t="e">
        <v>#N/A</v>
      </c>
    </row>
    <row r="3000" spans="1:8" x14ac:dyDescent="0.2">
      <c r="A3000" t="s">
        <v>71</v>
      </c>
      <c r="B3000">
        <v>2013</v>
      </c>
      <c r="C3000" t="s">
        <v>56</v>
      </c>
      <c r="D3000" t="s">
        <v>59</v>
      </c>
      <c r="E3000" t="s">
        <v>61</v>
      </c>
    </row>
    <row r="3001" spans="1:8" x14ac:dyDescent="0.2">
      <c r="A3001" t="s">
        <v>71</v>
      </c>
      <c r="B3001">
        <v>2013</v>
      </c>
      <c r="C3001" t="s">
        <v>56</v>
      </c>
      <c r="D3001" t="s">
        <v>59</v>
      </c>
      <c r="E3001" t="s">
        <v>62</v>
      </c>
      <c r="F3001">
        <v>6250.9080303400015</v>
      </c>
      <c r="G3001" t="e">
        <v>#N/A</v>
      </c>
      <c r="H3001" t="e">
        <v>#N/A</v>
      </c>
    </row>
    <row r="3002" spans="1:8" x14ac:dyDescent="0.2">
      <c r="A3002" t="s">
        <v>71</v>
      </c>
      <c r="B3002">
        <v>2013</v>
      </c>
      <c r="C3002" t="s">
        <v>56</v>
      </c>
      <c r="D3002" t="s">
        <v>59</v>
      </c>
      <c r="E3002" t="s">
        <v>58</v>
      </c>
      <c r="F3002">
        <v>8134.5321613100004</v>
      </c>
      <c r="G3002" t="e">
        <v>#N/A</v>
      </c>
      <c r="H3002" t="e">
        <v>#N/A</v>
      </c>
    </row>
    <row r="3003" spans="1:8" x14ac:dyDescent="0.2">
      <c r="A3003" t="s">
        <v>71</v>
      </c>
      <c r="B3003">
        <v>2014</v>
      </c>
      <c r="C3003" t="s">
        <v>56</v>
      </c>
      <c r="D3003" t="s">
        <v>59</v>
      </c>
      <c r="E3003" t="s">
        <v>60</v>
      </c>
      <c r="F3003">
        <v>2528.8363766300022</v>
      </c>
      <c r="G3003" t="e">
        <v>#N/A</v>
      </c>
      <c r="H3003" t="e">
        <v>#N/A</v>
      </c>
    </row>
    <row r="3004" spans="1:8" x14ac:dyDescent="0.2">
      <c r="A3004" t="s">
        <v>71</v>
      </c>
      <c r="B3004">
        <v>2014</v>
      </c>
      <c r="C3004" t="s">
        <v>56</v>
      </c>
      <c r="D3004" t="s">
        <v>59</v>
      </c>
      <c r="E3004" t="s">
        <v>61</v>
      </c>
    </row>
    <row r="3005" spans="1:8" x14ac:dyDescent="0.2">
      <c r="A3005" t="s">
        <v>71</v>
      </c>
      <c r="B3005">
        <v>2014</v>
      </c>
      <c r="C3005" t="s">
        <v>56</v>
      </c>
      <c r="D3005" t="s">
        <v>59</v>
      </c>
      <c r="E3005" t="s">
        <v>62</v>
      </c>
      <c r="F3005">
        <v>3997.4124465700011</v>
      </c>
      <c r="G3005" t="e">
        <v>#N/A</v>
      </c>
      <c r="H3005" t="e">
        <v>#N/A</v>
      </c>
    </row>
    <row r="3006" spans="1:8" x14ac:dyDescent="0.2">
      <c r="A3006" t="s">
        <v>71</v>
      </c>
      <c r="B3006">
        <v>2014</v>
      </c>
      <c r="C3006" t="s">
        <v>56</v>
      </c>
      <c r="D3006" t="s">
        <v>59</v>
      </c>
      <c r="E3006" t="s">
        <v>58</v>
      </c>
      <c r="F3006">
        <v>6526.2488232000032</v>
      </c>
      <c r="G3006" t="e">
        <v>#N/A</v>
      </c>
      <c r="H3006" t="e">
        <v>#N/A</v>
      </c>
    </row>
    <row r="3007" spans="1:8" x14ac:dyDescent="0.2">
      <c r="A3007" t="s">
        <v>71</v>
      </c>
      <c r="B3007">
        <v>2015</v>
      </c>
      <c r="C3007" t="s">
        <v>56</v>
      </c>
      <c r="D3007" t="s">
        <v>59</v>
      </c>
      <c r="E3007" t="s">
        <v>60</v>
      </c>
      <c r="F3007">
        <v>2363.3482663900018</v>
      </c>
      <c r="G3007" t="e">
        <v>#N/A</v>
      </c>
      <c r="H3007" t="e">
        <v>#N/A</v>
      </c>
    </row>
    <row r="3008" spans="1:8" x14ac:dyDescent="0.2">
      <c r="A3008" t="s">
        <v>71</v>
      </c>
      <c r="B3008">
        <v>2015</v>
      </c>
      <c r="C3008" t="s">
        <v>56</v>
      </c>
      <c r="D3008" t="s">
        <v>59</v>
      </c>
      <c r="E3008" t="s">
        <v>61</v>
      </c>
    </row>
    <row r="3009" spans="1:8" x14ac:dyDescent="0.2">
      <c r="A3009" t="s">
        <v>71</v>
      </c>
      <c r="B3009">
        <v>2015</v>
      </c>
      <c r="C3009" t="s">
        <v>56</v>
      </c>
      <c r="D3009" t="s">
        <v>59</v>
      </c>
      <c r="E3009" t="s">
        <v>62</v>
      </c>
      <c r="F3009">
        <v>1094.5569943100018</v>
      </c>
      <c r="G3009" t="e">
        <v>#N/A</v>
      </c>
      <c r="H3009" t="e">
        <v>#N/A</v>
      </c>
    </row>
    <row r="3010" spans="1:8" x14ac:dyDescent="0.2">
      <c r="A3010" t="s">
        <v>71</v>
      </c>
      <c r="B3010">
        <v>2015</v>
      </c>
      <c r="C3010" t="s">
        <v>56</v>
      </c>
      <c r="D3010" t="s">
        <v>59</v>
      </c>
      <c r="E3010" t="s">
        <v>58</v>
      </c>
      <c r="F3010">
        <v>3457.9052607000035</v>
      </c>
      <c r="G3010" t="e">
        <v>#N/A</v>
      </c>
      <c r="H3010" t="e">
        <v>#N/A</v>
      </c>
    </row>
    <row r="3011" spans="1:8" x14ac:dyDescent="0.2">
      <c r="A3011" t="s">
        <v>71</v>
      </c>
      <c r="B3011">
        <v>2016</v>
      </c>
      <c r="C3011" t="s">
        <v>56</v>
      </c>
      <c r="D3011" t="s">
        <v>59</v>
      </c>
      <c r="E3011" t="s">
        <v>60</v>
      </c>
      <c r="F3011">
        <v>2779.6386489800002</v>
      </c>
      <c r="G3011" t="e">
        <v>#N/A</v>
      </c>
      <c r="H3011" t="e">
        <v>#N/A</v>
      </c>
    </row>
    <row r="3012" spans="1:8" x14ac:dyDescent="0.2">
      <c r="A3012" t="s">
        <v>71</v>
      </c>
      <c r="B3012">
        <v>2016</v>
      </c>
      <c r="C3012" t="s">
        <v>56</v>
      </c>
      <c r="D3012" t="s">
        <v>59</v>
      </c>
      <c r="E3012" t="s">
        <v>61</v>
      </c>
    </row>
    <row r="3013" spans="1:8" x14ac:dyDescent="0.2">
      <c r="A3013" t="s">
        <v>71</v>
      </c>
      <c r="B3013">
        <v>2016</v>
      </c>
      <c r="C3013" t="s">
        <v>56</v>
      </c>
      <c r="D3013" t="s">
        <v>59</v>
      </c>
      <c r="E3013" t="s">
        <v>62</v>
      </c>
      <c r="F3013">
        <v>1786.4335773200009</v>
      </c>
      <c r="G3013" t="e">
        <v>#N/A</v>
      </c>
      <c r="H3013" t="e">
        <v>#N/A</v>
      </c>
    </row>
    <row r="3014" spans="1:8" x14ac:dyDescent="0.2">
      <c r="A3014" t="s">
        <v>71</v>
      </c>
      <c r="B3014">
        <v>2016</v>
      </c>
      <c r="C3014" t="s">
        <v>56</v>
      </c>
      <c r="D3014" t="s">
        <v>59</v>
      </c>
      <c r="E3014" t="s">
        <v>58</v>
      </c>
      <c r="F3014">
        <v>4566.0722263000007</v>
      </c>
      <c r="G3014" t="e">
        <v>#N/A</v>
      </c>
      <c r="H3014" t="e">
        <v>#N/A</v>
      </c>
    </row>
    <row r="3015" spans="1:8" x14ac:dyDescent="0.2">
      <c r="A3015" t="s">
        <v>71</v>
      </c>
      <c r="B3015">
        <v>2017</v>
      </c>
      <c r="C3015" t="s">
        <v>56</v>
      </c>
      <c r="D3015" t="s">
        <v>59</v>
      </c>
      <c r="E3015" t="s">
        <v>60</v>
      </c>
      <c r="F3015">
        <v>4164.9347170699994</v>
      </c>
      <c r="G3015" t="e">
        <v>#N/A</v>
      </c>
      <c r="H3015" t="e">
        <v>#N/A</v>
      </c>
    </row>
    <row r="3016" spans="1:8" x14ac:dyDescent="0.2">
      <c r="A3016" t="s">
        <v>71</v>
      </c>
      <c r="B3016">
        <v>2017</v>
      </c>
      <c r="C3016" t="s">
        <v>56</v>
      </c>
      <c r="D3016" t="s">
        <v>59</v>
      </c>
      <c r="E3016" t="s">
        <v>61</v>
      </c>
    </row>
    <row r="3017" spans="1:8" x14ac:dyDescent="0.2">
      <c r="A3017" t="s">
        <v>71</v>
      </c>
      <c r="B3017">
        <v>2017</v>
      </c>
      <c r="C3017" t="s">
        <v>56</v>
      </c>
      <c r="D3017" t="s">
        <v>59</v>
      </c>
      <c r="E3017" t="s">
        <v>62</v>
      </c>
      <c r="F3017">
        <v>705.85404921999793</v>
      </c>
      <c r="G3017" t="e">
        <v>#N/A</v>
      </c>
      <c r="H3017" t="e">
        <v>#N/A</v>
      </c>
    </row>
    <row r="3018" spans="1:8" x14ac:dyDescent="0.2">
      <c r="A3018" t="s">
        <v>71</v>
      </c>
      <c r="B3018">
        <v>2017</v>
      </c>
      <c r="C3018" t="s">
        <v>56</v>
      </c>
      <c r="D3018" t="s">
        <v>59</v>
      </c>
      <c r="E3018" t="s">
        <v>58</v>
      </c>
      <c r="F3018">
        <v>4870.7887662899975</v>
      </c>
      <c r="G3018" t="e">
        <v>#N/A</v>
      </c>
      <c r="H3018" t="e">
        <v>#N/A</v>
      </c>
    </row>
    <row r="3019" spans="1:8" x14ac:dyDescent="0.2">
      <c r="A3019" t="s">
        <v>71</v>
      </c>
      <c r="B3019">
        <v>2018</v>
      </c>
      <c r="C3019" t="s">
        <v>56</v>
      </c>
      <c r="D3019" t="s">
        <v>59</v>
      </c>
      <c r="E3019" t="s">
        <v>60</v>
      </c>
      <c r="F3019">
        <v>3920.8868002500026</v>
      </c>
      <c r="G3019" t="e">
        <v>#N/A</v>
      </c>
      <c r="H3019" t="e">
        <v>#N/A</v>
      </c>
    </row>
    <row r="3020" spans="1:8" x14ac:dyDescent="0.2">
      <c r="A3020" t="s">
        <v>71</v>
      </c>
      <c r="B3020">
        <v>2018</v>
      </c>
      <c r="C3020" t="s">
        <v>56</v>
      </c>
      <c r="D3020" t="s">
        <v>59</v>
      </c>
      <c r="E3020" t="s">
        <v>61</v>
      </c>
    </row>
    <row r="3021" spans="1:8" x14ac:dyDescent="0.2">
      <c r="A3021" t="s">
        <v>71</v>
      </c>
      <c r="B3021">
        <v>2018</v>
      </c>
      <c r="C3021" t="s">
        <v>56</v>
      </c>
      <c r="D3021" t="s">
        <v>59</v>
      </c>
      <c r="E3021" t="s">
        <v>62</v>
      </c>
      <c r="F3021">
        <v>1678.4914120099982</v>
      </c>
      <c r="G3021" t="e">
        <v>#N/A</v>
      </c>
      <c r="H3021" t="e">
        <v>#N/A</v>
      </c>
    </row>
    <row r="3022" spans="1:8" x14ac:dyDescent="0.2">
      <c r="A3022" t="s">
        <v>71</v>
      </c>
      <c r="B3022">
        <v>2018</v>
      </c>
      <c r="C3022" t="s">
        <v>56</v>
      </c>
      <c r="D3022" t="s">
        <v>59</v>
      </c>
      <c r="E3022" t="s">
        <v>58</v>
      </c>
      <c r="F3022">
        <v>5599.3782122600005</v>
      </c>
      <c r="G3022" t="e">
        <v>#N/A</v>
      </c>
      <c r="H3022" t="e">
        <v>#N/A</v>
      </c>
    </row>
    <row r="3023" spans="1:8" x14ac:dyDescent="0.2">
      <c r="A3023" t="s">
        <v>71</v>
      </c>
      <c r="B3023">
        <v>2019</v>
      </c>
      <c r="C3023" t="s">
        <v>56</v>
      </c>
      <c r="D3023" t="s">
        <v>59</v>
      </c>
      <c r="E3023" t="s">
        <v>60</v>
      </c>
      <c r="F3023">
        <v>2045.62149497</v>
      </c>
      <c r="G3023" t="e">
        <v>#N/A</v>
      </c>
      <c r="H3023" t="e">
        <v>#N/A</v>
      </c>
    </row>
    <row r="3024" spans="1:8" x14ac:dyDescent="0.2">
      <c r="A3024" t="s">
        <v>71</v>
      </c>
      <c r="B3024">
        <v>2019</v>
      </c>
      <c r="C3024" t="s">
        <v>56</v>
      </c>
      <c r="D3024" t="s">
        <v>59</v>
      </c>
      <c r="E3024" t="s">
        <v>61</v>
      </c>
    </row>
    <row r="3025" spans="1:8" x14ac:dyDescent="0.2">
      <c r="A3025" t="s">
        <v>71</v>
      </c>
      <c r="B3025">
        <v>2019</v>
      </c>
      <c r="C3025" t="s">
        <v>56</v>
      </c>
      <c r="D3025" t="s">
        <v>59</v>
      </c>
      <c r="E3025" t="s">
        <v>62</v>
      </c>
      <c r="F3025">
        <v>6164.8450771300068</v>
      </c>
      <c r="G3025" t="e">
        <v>#N/A</v>
      </c>
      <c r="H3025" t="e">
        <v>#N/A</v>
      </c>
    </row>
    <row r="3026" spans="1:8" x14ac:dyDescent="0.2">
      <c r="A3026" t="s">
        <v>71</v>
      </c>
      <c r="B3026">
        <v>2019</v>
      </c>
      <c r="C3026" t="s">
        <v>56</v>
      </c>
      <c r="D3026" t="s">
        <v>59</v>
      </c>
      <c r="E3026" t="s">
        <v>58</v>
      </c>
      <c r="F3026">
        <v>8210.4665721000074</v>
      </c>
      <c r="G3026" t="e">
        <v>#N/A</v>
      </c>
      <c r="H3026" t="e">
        <v>#N/A</v>
      </c>
    </row>
    <row r="3027" spans="1:8" x14ac:dyDescent="0.2">
      <c r="A3027" t="s">
        <v>71</v>
      </c>
      <c r="B3027">
        <v>2009</v>
      </c>
      <c r="C3027" t="s">
        <v>56</v>
      </c>
      <c r="D3027" t="s">
        <v>63</v>
      </c>
      <c r="E3027" t="s">
        <v>64</v>
      </c>
      <c r="F3027">
        <v>7184.2383008100032</v>
      </c>
      <c r="G3027" t="e">
        <v>#N/A</v>
      </c>
      <c r="H3027" t="e">
        <v>#N/A</v>
      </c>
    </row>
    <row r="3028" spans="1:8" x14ac:dyDescent="0.2">
      <c r="A3028" t="s">
        <v>71</v>
      </c>
      <c r="B3028">
        <v>2009</v>
      </c>
      <c r="C3028" t="s">
        <v>56</v>
      </c>
      <c r="D3028" t="s">
        <v>63</v>
      </c>
      <c r="E3028" t="s">
        <v>32</v>
      </c>
    </row>
    <row r="3029" spans="1:8" x14ac:dyDescent="0.2">
      <c r="A3029" t="s">
        <v>71</v>
      </c>
      <c r="B3029">
        <v>2009</v>
      </c>
      <c r="C3029" t="s">
        <v>56</v>
      </c>
      <c r="D3029" t="s">
        <v>63</v>
      </c>
      <c r="E3029" t="s">
        <v>58</v>
      </c>
      <c r="F3029">
        <v>7184.2383008100032</v>
      </c>
      <c r="G3029" t="e">
        <v>#N/A</v>
      </c>
      <c r="H3029" t="e">
        <v>#N/A</v>
      </c>
    </row>
    <row r="3030" spans="1:8" x14ac:dyDescent="0.2">
      <c r="A3030" t="s">
        <v>71</v>
      </c>
      <c r="B3030">
        <v>2010</v>
      </c>
      <c r="C3030" t="s">
        <v>56</v>
      </c>
      <c r="D3030" t="s">
        <v>63</v>
      </c>
      <c r="E3030" t="s">
        <v>64</v>
      </c>
      <c r="F3030">
        <v>2618.2363753100008</v>
      </c>
      <c r="G3030" t="e">
        <v>#N/A</v>
      </c>
      <c r="H3030" t="e">
        <v>#N/A</v>
      </c>
    </row>
    <row r="3031" spans="1:8" x14ac:dyDescent="0.2">
      <c r="A3031" t="s">
        <v>71</v>
      </c>
      <c r="B3031">
        <v>2010</v>
      </c>
      <c r="C3031" t="s">
        <v>56</v>
      </c>
      <c r="D3031" t="s">
        <v>63</v>
      </c>
      <c r="E3031" t="s">
        <v>32</v>
      </c>
    </row>
    <row r="3032" spans="1:8" x14ac:dyDescent="0.2">
      <c r="A3032" t="s">
        <v>71</v>
      </c>
      <c r="B3032">
        <v>2010</v>
      </c>
      <c r="C3032" t="s">
        <v>56</v>
      </c>
      <c r="D3032" t="s">
        <v>63</v>
      </c>
      <c r="E3032" t="s">
        <v>58</v>
      </c>
      <c r="F3032">
        <v>2618.2363753100008</v>
      </c>
      <c r="G3032" t="e">
        <v>#N/A</v>
      </c>
      <c r="H3032" t="e">
        <v>#N/A</v>
      </c>
    </row>
    <row r="3033" spans="1:8" x14ac:dyDescent="0.2">
      <c r="A3033" t="s">
        <v>71</v>
      </c>
      <c r="B3033">
        <v>2011</v>
      </c>
      <c r="C3033" t="s">
        <v>56</v>
      </c>
      <c r="D3033" t="s">
        <v>63</v>
      </c>
      <c r="E3033" t="s">
        <v>64</v>
      </c>
      <c r="F3033">
        <v>178.6056158744</v>
      </c>
      <c r="G3033" t="e">
        <v>#N/A</v>
      </c>
      <c r="H3033" t="e">
        <v>#N/A</v>
      </c>
    </row>
    <row r="3034" spans="1:8" x14ac:dyDescent="0.2">
      <c r="A3034" t="s">
        <v>71</v>
      </c>
      <c r="B3034">
        <v>2011</v>
      </c>
      <c r="C3034" t="s">
        <v>56</v>
      </c>
      <c r="D3034" t="s">
        <v>63</v>
      </c>
      <c r="E3034" t="s">
        <v>32</v>
      </c>
    </row>
    <row r="3035" spans="1:8" x14ac:dyDescent="0.2">
      <c r="A3035" t="s">
        <v>71</v>
      </c>
      <c r="B3035">
        <v>2011</v>
      </c>
      <c r="C3035" t="s">
        <v>56</v>
      </c>
      <c r="D3035" t="s">
        <v>63</v>
      </c>
      <c r="E3035" t="s">
        <v>58</v>
      </c>
      <c r="F3035">
        <v>178.6056158744</v>
      </c>
      <c r="G3035" t="e">
        <v>#N/A</v>
      </c>
      <c r="H3035" t="e">
        <v>#N/A</v>
      </c>
    </row>
    <row r="3036" spans="1:8" x14ac:dyDescent="0.2">
      <c r="A3036" t="s">
        <v>71</v>
      </c>
      <c r="B3036">
        <v>2012</v>
      </c>
      <c r="C3036" t="s">
        <v>56</v>
      </c>
      <c r="D3036" t="s">
        <v>63</v>
      </c>
      <c r="E3036" t="s">
        <v>64</v>
      </c>
      <c r="F3036">
        <v>7974.9802951710008</v>
      </c>
      <c r="G3036" t="e">
        <v>#N/A</v>
      </c>
      <c r="H3036" t="e">
        <v>#N/A</v>
      </c>
    </row>
    <row r="3037" spans="1:8" x14ac:dyDescent="0.2">
      <c r="A3037" t="s">
        <v>71</v>
      </c>
      <c r="B3037">
        <v>2012</v>
      </c>
      <c r="C3037" t="s">
        <v>56</v>
      </c>
      <c r="D3037" t="s">
        <v>63</v>
      </c>
      <c r="E3037" t="s">
        <v>32</v>
      </c>
    </row>
    <row r="3038" spans="1:8" x14ac:dyDescent="0.2">
      <c r="A3038" t="s">
        <v>71</v>
      </c>
      <c r="B3038">
        <v>2012</v>
      </c>
      <c r="C3038" t="s">
        <v>56</v>
      </c>
      <c r="D3038" t="s">
        <v>63</v>
      </c>
      <c r="E3038" t="s">
        <v>58</v>
      </c>
      <c r="F3038">
        <v>7974.9802951710008</v>
      </c>
      <c r="G3038" t="e">
        <v>#N/A</v>
      </c>
      <c r="H3038" t="e">
        <v>#N/A</v>
      </c>
    </row>
    <row r="3039" spans="1:8" x14ac:dyDescent="0.2">
      <c r="A3039" t="s">
        <v>71</v>
      </c>
      <c r="B3039">
        <v>2013</v>
      </c>
      <c r="C3039" t="s">
        <v>56</v>
      </c>
      <c r="D3039" t="s">
        <v>63</v>
      </c>
      <c r="E3039" t="s">
        <v>64</v>
      </c>
      <c r="F3039">
        <v>7204.965893359994</v>
      </c>
      <c r="G3039" t="e">
        <v>#N/A</v>
      </c>
      <c r="H3039" t="e">
        <v>#N/A</v>
      </c>
    </row>
    <row r="3040" spans="1:8" x14ac:dyDescent="0.2">
      <c r="A3040" t="s">
        <v>71</v>
      </c>
      <c r="B3040">
        <v>2013</v>
      </c>
      <c r="C3040" t="s">
        <v>56</v>
      </c>
      <c r="D3040" t="s">
        <v>63</v>
      </c>
      <c r="E3040" t="s">
        <v>32</v>
      </c>
    </row>
    <row r="3041" spans="1:8" x14ac:dyDescent="0.2">
      <c r="A3041" t="s">
        <v>71</v>
      </c>
      <c r="B3041">
        <v>2013</v>
      </c>
      <c r="C3041" t="s">
        <v>56</v>
      </c>
      <c r="D3041" t="s">
        <v>63</v>
      </c>
      <c r="E3041" t="s">
        <v>58</v>
      </c>
      <c r="F3041">
        <v>7204.965893359994</v>
      </c>
      <c r="G3041" t="e">
        <v>#N/A</v>
      </c>
      <c r="H3041" t="e">
        <v>#N/A</v>
      </c>
    </row>
    <row r="3042" spans="1:8" x14ac:dyDescent="0.2">
      <c r="A3042" t="s">
        <v>71</v>
      </c>
      <c r="B3042">
        <v>2014</v>
      </c>
      <c r="C3042" t="s">
        <v>56</v>
      </c>
      <c r="D3042" t="s">
        <v>63</v>
      </c>
      <c r="E3042" t="s">
        <v>64</v>
      </c>
      <c r="F3042">
        <v>16834.63428539001</v>
      </c>
      <c r="G3042" t="e">
        <v>#N/A</v>
      </c>
      <c r="H3042" t="e">
        <v>#N/A</v>
      </c>
    </row>
    <row r="3043" spans="1:8" x14ac:dyDescent="0.2">
      <c r="A3043" t="s">
        <v>71</v>
      </c>
      <c r="B3043">
        <v>2014</v>
      </c>
      <c r="C3043" t="s">
        <v>56</v>
      </c>
      <c r="D3043" t="s">
        <v>63</v>
      </c>
      <c r="E3043" t="s">
        <v>32</v>
      </c>
    </row>
    <row r="3044" spans="1:8" x14ac:dyDescent="0.2">
      <c r="A3044" t="s">
        <v>71</v>
      </c>
      <c r="B3044">
        <v>2014</v>
      </c>
      <c r="C3044" t="s">
        <v>56</v>
      </c>
      <c r="D3044" t="s">
        <v>63</v>
      </c>
      <c r="E3044" t="s">
        <v>58</v>
      </c>
      <c r="F3044">
        <v>16834.63428539001</v>
      </c>
      <c r="G3044" t="e">
        <v>#N/A</v>
      </c>
      <c r="H3044" t="e">
        <v>#N/A</v>
      </c>
    </row>
    <row r="3045" spans="1:8" x14ac:dyDescent="0.2">
      <c r="A3045" t="s">
        <v>71</v>
      </c>
      <c r="B3045">
        <v>2015</v>
      </c>
      <c r="C3045" t="s">
        <v>56</v>
      </c>
      <c r="D3045" t="s">
        <v>63</v>
      </c>
      <c r="E3045" t="s">
        <v>64</v>
      </c>
      <c r="F3045">
        <v>19852.825213469994</v>
      </c>
      <c r="G3045" t="e">
        <v>#N/A</v>
      </c>
      <c r="H3045" t="e">
        <v>#N/A</v>
      </c>
    </row>
    <row r="3046" spans="1:8" x14ac:dyDescent="0.2">
      <c r="A3046" t="s">
        <v>71</v>
      </c>
      <c r="B3046">
        <v>2015</v>
      </c>
      <c r="C3046" t="s">
        <v>56</v>
      </c>
      <c r="D3046" t="s">
        <v>63</v>
      </c>
      <c r="E3046" t="s">
        <v>32</v>
      </c>
    </row>
    <row r="3047" spans="1:8" x14ac:dyDescent="0.2">
      <c r="A3047" t="s">
        <v>71</v>
      </c>
      <c r="B3047">
        <v>2015</v>
      </c>
      <c r="C3047" t="s">
        <v>56</v>
      </c>
      <c r="D3047" t="s">
        <v>63</v>
      </c>
      <c r="E3047" t="s">
        <v>58</v>
      </c>
      <c r="F3047">
        <v>19852.825213469994</v>
      </c>
      <c r="G3047" t="e">
        <v>#N/A</v>
      </c>
      <c r="H3047" t="e">
        <v>#N/A</v>
      </c>
    </row>
    <row r="3048" spans="1:8" x14ac:dyDescent="0.2">
      <c r="A3048" t="s">
        <v>71</v>
      </c>
      <c r="B3048">
        <v>2016</v>
      </c>
      <c r="C3048" t="s">
        <v>56</v>
      </c>
      <c r="D3048" t="s">
        <v>63</v>
      </c>
      <c r="E3048" t="s">
        <v>64</v>
      </c>
      <c r="F3048">
        <v>28293.51209886001</v>
      </c>
      <c r="G3048" t="e">
        <v>#N/A</v>
      </c>
      <c r="H3048" t="e">
        <v>#N/A</v>
      </c>
    </row>
    <row r="3049" spans="1:8" x14ac:dyDescent="0.2">
      <c r="A3049" t="s">
        <v>71</v>
      </c>
      <c r="B3049">
        <v>2016</v>
      </c>
      <c r="C3049" t="s">
        <v>56</v>
      </c>
      <c r="D3049" t="s">
        <v>63</v>
      </c>
      <c r="E3049" t="s">
        <v>32</v>
      </c>
    </row>
    <row r="3050" spans="1:8" x14ac:dyDescent="0.2">
      <c r="A3050" t="s">
        <v>71</v>
      </c>
      <c r="B3050">
        <v>2016</v>
      </c>
      <c r="C3050" t="s">
        <v>56</v>
      </c>
      <c r="D3050" t="s">
        <v>63</v>
      </c>
      <c r="E3050" t="s">
        <v>58</v>
      </c>
      <c r="F3050">
        <v>28293.51209886001</v>
      </c>
      <c r="G3050" t="e">
        <v>#N/A</v>
      </c>
      <c r="H3050" t="e">
        <v>#N/A</v>
      </c>
    </row>
    <row r="3051" spans="1:8" x14ac:dyDescent="0.2">
      <c r="A3051" t="s">
        <v>71</v>
      </c>
      <c r="B3051">
        <v>2017</v>
      </c>
      <c r="C3051" t="s">
        <v>56</v>
      </c>
      <c r="D3051" t="s">
        <v>63</v>
      </c>
      <c r="E3051" t="s">
        <v>64</v>
      </c>
      <c r="F3051">
        <v>44241.839956649987</v>
      </c>
      <c r="G3051" t="e">
        <v>#N/A</v>
      </c>
      <c r="H3051" t="e">
        <v>#N/A</v>
      </c>
    </row>
    <row r="3052" spans="1:8" x14ac:dyDescent="0.2">
      <c r="A3052" t="s">
        <v>71</v>
      </c>
      <c r="B3052">
        <v>2017</v>
      </c>
      <c r="C3052" t="s">
        <v>56</v>
      </c>
      <c r="D3052" t="s">
        <v>63</v>
      </c>
      <c r="E3052" t="s">
        <v>32</v>
      </c>
    </row>
    <row r="3053" spans="1:8" x14ac:dyDescent="0.2">
      <c r="A3053" t="s">
        <v>71</v>
      </c>
      <c r="B3053">
        <v>2017</v>
      </c>
      <c r="C3053" t="s">
        <v>56</v>
      </c>
      <c r="D3053" t="s">
        <v>63</v>
      </c>
      <c r="E3053" t="s">
        <v>58</v>
      </c>
      <c r="F3053">
        <v>44241.839956649987</v>
      </c>
      <c r="G3053" t="e">
        <v>#N/A</v>
      </c>
      <c r="H3053" t="e">
        <v>#N/A</v>
      </c>
    </row>
    <row r="3054" spans="1:8" x14ac:dyDescent="0.2">
      <c r="A3054" t="s">
        <v>71</v>
      </c>
      <c r="B3054">
        <v>2018</v>
      </c>
      <c r="C3054" t="s">
        <v>56</v>
      </c>
      <c r="D3054" t="s">
        <v>63</v>
      </c>
      <c r="E3054" t="s">
        <v>64</v>
      </c>
      <c r="F3054">
        <v>24096.439097180009</v>
      </c>
      <c r="G3054" t="e">
        <v>#N/A</v>
      </c>
      <c r="H3054" t="e">
        <v>#N/A</v>
      </c>
    </row>
    <row r="3055" spans="1:8" x14ac:dyDescent="0.2">
      <c r="A3055" t="s">
        <v>71</v>
      </c>
      <c r="B3055">
        <v>2018</v>
      </c>
      <c r="C3055" t="s">
        <v>56</v>
      </c>
      <c r="D3055" t="s">
        <v>63</v>
      </c>
      <c r="E3055" t="s">
        <v>32</v>
      </c>
    </row>
    <row r="3056" spans="1:8" x14ac:dyDescent="0.2">
      <c r="A3056" t="s">
        <v>71</v>
      </c>
      <c r="B3056">
        <v>2018</v>
      </c>
      <c r="C3056" t="s">
        <v>56</v>
      </c>
      <c r="D3056" t="s">
        <v>63</v>
      </c>
      <c r="E3056" t="s">
        <v>58</v>
      </c>
      <c r="F3056">
        <v>24096.439097180009</v>
      </c>
      <c r="G3056" t="e">
        <v>#N/A</v>
      </c>
      <c r="H3056" t="e">
        <v>#N/A</v>
      </c>
    </row>
    <row r="3057" spans="1:8" x14ac:dyDescent="0.2">
      <c r="A3057" t="s">
        <v>71</v>
      </c>
      <c r="B3057">
        <v>2019</v>
      </c>
      <c r="C3057" t="s">
        <v>56</v>
      </c>
      <c r="D3057" t="s">
        <v>63</v>
      </c>
      <c r="E3057" t="s">
        <v>64</v>
      </c>
      <c r="F3057">
        <v>8056.6188801099934</v>
      </c>
      <c r="G3057" t="e">
        <v>#N/A</v>
      </c>
      <c r="H3057" t="e">
        <v>#N/A</v>
      </c>
    </row>
    <row r="3058" spans="1:8" x14ac:dyDescent="0.2">
      <c r="A3058" t="s">
        <v>71</v>
      </c>
      <c r="B3058">
        <v>2019</v>
      </c>
      <c r="C3058" t="s">
        <v>56</v>
      </c>
      <c r="D3058" t="s">
        <v>63</v>
      </c>
      <c r="E3058" t="s">
        <v>32</v>
      </c>
    </row>
    <row r="3059" spans="1:8" x14ac:dyDescent="0.2">
      <c r="A3059" t="s">
        <v>71</v>
      </c>
      <c r="B3059">
        <v>2019</v>
      </c>
      <c r="C3059" t="s">
        <v>56</v>
      </c>
      <c r="D3059" t="s">
        <v>63</v>
      </c>
      <c r="E3059" t="s">
        <v>58</v>
      </c>
      <c r="F3059">
        <v>8056.6188801099934</v>
      </c>
      <c r="G3059" t="e">
        <v>#N/A</v>
      </c>
      <c r="H3059" t="e">
        <v>#N/A</v>
      </c>
    </row>
    <row r="3060" spans="1:8" x14ac:dyDescent="0.2">
      <c r="A3060" t="s">
        <v>71</v>
      </c>
      <c r="B3060">
        <v>2009</v>
      </c>
      <c r="C3060" t="s">
        <v>56</v>
      </c>
      <c r="D3060" t="s">
        <v>65</v>
      </c>
      <c r="E3060" t="s">
        <v>66</v>
      </c>
    </row>
    <row r="3061" spans="1:8" x14ac:dyDescent="0.2">
      <c r="A3061" t="s">
        <v>71</v>
      </c>
      <c r="B3061">
        <v>2009</v>
      </c>
      <c r="C3061" t="s">
        <v>56</v>
      </c>
      <c r="D3061" t="s">
        <v>65</v>
      </c>
      <c r="E3061" t="s">
        <v>83</v>
      </c>
      <c r="F3061">
        <v>19173.657629969992</v>
      </c>
      <c r="G3061" t="e">
        <v>#N/A</v>
      </c>
      <c r="H3061" t="e">
        <v>#N/A</v>
      </c>
    </row>
    <row r="3062" spans="1:8" x14ac:dyDescent="0.2">
      <c r="A3062" t="s">
        <v>71</v>
      </c>
      <c r="B3062">
        <v>2009</v>
      </c>
      <c r="C3062" t="s">
        <v>56</v>
      </c>
      <c r="D3062" t="s">
        <v>65</v>
      </c>
      <c r="E3062" t="s">
        <v>67</v>
      </c>
    </row>
    <row r="3063" spans="1:8" x14ac:dyDescent="0.2">
      <c r="A3063" t="s">
        <v>71</v>
      </c>
      <c r="B3063">
        <v>2009</v>
      </c>
      <c r="C3063" t="s">
        <v>56</v>
      </c>
      <c r="D3063" t="s">
        <v>65</v>
      </c>
      <c r="E3063" t="s">
        <v>68</v>
      </c>
    </row>
    <row r="3064" spans="1:8" x14ac:dyDescent="0.2">
      <c r="A3064" t="s">
        <v>71</v>
      </c>
      <c r="B3064">
        <v>2009</v>
      </c>
      <c r="C3064" t="s">
        <v>56</v>
      </c>
      <c r="D3064" t="s">
        <v>65</v>
      </c>
      <c r="E3064" t="s">
        <v>58</v>
      </c>
      <c r="F3064">
        <v>19173.657629969992</v>
      </c>
      <c r="G3064" t="e">
        <v>#N/A</v>
      </c>
      <c r="H3064" t="e">
        <v>#N/A</v>
      </c>
    </row>
    <row r="3065" spans="1:8" x14ac:dyDescent="0.2">
      <c r="A3065" t="s">
        <v>71</v>
      </c>
      <c r="B3065">
        <v>2010</v>
      </c>
      <c r="C3065" t="s">
        <v>56</v>
      </c>
      <c r="D3065" t="s">
        <v>65</v>
      </c>
      <c r="E3065" t="s">
        <v>66</v>
      </c>
    </row>
    <row r="3066" spans="1:8" x14ac:dyDescent="0.2">
      <c r="A3066" t="s">
        <v>71</v>
      </c>
      <c r="B3066">
        <v>2010</v>
      </c>
      <c r="C3066" t="s">
        <v>56</v>
      </c>
      <c r="D3066" t="s">
        <v>65</v>
      </c>
      <c r="E3066" t="s">
        <v>83</v>
      </c>
      <c r="F3066">
        <v>21942.017947909982</v>
      </c>
      <c r="G3066" t="e">
        <v>#N/A</v>
      </c>
      <c r="H3066" t="e">
        <v>#N/A</v>
      </c>
    </row>
    <row r="3067" spans="1:8" x14ac:dyDescent="0.2">
      <c r="A3067" t="s">
        <v>71</v>
      </c>
      <c r="B3067">
        <v>2010</v>
      </c>
      <c r="C3067" t="s">
        <v>56</v>
      </c>
      <c r="D3067" t="s">
        <v>65</v>
      </c>
      <c r="E3067" t="s">
        <v>67</v>
      </c>
    </row>
    <row r="3068" spans="1:8" x14ac:dyDescent="0.2">
      <c r="A3068" t="s">
        <v>71</v>
      </c>
      <c r="B3068">
        <v>2010</v>
      </c>
      <c r="C3068" t="s">
        <v>56</v>
      </c>
      <c r="D3068" t="s">
        <v>65</v>
      </c>
      <c r="E3068" t="s">
        <v>68</v>
      </c>
    </row>
    <row r="3069" spans="1:8" x14ac:dyDescent="0.2">
      <c r="A3069" t="s">
        <v>71</v>
      </c>
      <c r="B3069">
        <v>2010</v>
      </c>
      <c r="C3069" t="s">
        <v>56</v>
      </c>
      <c r="D3069" t="s">
        <v>65</v>
      </c>
      <c r="E3069" t="s">
        <v>58</v>
      </c>
      <c r="F3069">
        <v>21942.017947909982</v>
      </c>
      <c r="G3069" t="e">
        <v>#N/A</v>
      </c>
      <c r="H3069" t="e">
        <v>#N/A</v>
      </c>
    </row>
    <row r="3070" spans="1:8" x14ac:dyDescent="0.2">
      <c r="A3070" t="s">
        <v>71</v>
      </c>
      <c r="B3070">
        <v>2011</v>
      </c>
      <c r="C3070" t="s">
        <v>56</v>
      </c>
      <c r="D3070" t="s">
        <v>65</v>
      </c>
      <c r="E3070" t="s">
        <v>66</v>
      </c>
    </row>
    <row r="3071" spans="1:8" x14ac:dyDescent="0.2">
      <c r="A3071" t="s">
        <v>71</v>
      </c>
      <c r="B3071">
        <v>2011</v>
      </c>
      <c r="C3071" t="s">
        <v>56</v>
      </c>
      <c r="D3071" t="s">
        <v>65</v>
      </c>
      <c r="E3071" t="s">
        <v>83</v>
      </c>
      <c r="F3071">
        <v>28676.910011578402</v>
      </c>
      <c r="G3071" t="e">
        <v>#N/A</v>
      </c>
      <c r="H3071" t="e">
        <v>#N/A</v>
      </c>
    </row>
    <row r="3072" spans="1:8" x14ac:dyDescent="0.2">
      <c r="A3072" t="s">
        <v>71</v>
      </c>
      <c r="B3072">
        <v>2011</v>
      </c>
      <c r="C3072" t="s">
        <v>56</v>
      </c>
      <c r="D3072" t="s">
        <v>65</v>
      </c>
      <c r="E3072" t="s">
        <v>67</v>
      </c>
    </row>
    <row r="3073" spans="1:8" x14ac:dyDescent="0.2">
      <c r="A3073" t="s">
        <v>71</v>
      </c>
      <c r="B3073">
        <v>2011</v>
      </c>
      <c r="C3073" t="s">
        <v>56</v>
      </c>
      <c r="D3073" t="s">
        <v>65</v>
      </c>
      <c r="E3073" t="s">
        <v>68</v>
      </c>
    </row>
    <row r="3074" spans="1:8" x14ac:dyDescent="0.2">
      <c r="A3074" t="s">
        <v>71</v>
      </c>
      <c r="B3074">
        <v>2011</v>
      </c>
      <c r="C3074" t="s">
        <v>56</v>
      </c>
      <c r="D3074" t="s">
        <v>65</v>
      </c>
      <c r="E3074" t="s">
        <v>58</v>
      </c>
      <c r="F3074">
        <v>28676.910011578402</v>
      </c>
      <c r="G3074" t="e">
        <v>#N/A</v>
      </c>
      <c r="H3074" t="e">
        <v>#N/A</v>
      </c>
    </row>
    <row r="3075" spans="1:8" x14ac:dyDescent="0.2">
      <c r="A3075" t="s">
        <v>71</v>
      </c>
      <c r="B3075">
        <v>2012</v>
      </c>
      <c r="C3075" t="s">
        <v>56</v>
      </c>
      <c r="D3075" t="s">
        <v>65</v>
      </c>
      <c r="E3075" t="s">
        <v>66</v>
      </c>
    </row>
    <row r="3076" spans="1:8" x14ac:dyDescent="0.2">
      <c r="A3076" t="s">
        <v>71</v>
      </c>
      <c r="B3076">
        <v>2012</v>
      </c>
      <c r="C3076" t="s">
        <v>56</v>
      </c>
      <c r="D3076" t="s">
        <v>65</v>
      </c>
      <c r="E3076" t="s">
        <v>83</v>
      </c>
      <c r="F3076">
        <v>63296.413741765005</v>
      </c>
      <c r="G3076" t="e">
        <v>#N/A</v>
      </c>
      <c r="H3076" t="e">
        <v>#N/A</v>
      </c>
    </row>
    <row r="3077" spans="1:8" x14ac:dyDescent="0.2">
      <c r="A3077" t="s">
        <v>71</v>
      </c>
      <c r="B3077">
        <v>2012</v>
      </c>
      <c r="C3077" t="s">
        <v>56</v>
      </c>
      <c r="D3077" t="s">
        <v>65</v>
      </c>
      <c r="E3077" t="s">
        <v>67</v>
      </c>
    </row>
    <row r="3078" spans="1:8" x14ac:dyDescent="0.2">
      <c r="A3078" t="s">
        <v>71</v>
      </c>
      <c r="B3078">
        <v>2012</v>
      </c>
      <c r="C3078" t="s">
        <v>56</v>
      </c>
      <c r="D3078" t="s">
        <v>65</v>
      </c>
      <c r="E3078" t="s">
        <v>68</v>
      </c>
    </row>
    <row r="3079" spans="1:8" x14ac:dyDescent="0.2">
      <c r="A3079" t="s">
        <v>71</v>
      </c>
      <c r="B3079">
        <v>2012</v>
      </c>
      <c r="C3079" t="s">
        <v>56</v>
      </c>
      <c r="D3079" t="s">
        <v>65</v>
      </c>
      <c r="E3079" t="s">
        <v>58</v>
      </c>
      <c r="F3079">
        <v>63296.413741765005</v>
      </c>
      <c r="G3079" t="e">
        <v>#N/A</v>
      </c>
      <c r="H3079" t="e">
        <v>#N/A</v>
      </c>
    </row>
    <row r="3080" spans="1:8" x14ac:dyDescent="0.2">
      <c r="A3080" t="s">
        <v>71</v>
      </c>
      <c r="B3080">
        <v>2013</v>
      </c>
      <c r="C3080" t="s">
        <v>56</v>
      </c>
      <c r="D3080" t="s">
        <v>65</v>
      </c>
      <c r="E3080" t="s">
        <v>66</v>
      </c>
    </row>
    <row r="3081" spans="1:8" x14ac:dyDescent="0.2">
      <c r="A3081" t="s">
        <v>71</v>
      </c>
      <c r="B3081">
        <v>2013</v>
      </c>
      <c r="C3081" t="s">
        <v>56</v>
      </c>
      <c r="D3081" t="s">
        <v>65</v>
      </c>
      <c r="E3081" t="s">
        <v>83</v>
      </c>
      <c r="F3081">
        <v>18293.031530990018</v>
      </c>
      <c r="G3081" t="e">
        <v>#N/A</v>
      </c>
      <c r="H3081" t="e">
        <v>#N/A</v>
      </c>
    </row>
    <row r="3082" spans="1:8" x14ac:dyDescent="0.2">
      <c r="A3082" t="s">
        <v>71</v>
      </c>
      <c r="B3082">
        <v>2013</v>
      </c>
      <c r="C3082" t="s">
        <v>56</v>
      </c>
      <c r="D3082" t="s">
        <v>65</v>
      </c>
      <c r="E3082" t="s">
        <v>67</v>
      </c>
    </row>
    <row r="3083" spans="1:8" x14ac:dyDescent="0.2">
      <c r="A3083" t="s">
        <v>71</v>
      </c>
      <c r="B3083">
        <v>2013</v>
      </c>
      <c r="C3083" t="s">
        <v>56</v>
      </c>
      <c r="D3083" t="s">
        <v>65</v>
      </c>
      <c r="E3083" t="s">
        <v>68</v>
      </c>
    </row>
    <row r="3084" spans="1:8" x14ac:dyDescent="0.2">
      <c r="A3084" t="s">
        <v>71</v>
      </c>
      <c r="B3084">
        <v>2013</v>
      </c>
      <c r="C3084" t="s">
        <v>56</v>
      </c>
      <c r="D3084" t="s">
        <v>65</v>
      </c>
      <c r="E3084" t="s">
        <v>58</v>
      </c>
      <c r="F3084">
        <v>18293.031530990018</v>
      </c>
      <c r="G3084" t="e">
        <v>#N/A</v>
      </c>
      <c r="H3084" t="e">
        <v>#N/A</v>
      </c>
    </row>
    <row r="3085" spans="1:8" x14ac:dyDescent="0.2">
      <c r="A3085" t="s">
        <v>71</v>
      </c>
      <c r="B3085">
        <v>2014</v>
      </c>
      <c r="C3085" t="s">
        <v>56</v>
      </c>
      <c r="D3085" t="s">
        <v>65</v>
      </c>
      <c r="E3085" t="s">
        <v>66</v>
      </c>
    </row>
    <row r="3086" spans="1:8" x14ac:dyDescent="0.2">
      <c r="A3086" t="s">
        <v>71</v>
      </c>
      <c r="B3086">
        <v>2014</v>
      </c>
      <c r="C3086" t="s">
        <v>56</v>
      </c>
      <c r="D3086" t="s">
        <v>65</v>
      </c>
      <c r="E3086" t="s">
        <v>83</v>
      </c>
      <c r="F3086">
        <v>25105.254772199991</v>
      </c>
      <c r="G3086" t="e">
        <v>#N/A</v>
      </c>
      <c r="H3086" t="e">
        <v>#N/A</v>
      </c>
    </row>
    <row r="3087" spans="1:8" x14ac:dyDescent="0.2">
      <c r="A3087" t="s">
        <v>71</v>
      </c>
      <c r="B3087">
        <v>2014</v>
      </c>
      <c r="C3087" t="s">
        <v>56</v>
      </c>
      <c r="D3087" t="s">
        <v>65</v>
      </c>
      <c r="E3087" t="s">
        <v>67</v>
      </c>
    </row>
    <row r="3088" spans="1:8" x14ac:dyDescent="0.2">
      <c r="A3088" t="s">
        <v>71</v>
      </c>
      <c r="B3088">
        <v>2014</v>
      </c>
      <c r="C3088" t="s">
        <v>56</v>
      </c>
      <c r="D3088" t="s">
        <v>65</v>
      </c>
      <c r="E3088" t="s">
        <v>68</v>
      </c>
    </row>
    <row r="3089" spans="1:8" x14ac:dyDescent="0.2">
      <c r="A3089" t="s">
        <v>71</v>
      </c>
      <c r="B3089">
        <v>2014</v>
      </c>
      <c r="C3089" t="s">
        <v>56</v>
      </c>
      <c r="D3089" t="s">
        <v>65</v>
      </c>
      <c r="E3089" t="s">
        <v>58</v>
      </c>
      <c r="F3089">
        <v>25105.254772199991</v>
      </c>
      <c r="G3089" t="e">
        <v>#N/A</v>
      </c>
      <c r="H3089" t="e">
        <v>#N/A</v>
      </c>
    </row>
    <row r="3090" spans="1:8" x14ac:dyDescent="0.2">
      <c r="A3090" t="s">
        <v>71</v>
      </c>
      <c r="B3090">
        <v>2015</v>
      </c>
      <c r="C3090" t="s">
        <v>56</v>
      </c>
      <c r="D3090" t="s">
        <v>65</v>
      </c>
      <c r="E3090" t="s">
        <v>66</v>
      </c>
    </row>
    <row r="3091" spans="1:8" x14ac:dyDescent="0.2">
      <c r="A3091" t="s">
        <v>71</v>
      </c>
      <c r="B3091">
        <v>2015</v>
      </c>
      <c r="C3091" t="s">
        <v>56</v>
      </c>
      <c r="D3091" t="s">
        <v>65</v>
      </c>
      <c r="E3091" t="s">
        <v>83</v>
      </c>
      <c r="F3091">
        <v>25543.70410685999</v>
      </c>
      <c r="G3091" t="e">
        <v>#N/A</v>
      </c>
      <c r="H3091" t="e">
        <v>#N/A</v>
      </c>
    </row>
    <row r="3092" spans="1:8" x14ac:dyDescent="0.2">
      <c r="A3092" t="s">
        <v>71</v>
      </c>
      <c r="B3092">
        <v>2015</v>
      </c>
      <c r="C3092" t="s">
        <v>56</v>
      </c>
      <c r="D3092" t="s">
        <v>65</v>
      </c>
      <c r="E3092" t="s">
        <v>67</v>
      </c>
    </row>
    <row r="3093" spans="1:8" x14ac:dyDescent="0.2">
      <c r="A3093" t="s">
        <v>71</v>
      </c>
      <c r="B3093">
        <v>2015</v>
      </c>
      <c r="C3093" t="s">
        <v>56</v>
      </c>
      <c r="D3093" t="s">
        <v>65</v>
      </c>
      <c r="E3093" t="s">
        <v>68</v>
      </c>
    </row>
    <row r="3094" spans="1:8" x14ac:dyDescent="0.2">
      <c r="A3094" t="s">
        <v>71</v>
      </c>
      <c r="B3094">
        <v>2015</v>
      </c>
      <c r="C3094" t="s">
        <v>56</v>
      </c>
      <c r="D3094" t="s">
        <v>65</v>
      </c>
      <c r="E3094" t="s">
        <v>58</v>
      </c>
      <c r="F3094">
        <v>25543.70410685999</v>
      </c>
      <c r="G3094" t="e">
        <v>#N/A</v>
      </c>
      <c r="H3094" t="e">
        <v>#N/A</v>
      </c>
    </row>
    <row r="3095" spans="1:8" x14ac:dyDescent="0.2">
      <c r="A3095" t="s">
        <v>71</v>
      </c>
      <c r="B3095">
        <v>2016</v>
      </c>
      <c r="C3095" t="s">
        <v>56</v>
      </c>
      <c r="D3095" t="s">
        <v>65</v>
      </c>
      <c r="E3095" t="s">
        <v>66</v>
      </c>
    </row>
    <row r="3096" spans="1:8" x14ac:dyDescent="0.2">
      <c r="A3096" t="s">
        <v>71</v>
      </c>
      <c r="B3096">
        <v>2016</v>
      </c>
      <c r="C3096" t="s">
        <v>56</v>
      </c>
      <c r="D3096" t="s">
        <v>65</v>
      </c>
      <c r="E3096" t="s">
        <v>83</v>
      </c>
      <c r="F3096">
        <v>16151.098254460001</v>
      </c>
      <c r="G3096" t="e">
        <v>#N/A</v>
      </c>
      <c r="H3096" t="e">
        <v>#N/A</v>
      </c>
    </row>
    <row r="3097" spans="1:8" x14ac:dyDescent="0.2">
      <c r="A3097" t="s">
        <v>71</v>
      </c>
      <c r="B3097">
        <v>2016</v>
      </c>
      <c r="C3097" t="s">
        <v>56</v>
      </c>
      <c r="D3097" t="s">
        <v>65</v>
      </c>
      <c r="E3097" t="s">
        <v>67</v>
      </c>
    </row>
    <row r="3098" spans="1:8" x14ac:dyDescent="0.2">
      <c r="A3098" t="s">
        <v>71</v>
      </c>
      <c r="B3098">
        <v>2016</v>
      </c>
      <c r="C3098" t="s">
        <v>56</v>
      </c>
      <c r="D3098" t="s">
        <v>65</v>
      </c>
      <c r="E3098" t="s">
        <v>68</v>
      </c>
    </row>
    <row r="3099" spans="1:8" x14ac:dyDescent="0.2">
      <c r="A3099" t="s">
        <v>71</v>
      </c>
      <c r="B3099">
        <v>2016</v>
      </c>
      <c r="C3099" t="s">
        <v>56</v>
      </c>
      <c r="D3099" t="s">
        <v>65</v>
      </c>
      <c r="E3099" t="s">
        <v>58</v>
      </c>
      <c r="F3099">
        <v>16151.098254460001</v>
      </c>
      <c r="G3099" t="e">
        <v>#N/A</v>
      </c>
      <c r="H3099" t="e">
        <v>#N/A</v>
      </c>
    </row>
    <row r="3100" spans="1:8" x14ac:dyDescent="0.2">
      <c r="A3100" t="s">
        <v>71</v>
      </c>
      <c r="B3100">
        <v>2017</v>
      </c>
      <c r="C3100" t="s">
        <v>56</v>
      </c>
      <c r="D3100" t="s">
        <v>65</v>
      </c>
      <c r="E3100" t="s">
        <v>66</v>
      </c>
    </row>
    <row r="3101" spans="1:8" x14ac:dyDescent="0.2">
      <c r="A3101" t="s">
        <v>71</v>
      </c>
      <c r="B3101">
        <v>2017</v>
      </c>
      <c r="C3101" t="s">
        <v>56</v>
      </c>
      <c r="D3101" t="s">
        <v>65</v>
      </c>
      <c r="E3101" t="s">
        <v>83</v>
      </c>
      <c r="F3101">
        <v>14823.372291130008</v>
      </c>
      <c r="G3101" t="e">
        <v>#N/A</v>
      </c>
      <c r="H3101" t="e">
        <v>#N/A</v>
      </c>
    </row>
    <row r="3102" spans="1:8" x14ac:dyDescent="0.2">
      <c r="A3102" t="s">
        <v>71</v>
      </c>
      <c r="B3102">
        <v>2017</v>
      </c>
      <c r="C3102" t="s">
        <v>56</v>
      </c>
      <c r="D3102" t="s">
        <v>65</v>
      </c>
      <c r="E3102" t="s">
        <v>67</v>
      </c>
    </row>
    <row r="3103" spans="1:8" x14ac:dyDescent="0.2">
      <c r="A3103" t="s">
        <v>71</v>
      </c>
      <c r="B3103">
        <v>2017</v>
      </c>
      <c r="C3103" t="s">
        <v>56</v>
      </c>
      <c r="D3103" t="s">
        <v>65</v>
      </c>
      <c r="E3103" t="s">
        <v>68</v>
      </c>
    </row>
    <row r="3104" spans="1:8" x14ac:dyDescent="0.2">
      <c r="A3104" t="s">
        <v>71</v>
      </c>
      <c r="B3104">
        <v>2017</v>
      </c>
      <c r="C3104" t="s">
        <v>56</v>
      </c>
      <c r="D3104" t="s">
        <v>65</v>
      </c>
      <c r="E3104" t="s">
        <v>58</v>
      </c>
      <c r="F3104">
        <v>14823.372291130008</v>
      </c>
      <c r="G3104" t="e">
        <v>#N/A</v>
      </c>
      <c r="H3104" t="e">
        <v>#N/A</v>
      </c>
    </row>
    <row r="3105" spans="1:8" x14ac:dyDescent="0.2">
      <c r="A3105" t="s">
        <v>71</v>
      </c>
      <c r="B3105">
        <v>2018</v>
      </c>
      <c r="C3105" t="s">
        <v>56</v>
      </c>
      <c r="D3105" t="s">
        <v>65</v>
      </c>
      <c r="E3105" t="s">
        <v>66</v>
      </c>
    </row>
    <row r="3106" spans="1:8" x14ac:dyDescent="0.2">
      <c r="A3106" t="s">
        <v>71</v>
      </c>
      <c r="B3106">
        <v>2018</v>
      </c>
      <c r="C3106" t="s">
        <v>56</v>
      </c>
      <c r="D3106" t="s">
        <v>65</v>
      </c>
      <c r="E3106" t="s">
        <v>83</v>
      </c>
      <c r="F3106">
        <v>16618.567342200018</v>
      </c>
      <c r="G3106" t="e">
        <v>#N/A</v>
      </c>
      <c r="H3106" t="e">
        <v>#N/A</v>
      </c>
    </row>
    <row r="3107" spans="1:8" x14ac:dyDescent="0.2">
      <c r="A3107" t="s">
        <v>71</v>
      </c>
      <c r="B3107">
        <v>2018</v>
      </c>
      <c r="C3107" t="s">
        <v>56</v>
      </c>
      <c r="D3107" t="s">
        <v>65</v>
      </c>
      <c r="E3107" t="s">
        <v>67</v>
      </c>
    </row>
    <row r="3108" spans="1:8" x14ac:dyDescent="0.2">
      <c r="A3108" t="s">
        <v>71</v>
      </c>
      <c r="B3108">
        <v>2018</v>
      </c>
      <c r="C3108" t="s">
        <v>56</v>
      </c>
      <c r="D3108" t="s">
        <v>65</v>
      </c>
      <c r="E3108" t="s">
        <v>68</v>
      </c>
    </row>
    <row r="3109" spans="1:8" x14ac:dyDescent="0.2">
      <c r="A3109" t="s">
        <v>71</v>
      </c>
      <c r="B3109">
        <v>2018</v>
      </c>
      <c r="C3109" t="s">
        <v>56</v>
      </c>
      <c r="D3109" t="s">
        <v>65</v>
      </c>
      <c r="E3109" t="s">
        <v>58</v>
      </c>
      <c r="F3109">
        <v>16618.567342200018</v>
      </c>
      <c r="G3109" t="e">
        <v>#N/A</v>
      </c>
      <c r="H3109" t="e">
        <v>#N/A</v>
      </c>
    </row>
    <row r="3110" spans="1:8" x14ac:dyDescent="0.2">
      <c r="A3110" t="s">
        <v>71</v>
      </c>
      <c r="B3110">
        <v>2019</v>
      </c>
      <c r="C3110" t="s">
        <v>56</v>
      </c>
      <c r="D3110" t="s">
        <v>65</v>
      </c>
      <c r="E3110" t="s">
        <v>66</v>
      </c>
    </row>
    <row r="3111" spans="1:8" x14ac:dyDescent="0.2">
      <c r="A3111" t="s">
        <v>71</v>
      </c>
      <c r="B3111">
        <v>2019</v>
      </c>
      <c r="C3111" t="s">
        <v>56</v>
      </c>
      <c r="D3111" t="s">
        <v>65</v>
      </c>
      <c r="E3111" t="s">
        <v>83</v>
      </c>
      <c r="F3111">
        <v>13748.564406469977</v>
      </c>
      <c r="G3111" t="e">
        <v>#N/A</v>
      </c>
      <c r="H3111" t="e">
        <v>#N/A</v>
      </c>
    </row>
    <row r="3112" spans="1:8" x14ac:dyDescent="0.2">
      <c r="A3112" t="s">
        <v>71</v>
      </c>
      <c r="B3112">
        <v>2019</v>
      </c>
      <c r="C3112" t="s">
        <v>56</v>
      </c>
      <c r="D3112" t="s">
        <v>65</v>
      </c>
      <c r="E3112" t="s">
        <v>67</v>
      </c>
    </row>
    <row r="3113" spans="1:8" x14ac:dyDescent="0.2">
      <c r="A3113" t="s">
        <v>71</v>
      </c>
      <c r="B3113">
        <v>2019</v>
      </c>
      <c r="C3113" t="s">
        <v>56</v>
      </c>
      <c r="D3113" t="s">
        <v>65</v>
      </c>
      <c r="E3113" t="s">
        <v>68</v>
      </c>
    </row>
    <row r="3114" spans="1:8" x14ac:dyDescent="0.2">
      <c r="A3114" t="s">
        <v>71</v>
      </c>
      <c r="B3114">
        <v>2019</v>
      </c>
      <c r="C3114" t="s">
        <v>56</v>
      </c>
      <c r="D3114" t="s">
        <v>65</v>
      </c>
      <c r="E3114" t="s">
        <v>58</v>
      </c>
      <c r="F3114">
        <v>13748.564406469977</v>
      </c>
      <c r="G3114" t="e">
        <v>#N/A</v>
      </c>
      <c r="H3114" t="e">
        <v>#N/A</v>
      </c>
    </row>
    <row r="3115" spans="1:8" x14ac:dyDescent="0.2">
      <c r="A3115" t="s">
        <v>71</v>
      </c>
      <c r="B3115">
        <v>2009</v>
      </c>
      <c r="C3115" t="s">
        <v>56</v>
      </c>
      <c r="D3115" t="s">
        <v>84</v>
      </c>
      <c r="E3115" t="s">
        <v>58</v>
      </c>
      <c r="F3115">
        <v>1787.3442841099982</v>
      </c>
      <c r="G3115" t="e">
        <v>#N/A</v>
      </c>
      <c r="H3115" t="e">
        <v>#N/A</v>
      </c>
    </row>
    <row r="3116" spans="1:8" x14ac:dyDescent="0.2">
      <c r="A3116" t="s">
        <v>71</v>
      </c>
      <c r="B3116">
        <v>2010</v>
      </c>
      <c r="C3116" t="s">
        <v>56</v>
      </c>
      <c r="D3116" t="s">
        <v>84</v>
      </c>
      <c r="E3116" t="s">
        <v>58</v>
      </c>
      <c r="F3116">
        <v>34.277749000000014</v>
      </c>
      <c r="G3116" t="e">
        <v>#N/A</v>
      </c>
      <c r="H3116" t="e">
        <v>#N/A</v>
      </c>
    </row>
    <row r="3117" spans="1:8" x14ac:dyDescent="0.2">
      <c r="A3117" t="s">
        <v>71</v>
      </c>
      <c r="B3117">
        <v>2011</v>
      </c>
      <c r="C3117" t="s">
        <v>56</v>
      </c>
      <c r="D3117" t="s">
        <v>84</v>
      </c>
      <c r="E3117" t="s">
        <v>58</v>
      </c>
      <c r="F3117">
        <v>0</v>
      </c>
      <c r="G3117" t="e">
        <v>#N/A</v>
      </c>
      <c r="H3117" t="e">
        <v>#N/A</v>
      </c>
    </row>
    <row r="3118" spans="1:8" x14ac:dyDescent="0.2">
      <c r="A3118" t="s">
        <v>71</v>
      </c>
      <c r="B3118">
        <v>2012</v>
      </c>
      <c r="C3118" t="s">
        <v>56</v>
      </c>
      <c r="D3118" t="s">
        <v>84</v>
      </c>
      <c r="E3118" t="s">
        <v>58</v>
      </c>
      <c r="F3118">
        <v>16.084925083599998</v>
      </c>
      <c r="G3118" t="e">
        <v>#N/A</v>
      </c>
      <c r="H3118" t="e">
        <v>#N/A</v>
      </c>
    </row>
    <row r="3119" spans="1:8" x14ac:dyDescent="0.2">
      <c r="A3119" t="s">
        <v>71</v>
      </c>
      <c r="B3119">
        <v>2013</v>
      </c>
      <c r="C3119" t="s">
        <v>56</v>
      </c>
      <c r="D3119" t="s">
        <v>84</v>
      </c>
      <c r="E3119" t="s">
        <v>58</v>
      </c>
      <c r="F3119">
        <v>69.307167440000143</v>
      </c>
      <c r="G3119" t="e">
        <v>#N/A</v>
      </c>
      <c r="H3119" t="e">
        <v>#N/A</v>
      </c>
    </row>
    <row r="3120" spans="1:8" x14ac:dyDescent="0.2">
      <c r="A3120" t="s">
        <v>71</v>
      </c>
      <c r="B3120">
        <v>2014</v>
      </c>
      <c r="C3120" t="s">
        <v>56</v>
      </c>
      <c r="D3120" t="s">
        <v>84</v>
      </c>
      <c r="E3120" t="s">
        <v>58</v>
      </c>
      <c r="F3120">
        <v>60.88951278000016</v>
      </c>
      <c r="G3120" t="e">
        <v>#N/A</v>
      </c>
      <c r="H3120" t="e">
        <v>#N/A</v>
      </c>
    </row>
    <row r="3121" spans="1:8" x14ac:dyDescent="0.2">
      <c r="A3121" t="s">
        <v>71</v>
      </c>
      <c r="B3121">
        <v>2015</v>
      </c>
      <c r="C3121" t="s">
        <v>56</v>
      </c>
      <c r="D3121" t="s">
        <v>84</v>
      </c>
      <c r="E3121" t="s">
        <v>58</v>
      </c>
      <c r="F3121">
        <v>0.26789700000000011</v>
      </c>
      <c r="G3121" t="e">
        <v>#N/A</v>
      </c>
      <c r="H3121" t="e">
        <v>#N/A</v>
      </c>
    </row>
    <row r="3122" spans="1:8" x14ac:dyDescent="0.2">
      <c r="A3122" t="s">
        <v>71</v>
      </c>
      <c r="B3122">
        <v>2016</v>
      </c>
      <c r="C3122" t="s">
        <v>56</v>
      </c>
      <c r="D3122" t="s">
        <v>84</v>
      </c>
      <c r="E3122" t="s">
        <v>58</v>
      </c>
      <c r="F3122">
        <v>0</v>
      </c>
      <c r="G3122" t="e">
        <v>#N/A</v>
      </c>
      <c r="H3122" t="e">
        <v>#N/A</v>
      </c>
    </row>
    <row r="3123" spans="1:8" x14ac:dyDescent="0.2">
      <c r="A3123" t="s">
        <v>71</v>
      </c>
      <c r="B3123">
        <v>2017</v>
      </c>
      <c r="C3123" t="s">
        <v>56</v>
      </c>
      <c r="D3123" t="s">
        <v>84</v>
      </c>
      <c r="E3123" t="s">
        <v>58</v>
      </c>
      <c r="F3123">
        <v>0</v>
      </c>
      <c r="G3123" t="e">
        <v>#N/A</v>
      </c>
      <c r="H3123" t="e">
        <v>#N/A</v>
      </c>
    </row>
    <row r="3124" spans="1:8" x14ac:dyDescent="0.2">
      <c r="A3124" t="s">
        <v>71</v>
      </c>
      <c r="B3124">
        <v>2018</v>
      </c>
      <c r="C3124" t="s">
        <v>56</v>
      </c>
      <c r="D3124" t="s">
        <v>84</v>
      </c>
      <c r="E3124" t="s">
        <v>58</v>
      </c>
      <c r="F3124">
        <v>0</v>
      </c>
      <c r="G3124" t="e">
        <v>#N/A</v>
      </c>
      <c r="H3124" t="e">
        <v>#N/A</v>
      </c>
    </row>
    <row r="3125" spans="1:8" x14ac:dyDescent="0.2">
      <c r="A3125" t="s">
        <v>71</v>
      </c>
      <c r="B3125">
        <v>2019</v>
      </c>
      <c r="C3125" t="s">
        <v>56</v>
      </c>
      <c r="D3125" t="s">
        <v>84</v>
      </c>
      <c r="E3125" t="s">
        <v>58</v>
      </c>
      <c r="F3125">
        <v>0</v>
      </c>
      <c r="G3125" t="e">
        <v>#N/A</v>
      </c>
      <c r="H3125" t="e">
        <v>#N/A</v>
      </c>
    </row>
    <row r="3126" spans="1:8" x14ac:dyDescent="0.2">
      <c r="A3126" t="s">
        <v>43</v>
      </c>
      <c r="B3126">
        <v>2008</v>
      </c>
      <c r="C3126" t="s">
        <v>56</v>
      </c>
      <c r="D3126" t="s">
        <v>57</v>
      </c>
      <c r="E3126" t="s">
        <v>58</v>
      </c>
      <c r="F3126">
        <v>783.3</v>
      </c>
      <c r="G3126">
        <v>125.18373510638493</v>
      </c>
      <c r="H3126">
        <v>0.4479643917890983</v>
      </c>
    </row>
    <row r="3127" spans="1:8" x14ac:dyDescent="0.2">
      <c r="A3127" t="s">
        <v>43</v>
      </c>
      <c r="B3127">
        <v>2009</v>
      </c>
      <c r="C3127" t="s">
        <v>56</v>
      </c>
      <c r="D3127" t="s">
        <v>57</v>
      </c>
      <c r="E3127" t="s">
        <v>58</v>
      </c>
      <c r="F3127">
        <v>1795.48</v>
      </c>
      <c r="G3127">
        <v>285.0470657380539</v>
      </c>
      <c r="H3127">
        <v>1.4825584338144102</v>
      </c>
    </row>
    <row r="3128" spans="1:8" x14ac:dyDescent="0.2">
      <c r="A3128" t="s">
        <v>43</v>
      </c>
      <c r="B3128">
        <v>2010</v>
      </c>
      <c r="C3128" t="s">
        <v>56</v>
      </c>
      <c r="D3128" t="s">
        <v>57</v>
      </c>
      <c r="E3128" t="s">
        <v>58</v>
      </c>
      <c r="F3128">
        <v>1256.48</v>
      </c>
      <c r="G3128">
        <v>198.23203727856125</v>
      </c>
      <c r="H3128">
        <v>0.89223374357859908</v>
      </c>
    </row>
    <row r="3129" spans="1:8" x14ac:dyDescent="0.2">
      <c r="A3129" t="s">
        <v>43</v>
      </c>
      <c r="B3129">
        <v>2011</v>
      </c>
      <c r="C3129" t="s">
        <v>56</v>
      </c>
      <c r="D3129" t="s">
        <v>57</v>
      </c>
      <c r="E3129" t="s">
        <v>58</v>
      </c>
      <c r="F3129">
        <v>1112.79</v>
      </c>
      <c r="G3129">
        <v>174.44000869661113</v>
      </c>
      <c r="H3129">
        <v>0.68404017132904749</v>
      </c>
    </row>
    <row r="3130" spans="1:8" x14ac:dyDescent="0.2">
      <c r="A3130" t="s">
        <v>43</v>
      </c>
      <c r="B3130">
        <v>2012</v>
      </c>
      <c r="C3130" t="s">
        <v>56</v>
      </c>
      <c r="D3130" t="s">
        <v>57</v>
      </c>
      <c r="E3130" t="s">
        <v>58</v>
      </c>
      <c r="F3130">
        <v>1645.3</v>
      </c>
      <c r="G3130">
        <v>257.83263659007832</v>
      </c>
      <c r="H3130">
        <v>1.0007782847684423</v>
      </c>
    </row>
    <row r="3131" spans="1:8" x14ac:dyDescent="0.2">
      <c r="A3131" t="s">
        <v>43</v>
      </c>
      <c r="B3131">
        <v>2013</v>
      </c>
      <c r="C3131" t="s">
        <v>56</v>
      </c>
      <c r="D3131" t="s">
        <v>57</v>
      </c>
      <c r="E3131" t="s">
        <v>58</v>
      </c>
      <c r="F3131">
        <v>1721.972</v>
      </c>
      <c r="G3131">
        <v>270.17912970948379</v>
      </c>
      <c r="H3131">
        <v>0.99081580086907406</v>
      </c>
    </row>
    <row r="3132" spans="1:8" x14ac:dyDescent="0.2">
      <c r="A3132" t="s">
        <v>43</v>
      </c>
      <c r="B3132">
        <v>2014</v>
      </c>
      <c r="C3132" t="s">
        <v>56</v>
      </c>
      <c r="D3132" t="s">
        <v>57</v>
      </c>
      <c r="E3132" t="s">
        <v>58</v>
      </c>
      <c r="F3132">
        <v>1936.5</v>
      </c>
      <c r="G3132">
        <v>304.84642275349393</v>
      </c>
      <c r="H3132">
        <v>1.1038812273287113</v>
      </c>
    </row>
    <row r="3133" spans="1:8" x14ac:dyDescent="0.2">
      <c r="A3133" t="s">
        <v>43</v>
      </c>
      <c r="B3133">
        <v>2015</v>
      </c>
      <c r="C3133" t="s">
        <v>56</v>
      </c>
      <c r="D3133" t="s">
        <v>57</v>
      </c>
      <c r="E3133" t="s">
        <v>58</v>
      </c>
      <c r="F3133">
        <v>2267.1999999999998</v>
      </c>
      <c r="G3133">
        <v>356.89887726651216</v>
      </c>
      <c r="H3133">
        <v>1.4240221514845701</v>
      </c>
    </row>
    <row r="3134" spans="1:8" x14ac:dyDescent="0.2">
      <c r="A3134" t="s">
        <v>43</v>
      </c>
      <c r="B3134">
        <v>2016</v>
      </c>
      <c r="C3134" t="s">
        <v>56</v>
      </c>
      <c r="D3134" t="s">
        <v>57</v>
      </c>
      <c r="E3134" t="s">
        <v>58</v>
      </c>
      <c r="F3134">
        <v>2085.5</v>
      </c>
      <c r="G3134">
        <v>314.478960823899</v>
      </c>
      <c r="H3134">
        <v>1.4111754619860557</v>
      </c>
    </row>
    <row r="3135" spans="1:8" x14ac:dyDescent="0.2">
      <c r="A3135" t="s">
        <v>43</v>
      </c>
      <c r="B3135">
        <v>2017</v>
      </c>
      <c r="C3135" t="s">
        <v>56</v>
      </c>
      <c r="D3135" t="s">
        <v>57</v>
      </c>
      <c r="E3135" t="s">
        <v>58</v>
      </c>
      <c r="F3135">
        <v>1624.2</v>
      </c>
      <c r="G3135">
        <v>240.80817485630845</v>
      </c>
      <c r="H3135">
        <v>1.0714613522875256</v>
      </c>
    </row>
    <row r="3136" spans="1:8" x14ac:dyDescent="0.2">
      <c r="A3136" t="s">
        <v>43</v>
      </c>
      <c r="B3136">
        <v>2018</v>
      </c>
      <c r="C3136" t="s">
        <v>56</v>
      </c>
      <c r="D3136" t="s">
        <v>57</v>
      </c>
      <c r="E3136" t="s">
        <v>58</v>
      </c>
      <c r="F3136">
        <v>1890.4</v>
      </c>
      <c r="G3136">
        <v>278.66196094805798</v>
      </c>
      <c r="H3136">
        <v>1.176781929679299</v>
      </c>
    </row>
    <row r="3137" spans="1:8" x14ac:dyDescent="0.2">
      <c r="A3137" t="s">
        <v>43</v>
      </c>
      <c r="B3137">
        <v>2019</v>
      </c>
      <c r="C3137" t="s">
        <v>56</v>
      </c>
      <c r="D3137" t="s">
        <v>57</v>
      </c>
      <c r="E3137" t="s">
        <v>58</v>
      </c>
      <c r="F3137">
        <v>1942.8</v>
      </c>
      <c r="G3137">
        <v>287.16187285258309</v>
      </c>
      <c r="H3137">
        <v>1.2373400243561836</v>
      </c>
    </row>
    <row r="3138" spans="1:8" x14ac:dyDescent="0.2">
      <c r="A3138" t="s">
        <v>43</v>
      </c>
      <c r="B3138">
        <v>2020</v>
      </c>
      <c r="C3138" t="s">
        <v>56</v>
      </c>
      <c r="D3138" t="s">
        <v>57</v>
      </c>
      <c r="E3138" t="s">
        <v>58</v>
      </c>
      <c r="F3138">
        <v>1705.5</v>
      </c>
      <c r="G3138">
        <v>252.0869745470869</v>
      </c>
      <c r="H3138">
        <v>1.1677721524393705</v>
      </c>
    </row>
    <row r="3139" spans="1:8" x14ac:dyDescent="0.2">
      <c r="A3139" t="s">
        <v>43</v>
      </c>
      <c r="B3139">
        <v>2021</v>
      </c>
      <c r="C3139" t="s">
        <v>56</v>
      </c>
      <c r="D3139" t="s">
        <v>57</v>
      </c>
      <c r="E3139" t="s">
        <v>58</v>
      </c>
      <c r="F3139">
        <v>1159</v>
      </c>
      <c r="G3139">
        <v>171.30976458520885</v>
      </c>
      <c r="H3139">
        <v>0.79313748129639738</v>
      </c>
    </row>
    <row r="3140" spans="1:8" x14ac:dyDescent="0.2">
      <c r="A3140" t="s">
        <v>43</v>
      </c>
      <c r="B3140">
        <v>2008</v>
      </c>
      <c r="C3140" t="s">
        <v>56</v>
      </c>
      <c r="D3140" t="s">
        <v>59</v>
      </c>
      <c r="E3140" t="s">
        <v>60</v>
      </c>
      <c r="F3140">
        <v>99.9</v>
      </c>
      <c r="G3140">
        <v>15.965600838922324</v>
      </c>
      <c r="H3140">
        <v>5.7132187845947813E-2</v>
      </c>
    </row>
    <row r="3141" spans="1:8" x14ac:dyDescent="0.2">
      <c r="A3141" t="s">
        <v>43</v>
      </c>
      <c r="B3141">
        <v>2008</v>
      </c>
      <c r="C3141" t="s">
        <v>56</v>
      </c>
      <c r="D3141" t="s">
        <v>59</v>
      </c>
      <c r="E3141" t="s">
        <v>61</v>
      </c>
      <c r="F3141">
        <v>84.7</v>
      </c>
      <c r="G3141">
        <v>13.536400310878085</v>
      </c>
      <c r="H3141">
        <v>4.8439402508025815E-2</v>
      </c>
    </row>
    <row r="3142" spans="1:8" x14ac:dyDescent="0.2">
      <c r="A3142" t="s">
        <v>43</v>
      </c>
      <c r="B3142">
        <v>2008</v>
      </c>
      <c r="C3142" t="s">
        <v>56</v>
      </c>
      <c r="D3142" t="s">
        <v>59</v>
      </c>
      <c r="E3142" t="s">
        <v>62</v>
      </c>
    </row>
    <row r="3143" spans="1:8" x14ac:dyDescent="0.2">
      <c r="A3143" t="s">
        <v>43</v>
      </c>
      <c r="B3143">
        <v>2008</v>
      </c>
      <c r="C3143" t="s">
        <v>56</v>
      </c>
      <c r="D3143" t="s">
        <v>59</v>
      </c>
      <c r="E3143" t="s">
        <v>58</v>
      </c>
      <c r="F3143">
        <v>184.60000000000002</v>
      </c>
      <c r="G3143">
        <v>29.50200114980041</v>
      </c>
      <c r="H3143">
        <v>0.10557159035397365</v>
      </c>
    </row>
    <row r="3144" spans="1:8" x14ac:dyDescent="0.2">
      <c r="A3144" t="s">
        <v>43</v>
      </c>
      <c r="B3144">
        <v>2009</v>
      </c>
      <c r="C3144" t="s">
        <v>56</v>
      </c>
      <c r="D3144" t="s">
        <v>59</v>
      </c>
      <c r="E3144" t="s">
        <v>60</v>
      </c>
      <c r="F3144">
        <v>307.12</v>
      </c>
      <c r="G3144">
        <v>48.757800047603489</v>
      </c>
      <c r="H3144">
        <v>0.25359421780976765</v>
      </c>
    </row>
    <row r="3145" spans="1:8" x14ac:dyDescent="0.2">
      <c r="A3145" t="s">
        <v>43</v>
      </c>
      <c r="B3145">
        <v>2009</v>
      </c>
      <c r="C3145" t="s">
        <v>56</v>
      </c>
      <c r="D3145" t="s">
        <v>59</v>
      </c>
      <c r="E3145" t="s">
        <v>61</v>
      </c>
      <c r="F3145">
        <v>202.52</v>
      </c>
      <c r="G3145">
        <v>32.151698572677319</v>
      </c>
      <c r="H3145">
        <v>0.16722421526059569</v>
      </c>
    </row>
    <row r="3146" spans="1:8" x14ac:dyDescent="0.2">
      <c r="A3146" t="s">
        <v>43</v>
      </c>
      <c r="B3146">
        <v>2009</v>
      </c>
      <c r="C3146" t="s">
        <v>56</v>
      </c>
      <c r="D3146" t="s">
        <v>59</v>
      </c>
      <c r="E3146" t="s">
        <v>62</v>
      </c>
    </row>
    <row r="3147" spans="1:8" x14ac:dyDescent="0.2">
      <c r="A3147" t="s">
        <v>43</v>
      </c>
      <c r="B3147">
        <v>2009</v>
      </c>
      <c r="C3147" t="s">
        <v>56</v>
      </c>
      <c r="D3147" t="s">
        <v>59</v>
      </c>
      <c r="E3147" t="s">
        <v>58</v>
      </c>
      <c r="F3147">
        <v>509.64</v>
      </c>
      <c r="G3147">
        <v>80.9094986202808</v>
      </c>
      <c r="H3147">
        <v>0.42081843307036332</v>
      </c>
    </row>
    <row r="3148" spans="1:8" x14ac:dyDescent="0.2">
      <c r="A3148" t="s">
        <v>43</v>
      </c>
      <c r="B3148">
        <v>2010</v>
      </c>
      <c r="C3148" t="s">
        <v>56</v>
      </c>
      <c r="D3148" t="s">
        <v>59</v>
      </c>
      <c r="E3148" t="s">
        <v>60</v>
      </c>
      <c r="F3148">
        <v>262</v>
      </c>
      <c r="G3148">
        <v>41.335153577440984</v>
      </c>
      <c r="H3148">
        <v>0.18604772126702612</v>
      </c>
    </row>
    <row r="3149" spans="1:8" x14ac:dyDescent="0.2">
      <c r="A3149" t="s">
        <v>43</v>
      </c>
      <c r="B3149">
        <v>2010</v>
      </c>
      <c r="C3149" t="s">
        <v>56</v>
      </c>
      <c r="D3149" t="s">
        <v>59</v>
      </c>
      <c r="E3149" t="s">
        <v>61</v>
      </c>
      <c r="F3149">
        <v>140.80000000000001</v>
      </c>
      <c r="G3149">
        <v>22.213700853830883</v>
      </c>
      <c r="H3149">
        <v>9.9982897535867477E-2</v>
      </c>
    </row>
    <row r="3150" spans="1:8" x14ac:dyDescent="0.2">
      <c r="A3150" t="s">
        <v>43</v>
      </c>
      <c r="B3150">
        <v>2010</v>
      </c>
      <c r="C3150" t="s">
        <v>56</v>
      </c>
      <c r="D3150" t="s">
        <v>59</v>
      </c>
      <c r="E3150" t="s">
        <v>62</v>
      </c>
    </row>
    <row r="3151" spans="1:8" x14ac:dyDescent="0.2">
      <c r="A3151" t="s">
        <v>43</v>
      </c>
      <c r="B3151">
        <v>2010</v>
      </c>
      <c r="C3151" t="s">
        <v>56</v>
      </c>
      <c r="D3151" t="s">
        <v>59</v>
      </c>
      <c r="E3151" t="s">
        <v>58</v>
      </c>
      <c r="F3151">
        <v>402.8</v>
      </c>
      <c r="G3151">
        <v>63.548854431271863</v>
      </c>
      <c r="H3151">
        <v>0.28603061880289354</v>
      </c>
    </row>
    <row r="3152" spans="1:8" x14ac:dyDescent="0.2">
      <c r="A3152" t="s">
        <v>43</v>
      </c>
      <c r="B3152">
        <v>2011</v>
      </c>
      <c r="C3152" t="s">
        <v>56</v>
      </c>
      <c r="D3152" t="s">
        <v>59</v>
      </c>
      <c r="E3152" t="s">
        <v>60</v>
      </c>
      <c r="F3152">
        <v>195.2</v>
      </c>
      <c r="G3152">
        <v>30.59938505699952</v>
      </c>
      <c r="H3152">
        <v>0.11999087109286576</v>
      </c>
    </row>
    <row r="3153" spans="1:8" x14ac:dyDescent="0.2">
      <c r="A3153" t="s">
        <v>43</v>
      </c>
      <c r="B3153">
        <v>2011</v>
      </c>
      <c r="C3153" t="s">
        <v>56</v>
      </c>
      <c r="D3153" t="s">
        <v>59</v>
      </c>
      <c r="E3153" t="s">
        <v>61</v>
      </c>
      <c r="F3153">
        <v>171.4</v>
      </c>
      <c r="G3153">
        <v>26.868517411730114</v>
      </c>
      <c r="H3153">
        <v>0.10536083660510857</v>
      </c>
    </row>
    <row r="3154" spans="1:8" x14ac:dyDescent="0.2">
      <c r="A3154" t="s">
        <v>43</v>
      </c>
      <c r="B3154">
        <v>2011</v>
      </c>
      <c r="C3154" t="s">
        <v>56</v>
      </c>
      <c r="D3154" t="s">
        <v>59</v>
      </c>
      <c r="E3154" t="s">
        <v>62</v>
      </c>
    </row>
    <row r="3155" spans="1:8" x14ac:dyDescent="0.2">
      <c r="A3155" t="s">
        <v>43</v>
      </c>
      <c r="B3155">
        <v>2011</v>
      </c>
      <c r="C3155" t="s">
        <v>56</v>
      </c>
      <c r="D3155" t="s">
        <v>59</v>
      </c>
      <c r="E3155" t="s">
        <v>58</v>
      </c>
      <c r="F3155">
        <v>366.6</v>
      </c>
      <c r="G3155">
        <v>57.467902468729633</v>
      </c>
      <c r="H3155">
        <v>0.22535170769797436</v>
      </c>
    </row>
    <row r="3156" spans="1:8" x14ac:dyDescent="0.2">
      <c r="A3156" t="s">
        <v>43</v>
      </c>
      <c r="B3156">
        <v>2012</v>
      </c>
      <c r="C3156" t="s">
        <v>56</v>
      </c>
      <c r="D3156" t="s">
        <v>59</v>
      </c>
      <c r="E3156" t="s">
        <v>60</v>
      </c>
      <c r="F3156">
        <v>354</v>
      </c>
      <c r="G3156">
        <v>55.474839453526855</v>
      </c>
      <c r="H3156">
        <v>0.21532578423875803</v>
      </c>
    </row>
    <row r="3157" spans="1:8" x14ac:dyDescent="0.2">
      <c r="A3157" t="s">
        <v>43</v>
      </c>
      <c r="B3157">
        <v>2012</v>
      </c>
      <c r="C3157" t="s">
        <v>56</v>
      </c>
      <c r="D3157" t="s">
        <v>59</v>
      </c>
      <c r="E3157" t="s">
        <v>61</v>
      </c>
      <c r="F3157">
        <v>138.30000000000001</v>
      </c>
      <c r="G3157">
        <v>21.672797447521933</v>
      </c>
      <c r="H3157">
        <v>8.4123039435650387E-2</v>
      </c>
    </row>
    <row r="3158" spans="1:8" x14ac:dyDescent="0.2">
      <c r="A3158" t="s">
        <v>43</v>
      </c>
      <c r="B3158">
        <v>2012</v>
      </c>
      <c r="C3158" t="s">
        <v>56</v>
      </c>
      <c r="D3158" t="s">
        <v>59</v>
      </c>
      <c r="E3158" t="s">
        <v>62</v>
      </c>
    </row>
    <row r="3159" spans="1:8" x14ac:dyDescent="0.2">
      <c r="A3159" t="s">
        <v>43</v>
      </c>
      <c r="B3159">
        <v>2012</v>
      </c>
      <c r="C3159" t="s">
        <v>56</v>
      </c>
      <c r="D3159" t="s">
        <v>59</v>
      </c>
      <c r="E3159" t="s">
        <v>58</v>
      </c>
      <c r="F3159">
        <v>492.3</v>
      </c>
      <c r="G3159">
        <v>77.147636901048784</v>
      </c>
      <c r="H3159">
        <v>0.29944882367440839</v>
      </c>
    </row>
    <row r="3160" spans="1:8" x14ac:dyDescent="0.2">
      <c r="A3160" t="s">
        <v>43</v>
      </c>
      <c r="B3160">
        <v>2013</v>
      </c>
      <c r="C3160" t="s">
        <v>56</v>
      </c>
      <c r="D3160" t="s">
        <v>59</v>
      </c>
      <c r="E3160" t="s">
        <v>60</v>
      </c>
      <c r="F3160">
        <v>200.471</v>
      </c>
      <c r="G3160">
        <v>31.454100480141328</v>
      </c>
      <c r="H3160">
        <v>0.11535021151100258</v>
      </c>
    </row>
    <row r="3161" spans="1:8" x14ac:dyDescent="0.2">
      <c r="A3161" t="s">
        <v>43</v>
      </c>
      <c r="B3161">
        <v>2013</v>
      </c>
      <c r="C3161" t="s">
        <v>56</v>
      </c>
      <c r="D3161" t="s">
        <v>59</v>
      </c>
      <c r="E3161" t="s">
        <v>61</v>
      </c>
      <c r="F3161">
        <v>202.5</v>
      </c>
      <c r="G3161">
        <v>31.772452610245963</v>
      </c>
      <c r="H3161">
        <v>0.11651768999495199</v>
      </c>
    </row>
    <row r="3162" spans="1:8" x14ac:dyDescent="0.2">
      <c r="A3162" t="s">
        <v>43</v>
      </c>
      <c r="B3162">
        <v>2013</v>
      </c>
      <c r="C3162" t="s">
        <v>56</v>
      </c>
      <c r="D3162" t="s">
        <v>59</v>
      </c>
      <c r="E3162" t="s">
        <v>62</v>
      </c>
    </row>
    <row r="3163" spans="1:8" x14ac:dyDescent="0.2">
      <c r="A3163" t="s">
        <v>43</v>
      </c>
      <c r="B3163">
        <v>2013</v>
      </c>
      <c r="C3163" t="s">
        <v>56</v>
      </c>
      <c r="D3163" t="s">
        <v>59</v>
      </c>
      <c r="E3163" t="s">
        <v>58</v>
      </c>
      <c r="F3163">
        <v>402.971</v>
      </c>
      <c r="G3163">
        <v>63.226553090387291</v>
      </c>
      <c r="H3163">
        <v>0.23186790150595454</v>
      </c>
    </row>
    <row r="3164" spans="1:8" x14ac:dyDescent="0.2">
      <c r="A3164" t="s">
        <v>43</v>
      </c>
      <c r="B3164">
        <v>2014</v>
      </c>
      <c r="C3164" t="s">
        <v>56</v>
      </c>
      <c r="D3164" t="s">
        <v>59</v>
      </c>
      <c r="E3164" t="s">
        <v>60</v>
      </c>
      <c r="F3164">
        <v>190.8</v>
      </c>
      <c r="G3164">
        <v>30.035991459523185</v>
      </c>
      <c r="H3164">
        <v>0.10876351054702718</v>
      </c>
    </row>
    <row r="3165" spans="1:8" x14ac:dyDescent="0.2">
      <c r="A3165" t="s">
        <v>43</v>
      </c>
      <c r="B3165">
        <v>2014</v>
      </c>
      <c r="C3165" t="s">
        <v>56</v>
      </c>
      <c r="D3165" t="s">
        <v>59</v>
      </c>
      <c r="E3165" t="s">
        <v>61</v>
      </c>
      <c r="F3165">
        <v>296.7</v>
      </c>
      <c r="G3165">
        <v>46.706911247591862</v>
      </c>
      <c r="H3165">
        <v>0.16913067913680796</v>
      </c>
    </row>
    <row r="3166" spans="1:8" x14ac:dyDescent="0.2">
      <c r="A3166" t="s">
        <v>43</v>
      </c>
      <c r="B3166">
        <v>2014</v>
      </c>
      <c r="C3166" t="s">
        <v>56</v>
      </c>
      <c r="D3166" t="s">
        <v>59</v>
      </c>
      <c r="E3166" t="s">
        <v>62</v>
      </c>
    </row>
    <row r="3167" spans="1:8" x14ac:dyDescent="0.2">
      <c r="A3167" t="s">
        <v>43</v>
      </c>
      <c r="B3167">
        <v>2014</v>
      </c>
      <c r="C3167" t="s">
        <v>56</v>
      </c>
      <c r="D3167" t="s">
        <v>59</v>
      </c>
      <c r="E3167" t="s">
        <v>58</v>
      </c>
      <c r="F3167">
        <v>487.5</v>
      </c>
      <c r="G3167">
        <v>76.74290270711505</v>
      </c>
      <c r="H3167">
        <v>0.27789418968383517</v>
      </c>
    </row>
    <row r="3168" spans="1:8" x14ac:dyDescent="0.2">
      <c r="A3168" t="s">
        <v>43</v>
      </c>
      <c r="B3168">
        <v>2015</v>
      </c>
      <c r="C3168" t="s">
        <v>56</v>
      </c>
      <c r="D3168" t="s">
        <v>59</v>
      </c>
      <c r="E3168" t="s">
        <v>60</v>
      </c>
      <c r="F3168">
        <v>415.3</v>
      </c>
      <c r="G3168">
        <v>65.375839682772821</v>
      </c>
      <c r="H3168">
        <v>0.26084880006684114</v>
      </c>
    </row>
    <row r="3169" spans="1:8" x14ac:dyDescent="0.2">
      <c r="A3169" t="s">
        <v>43</v>
      </c>
      <c r="B3169">
        <v>2015</v>
      </c>
      <c r="C3169" t="s">
        <v>56</v>
      </c>
      <c r="D3169" t="s">
        <v>59</v>
      </c>
      <c r="E3169" t="s">
        <v>61</v>
      </c>
      <c r="F3169">
        <v>355.3</v>
      </c>
      <c r="G3169">
        <v>55.930738837681631</v>
      </c>
      <c r="H3169">
        <v>0.22316296331266228</v>
      </c>
    </row>
    <row r="3170" spans="1:8" x14ac:dyDescent="0.2">
      <c r="A3170" t="s">
        <v>43</v>
      </c>
      <c r="B3170">
        <v>2015</v>
      </c>
      <c r="C3170" t="s">
        <v>56</v>
      </c>
      <c r="D3170" t="s">
        <v>59</v>
      </c>
      <c r="E3170" t="s">
        <v>62</v>
      </c>
    </row>
    <row r="3171" spans="1:8" x14ac:dyDescent="0.2">
      <c r="A3171" t="s">
        <v>43</v>
      </c>
      <c r="B3171">
        <v>2015</v>
      </c>
      <c r="C3171" t="s">
        <v>56</v>
      </c>
      <c r="D3171" t="s">
        <v>59</v>
      </c>
      <c r="E3171" t="s">
        <v>58</v>
      </c>
      <c r="F3171">
        <v>770.6</v>
      </c>
      <c r="G3171">
        <v>121.30657852045445</v>
      </c>
      <c r="H3171">
        <v>0.48401176337950341</v>
      </c>
    </row>
    <row r="3172" spans="1:8" x14ac:dyDescent="0.2">
      <c r="A3172" t="s">
        <v>43</v>
      </c>
      <c r="B3172">
        <v>2016</v>
      </c>
      <c r="C3172" t="s">
        <v>56</v>
      </c>
      <c r="D3172" t="s">
        <v>59</v>
      </c>
      <c r="E3172" t="s">
        <v>60</v>
      </c>
      <c r="F3172">
        <v>515.29999999999995</v>
      </c>
      <c r="G3172">
        <v>77.703672266868921</v>
      </c>
      <c r="H3172">
        <v>0.34868315299036901</v>
      </c>
    </row>
    <row r="3173" spans="1:8" x14ac:dyDescent="0.2">
      <c r="A3173" t="s">
        <v>43</v>
      </c>
      <c r="B3173">
        <v>2016</v>
      </c>
      <c r="C3173" t="s">
        <v>56</v>
      </c>
      <c r="D3173" t="s">
        <v>59</v>
      </c>
      <c r="E3173" t="s">
        <v>61</v>
      </c>
      <c r="F3173">
        <v>330.6</v>
      </c>
      <c r="G3173">
        <v>49.852191056524099</v>
      </c>
      <c r="H3173">
        <v>0.22370395959366579</v>
      </c>
    </row>
    <row r="3174" spans="1:8" x14ac:dyDescent="0.2">
      <c r="A3174" t="s">
        <v>43</v>
      </c>
      <c r="B3174">
        <v>2016</v>
      </c>
      <c r="C3174" t="s">
        <v>56</v>
      </c>
      <c r="D3174" t="s">
        <v>59</v>
      </c>
      <c r="E3174" t="s">
        <v>62</v>
      </c>
    </row>
    <row r="3175" spans="1:8" x14ac:dyDescent="0.2">
      <c r="A3175" t="s">
        <v>43</v>
      </c>
      <c r="B3175">
        <v>2016</v>
      </c>
      <c r="C3175" t="s">
        <v>56</v>
      </c>
      <c r="D3175" t="s">
        <v>59</v>
      </c>
      <c r="E3175" t="s">
        <v>58</v>
      </c>
      <c r="F3175">
        <v>845.9</v>
      </c>
      <c r="G3175">
        <v>127.55586332339301</v>
      </c>
      <c r="H3175">
        <v>0.57238711258403474</v>
      </c>
    </row>
    <row r="3176" spans="1:8" x14ac:dyDescent="0.2">
      <c r="A3176" t="s">
        <v>43</v>
      </c>
      <c r="B3176">
        <v>2017</v>
      </c>
      <c r="C3176" t="s">
        <v>56</v>
      </c>
      <c r="D3176" t="s">
        <v>59</v>
      </c>
      <c r="E3176" t="s">
        <v>60</v>
      </c>
      <c r="F3176">
        <v>445.9</v>
      </c>
      <c r="G3176">
        <v>66.110309794623774</v>
      </c>
      <c r="H3176">
        <v>0.29415380925071272</v>
      </c>
    </row>
    <row r="3177" spans="1:8" x14ac:dyDescent="0.2">
      <c r="A3177" t="s">
        <v>43</v>
      </c>
      <c r="B3177">
        <v>2017</v>
      </c>
      <c r="C3177" t="s">
        <v>56</v>
      </c>
      <c r="D3177" t="s">
        <v>59</v>
      </c>
      <c r="E3177" t="s">
        <v>61</v>
      </c>
      <c r="F3177">
        <v>239.4</v>
      </c>
      <c r="G3177">
        <v>35.4940752743506</v>
      </c>
      <c r="H3177">
        <v>0.15792873275312994</v>
      </c>
    </row>
    <row r="3178" spans="1:8" x14ac:dyDescent="0.2">
      <c r="A3178" t="s">
        <v>43</v>
      </c>
      <c r="B3178">
        <v>2017</v>
      </c>
      <c r="C3178" t="s">
        <v>56</v>
      </c>
      <c r="D3178" t="s">
        <v>59</v>
      </c>
      <c r="E3178" t="s">
        <v>62</v>
      </c>
    </row>
    <row r="3179" spans="1:8" x14ac:dyDescent="0.2">
      <c r="A3179" t="s">
        <v>43</v>
      </c>
      <c r="B3179">
        <v>2017</v>
      </c>
      <c r="C3179" t="s">
        <v>56</v>
      </c>
      <c r="D3179" t="s">
        <v>59</v>
      </c>
      <c r="E3179" t="s">
        <v>58</v>
      </c>
      <c r="F3179">
        <v>685.3</v>
      </c>
      <c r="G3179">
        <v>101.60438506897437</v>
      </c>
      <c r="H3179">
        <v>0.45208254200384268</v>
      </c>
    </row>
    <row r="3180" spans="1:8" x14ac:dyDescent="0.2">
      <c r="A3180" t="s">
        <v>43</v>
      </c>
      <c r="B3180">
        <v>2018</v>
      </c>
      <c r="C3180" t="s">
        <v>56</v>
      </c>
      <c r="D3180" t="s">
        <v>59</v>
      </c>
      <c r="E3180" t="s">
        <v>60</v>
      </c>
      <c r="F3180">
        <v>587.9</v>
      </c>
      <c r="G3180">
        <v>86.661747165342405</v>
      </c>
      <c r="H3180">
        <v>0.36597021606985813</v>
      </c>
    </row>
    <row r="3181" spans="1:8" x14ac:dyDescent="0.2">
      <c r="A3181" t="s">
        <v>43</v>
      </c>
      <c r="B3181">
        <v>2018</v>
      </c>
      <c r="C3181" t="s">
        <v>56</v>
      </c>
      <c r="D3181" t="s">
        <v>59</v>
      </c>
      <c r="E3181" t="s">
        <v>61</v>
      </c>
      <c r="F3181">
        <v>243.9</v>
      </c>
      <c r="G3181">
        <v>35.953053467642476</v>
      </c>
      <c r="H3181">
        <v>0.15182877308970641</v>
      </c>
    </row>
    <row r="3182" spans="1:8" x14ac:dyDescent="0.2">
      <c r="A3182" t="s">
        <v>43</v>
      </c>
      <c r="B3182">
        <v>2018</v>
      </c>
      <c r="C3182" t="s">
        <v>56</v>
      </c>
      <c r="D3182" t="s">
        <v>59</v>
      </c>
      <c r="E3182" t="s">
        <v>62</v>
      </c>
    </row>
    <row r="3183" spans="1:8" x14ac:dyDescent="0.2">
      <c r="A3183" t="s">
        <v>43</v>
      </c>
      <c r="B3183">
        <v>2018</v>
      </c>
      <c r="C3183" t="s">
        <v>56</v>
      </c>
      <c r="D3183" t="s">
        <v>59</v>
      </c>
      <c r="E3183" t="s">
        <v>58</v>
      </c>
      <c r="F3183">
        <v>831.8</v>
      </c>
      <c r="G3183">
        <v>122.61480063298488</v>
      </c>
      <c r="H3183">
        <v>0.51779898915956457</v>
      </c>
    </row>
    <row r="3184" spans="1:8" x14ac:dyDescent="0.2">
      <c r="A3184" t="s">
        <v>43</v>
      </c>
      <c r="B3184">
        <v>2019</v>
      </c>
      <c r="C3184" t="s">
        <v>56</v>
      </c>
      <c r="D3184" t="s">
        <v>59</v>
      </c>
      <c r="E3184" t="s">
        <v>60</v>
      </c>
      <c r="F3184">
        <v>271.7</v>
      </c>
      <c r="G3184">
        <v>40.15950218964732</v>
      </c>
      <c r="H3184">
        <v>0.17304163301295811</v>
      </c>
    </row>
    <row r="3185" spans="1:8" x14ac:dyDescent="0.2">
      <c r="A3185" t="s">
        <v>43</v>
      </c>
      <c r="B3185">
        <v>2019</v>
      </c>
      <c r="C3185" t="s">
        <v>56</v>
      </c>
      <c r="D3185" t="s">
        <v>59</v>
      </c>
      <c r="E3185" t="s">
        <v>61</v>
      </c>
      <c r="F3185">
        <v>272.8</v>
      </c>
      <c r="G3185">
        <v>40.322091267338209</v>
      </c>
      <c r="H3185">
        <v>0.17374220642596608</v>
      </c>
    </row>
    <row r="3186" spans="1:8" x14ac:dyDescent="0.2">
      <c r="A3186" t="s">
        <v>43</v>
      </c>
      <c r="B3186">
        <v>2019</v>
      </c>
      <c r="C3186" t="s">
        <v>56</v>
      </c>
      <c r="D3186" t="s">
        <v>59</v>
      </c>
      <c r="E3186" t="s">
        <v>62</v>
      </c>
    </row>
    <row r="3187" spans="1:8" x14ac:dyDescent="0.2">
      <c r="A3187" t="s">
        <v>43</v>
      </c>
      <c r="B3187">
        <v>2019</v>
      </c>
      <c r="C3187" t="s">
        <v>56</v>
      </c>
      <c r="D3187" t="s">
        <v>59</v>
      </c>
      <c r="E3187" t="s">
        <v>58</v>
      </c>
      <c r="F3187">
        <v>544.5</v>
      </c>
      <c r="G3187">
        <v>80.481593456985522</v>
      </c>
      <c r="H3187">
        <v>0.34678383943892416</v>
      </c>
    </row>
    <row r="3188" spans="1:8" x14ac:dyDescent="0.2">
      <c r="A3188" t="s">
        <v>43</v>
      </c>
      <c r="B3188">
        <v>2020</v>
      </c>
      <c r="C3188" t="s">
        <v>56</v>
      </c>
      <c r="D3188" t="s">
        <v>59</v>
      </c>
      <c r="E3188" t="s">
        <v>60</v>
      </c>
      <c r="F3188">
        <v>202.5</v>
      </c>
      <c r="G3188">
        <v>29.931171120366518</v>
      </c>
      <c r="H3188">
        <v>0.13865368564583552</v>
      </c>
    </row>
    <row r="3189" spans="1:8" x14ac:dyDescent="0.2">
      <c r="A3189" t="s">
        <v>43</v>
      </c>
      <c r="B3189">
        <v>2020</v>
      </c>
      <c r="C3189" t="s">
        <v>56</v>
      </c>
      <c r="D3189" t="s">
        <v>59</v>
      </c>
      <c r="E3189" t="s">
        <v>61</v>
      </c>
      <c r="F3189">
        <v>223.9</v>
      </c>
      <c r="G3189">
        <v>33.094267722716367</v>
      </c>
      <c r="H3189">
        <v>0.15330647020297572</v>
      </c>
    </row>
    <row r="3190" spans="1:8" x14ac:dyDescent="0.2">
      <c r="A3190" t="s">
        <v>43</v>
      </c>
      <c r="B3190">
        <v>2020</v>
      </c>
      <c r="C3190" t="s">
        <v>56</v>
      </c>
      <c r="D3190" t="s">
        <v>59</v>
      </c>
      <c r="E3190" t="s">
        <v>62</v>
      </c>
      <c r="F3190">
        <v>0</v>
      </c>
      <c r="G3190">
        <v>0</v>
      </c>
      <c r="H3190">
        <v>0</v>
      </c>
    </row>
    <row r="3191" spans="1:8" x14ac:dyDescent="0.2">
      <c r="A3191" t="s">
        <v>43</v>
      </c>
      <c r="B3191">
        <v>2020</v>
      </c>
      <c r="C3191" t="s">
        <v>56</v>
      </c>
      <c r="D3191" t="s">
        <v>59</v>
      </c>
      <c r="E3191" t="s">
        <v>58</v>
      </c>
      <c r="F3191">
        <v>426.4</v>
      </c>
      <c r="G3191">
        <v>63.025438843082881</v>
      </c>
      <c r="H3191">
        <v>0.29196015584881124</v>
      </c>
    </row>
    <row r="3192" spans="1:8" x14ac:dyDescent="0.2">
      <c r="A3192" t="s">
        <v>43</v>
      </c>
      <c r="B3192">
        <v>2021</v>
      </c>
      <c r="C3192" t="s">
        <v>56</v>
      </c>
      <c r="D3192" t="s">
        <v>59</v>
      </c>
      <c r="E3192" t="s">
        <v>60</v>
      </c>
      <c r="F3192">
        <v>38.4</v>
      </c>
      <c r="G3192">
        <v>5.675836893936169</v>
      </c>
      <c r="H3192">
        <v>2.6278239242261997E-2</v>
      </c>
    </row>
    <row r="3193" spans="1:8" x14ac:dyDescent="0.2">
      <c r="A3193" t="s">
        <v>43</v>
      </c>
      <c r="B3193">
        <v>2021</v>
      </c>
      <c r="C3193" t="s">
        <v>56</v>
      </c>
      <c r="D3193" t="s">
        <v>59</v>
      </c>
      <c r="E3193" t="s">
        <v>61</v>
      </c>
      <c r="F3193">
        <v>153.1</v>
      </c>
      <c r="G3193">
        <v>22.629443449521549</v>
      </c>
      <c r="H3193">
        <v>0.10477079239558104</v>
      </c>
    </row>
    <row r="3194" spans="1:8" x14ac:dyDescent="0.2">
      <c r="A3194" t="s">
        <v>43</v>
      </c>
      <c r="B3194">
        <v>2021</v>
      </c>
      <c r="C3194" t="s">
        <v>56</v>
      </c>
      <c r="D3194" t="s">
        <v>59</v>
      </c>
      <c r="E3194" t="s">
        <v>62</v>
      </c>
      <c r="F3194">
        <v>0</v>
      </c>
      <c r="G3194">
        <v>0</v>
      </c>
      <c r="H3194">
        <v>0</v>
      </c>
    </row>
    <row r="3195" spans="1:8" x14ac:dyDescent="0.2">
      <c r="A3195" t="s">
        <v>43</v>
      </c>
      <c r="B3195">
        <v>2021</v>
      </c>
      <c r="C3195" t="s">
        <v>56</v>
      </c>
      <c r="D3195" t="s">
        <v>59</v>
      </c>
      <c r="E3195" t="s">
        <v>58</v>
      </c>
      <c r="F3195">
        <v>191.5</v>
      </c>
      <c r="G3195">
        <v>28.305280343457721</v>
      </c>
      <c r="H3195">
        <v>0.13104903163784304</v>
      </c>
    </row>
    <row r="3196" spans="1:8" x14ac:dyDescent="0.2">
      <c r="A3196" t="s">
        <v>43</v>
      </c>
      <c r="B3196">
        <v>2008</v>
      </c>
      <c r="C3196" t="s">
        <v>56</v>
      </c>
      <c r="D3196" t="s">
        <v>63</v>
      </c>
      <c r="E3196" t="s">
        <v>64</v>
      </c>
      <c r="F3196">
        <v>115.2</v>
      </c>
      <c r="G3196">
        <v>18.410782949387904</v>
      </c>
      <c r="H3196">
        <v>6.5882162561092972E-2</v>
      </c>
    </row>
    <row r="3197" spans="1:8" x14ac:dyDescent="0.2">
      <c r="A3197" t="s">
        <v>43</v>
      </c>
      <c r="B3197">
        <v>2008</v>
      </c>
      <c r="C3197" t="s">
        <v>56</v>
      </c>
      <c r="D3197" t="s">
        <v>63</v>
      </c>
      <c r="E3197" t="s">
        <v>32</v>
      </c>
    </row>
    <row r="3198" spans="1:8" x14ac:dyDescent="0.2">
      <c r="A3198" t="s">
        <v>43</v>
      </c>
      <c r="B3198">
        <v>2008</v>
      </c>
      <c r="C3198" t="s">
        <v>56</v>
      </c>
      <c r="D3198" t="s">
        <v>63</v>
      </c>
      <c r="E3198" t="s">
        <v>58</v>
      </c>
      <c r="F3198">
        <v>115.2</v>
      </c>
      <c r="G3198">
        <v>18.410782949387904</v>
      </c>
      <c r="H3198">
        <v>6.5882162561092972E-2</v>
      </c>
    </row>
    <row r="3199" spans="1:8" x14ac:dyDescent="0.2">
      <c r="A3199" t="s">
        <v>43</v>
      </c>
      <c r="B3199">
        <v>2009</v>
      </c>
      <c r="C3199" t="s">
        <v>56</v>
      </c>
      <c r="D3199" t="s">
        <v>63</v>
      </c>
      <c r="E3199" t="s">
        <v>64</v>
      </c>
      <c r="F3199">
        <v>122.7</v>
      </c>
      <c r="G3199">
        <v>19.479623814277637</v>
      </c>
      <c r="H3199">
        <v>0.10131548100175337</v>
      </c>
    </row>
    <row r="3200" spans="1:8" x14ac:dyDescent="0.2">
      <c r="A3200" t="s">
        <v>43</v>
      </c>
      <c r="B3200">
        <v>2009</v>
      </c>
      <c r="C3200" t="s">
        <v>56</v>
      </c>
      <c r="D3200" t="s">
        <v>63</v>
      </c>
      <c r="E3200" t="s">
        <v>32</v>
      </c>
    </row>
    <row r="3201" spans="1:8" x14ac:dyDescent="0.2">
      <c r="A3201" t="s">
        <v>43</v>
      </c>
      <c r="B3201">
        <v>2009</v>
      </c>
      <c r="C3201" t="s">
        <v>56</v>
      </c>
      <c r="D3201" t="s">
        <v>63</v>
      </c>
      <c r="E3201" t="s">
        <v>58</v>
      </c>
      <c r="F3201">
        <v>122.7</v>
      </c>
      <c r="G3201">
        <v>19.479623814277637</v>
      </c>
      <c r="H3201">
        <v>0.10131548100175337</v>
      </c>
    </row>
    <row r="3202" spans="1:8" x14ac:dyDescent="0.2">
      <c r="A3202" t="s">
        <v>43</v>
      </c>
      <c r="B3202">
        <v>2010</v>
      </c>
      <c r="C3202" t="s">
        <v>56</v>
      </c>
      <c r="D3202" t="s">
        <v>63</v>
      </c>
      <c r="E3202" t="s">
        <v>64</v>
      </c>
      <c r="F3202">
        <v>33.4</v>
      </c>
      <c r="G3202">
        <v>5.2694432423149955</v>
      </c>
      <c r="H3202">
        <v>2.3717533932514013E-2</v>
      </c>
    </row>
    <row r="3203" spans="1:8" x14ac:dyDescent="0.2">
      <c r="A3203" t="s">
        <v>43</v>
      </c>
      <c r="B3203">
        <v>2010</v>
      </c>
      <c r="C3203" t="s">
        <v>56</v>
      </c>
      <c r="D3203" t="s">
        <v>63</v>
      </c>
      <c r="E3203" t="s">
        <v>32</v>
      </c>
    </row>
    <row r="3204" spans="1:8" x14ac:dyDescent="0.2">
      <c r="A3204" t="s">
        <v>43</v>
      </c>
      <c r="B3204">
        <v>2010</v>
      </c>
      <c r="C3204" t="s">
        <v>56</v>
      </c>
      <c r="D3204" t="s">
        <v>63</v>
      </c>
      <c r="E3204" t="s">
        <v>58</v>
      </c>
      <c r="F3204">
        <v>33.4</v>
      </c>
      <c r="G3204">
        <v>5.2694432423149955</v>
      </c>
      <c r="H3204">
        <v>2.3717533932514013E-2</v>
      </c>
    </row>
    <row r="3205" spans="1:8" x14ac:dyDescent="0.2">
      <c r="A3205" t="s">
        <v>43</v>
      </c>
      <c r="B3205">
        <v>2011</v>
      </c>
      <c r="C3205" t="s">
        <v>56</v>
      </c>
      <c r="D3205" t="s">
        <v>63</v>
      </c>
      <c r="E3205" t="s">
        <v>64</v>
      </c>
      <c r="F3205">
        <v>102.4</v>
      </c>
      <c r="G3205">
        <v>16.052136423344013</v>
      </c>
      <c r="H3205">
        <v>6.2946030737241074E-2</v>
      </c>
    </row>
    <row r="3206" spans="1:8" x14ac:dyDescent="0.2">
      <c r="A3206" t="s">
        <v>43</v>
      </c>
      <c r="B3206">
        <v>2011</v>
      </c>
      <c r="C3206" t="s">
        <v>56</v>
      </c>
      <c r="D3206" t="s">
        <v>63</v>
      </c>
      <c r="E3206" t="s">
        <v>32</v>
      </c>
    </row>
    <row r="3207" spans="1:8" x14ac:dyDescent="0.2">
      <c r="A3207" t="s">
        <v>43</v>
      </c>
      <c r="B3207">
        <v>2011</v>
      </c>
      <c r="C3207" t="s">
        <v>56</v>
      </c>
      <c r="D3207" t="s">
        <v>63</v>
      </c>
      <c r="E3207" t="s">
        <v>58</v>
      </c>
      <c r="F3207">
        <v>102.4</v>
      </c>
      <c r="G3207">
        <v>16.052136423344013</v>
      </c>
      <c r="H3207">
        <v>6.2946030737241074E-2</v>
      </c>
    </row>
    <row r="3208" spans="1:8" x14ac:dyDescent="0.2">
      <c r="A3208" t="s">
        <v>43</v>
      </c>
      <c r="B3208">
        <v>2012</v>
      </c>
      <c r="C3208" t="s">
        <v>56</v>
      </c>
      <c r="D3208" t="s">
        <v>63</v>
      </c>
      <c r="E3208" t="s">
        <v>64</v>
      </c>
      <c r="F3208">
        <v>16.399999999999999</v>
      </c>
      <c r="G3208">
        <v>2.5700208108413567</v>
      </c>
      <c r="H3208">
        <v>9.9755448065413314E-3</v>
      </c>
    </row>
    <row r="3209" spans="1:8" x14ac:dyDescent="0.2">
      <c r="A3209" t="s">
        <v>43</v>
      </c>
      <c r="B3209">
        <v>2012</v>
      </c>
      <c r="C3209" t="s">
        <v>56</v>
      </c>
      <c r="D3209" t="s">
        <v>63</v>
      </c>
      <c r="E3209" t="s">
        <v>32</v>
      </c>
    </row>
    <row r="3210" spans="1:8" x14ac:dyDescent="0.2">
      <c r="A3210" t="s">
        <v>43</v>
      </c>
      <c r="B3210">
        <v>2012</v>
      </c>
      <c r="C3210" t="s">
        <v>56</v>
      </c>
      <c r="D3210" t="s">
        <v>63</v>
      </c>
      <c r="E3210" t="s">
        <v>58</v>
      </c>
      <c r="F3210">
        <v>16.399999999999999</v>
      </c>
      <c r="G3210">
        <v>2.5700208108413567</v>
      </c>
      <c r="H3210">
        <v>9.9755448065413314E-3</v>
      </c>
    </row>
    <row r="3211" spans="1:8" x14ac:dyDescent="0.2">
      <c r="A3211" t="s">
        <v>43</v>
      </c>
      <c r="B3211">
        <v>2013</v>
      </c>
      <c r="C3211" t="s">
        <v>56</v>
      </c>
      <c r="D3211" t="s">
        <v>63</v>
      </c>
      <c r="E3211" t="s">
        <v>64</v>
      </c>
      <c r="F3211">
        <v>66.849999999999994</v>
      </c>
      <c r="G3211">
        <v>10.488831886394777</v>
      </c>
      <c r="H3211">
        <v>3.8465222598333529E-2</v>
      </c>
    </row>
    <row r="3212" spans="1:8" x14ac:dyDescent="0.2">
      <c r="A3212" t="s">
        <v>43</v>
      </c>
      <c r="B3212">
        <v>2013</v>
      </c>
      <c r="C3212" t="s">
        <v>56</v>
      </c>
      <c r="D3212" t="s">
        <v>63</v>
      </c>
      <c r="E3212" t="s">
        <v>32</v>
      </c>
    </row>
    <row r="3213" spans="1:8" x14ac:dyDescent="0.2">
      <c r="A3213" t="s">
        <v>43</v>
      </c>
      <c r="B3213">
        <v>2013</v>
      </c>
      <c r="C3213" t="s">
        <v>56</v>
      </c>
      <c r="D3213" t="s">
        <v>63</v>
      </c>
      <c r="E3213" t="s">
        <v>58</v>
      </c>
      <c r="F3213">
        <v>66.849999999999994</v>
      </c>
      <c r="G3213">
        <v>10.488831886394777</v>
      </c>
      <c r="H3213">
        <v>3.8465222598333529E-2</v>
      </c>
    </row>
    <row r="3214" spans="1:8" x14ac:dyDescent="0.2">
      <c r="A3214" t="s">
        <v>43</v>
      </c>
      <c r="B3214">
        <v>2014</v>
      </c>
      <c r="C3214" t="s">
        <v>56</v>
      </c>
      <c r="D3214" t="s">
        <v>63</v>
      </c>
      <c r="E3214" t="s">
        <v>64</v>
      </c>
      <c r="F3214">
        <v>98</v>
      </c>
      <c r="G3214">
        <v>15.427291210866205</v>
      </c>
      <c r="H3214">
        <v>5.5863857618494051E-2</v>
      </c>
    </row>
    <row r="3215" spans="1:8" x14ac:dyDescent="0.2">
      <c r="A3215" t="s">
        <v>43</v>
      </c>
      <c r="B3215">
        <v>2014</v>
      </c>
      <c r="C3215" t="s">
        <v>56</v>
      </c>
      <c r="D3215" t="s">
        <v>63</v>
      </c>
      <c r="E3215" t="s">
        <v>32</v>
      </c>
    </row>
    <row r="3216" spans="1:8" x14ac:dyDescent="0.2">
      <c r="A3216" t="s">
        <v>43</v>
      </c>
      <c r="B3216">
        <v>2014</v>
      </c>
      <c r="C3216" t="s">
        <v>56</v>
      </c>
      <c r="D3216" t="s">
        <v>63</v>
      </c>
      <c r="E3216" t="s">
        <v>58</v>
      </c>
      <c r="F3216">
        <v>98</v>
      </c>
      <c r="G3216">
        <v>15.427291210866205</v>
      </c>
      <c r="H3216">
        <v>5.5863857618494051E-2</v>
      </c>
    </row>
    <row r="3217" spans="1:8" x14ac:dyDescent="0.2">
      <c r="A3217" t="s">
        <v>43</v>
      </c>
      <c r="B3217">
        <v>2015</v>
      </c>
      <c r="C3217" t="s">
        <v>56</v>
      </c>
      <c r="D3217" t="s">
        <v>63</v>
      </c>
      <c r="E3217" t="s">
        <v>64</v>
      </c>
      <c r="F3217">
        <v>160</v>
      </c>
      <c r="G3217">
        <v>25.186935586909826</v>
      </c>
      <c r="H3217">
        <v>0.10049556467781021</v>
      </c>
    </row>
    <row r="3218" spans="1:8" x14ac:dyDescent="0.2">
      <c r="A3218" t="s">
        <v>43</v>
      </c>
      <c r="B3218">
        <v>2015</v>
      </c>
      <c r="C3218" t="s">
        <v>56</v>
      </c>
      <c r="D3218" t="s">
        <v>63</v>
      </c>
      <c r="E3218" t="s">
        <v>32</v>
      </c>
    </row>
    <row r="3219" spans="1:8" x14ac:dyDescent="0.2">
      <c r="A3219" t="s">
        <v>43</v>
      </c>
      <c r="B3219">
        <v>2015</v>
      </c>
      <c r="C3219" t="s">
        <v>56</v>
      </c>
      <c r="D3219" t="s">
        <v>63</v>
      </c>
      <c r="E3219" t="s">
        <v>58</v>
      </c>
      <c r="F3219">
        <v>160</v>
      </c>
      <c r="G3219">
        <v>25.186935586909826</v>
      </c>
      <c r="H3219">
        <v>0.10049556467781021</v>
      </c>
    </row>
    <row r="3220" spans="1:8" x14ac:dyDescent="0.2">
      <c r="A3220" t="s">
        <v>43</v>
      </c>
      <c r="B3220">
        <v>2016</v>
      </c>
      <c r="C3220" t="s">
        <v>56</v>
      </c>
      <c r="D3220" t="s">
        <v>63</v>
      </c>
      <c r="E3220" t="s">
        <v>64</v>
      </c>
      <c r="F3220">
        <v>76</v>
      </c>
      <c r="G3220">
        <v>11.460273806097494</v>
      </c>
      <c r="H3220">
        <v>5.1426197607739262E-2</v>
      </c>
    </row>
    <row r="3221" spans="1:8" x14ac:dyDescent="0.2">
      <c r="A3221" t="s">
        <v>43</v>
      </c>
      <c r="B3221">
        <v>2016</v>
      </c>
      <c r="C3221" t="s">
        <v>56</v>
      </c>
      <c r="D3221" t="s">
        <v>63</v>
      </c>
      <c r="E3221" t="s">
        <v>32</v>
      </c>
    </row>
    <row r="3222" spans="1:8" x14ac:dyDescent="0.2">
      <c r="A3222" t="s">
        <v>43</v>
      </c>
      <c r="B3222">
        <v>2016</v>
      </c>
      <c r="C3222" t="s">
        <v>56</v>
      </c>
      <c r="D3222" t="s">
        <v>63</v>
      </c>
      <c r="E3222" t="s">
        <v>58</v>
      </c>
      <c r="F3222">
        <v>76</v>
      </c>
      <c r="G3222">
        <v>11.460273806097494</v>
      </c>
      <c r="H3222">
        <v>5.1426197607739262E-2</v>
      </c>
    </row>
    <row r="3223" spans="1:8" x14ac:dyDescent="0.2">
      <c r="A3223" t="s">
        <v>43</v>
      </c>
      <c r="B3223">
        <v>2017</v>
      </c>
      <c r="C3223" t="s">
        <v>56</v>
      </c>
      <c r="D3223" t="s">
        <v>63</v>
      </c>
      <c r="E3223" t="s">
        <v>64</v>
      </c>
      <c r="F3223">
        <v>62</v>
      </c>
      <c r="G3223">
        <v>9.192283487927055</v>
      </c>
      <c r="H3223">
        <v>4.0900507229298472E-2</v>
      </c>
    </row>
    <row r="3224" spans="1:8" x14ac:dyDescent="0.2">
      <c r="A3224" t="s">
        <v>43</v>
      </c>
      <c r="B3224">
        <v>2017</v>
      </c>
      <c r="C3224" t="s">
        <v>56</v>
      </c>
      <c r="D3224" t="s">
        <v>63</v>
      </c>
      <c r="E3224" t="s">
        <v>32</v>
      </c>
    </row>
    <row r="3225" spans="1:8" x14ac:dyDescent="0.2">
      <c r="A3225" t="s">
        <v>43</v>
      </c>
      <c r="B3225">
        <v>2017</v>
      </c>
      <c r="C3225" t="s">
        <v>56</v>
      </c>
      <c r="D3225" t="s">
        <v>63</v>
      </c>
      <c r="E3225" t="s">
        <v>58</v>
      </c>
      <c r="F3225">
        <v>62</v>
      </c>
      <c r="G3225">
        <v>9.192283487927055</v>
      </c>
      <c r="H3225">
        <v>4.0900507229298472E-2</v>
      </c>
    </row>
    <row r="3226" spans="1:8" x14ac:dyDescent="0.2">
      <c r="A3226" t="s">
        <v>43</v>
      </c>
      <c r="B3226">
        <v>2018</v>
      </c>
      <c r="C3226" t="s">
        <v>56</v>
      </c>
      <c r="D3226" t="s">
        <v>63</v>
      </c>
      <c r="E3226" t="s">
        <v>64</v>
      </c>
      <c r="F3226">
        <v>115</v>
      </c>
      <c r="G3226">
        <v>16.952034230335734</v>
      </c>
      <c r="H3226">
        <v>7.1587982391620508E-2</v>
      </c>
    </row>
    <row r="3227" spans="1:8" x14ac:dyDescent="0.2">
      <c r="A3227" t="s">
        <v>43</v>
      </c>
      <c r="B3227">
        <v>2018</v>
      </c>
      <c r="C3227" t="s">
        <v>56</v>
      </c>
      <c r="D3227" t="s">
        <v>63</v>
      </c>
      <c r="E3227" t="s">
        <v>32</v>
      </c>
    </row>
    <row r="3228" spans="1:8" x14ac:dyDescent="0.2">
      <c r="A3228" t="s">
        <v>43</v>
      </c>
      <c r="B3228">
        <v>2018</v>
      </c>
      <c r="C3228" t="s">
        <v>56</v>
      </c>
      <c r="D3228" t="s">
        <v>63</v>
      </c>
      <c r="E3228" t="s">
        <v>58</v>
      </c>
      <c r="F3228">
        <v>115</v>
      </c>
      <c r="G3228">
        <v>16.952034230335734</v>
      </c>
      <c r="H3228">
        <v>7.1587982391620508E-2</v>
      </c>
    </row>
    <row r="3229" spans="1:8" x14ac:dyDescent="0.2">
      <c r="A3229" t="s">
        <v>43</v>
      </c>
      <c r="B3229">
        <v>2019</v>
      </c>
      <c r="C3229" t="s">
        <v>56</v>
      </c>
      <c r="D3229" t="s">
        <v>63</v>
      </c>
      <c r="E3229" t="s">
        <v>64</v>
      </c>
      <c r="F3229">
        <v>86.2</v>
      </c>
      <c r="G3229">
        <v>12.741071360867132</v>
      </c>
      <c r="H3229">
        <v>5.4899480182984885E-2</v>
      </c>
    </row>
    <row r="3230" spans="1:8" x14ac:dyDescent="0.2">
      <c r="A3230" t="s">
        <v>43</v>
      </c>
      <c r="B3230">
        <v>2019</v>
      </c>
      <c r="C3230" t="s">
        <v>56</v>
      </c>
      <c r="D3230" t="s">
        <v>63</v>
      </c>
      <c r="E3230" t="s">
        <v>32</v>
      </c>
    </row>
    <row r="3231" spans="1:8" x14ac:dyDescent="0.2">
      <c r="A3231" t="s">
        <v>43</v>
      </c>
      <c r="B3231">
        <v>2019</v>
      </c>
      <c r="C3231" t="s">
        <v>56</v>
      </c>
      <c r="D3231" t="s">
        <v>63</v>
      </c>
      <c r="E3231" t="s">
        <v>58</v>
      </c>
      <c r="F3231">
        <v>86.2</v>
      </c>
      <c r="G3231">
        <v>12.741071360867132</v>
      </c>
      <c r="H3231">
        <v>5.4899480182984885E-2</v>
      </c>
    </row>
    <row r="3232" spans="1:8" x14ac:dyDescent="0.2">
      <c r="A3232" t="s">
        <v>43</v>
      </c>
      <c r="B3232">
        <v>2020</v>
      </c>
      <c r="C3232" t="s">
        <v>56</v>
      </c>
      <c r="D3232" t="s">
        <v>63</v>
      </c>
      <c r="E3232" t="s">
        <v>64</v>
      </c>
      <c r="F3232">
        <v>45.9</v>
      </c>
      <c r="G3232">
        <v>6.7843987872830773</v>
      </c>
      <c r="H3232">
        <v>3.1428168746389387E-2</v>
      </c>
    </row>
    <row r="3233" spans="1:8" x14ac:dyDescent="0.2">
      <c r="A3233" t="s">
        <v>43</v>
      </c>
      <c r="B3233">
        <v>2020</v>
      </c>
      <c r="C3233" t="s">
        <v>56</v>
      </c>
      <c r="D3233" t="s">
        <v>63</v>
      </c>
      <c r="E3233" t="s">
        <v>32</v>
      </c>
      <c r="F3233">
        <v>0</v>
      </c>
    </row>
    <row r="3234" spans="1:8" x14ac:dyDescent="0.2">
      <c r="A3234" t="s">
        <v>43</v>
      </c>
      <c r="B3234">
        <v>2020</v>
      </c>
      <c r="C3234" t="s">
        <v>56</v>
      </c>
      <c r="D3234" t="s">
        <v>63</v>
      </c>
      <c r="E3234" t="s">
        <v>58</v>
      </c>
      <c r="F3234">
        <v>45.9</v>
      </c>
      <c r="G3234">
        <v>6.7843987872830773</v>
      </c>
      <c r="H3234">
        <v>3.1428168746389387E-2</v>
      </c>
    </row>
    <row r="3235" spans="1:8" x14ac:dyDescent="0.2">
      <c r="A3235" t="s">
        <v>43</v>
      </c>
      <c r="B3235">
        <v>2021</v>
      </c>
      <c r="C3235" t="s">
        <v>56</v>
      </c>
      <c r="D3235" t="s">
        <v>63</v>
      </c>
      <c r="E3235" t="s">
        <v>64</v>
      </c>
      <c r="F3235">
        <v>21.8</v>
      </c>
      <c r="G3235">
        <v>3.2222199033283463</v>
      </c>
      <c r="H3235">
        <v>1.4918375403159158E-2</v>
      </c>
    </row>
    <row r="3236" spans="1:8" x14ac:dyDescent="0.2">
      <c r="A3236" t="s">
        <v>43</v>
      </c>
      <c r="B3236">
        <v>2021</v>
      </c>
      <c r="C3236" t="s">
        <v>56</v>
      </c>
      <c r="D3236" t="s">
        <v>63</v>
      </c>
      <c r="E3236" t="s">
        <v>32</v>
      </c>
      <c r="F3236">
        <v>0</v>
      </c>
    </row>
    <row r="3237" spans="1:8" x14ac:dyDescent="0.2">
      <c r="A3237" t="s">
        <v>43</v>
      </c>
      <c r="B3237">
        <v>2021</v>
      </c>
      <c r="C3237" t="s">
        <v>56</v>
      </c>
      <c r="D3237" t="s">
        <v>63</v>
      </c>
      <c r="E3237" t="s">
        <v>58</v>
      </c>
      <c r="F3237">
        <v>21.8</v>
      </c>
      <c r="G3237">
        <v>3.2222199033283463</v>
      </c>
      <c r="H3237">
        <v>1.4918375403159158E-2</v>
      </c>
    </row>
    <row r="3238" spans="1:8" x14ac:dyDescent="0.2">
      <c r="A3238" t="s">
        <v>43</v>
      </c>
      <c r="B3238">
        <v>2008</v>
      </c>
      <c r="C3238" t="s">
        <v>56</v>
      </c>
      <c r="D3238" t="s">
        <v>65</v>
      </c>
      <c r="E3238" t="s">
        <v>66</v>
      </c>
    </row>
    <row r="3239" spans="1:8" x14ac:dyDescent="0.2">
      <c r="A3239" t="s">
        <v>43</v>
      </c>
      <c r="B3239">
        <v>2008</v>
      </c>
      <c r="C3239" t="s">
        <v>56</v>
      </c>
      <c r="D3239" t="s">
        <v>65</v>
      </c>
      <c r="E3239" t="s">
        <v>83</v>
      </c>
      <c r="F3239">
        <v>424.20000000000005</v>
      </c>
      <c r="G3239">
        <v>67.793872631339838</v>
      </c>
      <c r="H3239">
        <v>0.24259733818069132</v>
      </c>
    </row>
    <row r="3240" spans="1:8" x14ac:dyDescent="0.2">
      <c r="A3240" t="s">
        <v>43</v>
      </c>
      <c r="B3240">
        <v>2008</v>
      </c>
      <c r="C3240" t="s">
        <v>56</v>
      </c>
      <c r="D3240" t="s">
        <v>65</v>
      </c>
      <c r="E3240" t="s">
        <v>67</v>
      </c>
    </row>
    <row r="3241" spans="1:8" x14ac:dyDescent="0.2">
      <c r="A3241" t="s">
        <v>43</v>
      </c>
      <c r="B3241">
        <v>2008</v>
      </c>
      <c r="C3241" t="s">
        <v>56</v>
      </c>
      <c r="D3241" t="s">
        <v>65</v>
      </c>
      <c r="E3241" t="s">
        <v>68</v>
      </c>
    </row>
    <row r="3242" spans="1:8" x14ac:dyDescent="0.2">
      <c r="A3242" t="s">
        <v>43</v>
      </c>
      <c r="B3242">
        <v>2008</v>
      </c>
      <c r="C3242" t="s">
        <v>56</v>
      </c>
      <c r="D3242" t="s">
        <v>65</v>
      </c>
      <c r="E3242" t="s">
        <v>58</v>
      </c>
      <c r="F3242">
        <v>424.20000000000005</v>
      </c>
      <c r="G3242">
        <v>67.793872631339838</v>
      </c>
      <c r="H3242">
        <v>0.24259733818069132</v>
      </c>
    </row>
    <row r="3243" spans="1:8" x14ac:dyDescent="0.2">
      <c r="A3243" t="s">
        <v>43</v>
      </c>
      <c r="B3243">
        <v>2009</v>
      </c>
      <c r="C3243" t="s">
        <v>56</v>
      </c>
      <c r="D3243" t="s">
        <v>65</v>
      </c>
      <c r="E3243" t="s">
        <v>66</v>
      </c>
    </row>
    <row r="3244" spans="1:8" x14ac:dyDescent="0.2">
      <c r="A3244" t="s">
        <v>43</v>
      </c>
      <c r="B3244">
        <v>2009</v>
      </c>
      <c r="C3244" t="s">
        <v>56</v>
      </c>
      <c r="D3244" t="s">
        <v>65</v>
      </c>
      <c r="E3244" t="s">
        <v>83</v>
      </c>
      <c r="F3244">
        <v>1126.1400000000001</v>
      </c>
      <c r="G3244">
        <v>178.78389211255598</v>
      </c>
      <c r="H3244">
        <v>0.92987298920386752</v>
      </c>
    </row>
    <row r="3245" spans="1:8" x14ac:dyDescent="0.2">
      <c r="A3245" t="s">
        <v>43</v>
      </c>
      <c r="B3245">
        <v>2009</v>
      </c>
      <c r="C3245" t="s">
        <v>56</v>
      </c>
      <c r="D3245" t="s">
        <v>65</v>
      </c>
      <c r="E3245" t="s">
        <v>67</v>
      </c>
    </row>
    <row r="3246" spans="1:8" x14ac:dyDescent="0.2">
      <c r="A3246" t="s">
        <v>43</v>
      </c>
      <c r="B3246">
        <v>2009</v>
      </c>
      <c r="C3246" t="s">
        <v>56</v>
      </c>
      <c r="D3246" t="s">
        <v>65</v>
      </c>
      <c r="E3246" t="s">
        <v>68</v>
      </c>
    </row>
    <row r="3247" spans="1:8" x14ac:dyDescent="0.2">
      <c r="A3247" t="s">
        <v>43</v>
      </c>
      <c r="B3247">
        <v>2009</v>
      </c>
      <c r="C3247" t="s">
        <v>56</v>
      </c>
      <c r="D3247" t="s">
        <v>65</v>
      </c>
      <c r="E3247" t="s">
        <v>58</v>
      </c>
      <c r="F3247">
        <v>1126.1400000000001</v>
      </c>
      <c r="G3247">
        <v>178.78389211255598</v>
      </c>
      <c r="H3247">
        <v>0.92987298920386752</v>
      </c>
    </row>
    <row r="3248" spans="1:8" x14ac:dyDescent="0.2">
      <c r="A3248" t="s">
        <v>43</v>
      </c>
      <c r="B3248">
        <v>2010</v>
      </c>
      <c r="C3248" t="s">
        <v>56</v>
      </c>
      <c r="D3248" t="s">
        <v>65</v>
      </c>
      <c r="E3248" t="s">
        <v>66</v>
      </c>
    </row>
    <row r="3249" spans="1:8" x14ac:dyDescent="0.2">
      <c r="A3249" t="s">
        <v>43</v>
      </c>
      <c r="B3249">
        <v>2010</v>
      </c>
      <c r="C3249" t="s">
        <v>56</v>
      </c>
      <c r="D3249" t="s">
        <v>65</v>
      </c>
      <c r="E3249" t="s">
        <v>83</v>
      </c>
      <c r="F3249">
        <v>790.62999999999988</v>
      </c>
      <c r="G3249">
        <v>124.73592546920672</v>
      </c>
      <c r="H3249">
        <v>0.56143095368453755</v>
      </c>
    </row>
    <row r="3250" spans="1:8" x14ac:dyDescent="0.2">
      <c r="A3250" t="s">
        <v>43</v>
      </c>
      <c r="B3250">
        <v>2010</v>
      </c>
      <c r="C3250" t="s">
        <v>56</v>
      </c>
      <c r="D3250" t="s">
        <v>65</v>
      </c>
      <c r="E3250" t="s">
        <v>67</v>
      </c>
    </row>
    <row r="3251" spans="1:8" x14ac:dyDescent="0.2">
      <c r="A3251" t="s">
        <v>43</v>
      </c>
      <c r="B3251">
        <v>2010</v>
      </c>
      <c r="C3251" t="s">
        <v>56</v>
      </c>
      <c r="D3251" t="s">
        <v>65</v>
      </c>
      <c r="E3251" t="s">
        <v>68</v>
      </c>
    </row>
    <row r="3252" spans="1:8" x14ac:dyDescent="0.2">
      <c r="A3252" t="s">
        <v>43</v>
      </c>
      <c r="B3252">
        <v>2010</v>
      </c>
      <c r="C3252" t="s">
        <v>56</v>
      </c>
      <c r="D3252" t="s">
        <v>65</v>
      </c>
      <c r="E3252" t="s">
        <v>58</v>
      </c>
      <c r="F3252">
        <v>790.62999999999988</v>
      </c>
      <c r="G3252">
        <v>124.73592546920672</v>
      </c>
      <c r="H3252">
        <v>0.56143095368453755</v>
      </c>
    </row>
    <row r="3253" spans="1:8" x14ac:dyDescent="0.2">
      <c r="A3253" t="s">
        <v>43</v>
      </c>
      <c r="B3253">
        <v>2011</v>
      </c>
      <c r="C3253" t="s">
        <v>56</v>
      </c>
      <c r="D3253" t="s">
        <v>65</v>
      </c>
      <c r="E3253" t="s">
        <v>66</v>
      </c>
    </row>
    <row r="3254" spans="1:8" x14ac:dyDescent="0.2">
      <c r="A3254" t="s">
        <v>43</v>
      </c>
      <c r="B3254">
        <v>2011</v>
      </c>
      <c r="C3254" t="s">
        <v>56</v>
      </c>
      <c r="D3254" t="s">
        <v>65</v>
      </c>
      <c r="E3254" t="s">
        <v>83</v>
      </c>
      <c r="F3254">
        <v>643.79</v>
      </c>
      <c r="G3254">
        <v>100.9199698045375</v>
      </c>
      <c r="H3254">
        <v>0.39574243289383221</v>
      </c>
    </row>
    <row r="3255" spans="1:8" x14ac:dyDescent="0.2">
      <c r="A3255" t="s">
        <v>43</v>
      </c>
      <c r="B3255">
        <v>2011</v>
      </c>
      <c r="C3255" t="s">
        <v>56</v>
      </c>
      <c r="D3255" t="s">
        <v>65</v>
      </c>
      <c r="E3255" t="s">
        <v>67</v>
      </c>
    </row>
    <row r="3256" spans="1:8" x14ac:dyDescent="0.2">
      <c r="A3256" t="s">
        <v>43</v>
      </c>
      <c r="B3256">
        <v>2011</v>
      </c>
      <c r="C3256" t="s">
        <v>56</v>
      </c>
      <c r="D3256" t="s">
        <v>65</v>
      </c>
      <c r="E3256" t="s">
        <v>68</v>
      </c>
    </row>
    <row r="3257" spans="1:8" x14ac:dyDescent="0.2">
      <c r="A3257" t="s">
        <v>43</v>
      </c>
      <c r="B3257">
        <v>2011</v>
      </c>
      <c r="C3257" t="s">
        <v>56</v>
      </c>
      <c r="D3257" t="s">
        <v>65</v>
      </c>
      <c r="E3257" t="s">
        <v>58</v>
      </c>
      <c r="F3257">
        <v>643.79</v>
      </c>
      <c r="G3257">
        <v>100.9199698045375</v>
      </c>
      <c r="H3257">
        <v>0.39574243289383221</v>
      </c>
    </row>
    <row r="3258" spans="1:8" x14ac:dyDescent="0.2">
      <c r="A3258" t="s">
        <v>43</v>
      </c>
      <c r="B3258">
        <v>2012</v>
      </c>
      <c r="C3258" t="s">
        <v>56</v>
      </c>
      <c r="D3258" t="s">
        <v>65</v>
      </c>
      <c r="E3258" t="s">
        <v>66</v>
      </c>
    </row>
    <row r="3259" spans="1:8" x14ac:dyDescent="0.2">
      <c r="A3259" t="s">
        <v>43</v>
      </c>
      <c r="B3259">
        <v>2012</v>
      </c>
      <c r="C3259" t="s">
        <v>56</v>
      </c>
      <c r="D3259" t="s">
        <v>65</v>
      </c>
      <c r="E3259" t="s">
        <v>83</v>
      </c>
      <c r="F3259">
        <v>961.8</v>
      </c>
      <c r="G3259">
        <v>150.72231804068397</v>
      </c>
      <c r="H3259">
        <v>0.58502920700801542</v>
      </c>
    </row>
    <row r="3260" spans="1:8" x14ac:dyDescent="0.2">
      <c r="A3260" t="s">
        <v>43</v>
      </c>
      <c r="B3260">
        <v>2012</v>
      </c>
      <c r="C3260" t="s">
        <v>56</v>
      </c>
      <c r="D3260" t="s">
        <v>65</v>
      </c>
      <c r="E3260" t="s">
        <v>67</v>
      </c>
    </row>
    <row r="3261" spans="1:8" x14ac:dyDescent="0.2">
      <c r="A3261" t="s">
        <v>43</v>
      </c>
      <c r="B3261">
        <v>2012</v>
      </c>
      <c r="C3261" t="s">
        <v>56</v>
      </c>
      <c r="D3261" t="s">
        <v>65</v>
      </c>
      <c r="E3261" t="s">
        <v>68</v>
      </c>
    </row>
    <row r="3262" spans="1:8" x14ac:dyDescent="0.2">
      <c r="A3262" t="s">
        <v>43</v>
      </c>
      <c r="B3262">
        <v>2012</v>
      </c>
      <c r="C3262" t="s">
        <v>56</v>
      </c>
      <c r="D3262" t="s">
        <v>65</v>
      </c>
      <c r="E3262" t="s">
        <v>58</v>
      </c>
      <c r="F3262">
        <v>961.8</v>
      </c>
      <c r="G3262">
        <v>150.72231804068397</v>
      </c>
      <c r="H3262">
        <v>0.58502920700801542</v>
      </c>
    </row>
    <row r="3263" spans="1:8" x14ac:dyDescent="0.2">
      <c r="A3263" t="s">
        <v>43</v>
      </c>
      <c r="B3263">
        <v>2013</v>
      </c>
      <c r="C3263" t="s">
        <v>56</v>
      </c>
      <c r="D3263" t="s">
        <v>65</v>
      </c>
      <c r="E3263" t="s">
        <v>66</v>
      </c>
    </row>
    <row r="3264" spans="1:8" x14ac:dyDescent="0.2">
      <c r="A3264" t="s">
        <v>43</v>
      </c>
      <c r="B3264">
        <v>2013</v>
      </c>
      <c r="C3264" t="s">
        <v>56</v>
      </c>
      <c r="D3264" t="s">
        <v>65</v>
      </c>
      <c r="E3264" t="s">
        <v>83</v>
      </c>
      <c r="F3264">
        <v>1055.4000000000001</v>
      </c>
      <c r="G3264">
        <v>165.59331597458566</v>
      </c>
      <c r="H3264">
        <v>0.60727293837369067</v>
      </c>
    </row>
    <row r="3265" spans="1:8" x14ac:dyDescent="0.2">
      <c r="A3265" t="s">
        <v>43</v>
      </c>
      <c r="B3265">
        <v>2013</v>
      </c>
      <c r="C3265" t="s">
        <v>56</v>
      </c>
      <c r="D3265" t="s">
        <v>65</v>
      </c>
      <c r="E3265" t="s">
        <v>67</v>
      </c>
    </row>
    <row r="3266" spans="1:8" x14ac:dyDescent="0.2">
      <c r="A3266" t="s">
        <v>43</v>
      </c>
      <c r="B3266">
        <v>2013</v>
      </c>
      <c r="C3266" t="s">
        <v>56</v>
      </c>
      <c r="D3266" t="s">
        <v>65</v>
      </c>
      <c r="E3266" t="s">
        <v>68</v>
      </c>
    </row>
    <row r="3267" spans="1:8" x14ac:dyDescent="0.2">
      <c r="A3267" t="s">
        <v>43</v>
      </c>
      <c r="B3267">
        <v>2013</v>
      </c>
      <c r="C3267" t="s">
        <v>56</v>
      </c>
      <c r="D3267" t="s">
        <v>65</v>
      </c>
      <c r="E3267" t="s">
        <v>58</v>
      </c>
      <c r="F3267">
        <v>1055.4000000000001</v>
      </c>
      <c r="G3267">
        <v>165.59331597458566</v>
      </c>
      <c r="H3267">
        <v>0.60727293837369067</v>
      </c>
    </row>
    <row r="3268" spans="1:8" x14ac:dyDescent="0.2">
      <c r="A3268" t="s">
        <v>43</v>
      </c>
      <c r="B3268">
        <v>2014</v>
      </c>
      <c r="C3268" t="s">
        <v>56</v>
      </c>
      <c r="D3268" t="s">
        <v>65</v>
      </c>
      <c r="E3268" t="s">
        <v>66</v>
      </c>
    </row>
    <row r="3269" spans="1:8" x14ac:dyDescent="0.2">
      <c r="A3269" t="s">
        <v>43</v>
      </c>
      <c r="B3269">
        <v>2014</v>
      </c>
      <c r="C3269" t="s">
        <v>56</v>
      </c>
      <c r="D3269" t="s">
        <v>65</v>
      </c>
      <c r="E3269" t="s">
        <v>83</v>
      </c>
      <c r="F3269">
        <v>1122</v>
      </c>
      <c r="G3269">
        <v>176.6267422305294</v>
      </c>
      <c r="H3269">
        <v>0.63958416579541144</v>
      </c>
    </row>
    <row r="3270" spans="1:8" x14ac:dyDescent="0.2">
      <c r="A3270" t="s">
        <v>43</v>
      </c>
      <c r="B3270">
        <v>2014</v>
      </c>
      <c r="C3270" t="s">
        <v>56</v>
      </c>
      <c r="D3270" t="s">
        <v>65</v>
      </c>
      <c r="E3270" t="s">
        <v>67</v>
      </c>
    </row>
    <row r="3271" spans="1:8" x14ac:dyDescent="0.2">
      <c r="A3271" t="s">
        <v>43</v>
      </c>
      <c r="B3271">
        <v>2014</v>
      </c>
      <c r="C3271" t="s">
        <v>56</v>
      </c>
      <c r="D3271" t="s">
        <v>65</v>
      </c>
      <c r="E3271" t="s">
        <v>68</v>
      </c>
    </row>
    <row r="3272" spans="1:8" x14ac:dyDescent="0.2">
      <c r="A3272" t="s">
        <v>43</v>
      </c>
      <c r="B3272">
        <v>2014</v>
      </c>
      <c r="C3272" t="s">
        <v>56</v>
      </c>
      <c r="D3272" t="s">
        <v>65</v>
      </c>
      <c r="E3272" t="s">
        <v>58</v>
      </c>
      <c r="F3272">
        <v>1122</v>
      </c>
      <c r="G3272">
        <v>176.6267422305294</v>
      </c>
      <c r="H3272">
        <v>0.63958416579541144</v>
      </c>
    </row>
    <row r="3273" spans="1:8" x14ac:dyDescent="0.2">
      <c r="A3273" t="s">
        <v>43</v>
      </c>
      <c r="B3273">
        <v>2015</v>
      </c>
      <c r="C3273" t="s">
        <v>56</v>
      </c>
      <c r="D3273" t="s">
        <v>65</v>
      </c>
      <c r="E3273" t="s">
        <v>66</v>
      </c>
    </row>
    <row r="3274" spans="1:8" x14ac:dyDescent="0.2">
      <c r="A3274" t="s">
        <v>43</v>
      </c>
      <c r="B3274">
        <v>2015</v>
      </c>
      <c r="C3274" t="s">
        <v>56</v>
      </c>
      <c r="D3274" t="s">
        <v>65</v>
      </c>
      <c r="E3274" t="s">
        <v>83</v>
      </c>
      <c r="F3274">
        <v>1109.9000000000001</v>
      </c>
      <c r="G3274">
        <v>174.71862379944511</v>
      </c>
      <c r="H3274">
        <v>0.69712517022438469</v>
      </c>
    </row>
    <row r="3275" spans="1:8" x14ac:dyDescent="0.2">
      <c r="A3275" t="s">
        <v>43</v>
      </c>
      <c r="B3275">
        <v>2015</v>
      </c>
      <c r="C3275" t="s">
        <v>56</v>
      </c>
      <c r="D3275" t="s">
        <v>65</v>
      </c>
      <c r="E3275" t="s">
        <v>67</v>
      </c>
    </row>
    <row r="3276" spans="1:8" x14ac:dyDescent="0.2">
      <c r="A3276" t="s">
        <v>43</v>
      </c>
      <c r="B3276">
        <v>2015</v>
      </c>
      <c r="C3276" t="s">
        <v>56</v>
      </c>
      <c r="D3276" t="s">
        <v>65</v>
      </c>
      <c r="E3276" t="s">
        <v>68</v>
      </c>
    </row>
    <row r="3277" spans="1:8" x14ac:dyDescent="0.2">
      <c r="A3277" t="s">
        <v>43</v>
      </c>
      <c r="B3277">
        <v>2015</v>
      </c>
      <c r="C3277" t="s">
        <v>56</v>
      </c>
      <c r="D3277" t="s">
        <v>65</v>
      </c>
      <c r="E3277" t="s">
        <v>58</v>
      </c>
      <c r="F3277">
        <v>1109.9000000000001</v>
      </c>
      <c r="G3277">
        <v>174.71862379944511</v>
      </c>
      <c r="H3277">
        <v>0.69712517022438469</v>
      </c>
    </row>
    <row r="3278" spans="1:8" x14ac:dyDescent="0.2">
      <c r="A3278" t="s">
        <v>43</v>
      </c>
      <c r="B3278">
        <v>2016</v>
      </c>
      <c r="C3278" t="s">
        <v>56</v>
      </c>
      <c r="D3278" t="s">
        <v>65</v>
      </c>
      <c r="E3278" t="s">
        <v>66</v>
      </c>
    </row>
    <row r="3279" spans="1:8" x14ac:dyDescent="0.2">
      <c r="A3279" t="s">
        <v>43</v>
      </c>
      <c r="B3279">
        <v>2016</v>
      </c>
      <c r="C3279" t="s">
        <v>56</v>
      </c>
      <c r="D3279" t="s">
        <v>65</v>
      </c>
      <c r="E3279" t="s">
        <v>83</v>
      </c>
      <c r="F3279">
        <v>930.40000000000009</v>
      </c>
      <c r="G3279">
        <v>140.2978782788567</v>
      </c>
      <c r="H3279">
        <v>0.62956492439790279</v>
      </c>
    </row>
    <row r="3280" spans="1:8" x14ac:dyDescent="0.2">
      <c r="A3280" t="s">
        <v>43</v>
      </c>
      <c r="B3280">
        <v>2016</v>
      </c>
      <c r="C3280" t="s">
        <v>56</v>
      </c>
      <c r="D3280" t="s">
        <v>65</v>
      </c>
      <c r="E3280" t="s">
        <v>67</v>
      </c>
    </row>
    <row r="3281" spans="1:8" x14ac:dyDescent="0.2">
      <c r="A3281" t="s">
        <v>43</v>
      </c>
      <c r="B3281">
        <v>2016</v>
      </c>
      <c r="C3281" t="s">
        <v>56</v>
      </c>
      <c r="D3281" t="s">
        <v>65</v>
      </c>
      <c r="E3281" t="s">
        <v>68</v>
      </c>
    </row>
    <row r="3282" spans="1:8" x14ac:dyDescent="0.2">
      <c r="A3282" t="s">
        <v>43</v>
      </c>
      <c r="B3282">
        <v>2016</v>
      </c>
      <c r="C3282" t="s">
        <v>56</v>
      </c>
      <c r="D3282" t="s">
        <v>65</v>
      </c>
      <c r="E3282" t="s">
        <v>58</v>
      </c>
      <c r="F3282">
        <v>930.40000000000009</v>
      </c>
      <c r="G3282">
        <v>140.2978782788567</v>
      </c>
      <c r="H3282">
        <v>0.62956492439790279</v>
      </c>
    </row>
    <row r="3283" spans="1:8" x14ac:dyDescent="0.2">
      <c r="A3283" t="s">
        <v>43</v>
      </c>
      <c r="B3283">
        <v>2017</v>
      </c>
      <c r="C3283" t="s">
        <v>56</v>
      </c>
      <c r="D3283" t="s">
        <v>65</v>
      </c>
      <c r="E3283" t="s">
        <v>66</v>
      </c>
    </row>
    <row r="3284" spans="1:8" x14ac:dyDescent="0.2">
      <c r="A3284" t="s">
        <v>43</v>
      </c>
      <c r="B3284">
        <v>2017</v>
      </c>
      <c r="C3284" t="s">
        <v>56</v>
      </c>
      <c r="D3284" t="s">
        <v>65</v>
      </c>
      <c r="E3284" t="s">
        <v>83</v>
      </c>
      <c r="F3284">
        <v>726.2</v>
      </c>
      <c r="G3284">
        <v>107.66832691826819</v>
      </c>
      <c r="H3284">
        <v>0.47906368306317026</v>
      </c>
    </row>
    <row r="3285" spans="1:8" x14ac:dyDescent="0.2">
      <c r="A3285" t="s">
        <v>43</v>
      </c>
      <c r="B3285">
        <v>2017</v>
      </c>
      <c r="C3285" t="s">
        <v>56</v>
      </c>
      <c r="D3285" t="s">
        <v>65</v>
      </c>
      <c r="E3285" t="s">
        <v>67</v>
      </c>
    </row>
    <row r="3286" spans="1:8" x14ac:dyDescent="0.2">
      <c r="A3286" t="s">
        <v>43</v>
      </c>
      <c r="B3286">
        <v>2017</v>
      </c>
      <c r="C3286" t="s">
        <v>56</v>
      </c>
      <c r="D3286" t="s">
        <v>65</v>
      </c>
      <c r="E3286" t="s">
        <v>68</v>
      </c>
    </row>
    <row r="3287" spans="1:8" x14ac:dyDescent="0.2">
      <c r="A3287" t="s">
        <v>43</v>
      </c>
      <c r="B3287">
        <v>2017</v>
      </c>
      <c r="C3287" t="s">
        <v>56</v>
      </c>
      <c r="D3287" t="s">
        <v>65</v>
      </c>
      <c r="E3287" t="s">
        <v>58</v>
      </c>
      <c r="F3287">
        <v>726.2</v>
      </c>
      <c r="G3287">
        <v>107.66832691826819</v>
      </c>
      <c r="H3287">
        <v>0.47906368306317026</v>
      </c>
    </row>
    <row r="3288" spans="1:8" x14ac:dyDescent="0.2">
      <c r="A3288" t="s">
        <v>43</v>
      </c>
      <c r="B3288">
        <v>2018</v>
      </c>
      <c r="C3288" t="s">
        <v>56</v>
      </c>
      <c r="D3288" t="s">
        <v>65</v>
      </c>
      <c r="E3288" t="s">
        <v>66</v>
      </c>
    </row>
    <row r="3289" spans="1:8" x14ac:dyDescent="0.2">
      <c r="A3289" t="s">
        <v>43</v>
      </c>
      <c r="B3289">
        <v>2018</v>
      </c>
      <c r="C3289" t="s">
        <v>56</v>
      </c>
      <c r="D3289" t="s">
        <v>65</v>
      </c>
      <c r="E3289" t="s">
        <v>83</v>
      </c>
      <c r="F3289">
        <v>804.2</v>
      </c>
      <c r="G3289">
        <v>118.54631241770431</v>
      </c>
      <c r="H3289">
        <v>0.50061787338557573</v>
      </c>
    </row>
    <row r="3290" spans="1:8" x14ac:dyDescent="0.2">
      <c r="A3290" t="s">
        <v>43</v>
      </c>
      <c r="B3290">
        <v>2018</v>
      </c>
      <c r="C3290" t="s">
        <v>56</v>
      </c>
      <c r="D3290" t="s">
        <v>65</v>
      </c>
      <c r="E3290" t="s">
        <v>67</v>
      </c>
    </row>
    <row r="3291" spans="1:8" x14ac:dyDescent="0.2">
      <c r="A3291" t="s">
        <v>43</v>
      </c>
      <c r="B3291">
        <v>2018</v>
      </c>
      <c r="C3291" t="s">
        <v>56</v>
      </c>
      <c r="D3291" t="s">
        <v>65</v>
      </c>
      <c r="E3291" t="s">
        <v>68</v>
      </c>
    </row>
    <row r="3292" spans="1:8" x14ac:dyDescent="0.2">
      <c r="A3292" t="s">
        <v>43</v>
      </c>
      <c r="B3292">
        <v>2018</v>
      </c>
      <c r="C3292" t="s">
        <v>56</v>
      </c>
      <c r="D3292" t="s">
        <v>65</v>
      </c>
      <c r="E3292" t="s">
        <v>58</v>
      </c>
      <c r="F3292">
        <v>804.2</v>
      </c>
      <c r="G3292">
        <v>118.54631241770431</v>
      </c>
      <c r="H3292">
        <v>0.50061787338557573</v>
      </c>
    </row>
    <row r="3293" spans="1:8" x14ac:dyDescent="0.2">
      <c r="A3293" t="s">
        <v>43</v>
      </c>
      <c r="B3293">
        <v>2019</v>
      </c>
      <c r="C3293" t="s">
        <v>56</v>
      </c>
      <c r="D3293" t="s">
        <v>65</v>
      </c>
      <c r="E3293" t="s">
        <v>66</v>
      </c>
    </row>
    <row r="3294" spans="1:8" x14ac:dyDescent="0.2">
      <c r="A3294" t="s">
        <v>43</v>
      </c>
      <c r="B3294">
        <v>2019</v>
      </c>
      <c r="C3294" t="s">
        <v>56</v>
      </c>
      <c r="D3294" t="s">
        <v>65</v>
      </c>
      <c r="E3294" t="s">
        <v>83</v>
      </c>
      <c r="F3294">
        <v>1146</v>
      </c>
      <c r="G3294">
        <v>169.38825730340756</v>
      </c>
      <c r="H3294">
        <v>0.7298701193700774</v>
      </c>
    </row>
    <row r="3295" spans="1:8" x14ac:dyDescent="0.2">
      <c r="A3295" t="s">
        <v>43</v>
      </c>
      <c r="B3295">
        <v>2019</v>
      </c>
      <c r="C3295" t="s">
        <v>56</v>
      </c>
      <c r="D3295" t="s">
        <v>65</v>
      </c>
      <c r="E3295" t="s">
        <v>67</v>
      </c>
    </row>
    <row r="3296" spans="1:8" x14ac:dyDescent="0.2">
      <c r="A3296" t="s">
        <v>43</v>
      </c>
      <c r="B3296">
        <v>2019</v>
      </c>
      <c r="C3296" t="s">
        <v>56</v>
      </c>
      <c r="D3296" t="s">
        <v>65</v>
      </c>
      <c r="E3296" t="s">
        <v>68</v>
      </c>
    </row>
    <row r="3297" spans="1:8" x14ac:dyDescent="0.2">
      <c r="A3297" t="s">
        <v>43</v>
      </c>
      <c r="B3297">
        <v>2019</v>
      </c>
      <c r="C3297" t="s">
        <v>56</v>
      </c>
      <c r="D3297" t="s">
        <v>65</v>
      </c>
      <c r="E3297" t="s">
        <v>58</v>
      </c>
      <c r="F3297">
        <v>1146</v>
      </c>
      <c r="G3297">
        <v>169.38825730340756</v>
      </c>
      <c r="H3297">
        <v>0.7298701193700774</v>
      </c>
    </row>
    <row r="3298" spans="1:8" x14ac:dyDescent="0.2">
      <c r="A3298" t="s">
        <v>43</v>
      </c>
      <c r="B3298">
        <v>2020</v>
      </c>
      <c r="C3298" t="s">
        <v>56</v>
      </c>
      <c r="D3298" t="s">
        <v>65</v>
      </c>
      <c r="E3298" t="s">
        <v>66</v>
      </c>
    </row>
    <row r="3299" spans="1:8" x14ac:dyDescent="0.2">
      <c r="A3299" t="s">
        <v>43</v>
      </c>
      <c r="B3299">
        <v>2020</v>
      </c>
      <c r="C3299" t="s">
        <v>56</v>
      </c>
      <c r="D3299" t="s">
        <v>65</v>
      </c>
      <c r="E3299" t="s">
        <v>83</v>
      </c>
      <c r="F3299">
        <v>1225.8</v>
      </c>
      <c r="G3299">
        <v>181.18335584861865</v>
      </c>
      <c r="H3299">
        <v>0.83931697710945763</v>
      </c>
    </row>
    <row r="3300" spans="1:8" x14ac:dyDescent="0.2">
      <c r="A3300" t="s">
        <v>43</v>
      </c>
      <c r="B3300">
        <v>2020</v>
      </c>
      <c r="C3300" t="s">
        <v>56</v>
      </c>
      <c r="D3300" t="s">
        <v>65</v>
      </c>
      <c r="E3300" t="s">
        <v>67</v>
      </c>
    </row>
    <row r="3301" spans="1:8" x14ac:dyDescent="0.2">
      <c r="A3301" t="s">
        <v>43</v>
      </c>
      <c r="B3301">
        <v>2020</v>
      </c>
      <c r="C3301" t="s">
        <v>56</v>
      </c>
      <c r="D3301" t="s">
        <v>65</v>
      </c>
      <c r="E3301" t="s">
        <v>68</v>
      </c>
    </row>
    <row r="3302" spans="1:8" x14ac:dyDescent="0.2">
      <c r="A3302" t="s">
        <v>43</v>
      </c>
      <c r="B3302">
        <v>2020</v>
      </c>
      <c r="C3302" t="s">
        <v>56</v>
      </c>
      <c r="D3302" t="s">
        <v>65</v>
      </c>
      <c r="E3302" t="s">
        <v>58</v>
      </c>
      <c r="F3302">
        <v>1225.8</v>
      </c>
      <c r="G3302">
        <v>181.18335584861865</v>
      </c>
      <c r="H3302">
        <v>0.83931697710945763</v>
      </c>
    </row>
    <row r="3303" spans="1:8" x14ac:dyDescent="0.2">
      <c r="A3303" t="s">
        <v>43</v>
      </c>
      <c r="B3303">
        <v>2021</v>
      </c>
      <c r="C3303" t="s">
        <v>56</v>
      </c>
      <c r="D3303" t="s">
        <v>65</v>
      </c>
      <c r="E3303" t="s">
        <v>66</v>
      </c>
    </row>
    <row r="3304" spans="1:8" x14ac:dyDescent="0.2">
      <c r="A3304" t="s">
        <v>43</v>
      </c>
      <c r="B3304">
        <v>2021</v>
      </c>
      <c r="C3304" t="s">
        <v>56</v>
      </c>
      <c r="D3304" t="s">
        <v>65</v>
      </c>
      <c r="E3304" t="s">
        <v>83</v>
      </c>
      <c r="F3304">
        <v>937.69999999999993</v>
      </c>
      <c r="G3304">
        <v>138.59979831885275</v>
      </c>
      <c r="H3304">
        <v>0.64169544107992382</v>
      </c>
    </row>
    <row r="3305" spans="1:8" x14ac:dyDescent="0.2">
      <c r="A3305" t="s">
        <v>43</v>
      </c>
      <c r="B3305">
        <v>2021</v>
      </c>
      <c r="C3305" t="s">
        <v>56</v>
      </c>
      <c r="D3305" t="s">
        <v>65</v>
      </c>
      <c r="E3305" t="s">
        <v>67</v>
      </c>
    </row>
    <row r="3306" spans="1:8" x14ac:dyDescent="0.2">
      <c r="A3306" t="s">
        <v>43</v>
      </c>
      <c r="B3306">
        <v>2021</v>
      </c>
      <c r="C3306" t="s">
        <v>56</v>
      </c>
      <c r="D3306" t="s">
        <v>65</v>
      </c>
      <c r="E3306" t="s">
        <v>68</v>
      </c>
    </row>
    <row r="3307" spans="1:8" x14ac:dyDescent="0.2">
      <c r="A3307" t="s">
        <v>43</v>
      </c>
      <c r="B3307">
        <v>2021</v>
      </c>
      <c r="C3307" t="s">
        <v>56</v>
      </c>
      <c r="D3307" t="s">
        <v>65</v>
      </c>
      <c r="E3307" t="s">
        <v>58</v>
      </c>
      <c r="F3307">
        <v>937.69999999999993</v>
      </c>
    </row>
    <row r="3308" spans="1:8" x14ac:dyDescent="0.2">
      <c r="A3308" t="s">
        <v>43</v>
      </c>
      <c r="B3308">
        <v>2008</v>
      </c>
      <c r="C3308" t="s">
        <v>56</v>
      </c>
      <c r="D3308" t="s">
        <v>84</v>
      </c>
      <c r="E3308" t="s">
        <v>58</v>
      </c>
      <c r="F3308">
        <v>59.3</v>
      </c>
      <c r="G3308">
        <v>9.4770783758567934</v>
      </c>
      <c r="H3308">
        <v>3.3913300693340392E-2</v>
      </c>
    </row>
    <row r="3309" spans="1:8" x14ac:dyDescent="0.2">
      <c r="A3309" t="s">
        <v>43</v>
      </c>
      <c r="B3309">
        <v>2009</v>
      </c>
      <c r="C3309" t="s">
        <v>56</v>
      </c>
      <c r="D3309" t="s">
        <v>84</v>
      </c>
      <c r="E3309" t="s">
        <v>58</v>
      </c>
      <c r="F3309">
        <v>37</v>
      </c>
      <c r="G3309">
        <v>5.8740511909394666</v>
      </c>
      <c r="H3309">
        <v>3.0551530538426033E-2</v>
      </c>
    </row>
    <row r="3310" spans="1:8" x14ac:dyDescent="0.2">
      <c r="A3310" t="s">
        <v>43</v>
      </c>
      <c r="B3310">
        <v>2010</v>
      </c>
      <c r="C3310" t="s">
        <v>56</v>
      </c>
      <c r="D3310" t="s">
        <v>84</v>
      </c>
      <c r="E3310" t="s">
        <v>58</v>
      </c>
      <c r="F3310">
        <v>29.65</v>
      </c>
      <c r="G3310">
        <v>4.6778141357676528</v>
      </c>
      <c r="H3310">
        <v>2.1054637158653904E-2</v>
      </c>
    </row>
    <row r="3311" spans="1:8" x14ac:dyDescent="0.2">
      <c r="A3311" t="s">
        <v>43</v>
      </c>
      <c r="B3311">
        <v>2011</v>
      </c>
      <c r="C3311" t="s">
        <v>56</v>
      </c>
      <c r="D3311" t="s">
        <v>84</v>
      </c>
      <c r="E3311" t="s">
        <v>58</v>
      </c>
      <c r="F3311">
        <v>0</v>
      </c>
      <c r="G3311">
        <v>0</v>
      </c>
      <c r="H3311">
        <v>0</v>
      </c>
    </row>
    <row r="3312" spans="1:8" x14ac:dyDescent="0.2">
      <c r="A3312" t="s">
        <v>43</v>
      </c>
      <c r="B3312">
        <v>2012</v>
      </c>
      <c r="C3312" t="s">
        <v>56</v>
      </c>
      <c r="D3312" t="s">
        <v>84</v>
      </c>
      <c r="E3312" t="s">
        <v>58</v>
      </c>
      <c r="F3312">
        <v>174.8</v>
      </c>
      <c r="G3312">
        <v>27.39266083750422</v>
      </c>
      <c r="H3312">
        <v>0.10632470927947711</v>
      </c>
    </row>
    <row r="3313" spans="1:8" x14ac:dyDescent="0.2">
      <c r="A3313" t="s">
        <v>43</v>
      </c>
      <c r="B3313">
        <v>2013</v>
      </c>
      <c r="C3313" t="s">
        <v>56</v>
      </c>
      <c r="D3313" t="s">
        <v>84</v>
      </c>
      <c r="E3313" t="s">
        <v>58</v>
      </c>
      <c r="F3313">
        <v>196.751</v>
      </c>
      <c r="G3313">
        <v>30.87042875811607</v>
      </c>
      <c r="H3313">
        <v>0.11320973839109531</v>
      </c>
    </row>
    <row r="3314" spans="1:8" x14ac:dyDescent="0.2">
      <c r="A3314" t="s">
        <v>43</v>
      </c>
      <c r="B3314">
        <v>2014</v>
      </c>
      <c r="C3314" t="s">
        <v>56</v>
      </c>
      <c r="D3314" t="s">
        <v>84</v>
      </c>
      <c r="E3314" t="s">
        <v>58</v>
      </c>
      <c r="F3314">
        <v>229</v>
      </c>
      <c r="G3314">
        <v>36.049486604983272</v>
      </c>
      <c r="H3314">
        <v>0.13053901423097078</v>
      </c>
    </row>
    <row r="3315" spans="1:8" x14ac:dyDescent="0.2">
      <c r="A3315" t="s">
        <v>43</v>
      </c>
      <c r="B3315">
        <v>2015</v>
      </c>
      <c r="C3315" t="s">
        <v>56</v>
      </c>
      <c r="D3315" t="s">
        <v>84</v>
      </c>
      <c r="E3315" t="s">
        <v>58</v>
      </c>
      <c r="F3315">
        <v>226.7</v>
      </c>
      <c r="G3315">
        <v>35.686739359702855</v>
      </c>
      <c r="H3315">
        <v>0.14238965320287231</v>
      </c>
    </row>
    <row r="3316" spans="1:8" x14ac:dyDescent="0.2">
      <c r="A3316" t="s">
        <v>43</v>
      </c>
      <c r="B3316">
        <v>2016</v>
      </c>
      <c r="C3316" t="s">
        <v>56</v>
      </c>
      <c r="D3316" t="s">
        <v>84</v>
      </c>
      <c r="E3316" t="s">
        <v>58</v>
      </c>
      <c r="F3316">
        <v>233.2</v>
      </c>
      <c r="G3316">
        <v>35.164945415551777</v>
      </c>
      <c r="H3316">
        <v>0.15779722739637889</v>
      </c>
    </row>
    <row r="3317" spans="1:8" x14ac:dyDescent="0.2">
      <c r="A3317" t="s">
        <v>43</v>
      </c>
      <c r="B3317">
        <v>2017</v>
      </c>
      <c r="C3317" t="s">
        <v>56</v>
      </c>
      <c r="D3317" t="s">
        <v>84</v>
      </c>
      <c r="E3317" t="s">
        <v>58</v>
      </c>
      <c r="F3317">
        <v>150.69999999999999</v>
      </c>
      <c r="G3317">
        <v>22.343179381138825</v>
      </c>
      <c r="H3317">
        <v>9.941461999121419E-2</v>
      </c>
    </row>
    <row r="3318" spans="1:8" x14ac:dyDescent="0.2">
      <c r="A3318" t="s">
        <v>43</v>
      </c>
      <c r="B3318">
        <v>2018</v>
      </c>
      <c r="C3318" t="s">
        <v>56</v>
      </c>
      <c r="D3318" t="s">
        <v>84</v>
      </c>
      <c r="E3318" t="s">
        <v>58</v>
      </c>
      <c r="F3318">
        <v>139.4</v>
      </c>
      <c r="G3318">
        <v>20.548813667033052</v>
      </c>
      <c r="H3318">
        <v>8.6777084742538216E-2</v>
      </c>
    </row>
    <row r="3319" spans="1:8" x14ac:dyDescent="0.2">
      <c r="A3319" t="s">
        <v>43</v>
      </c>
      <c r="B3319">
        <v>2019</v>
      </c>
      <c r="C3319" t="s">
        <v>56</v>
      </c>
      <c r="D3319" t="s">
        <v>84</v>
      </c>
      <c r="E3319" t="s">
        <v>58</v>
      </c>
      <c r="F3319">
        <v>166.1</v>
      </c>
      <c r="G3319">
        <v>24.550950731322857</v>
      </c>
      <c r="H3319">
        <v>0.10578658536419706</v>
      </c>
    </row>
    <row r="3320" spans="1:8" x14ac:dyDescent="0.2">
      <c r="A3320" t="s">
        <v>43</v>
      </c>
      <c r="B3320">
        <v>2020</v>
      </c>
      <c r="C3320" t="s">
        <v>56</v>
      </c>
      <c r="D3320" t="s">
        <v>84</v>
      </c>
      <c r="E3320" t="s">
        <v>58</v>
      </c>
      <c r="F3320">
        <v>7.4</v>
      </c>
      <c r="G3320">
        <v>1.0937810681022826</v>
      </c>
      <c r="H3320">
        <v>5.0668507347120147E-3</v>
      </c>
    </row>
    <row r="3321" spans="1:8" x14ac:dyDescent="0.2">
      <c r="A3321" t="s">
        <v>43</v>
      </c>
      <c r="B3321">
        <v>2021</v>
      </c>
      <c r="C3321" t="s">
        <v>56</v>
      </c>
      <c r="D3321" t="s">
        <v>84</v>
      </c>
      <c r="E3321" t="s">
        <v>58</v>
      </c>
      <c r="F3321">
        <v>8</v>
      </c>
      <c r="G3321">
        <v>1.1824660195700354</v>
      </c>
      <c r="H3321">
        <v>5.47463317547125E-3</v>
      </c>
    </row>
    <row r="3322" spans="1:8" x14ac:dyDescent="0.2">
      <c r="A3322" t="s">
        <v>44</v>
      </c>
      <c r="B3322">
        <v>2008</v>
      </c>
      <c r="C3322" t="s">
        <v>56</v>
      </c>
      <c r="D3322" t="s">
        <v>57</v>
      </c>
      <c r="E3322" t="s">
        <v>58</v>
      </c>
      <c r="F3322">
        <v>13104.531535411999</v>
      </c>
      <c r="G3322">
        <v>626.86533526052904</v>
      </c>
      <c r="H3322">
        <v>2.0643530081686308</v>
      </c>
    </row>
    <row r="3323" spans="1:8" x14ac:dyDescent="0.2">
      <c r="A3323" t="s">
        <v>44</v>
      </c>
      <c r="B3323">
        <v>2009</v>
      </c>
      <c r="C3323" t="s">
        <v>56</v>
      </c>
      <c r="D3323" t="s">
        <v>57</v>
      </c>
      <c r="E3323" t="s">
        <v>58</v>
      </c>
      <c r="F3323">
        <v>15699.986881999999</v>
      </c>
      <c r="G3323">
        <v>696.65924596928198</v>
      </c>
      <c r="H3323">
        <v>2.2003748576624078</v>
      </c>
    </row>
    <row r="3324" spans="1:8" x14ac:dyDescent="0.2">
      <c r="A3324" t="s">
        <v>44</v>
      </c>
      <c r="B3324">
        <v>2010</v>
      </c>
      <c r="C3324" t="s">
        <v>56</v>
      </c>
      <c r="D3324" t="s">
        <v>57</v>
      </c>
      <c r="E3324" t="s">
        <v>58</v>
      </c>
      <c r="F3324">
        <v>17580.811696000001</v>
      </c>
      <c r="G3324">
        <v>878.61354447182055</v>
      </c>
      <c r="H3324">
        <v>2.1810196219236282</v>
      </c>
    </row>
    <row r="3325" spans="1:8" x14ac:dyDescent="0.2">
      <c r="A3325" t="s">
        <v>44</v>
      </c>
      <c r="B3325">
        <v>2011</v>
      </c>
      <c r="C3325" t="s">
        <v>56</v>
      </c>
      <c r="D3325" t="s">
        <v>57</v>
      </c>
      <c r="E3325" t="s">
        <v>58</v>
      </c>
      <c r="F3325">
        <v>18913.479588000002</v>
      </c>
      <c r="G3325">
        <v>982.09932563711072</v>
      </c>
      <c r="H3325">
        <v>2.0476434552830445</v>
      </c>
    </row>
    <row r="3326" spans="1:8" x14ac:dyDescent="0.2">
      <c r="A3326" t="s">
        <v>44</v>
      </c>
      <c r="B3326">
        <v>2012</v>
      </c>
      <c r="C3326" t="s">
        <v>56</v>
      </c>
      <c r="D3326" t="s">
        <v>57</v>
      </c>
      <c r="E3326" t="s">
        <v>58</v>
      </c>
      <c r="F3326">
        <v>23425.2170245046</v>
      </c>
      <c r="G3326">
        <v>1157.1333843268187</v>
      </c>
      <c r="H3326">
        <v>2.257184680147434</v>
      </c>
    </row>
    <row r="3327" spans="1:8" x14ac:dyDescent="0.2">
      <c r="A3327" t="s">
        <v>44</v>
      </c>
      <c r="B3327">
        <v>2013</v>
      </c>
      <c r="C3327" t="s">
        <v>56</v>
      </c>
      <c r="D3327" t="s">
        <v>57</v>
      </c>
      <c r="E3327" t="s">
        <v>58</v>
      </c>
      <c r="F3327">
        <v>28117.035667935997</v>
      </c>
      <c r="G3327">
        <v>1375.918999227242</v>
      </c>
      <c r="H3327">
        <v>2.3916044883773817</v>
      </c>
    </row>
    <row r="3328" spans="1:8" x14ac:dyDescent="0.2">
      <c r="A3328" t="s">
        <v>44</v>
      </c>
      <c r="B3328">
        <v>2014</v>
      </c>
      <c r="C3328" t="s">
        <v>56</v>
      </c>
      <c r="D3328" t="s">
        <v>57</v>
      </c>
      <c r="E3328" t="s">
        <v>58</v>
      </c>
      <c r="F3328">
        <v>34606.498842000001</v>
      </c>
      <c r="G3328">
        <v>1490.4765094229347</v>
      </c>
      <c r="H3328">
        <v>2.6040914311723138</v>
      </c>
    </row>
    <row r="3329" spans="1:8" x14ac:dyDescent="0.2">
      <c r="A3329" t="s">
        <v>44</v>
      </c>
      <c r="B3329">
        <v>2015</v>
      </c>
      <c r="C3329" t="s">
        <v>56</v>
      </c>
      <c r="D3329" t="s">
        <v>57</v>
      </c>
      <c r="E3329" t="s">
        <v>58</v>
      </c>
      <c r="F3329">
        <v>31504.244713</v>
      </c>
      <c r="G3329">
        <v>1154.7992247756172</v>
      </c>
      <c r="H3329">
        <v>2.1676450458404406</v>
      </c>
    </row>
    <row r="3330" spans="1:8" x14ac:dyDescent="0.2">
      <c r="A3330" t="s">
        <v>44</v>
      </c>
      <c r="B3330">
        <v>2016</v>
      </c>
      <c r="C3330" t="s">
        <v>56</v>
      </c>
      <c r="D3330" t="s">
        <v>57</v>
      </c>
      <c r="E3330" t="s">
        <v>58</v>
      </c>
      <c r="F3330">
        <v>33110.487014999999</v>
      </c>
      <c r="G3330">
        <v>1100.7599741589181</v>
      </c>
      <c r="H3330">
        <v>2.0892196987053895</v>
      </c>
    </row>
    <row r="3331" spans="1:8" x14ac:dyDescent="0.2">
      <c r="A3331" t="s">
        <v>44</v>
      </c>
      <c r="B3331">
        <v>2017</v>
      </c>
      <c r="C3331" t="s">
        <v>56</v>
      </c>
      <c r="D3331" t="s">
        <v>57</v>
      </c>
      <c r="E3331" t="s">
        <v>58</v>
      </c>
      <c r="F3331">
        <v>31220.273186000002</v>
      </c>
      <c r="G3331">
        <v>1089.6560644706028</v>
      </c>
      <c r="H3331">
        <v>1.8304291010541516</v>
      </c>
    </row>
    <row r="3332" spans="1:8" x14ac:dyDescent="0.2">
      <c r="A3332" t="s">
        <v>44</v>
      </c>
      <c r="B3332">
        <v>2018</v>
      </c>
      <c r="C3332" t="s">
        <v>56</v>
      </c>
      <c r="D3332" t="s">
        <v>57</v>
      </c>
      <c r="E3332" t="s">
        <v>58</v>
      </c>
      <c r="F3332">
        <v>26069.710965999999</v>
      </c>
      <c r="G3332">
        <v>848.45704870983752</v>
      </c>
      <c r="H3332">
        <v>1.4236581287229686</v>
      </c>
    </row>
    <row r="3333" spans="1:8" x14ac:dyDescent="0.2">
      <c r="A3333" t="s">
        <v>44</v>
      </c>
      <c r="B3333">
        <v>2019</v>
      </c>
      <c r="C3333" t="s">
        <v>56</v>
      </c>
      <c r="D3333" t="s">
        <v>57</v>
      </c>
      <c r="E3333" t="s">
        <v>58</v>
      </c>
      <c r="F3333">
        <v>26832.528328999997</v>
      </c>
      <c r="G3333">
        <v>761.14903255350566</v>
      </c>
      <c r="H3333">
        <v>1.3580802822372486</v>
      </c>
    </row>
    <row r="3334" spans="1:8" x14ac:dyDescent="0.2">
      <c r="A3334" t="s">
        <v>44</v>
      </c>
      <c r="B3334">
        <v>2008</v>
      </c>
      <c r="C3334" t="s">
        <v>56</v>
      </c>
      <c r="D3334" t="s">
        <v>59</v>
      </c>
      <c r="E3334" t="s">
        <v>60</v>
      </c>
      <c r="F3334">
        <v>1480.222642</v>
      </c>
      <c r="G3334">
        <v>70.807587454012975</v>
      </c>
      <c r="H3334">
        <v>0.23317903852683955</v>
      </c>
    </row>
    <row r="3335" spans="1:8" x14ac:dyDescent="0.2">
      <c r="A3335" t="s">
        <v>44</v>
      </c>
      <c r="B3335">
        <v>2008</v>
      </c>
      <c r="C3335" t="s">
        <v>56</v>
      </c>
      <c r="D3335" t="s">
        <v>59</v>
      </c>
      <c r="E3335" t="s">
        <v>61</v>
      </c>
    </row>
    <row r="3336" spans="1:8" x14ac:dyDescent="0.2">
      <c r="A3336" t="s">
        <v>44</v>
      </c>
      <c r="B3336">
        <v>2008</v>
      </c>
      <c r="C3336" t="s">
        <v>56</v>
      </c>
      <c r="D3336" t="s">
        <v>59</v>
      </c>
      <c r="E3336" t="s">
        <v>62</v>
      </c>
    </row>
    <row r="3337" spans="1:8" x14ac:dyDescent="0.2">
      <c r="A3337" t="s">
        <v>44</v>
      </c>
      <c r="B3337">
        <v>2008</v>
      </c>
      <c r="C3337" t="s">
        <v>56</v>
      </c>
      <c r="D3337" t="s">
        <v>59</v>
      </c>
      <c r="E3337" t="s">
        <v>58</v>
      </c>
      <c r="F3337">
        <v>1480.222642</v>
      </c>
      <c r="G3337">
        <v>70.807587454012975</v>
      </c>
      <c r="H3337">
        <v>0.23317903852683955</v>
      </c>
    </row>
    <row r="3338" spans="1:8" x14ac:dyDescent="0.2">
      <c r="A3338" t="s">
        <v>44</v>
      </c>
      <c r="B3338">
        <v>2009</v>
      </c>
      <c r="C3338" t="s">
        <v>56</v>
      </c>
      <c r="D3338" t="s">
        <v>59</v>
      </c>
      <c r="E3338" t="s">
        <v>60</v>
      </c>
      <c r="F3338">
        <v>1906.41578</v>
      </c>
      <c r="G3338">
        <v>84.59384009558822</v>
      </c>
      <c r="H3338">
        <v>0.26718680608403761</v>
      </c>
    </row>
    <row r="3339" spans="1:8" x14ac:dyDescent="0.2">
      <c r="A3339" t="s">
        <v>44</v>
      </c>
      <c r="B3339">
        <v>2009</v>
      </c>
      <c r="C3339" t="s">
        <v>56</v>
      </c>
      <c r="D3339" t="s">
        <v>59</v>
      </c>
      <c r="E3339" t="s">
        <v>61</v>
      </c>
    </row>
    <row r="3340" spans="1:8" x14ac:dyDescent="0.2">
      <c r="A3340" t="s">
        <v>44</v>
      </c>
      <c r="B3340">
        <v>2009</v>
      </c>
      <c r="C3340" t="s">
        <v>56</v>
      </c>
      <c r="D3340" t="s">
        <v>59</v>
      </c>
      <c r="E3340" t="s">
        <v>62</v>
      </c>
    </row>
    <row r="3341" spans="1:8" x14ac:dyDescent="0.2">
      <c r="A3341" t="s">
        <v>44</v>
      </c>
      <c r="B3341">
        <v>2009</v>
      </c>
      <c r="C3341" t="s">
        <v>56</v>
      </c>
      <c r="D3341" t="s">
        <v>59</v>
      </c>
      <c r="E3341" t="s">
        <v>58</v>
      </c>
      <c r="F3341">
        <v>1906.41578</v>
      </c>
      <c r="G3341">
        <v>84.59384009558822</v>
      </c>
      <c r="H3341">
        <v>0.26718680608403761</v>
      </c>
    </row>
    <row r="3342" spans="1:8" x14ac:dyDescent="0.2">
      <c r="A3342" t="s">
        <v>44</v>
      </c>
      <c r="B3342">
        <v>2010</v>
      </c>
      <c r="C3342" t="s">
        <v>56</v>
      </c>
      <c r="D3342" t="s">
        <v>59</v>
      </c>
      <c r="E3342" t="s">
        <v>60</v>
      </c>
      <c r="F3342">
        <v>1910.59861</v>
      </c>
      <c r="G3342">
        <v>95.483521797629379</v>
      </c>
      <c r="H3342">
        <v>0.23702279110230737</v>
      </c>
    </row>
    <row r="3343" spans="1:8" x14ac:dyDescent="0.2">
      <c r="A3343" t="s">
        <v>44</v>
      </c>
      <c r="B3343">
        <v>2010</v>
      </c>
      <c r="C3343" t="s">
        <v>56</v>
      </c>
      <c r="D3343" t="s">
        <v>59</v>
      </c>
      <c r="E3343" t="s">
        <v>61</v>
      </c>
    </row>
    <row r="3344" spans="1:8" x14ac:dyDescent="0.2">
      <c r="A3344" t="s">
        <v>44</v>
      </c>
      <c r="B3344">
        <v>2010</v>
      </c>
      <c r="C3344" t="s">
        <v>56</v>
      </c>
      <c r="D3344" t="s">
        <v>59</v>
      </c>
      <c r="E3344" t="s">
        <v>62</v>
      </c>
    </row>
    <row r="3345" spans="1:8" x14ac:dyDescent="0.2">
      <c r="A3345" t="s">
        <v>44</v>
      </c>
      <c r="B3345">
        <v>2010</v>
      </c>
      <c r="C3345" t="s">
        <v>56</v>
      </c>
      <c r="D3345" t="s">
        <v>59</v>
      </c>
      <c r="E3345" t="s">
        <v>58</v>
      </c>
      <c r="F3345">
        <v>1910.59861</v>
      </c>
      <c r="G3345">
        <v>95.483521797629379</v>
      </c>
      <c r="H3345">
        <v>0.23702279110230737</v>
      </c>
    </row>
    <row r="3346" spans="1:8" x14ac:dyDescent="0.2">
      <c r="A3346" t="s">
        <v>44</v>
      </c>
      <c r="B3346">
        <v>2011</v>
      </c>
      <c r="C3346" t="s">
        <v>56</v>
      </c>
      <c r="D3346" t="s">
        <v>59</v>
      </c>
      <c r="E3346" t="s">
        <v>60</v>
      </c>
      <c r="F3346">
        <v>2482.7077599999998</v>
      </c>
      <c r="G3346">
        <v>128.91681858461536</v>
      </c>
      <c r="H3346">
        <v>0.26878715111575097</v>
      </c>
    </row>
    <row r="3347" spans="1:8" x14ac:dyDescent="0.2">
      <c r="A3347" t="s">
        <v>44</v>
      </c>
      <c r="B3347">
        <v>2011</v>
      </c>
      <c r="C3347" t="s">
        <v>56</v>
      </c>
      <c r="D3347" t="s">
        <v>59</v>
      </c>
      <c r="E3347" t="s">
        <v>61</v>
      </c>
    </row>
    <row r="3348" spans="1:8" x14ac:dyDescent="0.2">
      <c r="A3348" t="s">
        <v>44</v>
      </c>
      <c r="B3348">
        <v>2011</v>
      </c>
      <c r="C3348" t="s">
        <v>56</v>
      </c>
      <c r="D3348" t="s">
        <v>59</v>
      </c>
      <c r="E3348" t="s">
        <v>62</v>
      </c>
    </row>
    <row r="3349" spans="1:8" x14ac:dyDescent="0.2">
      <c r="A3349" t="s">
        <v>44</v>
      </c>
      <c r="B3349">
        <v>2011</v>
      </c>
      <c r="C3349" t="s">
        <v>56</v>
      </c>
      <c r="D3349" t="s">
        <v>59</v>
      </c>
      <c r="E3349" t="s">
        <v>58</v>
      </c>
      <c r="F3349">
        <v>2482.7077599999998</v>
      </c>
      <c r="G3349">
        <v>128.91681858461536</v>
      </c>
      <c r="H3349">
        <v>0.26878715111575097</v>
      </c>
    </row>
    <row r="3350" spans="1:8" x14ac:dyDescent="0.2">
      <c r="A3350" t="s">
        <v>44</v>
      </c>
      <c r="B3350">
        <v>2012</v>
      </c>
      <c r="C3350" t="s">
        <v>56</v>
      </c>
      <c r="D3350" t="s">
        <v>59</v>
      </c>
      <c r="E3350" t="s">
        <v>60</v>
      </c>
      <c r="F3350">
        <v>2358.33718</v>
      </c>
      <c r="G3350">
        <v>116.4945741856954</v>
      </c>
      <c r="H3350">
        <v>0.22724240068937748</v>
      </c>
    </row>
    <row r="3351" spans="1:8" x14ac:dyDescent="0.2">
      <c r="A3351" t="s">
        <v>44</v>
      </c>
      <c r="B3351">
        <v>2012</v>
      </c>
      <c r="C3351" t="s">
        <v>56</v>
      </c>
      <c r="D3351" t="s">
        <v>59</v>
      </c>
      <c r="E3351" t="s">
        <v>61</v>
      </c>
    </row>
    <row r="3352" spans="1:8" x14ac:dyDescent="0.2">
      <c r="A3352" t="s">
        <v>44</v>
      </c>
      <c r="B3352">
        <v>2012</v>
      </c>
      <c r="C3352" t="s">
        <v>56</v>
      </c>
      <c r="D3352" t="s">
        <v>59</v>
      </c>
      <c r="E3352" t="s">
        <v>62</v>
      </c>
    </row>
    <row r="3353" spans="1:8" x14ac:dyDescent="0.2">
      <c r="A3353" t="s">
        <v>44</v>
      </c>
      <c r="B3353">
        <v>2012</v>
      </c>
      <c r="C3353" t="s">
        <v>56</v>
      </c>
      <c r="D3353" t="s">
        <v>59</v>
      </c>
      <c r="E3353" t="s">
        <v>58</v>
      </c>
      <c r="F3353">
        <v>2358.33718</v>
      </c>
      <c r="G3353">
        <v>116.4945741856954</v>
      </c>
      <c r="H3353">
        <v>0.22724240068937748</v>
      </c>
    </row>
    <row r="3354" spans="1:8" x14ac:dyDescent="0.2">
      <c r="A3354" t="s">
        <v>44</v>
      </c>
      <c r="B3354">
        <v>2013</v>
      </c>
      <c r="C3354" t="s">
        <v>56</v>
      </c>
      <c r="D3354" t="s">
        <v>59</v>
      </c>
      <c r="E3354" t="s">
        <v>60</v>
      </c>
      <c r="F3354">
        <v>2799.0151059999998</v>
      </c>
      <c r="G3354">
        <v>136.97098474222483</v>
      </c>
      <c r="H3354">
        <v>0.23808118215603816</v>
      </c>
    </row>
    <row r="3355" spans="1:8" x14ac:dyDescent="0.2">
      <c r="A3355" t="s">
        <v>44</v>
      </c>
      <c r="B3355">
        <v>2013</v>
      </c>
      <c r="C3355" t="s">
        <v>56</v>
      </c>
      <c r="D3355" t="s">
        <v>59</v>
      </c>
      <c r="E3355" t="s">
        <v>61</v>
      </c>
    </row>
    <row r="3356" spans="1:8" x14ac:dyDescent="0.2">
      <c r="A3356" t="s">
        <v>44</v>
      </c>
      <c r="B3356">
        <v>2013</v>
      </c>
      <c r="C3356" t="s">
        <v>56</v>
      </c>
      <c r="D3356" t="s">
        <v>59</v>
      </c>
      <c r="E3356" t="s">
        <v>62</v>
      </c>
    </row>
    <row r="3357" spans="1:8" x14ac:dyDescent="0.2">
      <c r="A3357" t="s">
        <v>44</v>
      </c>
      <c r="B3357">
        <v>2013</v>
      </c>
      <c r="C3357" t="s">
        <v>56</v>
      </c>
      <c r="D3357" t="s">
        <v>59</v>
      </c>
      <c r="E3357" t="s">
        <v>58</v>
      </c>
      <c r="F3357">
        <v>2799.0151059999998</v>
      </c>
      <c r="G3357">
        <v>136.97098474222483</v>
      </c>
      <c r="H3357">
        <v>0.23808118215603816</v>
      </c>
    </row>
    <row r="3358" spans="1:8" x14ac:dyDescent="0.2">
      <c r="A3358" t="s">
        <v>44</v>
      </c>
      <c r="B3358">
        <v>2014</v>
      </c>
      <c r="C3358" t="s">
        <v>56</v>
      </c>
      <c r="D3358" t="s">
        <v>59</v>
      </c>
      <c r="E3358" t="s">
        <v>60</v>
      </c>
      <c r="F3358">
        <v>2063.1825100000001</v>
      </c>
      <c r="G3358">
        <v>88.859756655739446</v>
      </c>
      <c r="H3358">
        <v>0.15525164564509533</v>
      </c>
    </row>
    <row r="3359" spans="1:8" x14ac:dyDescent="0.2">
      <c r="A3359" t="s">
        <v>44</v>
      </c>
      <c r="B3359">
        <v>2014</v>
      </c>
      <c r="C3359" t="s">
        <v>56</v>
      </c>
      <c r="D3359" t="s">
        <v>59</v>
      </c>
      <c r="E3359" t="s">
        <v>61</v>
      </c>
    </row>
    <row r="3360" spans="1:8" x14ac:dyDescent="0.2">
      <c r="A3360" t="s">
        <v>44</v>
      </c>
      <c r="B3360">
        <v>2014</v>
      </c>
      <c r="C3360" t="s">
        <v>56</v>
      </c>
      <c r="D3360" t="s">
        <v>59</v>
      </c>
      <c r="E3360" t="s">
        <v>62</v>
      </c>
    </row>
    <row r="3361" spans="1:8" x14ac:dyDescent="0.2">
      <c r="A3361" t="s">
        <v>44</v>
      </c>
      <c r="B3361">
        <v>2014</v>
      </c>
      <c r="C3361" t="s">
        <v>56</v>
      </c>
      <c r="D3361" t="s">
        <v>59</v>
      </c>
      <c r="E3361" t="s">
        <v>58</v>
      </c>
      <c r="F3361">
        <v>2063.1825100000001</v>
      </c>
      <c r="G3361">
        <v>88.859756655739446</v>
      </c>
      <c r="H3361">
        <v>0.15525164564509533</v>
      </c>
    </row>
    <row r="3362" spans="1:8" x14ac:dyDescent="0.2">
      <c r="A3362" t="s">
        <v>44</v>
      </c>
      <c r="B3362">
        <v>2015</v>
      </c>
      <c r="C3362" t="s">
        <v>56</v>
      </c>
      <c r="D3362" t="s">
        <v>59</v>
      </c>
      <c r="E3362" t="s">
        <v>60</v>
      </c>
      <c r="F3362">
        <v>2112.7162999999996</v>
      </c>
      <c r="G3362">
        <v>77.442362692290132</v>
      </c>
      <c r="H3362">
        <v>0.14536514246512308</v>
      </c>
    </row>
    <row r="3363" spans="1:8" x14ac:dyDescent="0.2">
      <c r="A3363" t="s">
        <v>44</v>
      </c>
      <c r="B3363">
        <v>2015</v>
      </c>
      <c r="C3363" t="s">
        <v>56</v>
      </c>
      <c r="D3363" t="s">
        <v>59</v>
      </c>
      <c r="E3363" t="s">
        <v>61</v>
      </c>
    </row>
    <row r="3364" spans="1:8" x14ac:dyDescent="0.2">
      <c r="A3364" t="s">
        <v>44</v>
      </c>
      <c r="B3364">
        <v>2015</v>
      </c>
      <c r="C3364" t="s">
        <v>56</v>
      </c>
      <c r="D3364" t="s">
        <v>59</v>
      </c>
      <c r="E3364" t="s">
        <v>62</v>
      </c>
    </row>
    <row r="3365" spans="1:8" x14ac:dyDescent="0.2">
      <c r="A3365" t="s">
        <v>44</v>
      </c>
      <c r="B3365">
        <v>2015</v>
      </c>
      <c r="C3365" t="s">
        <v>56</v>
      </c>
      <c r="D3365" t="s">
        <v>59</v>
      </c>
      <c r="E3365" t="s">
        <v>58</v>
      </c>
      <c r="F3365">
        <v>2112.7162999999996</v>
      </c>
      <c r="G3365">
        <v>77.442362692290132</v>
      </c>
      <c r="H3365">
        <v>0.14536514246512308</v>
      </c>
    </row>
    <row r="3366" spans="1:8" x14ac:dyDescent="0.2">
      <c r="A3366" t="s">
        <v>44</v>
      </c>
      <c r="B3366">
        <v>2016</v>
      </c>
      <c r="C3366" t="s">
        <v>56</v>
      </c>
      <c r="D3366" t="s">
        <v>59</v>
      </c>
      <c r="E3366" t="s">
        <v>60</v>
      </c>
      <c r="F3366">
        <v>2504.9967000000001</v>
      </c>
      <c r="G3366">
        <v>83.278753994497094</v>
      </c>
      <c r="H3366">
        <v>0.15806135525765824</v>
      </c>
    </row>
    <row r="3367" spans="1:8" x14ac:dyDescent="0.2">
      <c r="A3367" t="s">
        <v>44</v>
      </c>
      <c r="B3367">
        <v>2016</v>
      </c>
      <c r="C3367" t="s">
        <v>56</v>
      </c>
      <c r="D3367" t="s">
        <v>59</v>
      </c>
      <c r="E3367" t="s">
        <v>61</v>
      </c>
    </row>
    <row r="3368" spans="1:8" x14ac:dyDescent="0.2">
      <c r="A3368" t="s">
        <v>44</v>
      </c>
      <c r="B3368">
        <v>2016</v>
      </c>
      <c r="C3368" t="s">
        <v>56</v>
      </c>
      <c r="D3368" t="s">
        <v>59</v>
      </c>
      <c r="E3368" t="s">
        <v>62</v>
      </c>
    </row>
    <row r="3369" spans="1:8" x14ac:dyDescent="0.2">
      <c r="A3369" t="s">
        <v>44</v>
      </c>
      <c r="B3369">
        <v>2016</v>
      </c>
      <c r="C3369" t="s">
        <v>56</v>
      </c>
      <c r="D3369" t="s">
        <v>59</v>
      </c>
      <c r="E3369" t="s">
        <v>58</v>
      </c>
      <c r="F3369">
        <v>2504.9967000000001</v>
      </c>
      <c r="G3369">
        <v>83.278753994497094</v>
      </c>
      <c r="H3369">
        <v>0.15806135525765824</v>
      </c>
    </row>
    <row r="3370" spans="1:8" x14ac:dyDescent="0.2">
      <c r="A3370" t="s">
        <v>44</v>
      </c>
      <c r="B3370">
        <v>2017</v>
      </c>
      <c r="C3370" t="s">
        <v>56</v>
      </c>
      <c r="D3370" t="s">
        <v>59</v>
      </c>
      <c r="E3370" t="s">
        <v>60</v>
      </c>
      <c r="F3370">
        <v>2485.8983320000002</v>
      </c>
      <c r="G3370">
        <v>86.763308475335265</v>
      </c>
      <c r="H3370">
        <v>0.14574698376423026</v>
      </c>
    </row>
    <row r="3371" spans="1:8" x14ac:dyDescent="0.2">
      <c r="A3371" t="s">
        <v>44</v>
      </c>
      <c r="B3371">
        <v>2017</v>
      </c>
      <c r="C3371" t="s">
        <v>56</v>
      </c>
      <c r="D3371" t="s">
        <v>59</v>
      </c>
      <c r="E3371" t="s">
        <v>61</v>
      </c>
    </row>
    <row r="3372" spans="1:8" x14ac:dyDescent="0.2">
      <c r="A3372" t="s">
        <v>44</v>
      </c>
      <c r="B3372">
        <v>2017</v>
      </c>
      <c r="C3372" t="s">
        <v>56</v>
      </c>
      <c r="D3372" t="s">
        <v>59</v>
      </c>
      <c r="E3372" t="s">
        <v>62</v>
      </c>
    </row>
    <row r="3373" spans="1:8" x14ac:dyDescent="0.2">
      <c r="A3373" t="s">
        <v>44</v>
      </c>
      <c r="B3373">
        <v>2017</v>
      </c>
      <c r="C3373" t="s">
        <v>56</v>
      </c>
      <c r="D3373" t="s">
        <v>59</v>
      </c>
      <c r="E3373" t="s">
        <v>58</v>
      </c>
      <c r="F3373">
        <v>2485.8983320000002</v>
      </c>
      <c r="G3373">
        <v>86.763308475335265</v>
      </c>
      <c r="H3373">
        <v>0.14574698376423026</v>
      </c>
    </row>
    <row r="3374" spans="1:8" x14ac:dyDescent="0.2">
      <c r="A3374" t="s">
        <v>44</v>
      </c>
      <c r="B3374">
        <v>2018</v>
      </c>
      <c r="C3374" t="s">
        <v>56</v>
      </c>
      <c r="D3374" t="s">
        <v>59</v>
      </c>
      <c r="E3374" t="s">
        <v>60</v>
      </c>
      <c r="F3374">
        <v>2789.0606429999998</v>
      </c>
      <c r="G3374">
        <v>90.771937016056214</v>
      </c>
      <c r="H3374">
        <v>0.1523096616255849</v>
      </c>
    </row>
    <row r="3375" spans="1:8" x14ac:dyDescent="0.2">
      <c r="A3375" t="s">
        <v>44</v>
      </c>
      <c r="B3375">
        <v>2018</v>
      </c>
      <c r="C3375" t="s">
        <v>56</v>
      </c>
      <c r="D3375" t="s">
        <v>59</v>
      </c>
      <c r="E3375" t="s">
        <v>61</v>
      </c>
    </row>
    <row r="3376" spans="1:8" x14ac:dyDescent="0.2">
      <c r="A3376" t="s">
        <v>44</v>
      </c>
      <c r="B3376">
        <v>2018</v>
      </c>
      <c r="C3376" t="s">
        <v>56</v>
      </c>
      <c r="D3376" t="s">
        <v>59</v>
      </c>
      <c r="E3376" t="s">
        <v>62</v>
      </c>
    </row>
    <row r="3377" spans="1:8" x14ac:dyDescent="0.2">
      <c r="A3377" t="s">
        <v>44</v>
      </c>
      <c r="B3377">
        <v>2018</v>
      </c>
      <c r="C3377" t="s">
        <v>56</v>
      </c>
      <c r="D3377" t="s">
        <v>59</v>
      </c>
      <c r="E3377" t="s">
        <v>58</v>
      </c>
      <c r="F3377">
        <v>2789.0606429999998</v>
      </c>
      <c r="G3377">
        <v>90.771937016056214</v>
      </c>
      <c r="H3377">
        <v>0.1523096616255849</v>
      </c>
    </row>
    <row r="3378" spans="1:8" x14ac:dyDescent="0.2">
      <c r="A3378" t="s">
        <v>44</v>
      </c>
      <c r="B3378">
        <v>2019</v>
      </c>
      <c r="C3378" t="s">
        <v>56</v>
      </c>
      <c r="D3378" t="s">
        <v>59</v>
      </c>
      <c r="E3378" t="s">
        <v>60</v>
      </c>
      <c r="F3378">
        <v>3165.5498899999998</v>
      </c>
      <c r="G3378">
        <v>89.796056738688719</v>
      </c>
      <c r="H3378">
        <v>0.16021862849953467</v>
      </c>
    </row>
    <row r="3379" spans="1:8" x14ac:dyDescent="0.2">
      <c r="A3379" t="s">
        <v>44</v>
      </c>
      <c r="B3379">
        <v>2019</v>
      </c>
      <c r="C3379" t="s">
        <v>56</v>
      </c>
      <c r="D3379" t="s">
        <v>59</v>
      </c>
      <c r="E3379" t="s">
        <v>61</v>
      </c>
    </row>
    <row r="3380" spans="1:8" x14ac:dyDescent="0.2">
      <c r="A3380" t="s">
        <v>44</v>
      </c>
      <c r="B3380">
        <v>2019</v>
      </c>
      <c r="C3380" t="s">
        <v>56</v>
      </c>
      <c r="D3380" t="s">
        <v>59</v>
      </c>
      <c r="E3380" t="s">
        <v>62</v>
      </c>
    </row>
    <row r="3381" spans="1:8" x14ac:dyDescent="0.2">
      <c r="A3381" t="s">
        <v>44</v>
      </c>
      <c r="B3381">
        <v>2019</v>
      </c>
      <c r="C3381" t="s">
        <v>56</v>
      </c>
      <c r="D3381" t="s">
        <v>59</v>
      </c>
      <c r="E3381" t="s">
        <v>58</v>
      </c>
      <c r="F3381">
        <v>3165.5498899999998</v>
      </c>
      <c r="G3381">
        <v>89.796056738688719</v>
      </c>
      <c r="H3381">
        <v>0.16021862849953467</v>
      </c>
    </row>
    <row r="3382" spans="1:8" x14ac:dyDescent="0.2">
      <c r="A3382" t="s">
        <v>44</v>
      </c>
      <c r="B3382">
        <v>2008</v>
      </c>
      <c r="C3382" t="s">
        <v>56</v>
      </c>
      <c r="D3382" t="s">
        <v>63</v>
      </c>
      <c r="E3382" t="s">
        <v>64</v>
      </c>
      <c r="F3382">
        <v>6801.3922560000001</v>
      </c>
      <c r="G3382">
        <v>325.34982462169808</v>
      </c>
      <c r="H3382">
        <v>1.0714213266965904</v>
      </c>
    </row>
    <row r="3383" spans="1:8" x14ac:dyDescent="0.2">
      <c r="A3383" t="s">
        <v>44</v>
      </c>
      <c r="B3383">
        <v>2008</v>
      </c>
      <c r="C3383" t="s">
        <v>56</v>
      </c>
      <c r="D3383" t="s">
        <v>63</v>
      </c>
      <c r="E3383" t="s">
        <v>32</v>
      </c>
    </row>
    <row r="3384" spans="1:8" x14ac:dyDescent="0.2">
      <c r="A3384" t="s">
        <v>44</v>
      </c>
      <c r="B3384">
        <v>2008</v>
      </c>
      <c r="C3384" t="s">
        <v>56</v>
      </c>
      <c r="D3384" t="s">
        <v>63</v>
      </c>
      <c r="E3384" t="s">
        <v>58</v>
      </c>
      <c r="F3384">
        <v>6801.3922560000001</v>
      </c>
      <c r="G3384">
        <v>325.34982462169808</v>
      </c>
      <c r="H3384">
        <v>1.0714213266965904</v>
      </c>
    </row>
    <row r="3385" spans="1:8" x14ac:dyDescent="0.2">
      <c r="A3385" t="s">
        <v>44</v>
      </c>
      <c r="B3385">
        <v>2009</v>
      </c>
      <c r="C3385" t="s">
        <v>56</v>
      </c>
      <c r="D3385" t="s">
        <v>63</v>
      </c>
      <c r="E3385" t="s">
        <v>64</v>
      </c>
      <c r="F3385">
        <v>8379.5689750000001</v>
      </c>
      <c r="G3385">
        <v>371.82860390565065</v>
      </c>
      <c r="H3385">
        <v>1.1744081717531434</v>
      </c>
    </row>
    <row r="3386" spans="1:8" x14ac:dyDescent="0.2">
      <c r="A3386" t="s">
        <v>44</v>
      </c>
      <c r="B3386">
        <v>2009</v>
      </c>
      <c r="C3386" t="s">
        <v>56</v>
      </c>
      <c r="D3386" t="s">
        <v>63</v>
      </c>
      <c r="E3386" t="s">
        <v>32</v>
      </c>
    </row>
    <row r="3387" spans="1:8" x14ac:dyDescent="0.2">
      <c r="A3387" t="s">
        <v>44</v>
      </c>
      <c r="B3387">
        <v>2009</v>
      </c>
      <c r="C3387" t="s">
        <v>56</v>
      </c>
      <c r="D3387" t="s">
        <v>63</v>
      </c>
      <c r="E3387" t="s">
        <v>58</v>
      </c>
      <c r="F3387">
        <v>8379.5689750000001</v>
      </c>
      <c r="G3387">
        <v>371.82860390565065</v>
      </c>
      <c r="H3387">
        <v>1.1744081717531434</v>
      </c>
    </row>
    <row r="3388" spans="1:8" x14ac:dyDescent="0.2">
      <c r="A3388" t="s">
        <v>44</v>
      </c>
      <c r="B3388">
        <v>2010</v>
      </c>
      <c r="C3388" t="s">
        <v>56</v>
      </c>
      <c r="D3388" t="s">
        <v>63</v>
      </c>
      <c r="E3388" t="s">
        <v>64</v>
      </c>
      <c r="F3388">
        <v>8578.5993259999996</v>
      </c>
      <c r="G3388">
        <v>428.72159094538944</v>
      </c>
      <c r="H3388">
        <v>1.0642337670270223</v>
      </c>
    </row>
    <row r="3389" spans="1:8" x14ac:dyDescent="0.2">
      <c r="A3389" t="s">
        <v>44</v>
      </c>
      <c r="B3389">
        <v>2010</v>
      </c>
      <c r="C3389" t="s">
        <v>56</v>
      </c>
      <c r="D3389" t="s">
        <v>63</v>
      </c>
      <c r="E3389" t="s">
        <v>32</v>
      </c>
    </row>
    <row r="3390" spans="1:8" x14ac:dyDescent="0.2">
      <c r="A3390" t="s">
        <v>44</v>
      </c>
      <c r="B3390">
        <v>2010</v>
      </c>
      <c r="C3390" t="s">
        <v>56</v>
      </c>
      <c r="D3390" t="s">
        <v>63</v>
      </c>
      <c r="E3390" t="s">
        <v>58</v>
      </c>
      <c r="F3390">
        <v>8578.5993259999996</v>
      </c>
      <c r="G3390">
        <v>428.72159094538944</v>
      </c>
      <c r="H3390">
        <v>1.0642337670270223</v>
      </c>
    </row>
    <row r="3391" spans="1:8" x14ac:dyDescent="0.2">
      <c r="A3391" t="s">
        <v>44</v>
      </c>
      <c r="B3391">
        <v>2011</v>
      </c>
      <c r="C3391" t="s">
        <v>56</v>
      </c>
      <c r="D3391" t="s">
        <v>63</v>
      </c>
      <c r="E3391" t="s">
        <v>64</v>
      </c>
      <c r="F3391">
        <v>5032.998998</v>
      </c>
      <c r="G3391">
        <v>261.34296964605971</v>
      </c>
      <c r="H3391">
        <v>0.54489114024473395</v>
      </c>
    </row>
    <row r="3392" spans="1:8" x14ac:dyDescent="0.2">
      <c r="A3392" t="s">
        <v>44</v>
      </c>
      <c r="B3392">
        <v>2011</v>
      </c>
      <c r="C3392" t="s">
        <v>56</v>
      </c>
      <c r="D3392" t="s">
        <v>63</v>
      </c>
      <c r="E3392" t="s">
        <v>32</v>
      </c>
    </row>
    <row r="3393" spans="1:8" x14ac:dyDescent="0.2">
      <c r="A3393" t="s">
        <v>44</v>
      </c>
      <c r="B3393">
        <v>2011</v>
      </c>
      <c r="C3393" t="s">
        <v>56</v>
      </c>
      <c r="D3393" t="s">
        <v>63</v>
      </c>
      <c r="E3393" t="s">
        <v>58</v>
      </c>
      <c r="F3393">
        <v>5032.998998</v>
      </c>
      <c r="G3393">
        <v>261.34296964605971</v>
      </c>
      <c r="H3393">
        <v>0.54489114024473395</v>
      </c>
    </row>
    <row r="3394" spans="1:8" x14ac:dyDescent="0.2">
      <c r="A3394" t="s">
        <v>44</v>
      </c>
      <c r="B3394">
        <v>2012</v>
      </c>
      <c r="C3394" t="s">
        <v>56</v>
      </c>
      <c r="D3394" t="s">
        <v>63</v>
      </c>
      <c r="E3394" t="s">
        <v>64</v>
      </c>
      <c r="F3394">
        <v>7265.5653899999998</v>
      </c>
      <c r="G3394">
        <v>358.8964943199411</v>
      </c>
      <c r="H3394">
        <v>0.70008840787950999</v>
      </c>
    </row>
    <row r="3395" spans="1:8" x14ac:dyDescent="0.2">
      <c r="A3395" t="s">
        <v>44</v>
      </c>
      <c r="B3395">
        <v>2012</v>
      </c>
      <c r="C3395" t="s">
        <v>56</v>
      </c>
      <c r="D3395" t="s">
        <v>63</v>
      </c>
      <c r="E3395" t="s">
        <v>32</v>
      </c>
    </row>
    <row r="3396" spans="1:8" x14ac:dyDescent="0.2">
      <c r="A3396" t="s">
        <v>44</v>
      </c>
      <c r="B3396">
        <v>2012</v>
      </c>
      <c r="C3396" t="s">
        <v>56</v>
      </c>
      <c r="D3396" t="s">
        <v>63</v>
      </c>
      <c r="E3396" t="s">
        <v>58</v>
      </c>
      <c r="F3396">
        <v>7265.5653899999998</v>
      </c>
      <c r="G3396">
        <v>358.8964943199411</v>
      </c>
      <c r="H3396">
        <v>0.70008840787950999</v>
      </c>
    </row>
    <row r="3397" spans="1:8" x14ac:dyDescent="0.2">
      <c r="A3397" t="s">
        <v>44</v>
      </c>
      <c r="B3397">
        <v>2013</v>
      </c>
      <c r="C3397" t="s">
        <v>56</v>
      </c>
      <c r="D3397" t="s">
        <v>63</v>
      </c>
      <c r="E3397" t="s">
        <v>64</v>
      </c>
      <c r="F3397">
        <v>7627.3366669999996</v>
      </c>
      <c r="G3397">
        <v>373.24693675285545</v>
      </c>
      <c r="H3397">
        <v>0.64877296535085449</v>
      </c>
    </row>
    <row r="3398" spans="1:8" x14ac:dyDescent="0.2">
      <c r="A3398" t="s">
        <v>44</v>
      </c>
      <c r="B3398">
        <v>2013</v>
      </c>
      <c r="C3398" t="s">
        <v>56</v>
      </c>
      <c r="D3398" t="s">
        <v>63</v>
      </c>
      <c r="E3398" t="s">
        <v>32</v>
      </c>
    </row>
    <row r="3399" spans="1:8" x14ac:dyDescent="0.2">
      <c r="A3399" t="s">
        <v>44</v>
      </c>
      <c r="B3399">
        <v>2013</v>
      </c>
      <c r="C3399" t="s">
        <v>56</v>
      </c>
      <c r="D3399" t="s">
        <v>63</v>
      </c>
      <c r="E3399" t="s">
        <v>58</v>
      </c>
      <c r="F3399">
        <v>7627.3366669999996</v>
      </c>
      <c r="G3399">
        <v>373.24693675285545</v>
      </c>
      <c r="H3399">
        <v>0.64877296535085449</v>
      </c>
    </row>
    <row r="3400" spans="1:8" x14ac:dyDescent="0.2">
      <c r="A3400" t="s">
        <v>44</v>
      </c>
      <c r="B3400">
        <v>2014</v>
      </c>
      <c r="C3400" t="s">
        <v>56</v>
      </c>
      <c r="D3400" t="s">
        <v>63</v>
      </c>
      <c r="E3400" t="s">
        <v>64</v>
      </c>
      <c r="F3400">
        <v>12208.903615000001</v>
      </c>
      <c r="G3400">
        <v>525.82851929191554</v>
      </c>
      <c r="H3400">
        <v>0.91870320175945253</v>
      </c>
    </row>
    <row r="3401" spans="1:8" x14ac:dyDescent="0.2">
      <c r="A3401" t="s">
        <v>44</v>
      </c>
      <c r="B3401">
        <v>2014</v>
      </c>
      <c r="C3401" t="s">
        <v>56</v>
      </c>
      <c r="D3401" t="s">
        <v>63</v>
      </c>
      <c r="E3401" t="s">
        <v>32</v>
      </c>
    </row>
    <row r="3402" spans="1:8" x14ac:dyDescent="0.2">
      <c r="A3402" t="s">
        <v>44</v>
      </c>
      <c r="B3402">
        <v>2014</v>
      </c>
      <c r="C3402" t="s">
        <v>56</v>
      </c>
      <c r="D3402" t="s">
        <v>63</v>
      </c>
      <c r="E3402" t="s">
        <v>58</v>
      </c>
      <c r="F3402">
        <v>12208.903615000001</v>
      </c>
      <c r="G3402">
        <v>525.82851929191554</v>
      </c>
      <c r="H3402">
        <v>0.91870320175945253</v>
      </c>
    </row>
    <row r="3403" spans="1:8" x14ac:dyDescent="0.2">
      <c r="A3403" t="s">
        <v>44</v>
      </c>
      <c r="B3403">
        <v>2015</v>
      </c>
      <c r="C3403" t="s">
        <v>56</v>
      </c>
      <c r="D3403" t="s">
        <v>63</v>
      </c>
      <c r="E3403" t="s">
        <v>64</v>
      </c>
      <c r="F3403">
        <v>11350.503957000001</v>
      </c>
      <c r="G3403">
        <v>416.05673425166862</v>
      </c>
      <c r="H3403">
        <v>0.7809697992864677</v>
      </c>
    </row>
    <row r="3404" spans="1:8" x14ac:dyDescent="0.2">
      <c r="A3404" t="s">
        <v>44</v>
      </c>
      <c r="B3404">
        <v>2015</v>
      </c>
      <c r="C3404" t="s">
        <v>56</v>
      </c>
      <c r="D3404" t="s">
        <v>63</v>
      </c>
      <c r="E3404" t="s">
        <v>32</v>
      </c>
    </row>
    <row r="3405" spans="1:8" x14ac:dyDescent="0.2">
      <c r="A3405" t="s">
        <v>44</v>
      </c>
      <c r="B3405">
        <v>2015</v>
      </c>
      <c r="C3405" t="s">
        <v>56</v>
      </c>
      <c r="D3405" t="s">
        <v>63</v>
      </c>
      <c r="E3405" t="s">
        <v>58</v>
      </c>
      <c r="F3405">
        <v>11350.503957000001</v>
      </c>
      <c r="G3405">
        <v>416.05673425166862</v>
      </c>
      <c r="H3405">
        <v>0.7809697992864677</v>
      </c>
    </row>
    <row r="3406" spans="1:8" x14ac:dyDescent="0.2">
      <c r="A3406" t="s">
        <v>44</v>
      </c>
      <c r="B3406">
        <v>2016</v>
      </c>
      <c r="C3406" t="s">
        <v>56</v>
      </c>
      <c r="D3406" t="s">
        <v>63</v>
      </c>
      <c r="E3406" t="s">
        <v>64</v>
      </c>
      <c r="F3406">
        <v>10106.533380000001</v>
      </c>
      <c r="G3406">
        <v>335.99226182221844</v>
      </c>
      <c r="H3406">
        <v>0.63770637422379095</v>
      </c>
    </row>
    <row r="3407" spans="1:8" x14ac:dyDescent="0.2">
      <c r="A3407" t="s">
        <v>44</v>
      </c>
      <c r="B3407">
        <v>2016</v>
      </c>
      <c r="C3407" t="s">
        <v>56</v>
      </c>
      <c r="D3407" t="s">
        <v>63</v>
      </c>
      <c r="E3407" t="s">
        <v>32</v>
      </c>
    </row>
    <row r="3408" spans="1:8" x14ac:dyDescent="0.2">
      <c r="A3408" t="s">
        <v>44</v>
      </c>
      <c r="B3408">
        <v>2016</v>
      </c>
      <c r="C3408" t="s">
        <v>56</v>
      </c>
      <c r="D3408" t="s">
        <v>63</v>
      </c>
      <c r="E3408" t="s">
        <v>58</v>
      </c>
      <c r="F3408">
        <v>10106.533380000001</v>
      </c>
      <c r="G3408">
        <v>335.99226182221844</v>
      </c>
      <c r="H3408">
        <v>0.63770637422379095</v>
      </c>
    </row>
    <row r="3409" spans="1:8" x14ac:dyDescent="0.2">
      <c r="A3409" t="s">
        <v>44</v>
      </c>
      <c r="B3409">
        <v>2017</v>
      </c>
      <c r="C3409" t="s">
        <v>56</v>
      </c>
      <c r="D3409" t="s">
        <v>63</v>
      </c>
      <c r="E3409" t="s">
        <v>64</v>
      </c>
      <c r="F3409">
        <v>6595.4128520000004</v>
      </c>
      <c r="G3409">
        <v>230.19438584194953</v>
      </c>
      <c r="H3409">
        <v>0.38668577772666507</v>
      </c>
    </row>
    <row r="3410" spans="1:8" x14ac:dyDescent="0.2">
      <c r="A3410" t="s">
        <v>44</v>
      </c>
      <c r="B3410">
        <v>2017</v>
      </c>
      <c r="C3410" t="s">
        <v>56</v>
      </c>
      <c r="D3410" t="s">
        <v>63</v>
      </c>
      <c r="E3410" t="s">
        <v>32</v>
      </c>
    </row>
    <row r="3411" spans="1:8" x14ac:dyDescent="0.2">
      <c r="A3411" t="s">
        <v>44</v>
      </c>
      <c r="B3411">
        <v>2017</v>
      </c>
      <c r="C3411" t="s">
        <v>56</v>
      </c>
      <c r="D3411" t="s">
        <v>63</v>
      </c>
      <c r="E3411" t="s">
        <v>58</v>
      </c>
      <c r="F3411">
        <v>6595.4128520000004</v>
      </c>
      <c r="G3411">
        <v>230.19438584194953</v>
      </c>
      <c r="H3411">
        <v>0.38668577772666507</v>
      </c>
    </row>
    <row r="3412" spans="1:8" x14ac:dyDescent="0.2">
      <c r="A3412" t="s">
        <v>44</v>
      </c>
      <c r="B3412">
        <v>2018</v>
      </c>
      <c r="C3412" t="s">
        <v>56</v>
      </c>
      <c r="D3412" t="s">
        <v>63</v>
      </c>
      <c r="E3412" t="s">
        <v>64</v>
      </c>
      <c r="F3412">
        <v>7335.2401239999999</v>
      </c>
      <c r="G3412">
        <v>238.73054040774988</v>
      </c>
      <c r="H3412">
        <v>0.40057499073491937</v>
      </c>
    </row>
    <row r="3413" spans="1:8" x14ac:dyDescent="0.2">
      <c r="A3413" t="s">
        <v>44</v>
      </c>
      <c r="B3413">
        <v>2018</v>
      </c>
      <c r="C3413" t="s">
        <v>56</v>
      </c>
      <c r="D3413" t="s">
        <v>63</v>
      </c>
      <c r="E3413" t="s">
        <v>32</v>
      </c>
    </row>
    <row r="3414" spans="1:8" x14ac:dyDescent="0.2">
      <c r="A3414" t="s">
        <v>44</v>
      </c>
      <c r="B3414">
        <v>2018</v>
      </c>
      <c r="C3414" t="s">
        <v>56</v>
      </c>
      <c r="D3414" t="s">
        <v>63</v>
      </c>
      <c r="E3414" t="s">
        <v>58</v>
      </c>
      <c r="F3414">
        <v>7335.2401239999999</v>
      </c>
      <c r="G3414">
        <v>238.73054040774988</v>
      </c>
      <c r="H3414">
        <v>0.40057499073491937</v>
      </c>
    </row>
    <row r="3415" spans="1:8" x14ac:dyDescent="0.2">
      <c r="A3415" t="s">
        <v>44</v>
      </c>
      <c r="B3415">
        <v>2019</v>
      </c>
      <c r="C3415" t="s">
        <v>56</v>
      </c>
      <c r="D3415" t="s">
        <v>63</v>
      </c>
      <c r="E3415" t="s">
        <v>64</v>
      </c>
      <c r="F3415">
        <v>7358.2096019999999</v>
      </c>
      <c r="G3415">
        <v>208.72778186299763</v>
      </c>
      <c r="H3415">
        <v>0.37242257794412675</v>
      </c>
    </row>
    <row r="3416" spans="1:8" x14ac:dyDescent="0.2">
      <c r="A3416" t="s">
        <v>44</v>
      </c>
      <c r="B3416">
        <v>2019</v>
      </c>
      <c r="C3416" t="s">
        <v>56</v>
      </c>
      <c r="D3416" t="s">
        <v>63</v>
      </c>
      <c r="E3416" t="s">
        <v>32</v>
      </c>
    </row>
    <row r="3417" spans="1:8" x14ac:dyDescent="0.2">
      <c r="A3417" t="s">
        <v>44</v>
      </c>
      <c r="B3417">
        <v>2019</v>
      </c>
      <c r="C3417" t="s">
        <v>56</v>
      </c>
      <c r="D3417" t="s">
        <v>63</v>
      </c>
      <c r="E3417" t="s">
        <v>58</v>
      </c>
      <c r="F3417">
        <v>7358.2096019999999</v>
      </c>
      <c r="G3417">
        <v>208.72778186299763</v>
      </c>
      <c r="H3417">
        <v>0.37242257794412675</v>
      </c>
    </row>
    <row r="3418" spans="1:8" x14ac:dyDescent="0.2">
      <c r="A3418" t="s">
        <v>44</v>
      </c>
      <c r="B3418">
        <v>2008</v>
      </c>
      <c r="C3418" t="s">
        <v>56</v>
      </c>
      <c r="D3418" t="s">
        <v>65</v>
      </c>
      <c r="E3418" t="s">
        <v>66</v>
      </c>
      <c r="F3418">
        <v>0.22999</v>
      </c>
      <c r="G3418">
        <v>1.100174836978912E-2</v>
      </c>
      <c r="H3418">
        <v>3.6230257225580141E-5</v>
      </c>
    </row>
    <row r="3419" spans="1:8" x14ac:dyDescent="0.2">
      <c r="A3419" t="s">
        <v>44</v>
      </c>
      <c r="B3419">
        <v>2008</v>
      </c>
      <c r="C3419" t="s">
        <v>56</v>
      </c>
      <c r="D3419" t="s">
        <v>65</v>
      </c>
      <c r="E3419" t="s">
        <v>83</v>
      </c>
      <c r="F3419">
        <v>1159.780117</v>
      </c>
      <c r="G3419">
        <v>55.478973048909019</v>
      </c>
      <c r="H3419">
        <v>0.18269982157495299</v>
      </c>
    </row>
    <row r="3420" spans="1:8" x14ac:dyDescent="0.2">
      <c r="A3420" t="s">
        <v>44</v>
      </c>
      <c r="B3420">
        <v>2008</v>
      </c>
      <c r="C3420" t="s">
        <v>56</v>
      </c>
      <c r="D3420" t="s">
        <v>65</v>
      </c>
      <c r="E3420" t="s">
        <v>67</v>
      </c>
      <c r="F3420">
        <v>112.76300000000001</v>
      </c>
      <c r="G3420">
        <v>5.3941047498696921</v>
      </c>
      <c r="H3420">
        <v>1.7763522307613782E-2</v>
      </c>
    </row>
    <row r="3421" spans="1:8" x14ac:dyDescent="0.2">
      <c r="A3421" t="s">
        <v>44</v>
      </c>
      <c r="B3421">
        <v>2008</v>
      </c>
      <c r="C3421" t="s">
        <v>56</v>
      </c>
      <c r="D3421" t="s">
        <v>65</v>
      </c>
      <c r="E3421" t="s">
        <v>68</v>
      </c>
      <c r="F3421">
        <v>683.39792699999998</v>
      </c>
      <c r="G3421">
        <v>32.690864947560826</v>
      </c>
      <c r="H3421">
        <v>0.10765547494516389</v>
      </c>
    </row>
    <row r="3422" spans="1:8" x14ac:dyDescent="0.2">
      <c r="A3422" t="s">
        <v>44</v>
      </c>
      <c r="B3422">
        <v>2008</v>
      </c>
      <c r="C3422" t="s">
        <v>56</v>
      </c>
      <c r="D3422" t="s">
        <v>65</v>
      </c>
      <c r="E3422" t="s">
        <v>58</v>
      </c>
      <c r="F3422">
        <v>1956.171034</v>
      </c>
      <c r="G3422">
        <v>93.574944494709314</v>
      </c>
      <c r="H3422">
        <v>0.30815504908495617</v>
      </c>
    </row>
    <row r="3423" spans="1:8" x14ac:dyDescent="0.2">
      <c r="A3423" t="s">
        <v>44</v>
      </c>
      <c r="B3423">
        <v>2009</v>
      </c>
      <c r="C3423" t="s">
        <v>56</v>
      </c>
      <c r="D3423" t="s">
        <v>65</v>
      </c>
      <c r="E3423" t="s">
        <v>66</v>
      </c>
      <c r="F3423">
        <v>0.51880199999999999</v>
      </c>
      <c r="G3423">
        <v>2.3020924338588593E-2</v>
      </c>
      <c r="H3423">
        <v>7.2710817243660698E-5</v>
      </c>
    </row>
    <row r="3424" spans="1:8" x14ac:dyDescent="0.2">
      <c r="A3424" t="s">
        <v>44</v>
      </c>
      <c r="B3424">
        <v>2009</v>
      </c>
      <c r="C3424" t="s">
        <v>56</v>
      </c>
      <c r="D3424" t="s">
        <v>65</v>
      </c>
      <c r="E3424" t="s">
        <v>83</v>
      </c>
      <c r="F3424">
        <v>1589.0313779999999</v>
      </c>
      <c r="G3424">
        <v>70.510466660847811</v>
      </c>
      <c r="H3424">
        <v>0.22270494354339482</v>
      </c>
    </row>
    <row r="3425" spans="1:8" x14ac:dyDescent="0.2">
      <c r="A3425" t="s">
        <v>44</v>
      </c>
      <c r="B3425">
        <v>2009</v>
      </c>
      <c r="C3425" t="s">
        <v>56</v>
      </c>
      <c r="D3425" t="s">
        <v>65</v>
      </c>
      <c r="E3425" t="s">
        <v>67</v>
      </c>
      <c r="F3425">
        <v>99.476752000000005</v>
      </c>
      <c r="G3425">
        <v>4.4141055378362877</v>
      </c>
      <c r="H3425">
        <v>1.3941804261866685E-2</v>
      </c>
    </row>
    <row r="3426" spans="1:8" x14ac:dyDescent="0.2">
      <c r="A3426" t="s">
        <v>44</v>
      </c>
      <c r="B3426">
        <v>2009</v>
      </c>
      <c r="C3426" t="s">
        <v>56</v>
      </c>
      <c r="D3426" t="s">
        <v>65</v>
      </c>
      <c r="E3426" t="s">
        <v>68</v>
      </c>
      <c r="F3426">
        <v>1087.5393650000001</v>
      </c>
      <c r="G3426">
        <v>48.257642485768535</v>
      </c>
      <c r="H3426">
        <v>0.15242014489882813</v>
      </c>
    </row>
    <row r="3427" spans="1:8" x14ac:dyDescent="0.2">
      <c r="A3427" t="s">
        <v>44</v>
      </c>
      <c r="B3427">
        <v>2009</v>
      </c>
      <c r="C3427" t="s">
        <v>56</v>
      </c>
      <c r="D3427" t="s">
        <v>65</v>
      </c>
      <c r="E3427" t="s">
        <v>58</v>
      </c>
      <c r="F3427">
        <v>2776.5662970000003</v>
      </c>
      <c r="G3427">
        <v>123.20523560879124</v>
      </c>
      <c r="H3427">
        <v>0.38913960352133337</v>
      </c>
    </row>
    <row r="3428" spans="1:8" x14ac:dyDescent="0.2">
      <c r="A3428" t="s">
        <v>44</v>
      </c>
      <c r="B3428">
        <v>2010</v>
      </c>
      <c r="C3428" t="s">
        <v>56</v>
      </c>
      <c r="D3428" t="s">
        <v>65</v>
      </c>
      <c r="E3428" t="s">
        <v>66</v>
      </c>
      <c r="F3428">
        <v>5.9021929999999996</v>
      </c>
      <c r="G3428">
        <v>0.29496628492225035</v>
      </c>
      <c r="H3428">
        <v>7.3220730464390983E-4</v>
      </c>
    </row>
    <row r="3429" spans="1:8" x14ac:dyDescent="0.2">
      <c r="A3429" t="s">
        <v>44</v>
      </c>
      <c r="B3429">
        <v>2010</v>
      </c>
      <c r="C3429" t="s">
        <v>56</v>
      </c>
      <c r="D3429" t="s">
        <v>65</v>
      </c>
      <c r="E3429" t="s">
        <v>83</v>
      </c>
      <c r="F3429">
        <v>3420.7860660000001</v>
      </c>
      <c r="G3429">
        <v>170.95621193712574</v>
      </c>
      <c r="H3429">
        <v>0.42437184706587938</v>
      </c>
    </row>
    <row r="3430" spans="1:8" x14ac:dyDescent="0.2">
      <c r="A3430" t="s">
        <v>44</v>
      </c>
      <c r="B3430">
        <v>2010</v>
      </c>
      <c r="C3430" t="s">
        <v>56</v>
      </c>
      <c r="D3430" t="s">
        <v>65</v>
      </c>
      <c r="E3430" t="s">
        <v>67</v>
      </c>
      <c r="F3430">
        <v>43.045496</v>
      </c>
      <c r="G3430">
        <v>2.1512292189963271</v>
      </c>
      <c r="H3430">
        <v>5.3400874222886644E-3</v>
      </c>
    </row>
    <row r="3431" spans="1:8" x14ac:dyDescent="0.2">
      <c r="A3431" t="s">
        <v>44</v>
      </c>
      <c r="B3431">
        <v>2010</v>
      </c>
      <c r="C3431" t="s">
        <v>56</v>
      </c>
      <c r="D3431" t="s">
        <v>65</v>
      </c>
      <c r="E3431" t="s">
        <v>68</v>
      </c>
      <c r="F3431">
        <v>1303.9033079999999</v>
      </c>
      <c r="G3431">
        <v>65.163493409753414</v>
      </c>
      <c r="H3431">
        <v>0.16175810019546252</v>
      </c>
    </row>
    <row r="3432" spans="1:8" x14ac:dyDescent="0.2">
      <c r="A3432" t="s">
        <v>44</v>
      </c>
      <c r="B3432">
        <v>2010</v>
      </c>
      <c r="C3432" t="s">
        <v>56</v>
      </c>
      <c r="D3432" t="s">
        <v>65</v>
      </c>
      <c r="E3432" t="s">
        <v>58</v>
      </c>
      <c r="F3432">
        <v>4773.6370630000001</v>
      </c>
      <c r="G3432">
        <v>238.56590085079776</v>
      </c>
      <c r="H3432">
        <v>0.59220224198827465</v>
      </c>
    </row>
    <row r="3433" spans="1:8" x14ac:dyDescent="0.2">
      <c r="A3433" t="s">
        <v>44</v>
      </c>
      <c r="B3433">
        <v>2011</v>
      </c>
      <c r="C3433" t="s">
        <v>56</v>
      </c>
      <c r="D3433" t="s">
        <v>65</v>
      </c>
      <c r="E3433" t="s">
        <v>66</v>
      </c>
      <c r="F3433">
        <v>216.65172000000001</v>
      </c>
      <c r="G3433">
        <v>11.249834125980612</v>
      </c>
      <c r="H3433">
        <v>2.3455518825593619E-2</v>
      </c>
    </row>
    <row r="3434" spans="1:8" x14ac:dyDescent="0.2">
      <c r="A3434" t="s">
        <v>44</v>
      </c>
      <c r="B3434">
        <v>2011</v>
      </c>
      <c r="C3434" t="s">
        <v>56</v>
      </c>
      <c r="D3434" t="s">
        <v>65</v>
      </c>
      <c r="E3434" t="s">
        <v>83</v>
      </c>
      <c r="F3434">
        <v>5970.928586</v>
      </c>
      <c r="G3434">
        <v>310.04580148533307</v>
      </c>
      <c r="H3434">
        <v>0.64643487646993114</v>
      </c>
    </row>
    <row r="3435" spans="1:8" x14ac:dyDescent="0.2">
      <c r="A3435" t="s">
        <v>44</v>
      </c>
      <c r="B3435">
        <v>2011</v>
      </c>
      <c r="C3435" t="s">
        <v>56</v>
      </c>
      <c r="D3435" t="s">
        <v>65</v>
      </c>
      <c r="E3435" t="s">
        <v>67</v>
      </c>
      <c r="F3435">
        <v>30.318175</v>
      </c>
      <c r="G3435">
        <v>1.5742983242987973</v>
      </c>
      <c r="H3435">
        <v>3.2823580836106067E-3</v>
      </c>
    </row>
    <row r="3436" spans="1:8" x14ac:dyDescent="0.2">
      <c r="A3436" t="s">
        <v>44</v>
      </c>
      <c r="B3436">
        <v>2011</v>
      </c>
      <c r="C3436" t="s">
        <v>56</v>
      </c>
      <c r="D3436" t="s">
        <v>65</v>
      </c>
      <c r="E3436" t="s">
        <v>68</v>
      </c>
      <c r="F3436">
        <v>1594.0334520000001</v>
      </c>
      <c r="G3436">
        <v>82.771611165903863</v>
      </c>
      <c r="H3436">
        <v>0.1725759742041835</v>
      </c>
    </row>
    <row r="3437" spans="1:8" x14ac:dyDescent="0.2">
      <c r="A3437" t="s">
        <v>44</v>
      </c>
      <c r="B3437">
        <v>2011</v>
      </c>
      <c r="C3437" t="s">
        <v>56</v>
      </c>
      <c r="D3437" t="s">
        <v>65</v>
      </c>
      <c r="E3437" t="s">
        <v>58</v>
      </c>
      <c r="F3437">
        <v>7811.9319329999998</v>
      </c>
      <c r="G3437">
        <v>405.64154510151633</v>
      </c>
      <c r="H3437">
        <v>0.84574872758331876</v>
      </c>
    </row>
    <row r="3438" spans="1:8" x14ac:dyDescent="0.2">
      <c r="A3438" t="s">
        <v>44</v>
      </c>
      <c r="B3438">
        <v>2012</v>
      </c>
      <c r="C3438" t="s">
        <v>56</v>
      </c>
      <c r="D3438" t="s">
        <v>65</v>
      </c>
      <c r="E3438" t="s">
        <v>66</v>
      </c>
      <c r="F3438">
        <v>209.24332799999999</v>
      </c>
      <c r="G3438">
        <v>10.335974263255178</v>
      </c>
      <c r="H3438">
        <v>2.0162068675419365E-2</v>
      </c>
    </row>
    <row r="3439" spans="1:8" x14ac:dyDescent="0.2">
      <c r="A3439" t="s">
        <v>44</v>
      </c>
      <c r="B3439">
        <v>2012</v>
      </c>
      <c r="C3439" t="s">
        <v>56</v>
      </c>
      <c r="D3439" t="s">
        <v>65</v>
      </c>
      <c r="E3439" t="s">
        <v>83</v>
      </c>
      <c r="F3439">
        <v>6423.2096659999997</v>
      </c>
      <c r="G3439">
        <v>317.28672273491986</v>
      </c>
      <c r="H3439">
        <v>0.61892149986502554</v>
      </c>
    </row>
    <row r="3440" spans="1:8" x14ac:dyDescent="0.2">
      <c r="A3440" t="s">
        <v>44</v>
      </c>
      <c r="B3440">
        <v>2012</v>
      </c>
      <c r="C3440" t="s">
        <v>56</v>
      </c>
      <c r="D3440" t="s">
        <v>65</v>
      </c>
      <c r="E3440" t="s">
        <v>67</v>
      </c>
      <c r="F3440">
        <v>6.4548139999999998</v>
      </c>
      <c r="G3440">
        <v>0.31884787924085783</v>
      </c>
      <c r="H3440">
        <v>6.2196680008386391E-4</v>
      </c>
    </row>
    <row r="3441" spans="1:8" x14ac:dyDescent="0.2">
      <c r="A3441" t="s">
        <v>44</v>
      </c>
      <c r="B3441">
        <v>2012</v>
      </c>
      <c r="C3441" t="s">
        <v>56</v>
      </c>
      <c r="D3441" t="s">
        <v>65</v>
      </c>
      <c r="E3441" t="s">
        <v>68</v>
      </c>
      <c r="F3441">
        <v>2609.4467505045995</v>
      </c>
      <c r="G3441">
        <v>128.89861154641164</v>
      </c>
      <c r="H3441">
        <v>0.2514385767584601</v>
      </c>
    </row>
    <row r="3442" spans="1:8" x14ac:dyDescent="0.2">
      <c r="A3442" t="s">
        <v>44</v>
      </c>
      <c r="B3442">
        <v>2012</v>
      </c>
      <c r="C3442" t="s">
        <v>56</v>
      </c>
      <c r="D3442" t="s">
        <v>65</v>
      </c>
      <c r="E3442" t="s">
        <v>58</v>
      </c>
      <c r="F3442">
        <v>9248.3545585045977</v>
      </c>
      <c r="G3442">
        <v>456.84015642382741</v>
      </c>
      <c r="H3442">
        <v>0.89114411209898858</v>
      </c>
    </row>
    <row r="3443" spans="1:8" x14ac:dyDescent="0.2">
      <c r="A3443" t="s">
        <v>44</v>
      </c>
      <c r="B3443">
        <v>2013</v>
      </c>
      <c r="C3443" t="s">
        <v>56</v>
      </c>
      <c r="D3443" t="s">
        <v>65</v>
      </c>
      <c r="E3443" t="s">
        <v>66</v>
      </c>
      <c r="F3443">
        <v>276.41838799999999</v>
      </c>
      <c r="G3443">
        <v>13.526650400727913</v>
      </c>
      <c r="H3443">
        <v>2.3511847593689419E-2</v>
      </c>
    </row>
    <row r="3444" spans="1:8" x14ac:dyDescent="0.2">
      <c r="A3444" t="s">
        <v>44</v>
      </c>
      <c r="B3444">
        <v>2013</v>
      </c>
      <c r="C3444" t="s">
        <v>56</v>
      </c>
      <c r="D3444" t="s">
        <v>65</v>
      </c>
      <c r="E3444" t="s">
        <v>83</v>
      </c>
      <c r="F3444">
        <v>6452.5103000000008</v>
      </c>
      <c r="G3444">
        <v>315.75631298159516</v>
      </c>
      <c r="H3444">
        <v>0.5488435117070114</v>
      </c>
    </row>
    <row r="3445" spans="1:8" x14ac:dyDescent="0.2">
      <c r="A3445" t="s">
        <v>44</v>
      </c>
      <c r="B3445">
        <v>2013</v>
      </c>
      <c r="C3445" t="s">
        <v>56</v>
      </c>
      <c r="D3445" t="s">
        <v>65</v>
      </c>
      <c r="E3445" t="s">
        <v>67</v>
      </c>
      <c r="F3445">
        <v>23.132269000000001</v>
      </c>
      <c r="G3445">
        <v>1.1319873399254319</v>
      </c>
      <c r="H3445">
        <v>1.9676056544553266E-3</v>
      </c>
    </row>
    <row r="3446" spans="1:8" x14ac:dyDescent="0.2">
      <c r="A3446" t="s">
        <v>44</v>
      </c>
      <c r="B3446">
        <v>2013</v>
      </c>
      <c r="C3446" t="s">
        <v>56</v>
      </c>
      <c r="D3446" t="s">
        <v>65</v>
      </c>
      <c r="E3446" t="s">
        <v>68</v>
      </c>
      <c r="F3446">
        <v>2528.1123619999998</v>
      </c>
      <c r="G3446">
        <v>123.71424470694942</v>
      </c>
      <c r="H3446">
        <v>0.21503848924502869</v>
      </c>
    </row>
    <row r="3447" spans="1:8" x14ac:dyDescent="0.2">
      <c r="A3447" t="s">
        <v>44</v>
      </c>
      <c r="B3447">
        <v>2013</v>
      </c>
      <c r="C3447" t="s">
        <v>56</v>
      </c>
      <c r="D3447" t="s">
        <v>65</v>
      </c>
      <c r="E3447" t="s">
        <v>58</v>
      </c>
      <c r="F3447">
        <v>9280.1733190000014</v>
      </c>
      <c r="G3447">
        <v>454.12919542919792</v>
      </c>
      <c r="H3447">
        <v>0.78936145420018489</v>
      </c>
    </row>
    <row r="3448" spans="1:8" x14ac:dyDescent="0.2">
      <c r="A3448" t="s">
        <v>44</v>
      </c>
      <c r="B3448">
        <v>2014</v>
      </c>
      <c r="C3448" t="s">
        <v>56</v>
      </c>
      <c r="D3448" t="s">
        <v>65</v>
      </c>
      <c r="E3448" t="s">
        <v>66</v>
      </c>
      <c r="F3448">
        <v>476.697226</v>
      </c>
      <c r="G3448">
        <v>20.530999703378658</v>
      </c>
      <c r="H3448">
        <v>3.5870810484406414E-2</v>
      </c>
    </row>
    <row r="3449" spans="1:8" x14ac:dyDescent="0.2">
      <c r="A3449" t="s">
        <v>44</v>
      </c>
      <c r="B3449">
        <v>2014</v>
      </c>
      <c r="C3449" t="s">
        <v>56</v>
      </c>
      <c r="D3449" t="s">
        <v>65</v>
      </c>
      <c r="E3449" t="s">
        <v>83</v>
      </c>
      <c r="F3449">
        <v>6838.3930339999997</v>
      </c>
      <c r="G3449">
        <v>294.52456967442197</v>
      </c>
      <c r="H3449">
        <v>0.51457966852213022</v>
      </c>
    </row>
    <row r="3450" spans="1:8" x14ac:dyDescent="0.2">
      <c r="A3450" t="s">
        <v>44</v>
      </c>
      <c r="B3450">
        <v>2014</v>
      </c>
      <c r="C3450" t="s">
        <v>56</v>
      </c>
      <c r="D3450" t="s">
        <v>65</v>
      </c>
      <c r="E3450" t="s">
        <v>67</v>
      </c>
      <c r="F3450">
        <v>15.190067000000001</v>
      </c>
      <c r="G3450">
        <v>0.65422503858099212</v>
      </c>
      <c r="H3450">
        <v>1.1430316454210622E-3</v>
      </c>
    </row>
    <row r="3451" spans="1:8" x14ac:dyDescent="0.2">
      <c r="A3451" t="s">
        <v>44</v>
      </c>
      <c r="B3451">
        <v>2014</v>
      </c>
      <c r="C3451" t="s">
        <v>56</v>
      </c>
      <c r="D3451" t="s">
        <v>65</v>
      </c>
      <c r="E3451" t="s">
        <v>68</v>
      </c>
      <c r="F3451">
        <v>2351.6142300000001</v>
      </c>
      <c r="G3451">
        <v>101.28229917283184</v>
      </c>
      <c r="H3451">
        <v>0.17695573579184898</v>
      </c>
    </row>
    <row r="3452" spans="1:8" x14ac:dyDescent="0.2">
      <c r="A3452" t="s">
        <v>44</v>
      </c>
      <c r="B3452">
        <v>2014</v>
      </c>
      <c r="C3452" t="s">
        <v>56</v>
      </c>
      <c r="D3452" t="s">
        <v>65</v>
      </c>
      <c r="E3452" t="s">
        <v>58</v>
      </c>
      <c r="F3452">
        <v>9681.8945569999996</v>
      </c>
      <c r="G3452">
        <v>416.99209358921343</v>
      </c>
      <c r="H3452">
        <v>0.72854924644380648</v>
      </c>
    </row>
    <row r="3453" spans="1:8" x14ac:dyDescent="0.2">
      <c r="A3453" t="s">
        <v>44</v>
      </c>
      <c r="B3453">
        <v>2015</v>
      </c>
      <c r="C3453" t="s">
        <v>56</v>
      </c>
      <c r="D3453" t="s">
        <v>65</v>
      </c>
      <c r="E3453" t="s">
        <v>66</v>
      </c>
      <c r="F3453">
        <v>192.95872</v>
      </c>
      <c r="G3453">
        <v>7.0729700806871518</v>
      </c>
      <c r="H3453">
        <v>1.3276497096504533E-2</v>
      </c>
    </row>
    <row r="3454" spans="1:8" x14ac:dyDescent="0.2">
      <c r="A3454" t="s">
        <v>44</v>
      </c>
      <c r="B3454">
        <v>2015</v>
      </c>
      <c r="C3454" t="s">
        <v>56</v>
      </c>
      <c r="D3454" t="s">
        <v>65</v>
      </c>
      <c r="E3454" t="s">
        <v>83</v>
      </c>
      <c r="F3454">
        <v>8760.0516860000007</v>
      </c>
      <c r="G3454">
        <v>321.1027906919731</v>
      </c>
      <c r="H3454">
        <v>0.60273410175196351</v>
      </c>
    </row>
    <row r="3455" spans="1:8" x14ac:dyDescent="0.2">
      <c r="A3455" t="s">
        <v>44</v>
      </c>
      <c r="B3455">
        <v>2015</v>
      </c>
      <c r="C3455" t="s">
        <v>56</v>
      </c>
      <c r="D3455" t="s">
        <v>65</v>
      </c>
      <c r="E3455" t="s">
        <v>67</v>
      </c>
      <c r="F3455">
        <v>197.537803</v>
      </c>
      <c r="G3455">
        <v>7.2408179864774844</v>
      </c>
      <c r="H3455">
        <v>1.3591560246561463E-2</v>
      </c>
    </row>
    <row r="3456" spans="1:8" x14ac:dyDescent="0.2">
      <c r="A3456" t="s">
        <v>44</v>
      </c>
      <c r="B3456">
        <v>2015</v>
      </c>
      <c r="C3456" t="s">
        <v>56</v>
      </c>
      <c r="D3456" t="s">
        <v>65</v>
      </c>
      <c r="E3456" t="s">
        <v>68</v>
      </c>
      <c r="F3456">
        <v>3500.7108720000001</v>
      </c>
      <c r="G3456">
        <v>128.31979430000484</v>
      </c>
      <c r="H3456">
        <v>0.24086591022064127</v>
      </c>
    </row>
    <row r="3457" spans="1:8" x14ac:dyDescent="0.2">
      <c r="A3457" t="s">
        <v>44</v>
      </c>
      <c r="B3457">
        <v>2015</v>
      </c>
      <c r="C3457" t="s">
        <v>56</v>
      </c>
      <c r="D3457" t="s">
        <v>65</v>
      </c>
      <c r="E3457" t="s">
        <v>58</v>
      </c>
      <c r="F3457">
        <v>12651.259081</v>
      </c>
      <c r="G3457">
        <v>463.73637305914252</v>
      </c>
      <c r="H3457">
        <v>0.87046806931567067</v>
      </c>
    </row>
    <row r="3458" spans="1:8" x14ac:dyDescent="0.2">
      <c r="A3458" t="s">
        <v>44</v>
      </c>
      <c r="B3458">
        <v>2016</v>
      </c>
      <c r="C3458" t="s">
        <v>56</v>
      </c>
      <c r="D3458" t="s">
        <v>65</v>
      </c>
      <c r="E3458" t="s">
        <v>66</v>
      </c>
      <c r="F3458">
        <v>216.99063200000001</v>
      </c>
      <c r="G3458">
        <v>7.2138655757264862</v>
      </c>
      <c r="H3458">
        <v>1.3691767886215492E-2</v>
      </c>
    </row>
    <row r="3459" spans="1:8" x14ac:dyDescent="0.2">
      <c r="A3459" t="s">
        <v>44</v>
      </c>
      <c r="B3459">
        <v>2016</v>
      </c>
      <c r="C3459" t="s">
        <v>56</v>
      </c>
      <c r="D3459" t="s">
        <v>65</v>
      </c>
      <c r="E3459" t="s">
        <v>83</v>
      </c>
      <c r="F3459">
        <v>12928.655554000001</v>
      </c>
      <c r="G3459">
        <v>429.81386975925136</v>
      </c>
      <c r="H3459">
        <v>0.81577784853955715</v>
      </c>
    </row>
    <row r="3460" spans="1:8" x14ac:dyDescent="0.2">
      <c r="A3460" t="s">
        <v>44</v>
      </c>
      <c r="B3460">
        <v>2016</v>
      </c>
      <c r="C3460" t="s">
        <v>56</v>
      </c>
      <c r="D3460" t="s">
        <v>65</v>
      </c>
      <c r="E3460" t="s">
        <v>67</v>
      </c>
      <c r="F3460">
        <v>156.06947199999999</v>
      </c>
      <c r="G3460">
        <v>5.1885382382895155</v>
      </c>
      <c r="H3460">
        <v>9.8477384256303192E-3</v>
      </c>
    </row>
    <row r="3461" spans="1:8" x14ac:dyDescent="0.2">
      <c r="A3461" t="s">
        <v>44</v>
      </c>
      <c r="B3461">
        <v>2016</v>
      </c>
      <c r="C3461" t="s">
        <v>56</v>
      </c>
      <c r="D3461" t="s">
        <v>65</v>
      </c>
      <c r="E3461" t="s">
        <v>68</v>
      </c>
      <c r="F3461">
        <v>2984.3812449999996</v>
      </c>
      <c r="G3461">
        <v>99.21591973679881</v>
      </c>
      <c r="H3461">
        <v>0.18830976671156383</v>
      </c>
    </row>
    <row r="3462" spans="1:8" x14ac:dyDescent="0.2">
      <c r="A3462" t="s">
        <v>44</v>
      </c>
      <c r="B3462">
        <v>2016</v>
      </c>
      <c r="C3462" t="s">
        <v>56</v>
      </c>
      <c r="D3462" t="s">
        <v>65</v>
      </c>
      <c r="E3462" t="s">
        <v>58</v>
      </c>
      <c r="F3462">
        <v>16286.096903000001</v>
      </c>
      <c r="G3462">
        <v>541.43219331006617</v>
      </c>
      <c r="H3462">
        <v>1.0276271215629667</v>
      </c>
    </row>
    <row r="3463" spans="1:8" x14ac:dyDescent="0.2">
      <c r="A3463" t="s">
        <v>44</v>
      </c>
      <c r="B3463">
        <v>2017</v>
      </c>
      <c r="C3463" t="s">
        <v>56</v>
      </c>
      <c r="D3463" t="s">
        <v>65</v>
      </c>
      <c r="E3463" t="s">
        <v>66</v>
      </c>
      <c r="F3463">
        <v>270.49602599999997</v>
      </c>
      <c r="G3463">
        <v>9.4409050615953767</v>
      </c>
      <c r="H3463">
        <v>1.5859047573354577E-2</v>
      </c>
    </row>
    <row r="3464" spans="1:8" x14ac:dyDescent="0.2">
      <c r="A3464" t="s">
        <v>44</v>
      </c>
      <c r="B3464">
        <v>2017</v>
      </c>
      <c r="C3464" t="s">
        <v>56</v>
      </c>
      <c r="D3464" t="s">
        <v>65</v>
      </c>
      <c r="E3464" t="s">
        <v>83</v>
      </c>
      <c r="F3464">
        <v>12823.09058</v>
      </c>
      <c r="G3464">
        <v>447.55400865674085</v>
      </c>
      <c r="H3464">
        <v>0.75181142789009014</v>
      </c>
    </row>
    <row r="3465" spans="1:8" x14ac:dyDescent="0.2">
      <c r="A3465" t="s">
        <v>44</v>
      </c>
      <c r="B3465">
        <v>2017</v>
      </c>
      <c r="C3465" t="s">
        <v>56</v>
      </c>
      <c r="D3465" t="s">
        <v>65</v>
      </c>
      <c r="E3465" t="s">
        <v>67</v>
      </c>
      <c r="F3465">
        <v>11.781041999999999</v>
      </c>
      <c r="G3465">
        <v>0.41118422585871084</v>
      </c>
      <c r="H3465">
        <v>6.9071663752164839E-4</v>
      </c>
    </row>
    <row r="3466" spans="1:8" x14ac:dyDescent="0.2">
      <c r="A3466" t="s">
        <v>44</v>
      </c>
      <c r="B3466">
        <v>2017</v>
      </c>
      <c r="C3466" t="s">
        <v>56</v>
      </c>
      <c r="D3466" t="s">
        <v>65</v>
      </c>
      <c r="E3466" t="s">
        <v>68</v>
      </c>
      <c r="F3466">
        <v>3995.1308159999999</v>
      </c>
      <c r="G3466">
        <v>139.43883501826409</v>
      </c>
      <c r="H3466">
        <v>0.23423253424329016</v>
      </c>
    </row>
    <row r="3467" spans="1:8" x14ac:dyDescent="0.2">
      <c r="A3467" t="s">
        <v>44</v>
      </c>
      <c r="B3467">
        <v>2017</v>
      </c>
      <c r="C3467" t="s">
        <v>56</v>
      </c>
      <c r="D3467" t="s">
        <v>65</v>
      </c>
      <c r="E3467" t="s">
        <v>58</v>
      </c>
      <c r="F3467">
        <v>17100.498464</v>
      </c>
      <c r="G3467">
        <v>596.8449329624591</v>
      </c>
      <c r="H3467">
        <v>1.0025937263442568</v>
      </c>
    </row>
    <row r="3468" spans="1:8" x14ac:dyDescent="0.2">
      <c r="A3468" t="s">
        <v>44</v>
      </c>
      <c r="B3468">
        <v>2018</v>
      </c>
      <c r="C3468" t="s">
        <v>56</v>
      </c>
      <c r="D3468" t="s">
        <v>65</v>
      </c>
      <c r="E3468" t="s">
        <v>66</v>
      </c>
      <c r="F3468">
        <v>90.263259000000005</v>
      </c>
      <c r="G3468">
        <v>2.9376811441428274</v>
      </c>
      <c r="H3468">
        <v>4.929246149601392E-3</v>
      </c>
    </row>
    <row r="3469" spans="1:8" x14ac:dyDescent="0.2">
      <c r="A3469" t="s">
        <v>44</v>
      </c>
      <c r="B3469">
        <v>2018</v>
      </c>
      <c r="C3469" t="s">
        <v>56</v>
      </c>
      <c r="D3469" t="s">
        <v>65</v>
      </c>
      <c r="E3469" t="s">
        <v>83</v>
      </c>
      <c r="F3469">
        <v>6927.5269369999996</v>
      </c>
      <c r="G3469">
        <v>225.46122845361049</v>
      </c>
      <c r="H3469">
        <v>0.37830991101780587</v>
      </c>
    </row>
    <row r="3470" spans="1:8" x14ac:dyDescent="0.2">
      <c r="A3470" t="s">
        <v>44</v>
      </c>
      <c r="B3470">
        <v>2018</v>
      </c>
      <c r="C3470" t="s">
        <v>56</v>
      </c>
      <c r="D3470" t="s">
        <v>65</v>
      </c>
      <c r="E3470" t="s">
        <v>67</v>
      </c>
      <c r="F3470">
        <v>7.7379129999999998</v>
      </c>
      <c r="G3470">
        <v>0.25183581190124826</v>
      </c>
      <c r="H3470">
        <v>4.2256482076722432E-4</v>
      </c>
    </row>
    <row r="3471" spans="1:8" x14ac:dyDescent="0.2">
      <c r="A3471" t="s">
        <v>44</v>
      </c>
      <c r="B3471">
        <v>2018</v>
      </c>
      <c r="C3471" t="s">
        <v>56</v>
      </c>
      <c r="D3471" t="s">
        <v>65</v>
      </c>
      <c r="E3471" t="s">
        <v>68</v>
      </c>
      <c r="F3471">
        <v>3242.7322060000006</v>
      </c>
      <c r="G3471">
        <v>105.5369965876246</v>
      </c>
      <c r="H3471">
        <v>0.1770845127651986</v>
      </c>
    </row>
    <row r="3472" spans="1:8" x14ac:dyDescent="0.2">
      <c r="A3472" t="s">
        <v>44</v>
      </c>
      <c r="B3472">
        <v>2018</v>
      </c>
      <c r="C3472" t="s">
        <v>56</v>
      </c>
      <c r="D3472" t="s">
        <v>65</v>
      </c>
      <c r="E3472" t="s">
        <v>58</v>
      </c>
      <c r="F3472">
        <v>10268.260315</v>
      </c>
      <c r="G3472">
        <v>334.18774199727915</v>
      </c>
      <c r="H3472">
        <v>0.56074623475337304</v>
      </c>
    </row>
    <row r="3473" spans="1:8" x14ac:dyDescent="0.2">
      <c r="A3473" t="s">
        <v>44</v>
      </c>
      <c r="B3473">
        <v>2019</v>
      </c>
      <c r="C3473" t="s">
        <v>56</v>
      </c>
      <c r="D3473" t="s">
        <v>65</v>
      </c>
      <c r="E3473" t="s">
        <v>66</v>
      </c>
      <c r="F3473">
        <v>86.480166999999994</v>
      </c>
      <c r="G3473">
        <v>2.4531529284168938</v>
      </c>
      <c r="H3473">
        <v>4.3770385021954968E-3</v>
      </c>
    </row>
    <row r="3474" spans="1:8" x14ac:dyDescent="0.2">
      <c r="A3474" t="s">
        <v>44</v>
      </c>
      <c r="B3474">
        <v>2019</v>
      </c>
      <c r="C3474" t="s">
        <v>56</v>
      </c>
      <c r="D3474" t="s">
        <v>65</v>
      </c>
      <c r="E3474" t="s">
        <v>83</v>
      </c>
      <c r="F3474">
        <v>8032.1557059999996</v>
      </c>
      <c r="G3474">
        <v>227.84537744560973</v>
      </c>
      <c r="H3474">
        <v>0.40653315089911024</v>
      </c>
    </row>
    <row r="3475" spans="1:8" x14ac:dyDescent="0.2">
      <c r="A3475" t="s">
        <v>44</v>
      </c>
      <c r="B3475">
        <v>2019</v>
      </c>
      <c r="C3475" t="s">
        <v>56</v>
      </c>
      <c r="D3475" t="s">
        <v>65</v>
      </c>
      <c r="E3475" t="s">
        <v>67</v>
      </c>
      <c r="F3475">
        <v>10.229545</v>
      </c>
      <c r="G3475">
        <v>0.29017795806433161</v>
      </c>
      <c r="H3475">
        <v>5.1775006776919649E-4</v>
      </c>
    </row>
    <row r="3476" spans="1:8" x14ac:dyDescent="0.2">
      <c r="A3476" t="s">
        <v>44</v>
      </c>
      <c r="B3476">
        <v>2019</v>
      </c>
      <c r="C3476" t="s">
        <v>56</v>
      </c>
      <c r="D3476" t="s">
        <v>65</v>
      </c>
      <c r="E3476" t="s">
        <v>68</v>
      </c>
      <c r="F3476">
        <v>3715.6388350000002</v>
      </c>
      <c r="G3476">
        <v>105.40023921345788</v>
      </c>
      <c r="H3476">
        <v>0.18806039355876616</v>
      </c>
    </row>
    <row r="3477" spans="1:8" x14ac:dyDescent="0.2">
      <c r="A3477" t="s">
        <v>44</v>
      </c>
      <c r="B3477">
        <v>2019</v>
      </c>
      <c r="C3477" t="s">
        <v>56</v>
      </c>
      <c r="D3477" t="s">
        <v>65</v>
      </c>
      <c r="E3477" t="s">
        <v>58</v>
      </c>
      <c r="F3477">
        <v>11844.504252999999</v>
      </c>
      <c r="G3477">
        <v>335.9889475455488</v>
      </c>
      <c r="H3477">
        <v>0.59948833302784099</v>
      </c>
    </row>
    <row r="3478" spans="1:8" x14ac:dyDescent="0.2">
      <c r="A3478" t="s">
        <v>44</v>
      </c>
      <c r="B3478">
        <v>2008</v>
      </c>
      <c r="C3478" t="s">
        <v>56</v>
      </c>
      <c r="D3478" t="s">
        <v>84</v>
      </c>
      <c r="E3478" t="s">
        <v>58</v>
      </c>
      <c r="F3478">
        <v>2866.745603412</v>
      </c>
      <c r="G3478">
        <v>137.1329786901087</v>
      </c>
      <c r="H3478">
        <v>0.45159759386024495</v>
      </c>
    </row>
    <row r="3479" spans="1:8" x14ac:dyDescent="0.2">
      <c r="A3479" t="s">
        <v>44</v>
      </c>
      <c r="B3479">
        <v>2009</v>
      </c>
      <c r="C3479" t="s">
        <v>56</v>
      </c>
      <c r="D3479" t="s">
        <v>84</v>
      </c>
      <c r="E3479" t="s">
        <v>58</v>
      </c>
      <c r="F3479">
        <v>2637.4358299999999</v>
      </c>
      <c r="G3479">
        <v>117.0315663592519</v>
      </c>
      <c r="H3479">
        <v>0.36964027630389357</v>
      </c>
    </row>
    <row r="3480" spans="1:8" x14ac:dyDescent="0.2">
      <c r="A3480" t="s">
        <v>44</v>
      </c>
      <c r="B3480">
        <v>2010</v>
      </c>
      <c r="C3480" t="s">
        <v>56</v>
      </c>
      <c r="D3480" t="s">
        <v>84</v>
      </c>
      <c r="E3480" t="s">
        <v>58</v>
      </c>
      <c r="F3480">
        <v>2317.9766970000001</v>
      </c>
      <c r="G3480">
        <v>115.84253087800397</v>
      </c>
      <c r="H3480">
        <v>0.2875608218060241</v>
      </c>
    </row>
    <row r="3481" spans="1:8" x14ac:dyDescent="0.2">
      <c r="A3481" t="s">
        <v>44</v>
      </c>
      <c r="B3481">
        <v>2011</v>
      </c>
      <c r="C3481" t="s">
        <v>56</v>
      </c>
      <c r="D3481" t="s">
        <v>84</v>
      </c>
      <c r="E3481" t="s">
        <v>58</v>
      </c>
      <c r="F3481">
        <v>3585.840897</v>
      </c>
      <c r="G3481">
        <v>186.1979923049193</v>
      </c>
      <c r="H3481">
        <v>0.38821643633924074</v>
      </c>
    </row>
    <row r="3482" spans="1:8" x14ac:dyDescent="0.2">
      <c r="A3482" t="s">
        <v>44</v>
      </c>
      <c r="B3482">
        <v>2012</v>
      </c>
      <c r="C3482" t="s">
        <v>56</v>
      </c>
      <c r="D3482" t="s">
        <v>84</v>
      </c>
      <c r="E3482" t="s">
        <v>58</v>
      </c>
      <c r="F3482">
        <v>4552.9598960000003</v>
      </c>
      <c r="G3482">
        <v>224.90215939735472</v>
      </c>
      <c r="H3482">
        <v>0.43870975947955781</v>
      </c>
    </row>
    <row r="3483" spans="1:8" x14ac:dyDescent="0.2">
      <c r="A3483" t="s">
        <v>44</v>
      </c>
      <c r="B3483">
        <v>2013</v>
      </c>
      <c r="C3483" t="s">
        <v>56</v>
      </c>
      <c r="D3483" t="s">
        <v>84</v>
      </c>
      <c r="E3483" t="s">
        <v>58</v>
      </c>
      <c r="F3483">
        <v>8410.5105759359994</v>
      </c>
      <c r="G3483">
        <v>411.57188230296401</v>
      </c>
      <c r="H3483">
        <v>0.71538888667030442</v>
      </c>
    </row>
    <row r="3484" spans="1:8" x14ac:dyDescent="0.2">
      <c r="A3484" t="s">
        <v>44</v>
      </c>
      <c r="B3484">
        <v>2014</v>
      </c>
      <c r="C3484" t="s">
        <v>56</v>
      </c>
      <c r="D3484" t="s">
        <v>84</v>
      </c>
      <c r="E3484" t="s">
        <v>58</v>
      </c>
      <c r="F3484">
        <v>10652.51816</v>
      </c>
      <c r="G3484">
        <v>458.79613988606627</v>
      </c>
      <c r="H3484">
        <v>0.80158733732395937</v>
      </c>
    </row>
    <row r="3485" spans="1:8" x14ac:dyDescent="0.2">
      <c r="A3485" t="s">
        <v>44</v>
      </c>
      <c r="B3485">
        <v>2015</v>
      </c>
      <c r="C3485" t="s">
        <v>56</v>
      </c>
      <c r="D3485" t="s">
        <v>84</v>
      </c>
      <c r="E3485" t="s">
        <v>58</v>
      </c>
      <c r="F3485">
        <v>5389.7653749999999</v>
      </c>
      <c r="G3485">
        <v>197.56375477251592</v>
      </c>
      <c r="H3485">
        <v>0.37084203477317929</v>
      </c>
    </row>
    <row r="3486" spans="1:8" x14ac:dyDescent="0.2">
      <c r="A3486" t="s">
        <v>44</v>
      </c>
      <c r="B3486">
        <v>2016</v>
      </c>
      <c r="C3486" t="s">
        <v>56</v>
      </c>
      <c r="D3486" t="s">
        <v>84</v>
      </c>
      <c r="E3486" t="s">
        <v>58</v>
      </c>
      <c r="F3486">
        <v>4212.8600319999996</v>
      </c>
      <c r="G3486">
        <v>140.05676503213641</v>
      </c>
      <c r="H3486">
        <v>0.26582484766097353</v>
      </c>
    </row>
    <row r="3487" spans="1:8" x14ac:dyDescent="0.2">
      <c r="A3487" t="s">
        <v>44</v>
      </c>
      <c r="B3487">
        <v>2017</v>
      </c>
      <c r="C3487" t="s">
        <v>56</v>
      </c>
      <c r="D3487" t="s">
        <v>84</v>
      </c>
      <c r="E3487" t="s">
        <v>58</v>
      </c>
      <c r="F3487">
        <v>5038.463538</v>
      </c>
      <c r="G3487">
        <v>175.85343719085895</v>
      </c>
      <c r="H3487">
        <v>0.29540261321899947</v>
      </c>
    </row>
    <row r="3488" spans="1:8" x14ac:dyDescent="0.2">
      <c r="A3488" t="s">
        <v>44</v>
      </c>
      <c r="B3488">
        <v>2018</v>
      </c>
      <c r="C3488" t="s">
        <v>56</v>
      </c>
      <c r="D3488" t="s">
        <v>84</v>
      </c>
      <c r="E3488" t="s">
        <v>58</v>
      </c>
      <c r="F3488">
        <v>5677.1498840000004</v>
      </c>
      <c r="G3488">
        <v>184.76682928875235</v>
      </c>
      <c r="H3488">
        <v>0.31002724160909129</v>
      </c>
    </row>
    <row r="3489" spans="1:8" x14ac:dyDescent="0.2">
      <c r="A3489" t="s">
        <v>44</v>
      </c>
      <c r="B3489">
        <v>2019</v>
      </c>
      <c r="C3489" t="s">
        <v>56</v>
      </c>
      <c r="D3489" t="s">
        <v>84</v>
      </c>
      <c r="E3489" t="s">
        <v>58</v>
      </c>
      <c r="F3489">
        <v>4464.2645839999996</v>
      </c>
      <c r="G3489">
        <v>126.63624640627053</v>
      </c>
      <c r="H3489">
        <v>0.22595074276574606</v>
      </c>
    </row>
  </sheetData>
  <mergeCells count="3">
    <mergeCell ref="A1:H1"/>
    <mergeCell ref="A2:H2"/>
    <mergeCell ref="A3: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BE90-05C9-4343-9DE7-FC4AAADCD8C6}">
  <dimension ref="A1:P8013"/>
  <sheetViews>
    <sheetView tabSelected="1" zoomScale="110" zoomScaleNormal="110" workbookViewId="0">
      <selection activeCell="A5" sqref="A5:H4169"/>
    </sheetView>
  </sheetViews>
  <sheetFormatPr baseColWidth="10" defaultColWidth="8.83203125" defaultRowHeight="15" zeroHeight="1" x14ac:dyDescent="0.2"/>
  <cols>
    <col min="1" max="1" width="22.33203125" bestFit="1" customWidth="1"/>
    <col min="2" max="2" width="5.83203125" customWidth="1"/>
    <col min="3" max="3" width="9.5" customWidth="1"/>
    <col min="4" max="4" width="17.83203125" bestFit="1" customWidth="1"/>
    <col min="5" max="5" width="29.6640625" bestFit="1" customWidth="1"/>
    <col min="6" max="6" width="15.6640625" style="32" customWidth="1"/>
    <col min="7" max="7" width="13" style="13" customWidth="1"/>
    <col min="8" max="8" width="11.83203125" style="30" customWidth="1"/>
    <col min="9" max="9" width="11.83203125" hidden="1" customWidth="1"/>
    <col min="10" max="10" width="2.83203125" hidden="1" customWidth="1"/>
    <col min="11" max="11" width="6.33203125" hidden="1" customWidth="1"/>
    <col min="12" max="12" width="4.5" hidden="1" customWidth="1"/>
    <col min="13" max="13" width="5.5" hidden="1" customWidth="1"/>
    <col min="14" max="14" width="20.1640625" hidden="1" customWidth="1"/>
  </cols>
  <sheetData>
    <row r="1" spans="1:16" ht="29" x14ac:dyDescent="0.35">
      <c r="A1" s="93" t="s">
        <v>0</v>
      </c>
      <c r="B1" s="93"/>
      <c r="C1" s="93"/>
      <c r="D1" s="93"/>
      <c r="E1" s="93"/>
      <c r="F1" s="94"/>
      <c r="G1" s="102"/>
      <c r="H1" s="94"/>
      <c r="P1" s="25"/>
    </row>
    <row r="2" spans="1:16" ht="16" x14ac:dyDescent="0.2">
      <c r="A2" s="103" t="s">
        <v>47</v>
      </c>
      <c r="B2" s="103"/>
      <c r="C2" s="103"/>
      <c r="D2" s="103"/>
      <c r="E2" s="103"/>
      <c r="F2" s="104"/>
      <c r="G2" s="105"/>
      <c r="H2" s="104"/>
    </row>
    <row r="3" spans="1:16" hidden="1" x14ac:dyDescent="0.2">
      <c r="A3" s="99"/>
      <c r="B3" s="99"/>
      <c r="C3" s="99"/>
      <c r="D3" s="99"/>
      <c r="E3" s="99"/>
      <c r="F3" s="100"/>
      <c r="G3" s="101"/>
      <c r="H3" s="100"/>
    </row>
    <row r="4" spans="1:16" s="25" customFormat="1" ht="32" x14ac:dyDescent="0.2">
      <c r="A4" s="1" t="s">
        <v>8</v>
      </c>
      <c r="B4" s="1" t="s">
        <v>1</v>
      </c>
      <c r="C4" s="1" t="s">
        <v>2</v>
      </c>
      <c r="D4" s="1" t="s">
        <v>3</v>
      </c>
      <c r="E4" s="1" t="s">
        <v>4</v>
      </c>
      <c r="F4" s="2" t="s">
        <v>5</v>
      </c>
      <c r="G4" s="3" t="s">
        <v>6</v>
      </c>
      <c r="H4" s="2" t="s">
        <v>7</v>
      </c>
      <c r="J4"/>
      <c r="K4"/>
      <c r="L4"/>
      <c r="M4"/>
      <c r="N4"/>
    </row>
    <row r="5" spans="1:16" ht="14.5" customHeight="1" x14ac:dyDescent="0.2">
      <c r="A5" s="8" t="s">
        <v>9</v>
      </c>
      <c r="B5" s="8">
        <v>2008</v>
      </c>
      <c r="C5" s="8" t="s">
        <v>10</v>
      </c>
      <c r="D5" s="8" t="s">
        <v>41</v>
      </c>
      <c r="E5" s="8" t="s">
        <v>40</v>
      </c>
      <c r="F5" s="15">
        <v>16200.07066661</v>
      </c>
      <c r="G5" s="15">
        <v>5122.030037532013</v>
      </c>
      <c r="H5" s="26">
        <v>1.4008228663219797</v>
      </c>
      <c r="J5" s="46" t="e">
        <f>+IF(A5=#REF!,"si","no")</f>
        <v>#REF!</v>
      </c>
      <c r="K5" s="46" t="e">
        <f>+IF(F5=#REF!,"si","no")</f>
        <v>#REF!</v>
      </c>
      <c r="L5" s="46" t="e">
        <f>+IF(G5=#REF!,"si","no")</f>
        <v>#REF!</v>
      </c>
      <c r="M5" s="46" t="e">
        <f>+IF(H5=#REF!,"si","no")</f>
        <v>#REF!</v>
      </c>
    </row>
    <row r="6" spans="1:16" ht="14.5" customHeight="1" x14ac:dyDescent="0.2">
      <c r="A6" s="8" t="s">
        <v>9</v>
      </c>
      <c r="B6" s="8">
        <v>2009</v>
      </c>
      <c r="C6" s="8" t="s">
        <v>10</v>
      </c>
      <c r="D6" s="8" t="s">
        <v>41</v>
      </c>
      <c r="E6" s="8" t="s">
        <v>40</v>
      </c>
      <c r="F6" s="15">
        <v>22509.052136419999</v>
      </c>
      <c r="G6" s="15">
        <v>6035.9259691713951</v>
      </c>
      <c r="H6" s="26">
        <v>1.7944871335573405</v>
      </c>
      <c r="J6" s="46" t="e">
        <f>+IF(A6=#REF!,"si","no")</f>
        <v>#REF!</v>
      </c>
      <c r="K6" s="46" t="e">
        <f>+IF(F6=#REF!,"si","no")</f>
        <v>#REF!</v>
      </c>
      <c r="L6" s="46" t="e">
        <f>+IF(G6=#REF!,"si","no")</f>
        <v>#REF!</v>
      </c>
      <c r="M6" s="46" t="e">
        <f>+IF(H6=#REF!,"si","no")</f>
        <v>#REF!</v>
      </c>
    </row>
    <row r="7" spans="1:16" ht="14.5" customHeight="1" x14ac:dyDescent="0.2">
      <c r="A7" s="8" t="s">
        <v>9</v>
      </c>
      <c r="B7" s="8">
        <v>2010</v>
      </c>
      <c r="C7" s="8" t="s">
        <v>10</v>
      </c>
      <c r="D7" s="8" t="s">
        <v>41</v>
      </c>
      <c r="E7" s="8" t="s">
        <v>40</v>
      </c>
      <c r="F7" s="15">
        <v>32324.915399950005</v>
      </c>
      <c r="G7" s="15">
        <v>8263.8407650593053</v>
      </c>
      <c r="H7" s="26">
        <v>1.9376516373778985</v>
      </c>
      <c r="J7" s="46" t="e">
        <f>+IF(A7=#REF!,"si","no")</f>
        <v>#REF!</v>
      </c>
      <c r="K7" s="46" t="e">
        <f>+IF(F7=#REF!,"si","no")</f>
        <v>#REF!</v>
      </c>
      <c r="L7" s="46" t="e">
        <f>+IF(G7=#REF!,"si","no")</f>
        <v>#REF!</v>
      </c>
      <c r="M7" s="46" t="e">
        <f>+IF(H7=#REF!,"si","no")</f>
        <v>#REF!</v>
      </c>
    </row>
    <row r="8" spans="1:16" ht="14.5" customHeight="1" x14ac:dyDescent="0.2">
      <c r="A8" s="8" t="s">
        <v>9</v>
      </c>
      <c r="B8" s="8">
        <v>2011</v>
      </c>
      <c r="C8" s="8" t="s">
        <v>10</v>
      </c>
      <c r="D8" s="8" t="s">
        <v>41</v>
      </c>
      <c r="E8" s="8" t="s">
        <v>40</v>
      </c>
      <c r="F8" s="15">
        <v>32149.889723259999</v>
      </c>
      <c r="G8" s="15">
        <v>7786.0486038071376</v>
      </c>
      <c r="H8" s="26">
        <v>1.4686274674752382</v>
      </c>
      <c r="J8" s="46" t="e">
        <f>+IF(A8=#REF!,"si","no")</f>
        <v>#REF!</v>
      </c>
      <c r="K8" s="46" t="e">
        <f>+IF(F8=#REF!,"si","no")</f>
        <v>#REF!</v>
      </c>
      <c r="L8" s="46" t="e">
        <f>+IF(G8=#REF!,"si","no")</f>
        <v>#REF!</v>
      </c>
      <c r="M8" s="46" t="e">
        <f>+IF(H8=#REF!,"si","no")</f>
        <v>#REF!</v>
      </c>
    </row>
    <row r="9" spans="1:16" ht="14.5" customHeight="1" x14ac:dyDescent="0.2">
      <c r="A9" s="8" t="s">
        <v>9</v>
      </c>
      <c r="B9" s="8">
        <v>2012</v>
      </c>
      <c r="C9" s="8" t="s">
        <v>10</v>
      </c>
      <c r="D9" s="8" t="s">
        <v>41</v>
      </c>
      <c r="E9" s="8" t="s">
        <v>40</v>
      </c>
      <c r="F9" s="15">
        <v>35659.964507150005</v>
      </c>
      <c r="G9" s="15">
        <v>7836.3488810545168</v>
      </c>
      <c r="H9" s="26">
        <v>1.3477695839431256</v>
      </c>
      <c r="J9" s="46" t="e">
        <f>+IF(A9=#REF!,"si","no")</f>
        <v>#REF!</v>
      </c>
      <c r="K9" s="46" t="e">
        <f>+IF(F9=#REF!,"si","no")</f>
        <v>#REF!</v>
      </c>
      <c r="L9" s="46" t="e">
        <f>+IF(G9=#REF!,"si","no")</f>
        <v>#REF!</v>
      </c>
      <c r="M9" s="46" t="e">
        <f>+IF(H9=#REF!,"si","no")</f>
        <v>#REF!</v>
      </c>
    </row>
    <row r="10" spans="1:16" ht="14.5" customHeight="1" x14ac:dyDescent="0.2">
      <c r="A10" s="8" t="s">
        <v>9</v>
      </c>
      <c r="B10" s="8">
        <v>2013</v>
      </c>
      <c r="C10" s="8" t="s">
        <v>10</v>
      </c>
      <c r="D10" s="8" t="s">
        <v>41</v>
      </c>
      <c r="E10" s="8" t="s">
        <v>40</v>
      </c>
      <c r="F10" s="15">
        <v>48578.58443327</v>
      </c>
      <c r="G10" s="15">
        <v>8867.9663098322944</v>
      </c>
      <c r="H10" s="26">
        <v>1.4459048702918245</v>
      </c>
      <c r="J10" s="46" t="e">
        <f>+IF(A10=#REF!,"si","no")</f>
        <v>#REF!</v>
      </c>
      <c r="K10" s="46" t="e">
        <f>+IF(F10=#REF!,"si","no")</f>
        <v>#REF!</v>
      </c>
      <c r="L10" s="46" t="e">
        <f>+IF(G10=#REF!,"si","no")</f>
        <v>#REF!</v>
      </c>
      <c r="M10" s="46" t="e">
        <f>+IF(H10=#REF!,"si","no")</f>
        <v>#REF!</v>
      </c>
    </row>
    <row r="11" spans="1:16" ht="14.5" customHeight="1" x14ac:dyDescent="0.2">
      <c r="A11" s="8" t="s">
        <v>9</v>
      </c>
      <c r="B11" s="8">
        <v>2014</v>
      </c>
      <c r="C11" s="8" t="s">
        <v>10</v>
      </c>
      <c r="D11" s="8" t="s">
        <v>41</v>
      </c>
      <c r="E11" s="8" t="s">
        <v>40</v>
      </c>
      <c r="F11" s="15">
        <v>67399.534066580003</v>
      </c>
      <c r="G11" s="15">
        <v>8300.0440920950787</v>
      </c>
      <c r="H11" s="26">
        <v>1.4637231222423326</v>
      </c>
      <c r="J11" s="46" t="e">
        <f>+IF(A11=#REF!,"si","no")</f>
        <v>#REF!</v>
      </c>
      <c r="K11" s="46" t="e">
        <f>+IF(F11=#REF!,"si","no")</f>
        <v>#REF!</v>
      </c>
      <c r="L11" s="46" t="e">
        <f>+IF(G11=#REF!,"si","no")</f>
        <v>#REF!</v>
      </c>
      <c r="M11" s="46" t="e">
        <f>+IF(H11=#REF!,"si","no")</f>
        <v>#REF!</v>
      </c>
    </row>
    <row r="12" spans="1:16" ht="14.5" customHeight="1" x14ac:dyDescent="0.2">
      <c r="A12" s="8" t="s">
        <v>9</v>
      </c>
      <c r="B12" s="8">
        <v>2015</v>
      </c>
      <c r="C12" s="8" t="s">
        <v>10</v>
      </c>
      <c r="D12" s="8" t="s">
        <v>41</v>
      </c>
      <c r="E12" s="8" t="s">
        <v>40</v>
      </c>
      <c r="F12" s="15">
        <v>88372.761112759996</v>
      </c>
      <c r="G12" s="15">
        <v>9547.4290380769271</v>
      </c>
      <c r="H12" s="26">
        <v>1.4804437364700562</v>
      </c>
      <c r="J12" s="46" t="e">
        <f>+IF(A12=#REF!,"si","no")</f>
        <v>#REF!</v>
      </c>
      <c r="K12" s="46" t="e">
        <f>+IF(F12=#REF!,"si","no")</f>
        <v>#REF!</v>
      </c>
      <c r="L12" s="46" t="e">
        <f>+IF(G12=#REF!,"si","no")</f>
        <v>#REF!</v>
      </c>
      <c r="M12" s="46" t="e">
        <f>+IF(H12=#REF!,"si","no")</f>
        <v>#REF!</v>
      </c>
    </row>
    <row r="13" spans="1:16" ht="14.5" customHeight="1" x14ac:dyDescent="0.2">
      <c r="A13" s="8" t="s">
        <v>9</v>
      </c>
      <c r="B13" s="8">
        <v>2016</v>
      </c>
      <c r="C13" s="8" t="s">
        <v>10</v>
      </c>
      <c r="D13" s="8" t="s">
        <v>41</v>
      </c>
      <c r="E13" s="8" t="s">
        <v>40</v>
      </c>
      <c r="F13" s="15">
        <v>88212.241912569996</v>
      </c>
      <c r="G13" s="15">
        <v>5978.454761081327</v>
      </c>
      <c r="H13" s="26">
        <v>1.0723064071562229</v>
      </c>
      <c r="J13" s="46" t="e">
        <f>+IF(A13=#REF!,"si","no")</f>
        <v>#REF!</v>
      </c>
      <c r="K13" s="46" t="e">
        <f>+IF(F13=#REF!,"si","no")</f>
        <v>#REF!</v>
      </c>
      <c r="L13" s="46" t="e">
        <f>+IF(G13=#REF!,"si","no")</f>
        <v>#REF!</v>
      </c>
      <c r="M13" s="46" t="e">
        <f>+IF(H13=#REF!,"si","no")</f>
        <v>#REF!</v>
      </c>
    </row>
    <row r="14" spans="1:16" ht="14.5" customHeight="1" x14ac:dyDescent="0.2">
      <c r="A14" s="8" t="s">
        <v>9</v>
      </c>
      <c r="B14" s="8">
        <v>2017</v>
      </c>
      <c r="C14" s="8" t="s">
        <v>10</v>
      </c>
      <c r="D14" s="8" t="s">
        <v>41</v>
      </c>
      <c r="E14" s="8" t="s">
        <v>40</v>
      </c>
      <c r="F14" s="15">
        <v>126555.87169633999</v>
      </c>
      <c r="G14" s="15">
        <v>7643.3201805733715</v>
      </c>
      <c r="H14" s="26">
        <v>1.1875361972541609</v>
      </c>
      <c r="J14" s="46" t="e">
        <f>+IF(A14=#REF!,"si","no")</f>
        <v>#REF!</v>
      </c>
      <c r="K14" s="46" t="e">
        <f>+IF(F14=#REF!,"si","no")</f>
        <v>#REF!</v>
      </c>
      <c r="L14" s="46" t="e">
        <f>+IF(G14=#REF!,"si","no")</f>
        <v>#REF!</v>
      </c>
      <c r="M14" s="46" t="e">
        <f>+IF(H14=#REF!,"si","no")</f>
        <v>#REF!</v>
      </c>
    </row>
    <row r="15" spans="1:16" ht="14.5" customHeight="1" x14ac:dyDescent="0.2">
      <c r="A15" s="8" t="s">
        <v>9</v>
      </c>
      <c r="B15" s="8">
        <v>2018</v>
      </c>
      <c r="C15" s="8" t="s">
        <v>10</v>
      </c>
      <c r="D15" s="8" t="s">
        <v>41</v>
      </c>
      <c r="E15" s="8" t="s">
        <v>40</v>
      </c>
      <c r="F15" s="15">
        <v>167009.35839904001</v>
      </c>
      <c r="G15" s="15">
        <v>5940.1402745590121</v>
      </c>
      <c r="H15" s="26">
        <v>1.1475718906891479</v>
      </c>
      <c r="J15" s="46" t="e">
        <f>+IF(A15=#REF!,"si","no")</f>
        <v>#REF!</v>
      </c>
      <c r="K15" s="46" t="e">
        <f>+IF(F15=#REF!,"si","no")</f>
        <v>#REF!</v>
      </c>
      <c r="L15" s="46" t="e">
        <f>+IF(G15=#REF!,"si","no")</f>
        <v>#REF!</v>
      </c>
      <c r="M15" s="46" t="e">
        <f>+IF(H15=#REF!,"si","no")</f>
        <v>#REF!</v>
      </c>
    </row>
    <row r="16" spans="1:16" ht="14.5" customHeight="1" x14ac:dyDescent="0.2">
      <c r="A16" s="8" t="s">
        <v>9</v>
      </c>
      <c r="B16" s="8">
        <v>2019</v>
      </c>
      <c r="C16" s="8" t="s">
        <v>10</v>
      </c>
      <c r="D16" s="8" t="s">
        <v>41</v>
      </c>
      <c r="E16" s="8" t="s">
        <v>40</v>
      </c>
      <c r="F16" s="15">
        <v>136651.38631119</v>
      </c>
      <c r="G16" s="15">
        <v>2834.4271337562818</v>
      </c>
      <c r="H16" s="26">
        <v>0.63631324046335791</v>
      </c>
      <c r="J16" s="46" t="e">
        <f>+IF(A16=#REF!,"si","no")</f>
        <v>#REF!</v>
      </c>
      <c r="K16" s="46" t="e">
        <f>+IF(F16=#REF!,"si","no")</f>
        <v>#REF!</v>
      </c>
      <c r="L16" s="46" t="e">
        <f>+IF(G16=#REF!,"si","no")</f>
        <v>#REF!</v>
      </c>
      <c r="M16" s="46" t="e">
        <f>+IF(H16=#REF!,"si","no")</f>
        <v>#REF!</v>
      </c>
    </row>
    <row r="17" spans="1:13" ht="14.5" customHeight="1" x14ac:dyDescent="0.2">
      <c r="A17" s="8" t="s">
        <v>9</v>
      </c>
      <c r="B17" s="8">
        <v>2020</v>
      </c>
      <c r="C17" s="8" t="s">
        <v>10</v>
      </c>
      <c r="D17" s="8" t="s">
        <v>41</v>
      </c>
      <c r="E17" s="8" t="s">
        <v>40</v>
      </c>
      <c r="F17" s="15">
        <v>196403.07045480004</v>
      </c>
      <c r="G17" s="15">
        <v>2780.4442328052824</v>
      </c>
      <c r="H17" s="26">
        <v>0.72104820077238618</v>
      </c>
      <c r="J17" s="46"/>
      <c r="K17" s="46"/>
      <c r="L17" s="46"/>
      <c r="M17" s="46"/>
    </row>
    <row r="18" spans="1:13" ht="14.5" customHeight="1" x14ac:dyDescent="0.2">
      <c r="A18" s="8" t="s">
        <v>9</v>
      </c>
      <c r="B18" s="8">
        <v>2021</v>
      </c>
      <c r="C18" s="8" t="s">
        <v>10</v>
      </c>
      <c r="D18" s="8" t="s">
        <v>41</v>
      </c>
      <c r="E18" s="8" t="s">
        <v>40</v>
      </c>
      <c r="F18" s="15">
        <v>465498.95178092003</v>
      </c>
      <c r="G18" s="15">
        <v>4895.9049061884998</v>
      </c>
      <c r="H18" s="26">
        <v>1.0048509023901591</v>
      </c>
      <c r="J18" s="46"/>
      <c r="K18" s="46"/>
      <c r="L18" s="46"/>
      <c r="M18" s="46"/>
    </row>
    <row r="19" spans="1:13" ht="14.5" customHeight="1" x14ac:dyDescent="0.2">
      <c r="A19" s="8" t="s">
        <v>9</v>
      </c>
      <c r="B19" s="8">
        <v>2022</v>
      </c>
      <c r="C19" s="8" t="s">
        <v>10</v>
      </c>
      <c r="D19" s="8" t="s">
        <v>41</v>
      </c>
      <c r="E19" s="8" t="s">
        <v>40</v>
      </c>
      <c r="F19" s="15">
        <v>901447.02856744989</v>
      </c>
      <c r="G19" s="15">
        <v>6899.4406238920892</v>
      </c>
      <c r="H19" s="26">
        <v>1.0955550295684282</v>
      </c>
      <c r="J19" s="46" t="e">
        <f>+IF(A19=#REF!,"si","no")</f>
        <v>#REF!</v>
      </c>
      <c r="K19" s="46" t="e">
        <f>+IF(F19=#REF!,"si","no")</f>
        <v>#REF!</v>
      </c>
      <c r="L19" s="46" t="e">
        <f>+IF(G19=#REF!,"si","no")</f>
        <v>#REF!</v>
      </c>
      <c r="M19" s="46" t="e">
        <f>+IF(H19=#REF!,"si","no")</f>
        <v>#REF!</v>
      </c>
    </row>
    <row r="20" spans="1:13" ht="14.5" customHeight="1" x14ac:dyDescent="0.2">
      <c r="A20" s="8" t="s">
        <v>9</v>
      </c>
      <c r="B20" s="8">
        <v>2023</v>
      </c>
      <c r="C20" s="8" t="s">
        <v>10</v>
      </c>
      <c r="D20" s="8" t="s">
        <v>41</v>
      </c>
      <c r="E20" s="8" t="s">
        <v>40</v>
      </c>
      <c r="F20" s="15">
        <v>1389007.2843786601</v>
      </c>
      <c r="G20" s="15">
        <v>4690.840201128889</v>
      </c>
      <c r="H20" s="26">
        <v>0.72398297794956612</v>
      </c>
      <c r="J20" s="46" t="e">
        <f>+IF(A20=#REF!,"si","no")</f>
        <v>#REF!</v>
      </c>
    </row>
    <row r="21" spans="1:13" ht="14.5" customHeight="1" x14ac:dyDescent="0.2">
      <c r="A21" s="8" t="s">
        <v>9</v>
      </c>
      <c r="B21" s="8">
        <v>2008</v>
      </c>
      <c r="C21" s="8" t="s">
        <v>10</v>
      </c>
      <c r="D21" s="8" t="s">
        <v>25</v>
      </c>
      <c r="E21" s="8" t="s">
        <v>26</v>
      </c>
      <c r="F21" s="15">
        <v>1508.3282182799996</v>
      </c>
      <c r="G21" s="15">
        <v>476.89313210285951</v>
      </c>
      <c r="H21" s="26">
        <v>0.13042539761509919</v>
      </c>
      <c r="J21" s="46" t="e">
        <f>+IF(A21=#REF!,"si","no")</f>
        <v>#REF!</v>
      </c>
    </row>
    <row r="22" spans="1:13" ht="14.5" customHeight="1" x14ac:dyDescent="0.2">
      <c r="A22" s="8" t="s">
        <v>9</v>
      </c>
      <c r="B22" s="8">
        <v>2008</v>
      </c>
      <c r="C22" s="8" t="s">
        <v>10</v>
      </c>
      <c r="D22" s="8" t="s">
        <v>25</v>
      </c>
      <c r="E22" s="8" t="s">
        <v>27</v>
      </c>
      <c r="F22" s="15"/>
      <c r="G22" s="15"/>
      <c r="H22" s="26"/>
      <c r="J22" s="46" t="e">
        <f>+IF(A22=#REF!,"si","no")</f>
        <v>#REF!</v>
      </c>
    </row>
    <row r="23" spans="1:13" ht="14.5" customHeight="1" x14ac:dyDescent="0.2">
      <c r="A23" s="8" t="s">
        <v>9</v>
      </c>
      <c r="B23" s="8">
        <v>2008</v>
      </c>
      <c r="C23" s="8" t="s">
        <v>10</v>
      </c>
      <c r="D23" s="8" t="s">
        <v>25</v>
      </c>
      <c r="E23" s="8" t="s">
        <v>28</v>
      </c>
      <c r="F23" s="15"/>
      <c r="G23" s="15"/>
      <c r="H23" s="26"/>
      <c r="J23" s="46" t="e">
        <f>+IF(A23=#REF!,"si","no")</f>
        <v>#REF!</v>
      </c>
    </row>
    <row r="24" spans="1:13" ht="14.5" customHeight="1" x14ac:dyDescent="0.2">
      <c r="A24" s="8" t="s">
        <v>9</v>
      </c>
      <c r="B24" s="8">
        <v>2008</v>
      </c>
      <c r="C24" s="8" t="s">
        <v>10</v>
      </c>
      <c r="D24" s="8" t="s">
        <v>25</v>
      </c>
      <c r="E24" s="8" t="s">
        <v>40</v>
      </c>
      <c r="F24" s="15">
        <v>1508.3282182799996</v>
      </c>
      <c r="G24" s="15">
        <v>476.89313210285951</v>
      </c>
      <c r="H24" s="26">
        <v>0.13042539761509919</v>
      </c>
      <c r="J24" s="46" t="e">
        <f>+IF(A24=#REF!,"si","no")</f>
        <v>#REF!</v>
      </c>
    </row>
    <row r="25" spans="1:13" ht="14.5" customHeight="1" x14ac:dyDescent="0.2">
      <c r="A25" s="8" t="s">
        <v>9</v>
      </c>
      <c r="B25" s="8">
        <v>2009</v>
      </c>
      <c r="C25" s="8" t="s">
        <v>10</v>
      </c>
      <c r="D25" s="8" t="s">
        <v>25</v>
      </c>
      <c r="E25" s="8" t="s">
        <v>26</v>
      </c>
      <c r="F25" s="15">
        <v>3368.7823968200005</v>
      </c>
      <c r="G25" s="15">
        <v>903.3575039151923</v>
      </c>
      <c r="H25" s="26">
        <v>0.26856913521767817</v>
      </c>
      <c r="J25" s="46" t="e">
        <f>+IF(A25=#REF!,"si","no")</f>
        <v>#REF!</v>
      </c>
    </row>
    <row r="26" spans="1:13" ht="14.5" customHeight="1" x14ac:dyDescent="0.2">
      <c r="A26" s="8" t="s">
        <v>9</v>
      </c>
      <c r="B26" s="8">
        <v>2009</v>
      </c>
      <c r="C26" s="8" t="s">
        <v>10</v>
      </c>
      <c r="D26" s="8" t="s">
        <v>25</v>
      </c>
      <c r="E26" s="8" t="s">
        <v>27</v>
      </c>
      <c r="F26" s="15"/>
      <c r="G26" s="15"/>
      <c r="H26" s="26"/>
      <c r="J26" s="46" t="e">
        <f>+IF(A26=#REF!,"si","no")</f>
        <v>#REF!</v>
      </c>
    </row>
    <row r="27" spans="1:13" ht="14.5" customHeight="1" x14ac:dyDescent="0.2">
      <c r="A27" s="8" t="s">
        <v>9</v>
      </c>
      <c r="B27" s="8">
        <v>2009</v>
      </c>
      <c r="C27" s="8" t="s">
        <v>10</v>
      </c>
      <c r="D27" s="8" t="s">
        <v>25</v>
      </c>
      <c r="E27" s="8" t="s">
        <v>28</v>
      </c>
      <c r="F27" s="15"/>
      <c r="G27" s="15"/>
      <c r="H27" s="26"/>
      <c r="J27" s="46" t="e">
        <f>+IF(A27=#REF!,"si","no")</f>
        <v>#REF!</v>
      </c>
    </row>
    <row r="28" spans="1:13" ht="14.5" customHeight="1" x14ac:dyDescent="0.2">
      <c r="A28" s="8" t="s">
        <v>9</v>
      </c>
      <c r="B28" s="8">
        <v>2009</v>
      </c>
      <c r="C28" s="8" t="s">
        <v>10</v>
      </c>
      <c r="D28" s="8" t="s">
        <v>25</v>
      </c>
      <c r="E28" s="8" t="s">
        <v>40</v>
      </c>
      <c r="F28" s="15">
        <v>3368.7823968200005</v>
      </c>
      <c r="G28" s="15">
        <v>903.3575039151923</v>
      </c>
      <c r="H28" s="26">
        <v>0.26856913521767817</v>
      </c>
      <c r="J28" s="46" t="e">
        <f>+IF(A28=#REF!,"si","no")</f>
        <v>#REF!</v>
      </c>
    </row>
    <row r="29" spans="1:13" ht="14.5" customHeight="1" x14ac:dyDescent="0.2">
      <c r="A29" s="8" t="s">
        <v>9</v>
      </c>
      <c r="B29" s="8">
        <v>2010</v>
      </c>
      <c r="C29" s="8" t="s">
        <v>10</v>
      </c>
      <c r="D29" s="8" t="s">
        <v>25</v>
      </c>
      <c r="E29" s="8" t="s">
        <v>26</v>
      </c>
      <c r="F29" s="15">
        <v>4691.8354532400017</v>
      </c>
      <c r="G29" s="15">
        <v>1199.4642708792735</v>
      </c>
      <c r="H29" s="26">
        <v>0.28124258132759805</v>
      </c>
      <c r="J29" s="46" t="e">
        <f>+IF(A29=#REF!,"si","no")</f>
        <v>#REF!</v>
      </c>
    </row>
    <row r="30" spans="1:13" ht="14.5" customHeight="1" x14ac:dyDescent="0.2">
      <c r="A30" s="8" t="s">
        <v>9</v>
      </c>
      <c r="B30" s="8">
        <v>2010</v>
      </c>
      <c r="C30" s="8" t="s">
        <v>10</v>
      </c>
      <c r="D30" s="8" t="s">
        <v>25</v>
      </c>
      <c r="E30" s="8" t="s">
        <v>27</v>
      </c>
      <c r="F30" s="15"/>
      <c r="G30" s="15"/>
      <c r="H30" s="26"/>
      <c r="J30" s="46" t="e">
        <f>+IF(A30=#REF!,"si","no")</f>
        <v>#REF!</v>
      </c>
    </row>
    <row r="31" spans="1:13" ht="14.5" customHeight="1" x14ac:dyDescent="0.2">
      <c r="A31" s="8" t="s">
        <v>9</v>
      </c>
      <c r="B31" s="8">
        <v>2010</v>
      </c>
      <c r="C31" s="8" t="s">
        <v>10</v>
      </c>
      <c r="D31" s="8" t="s">
        <v>25</v>
      </c>
      <c r="E31" s="8" t="s">
        <v>28</v>
      </c>
      <c r="F31" s="15"/>
      <c r="G31" s="15"/>
      <c r="H31" s="26"/>
      <c r="J31" s="46" t="e">
        <f>+IF(A31=#REF!,"si","no")</f>
        <v>#REF!</v>
      </c>
    </row>
    <row r="32" spans="1:13" ht="14.5" customHeight="1" x14ac:dyDescent="0.2">
      <c r="A32" s="8" t="s">
        <v>9</v>
      </c>
      <c r="B32" s="8">
        <v>2010</v>
      </c>
      <c r="C32" s="8" t="s">
        <v>10</v>
      </c>
      <c r="D32" s="8" t="s">
        <v>25</v>
      </c>
      <c r="E32" s="8" t="s">
        <v>40</v>
      </c>
      <c r="F32" s="15">
        <v>4691.8354532400017</v>
      </c>
      <c r="G32" s="15">
        <v>1199.4642708792735</v>
      </c>
      <c r="H32" s="26">
        <v>0.28124258132759805</v>
      </c>
      <c r="J32" s="46" t="e">
        <f>+IF(A32=#REF!,"si","no")</f>
        <v>#REF!</v>
      </c>
    </row>
    <row r="33" spans="1:10" ht="14.5" customHeight="1" x14ac:dyDescent="0.2">
      <c r="A33" s="8" t="s">
        <v>9</v>
      </c>
      <c r="B33" s="8">
        <v>2011</v>
      </c>
      <c r="C33" s="8" t="s">
        <v>10</v>
      </c>
      <c r="D33" s="8" t="s">
        <v>25</v>
      </c>
      <c r="E33" s="8" t="s">
        <v>26</v>
      </c>
      <c r="F33" s="15">
        <v>4535.5076718899991</v>
      </c>
      <c r="G33" s="15">
        <v>1098.4075989139935</v>
      </c>
      <c r="H33" s="26">
        <v>0.20718488315881234</v>
      </c>
      <c r="J33" s="46" t="e">
        <f>+IF(A33=#REF!,"si","no")</f>
        <v>#REF!</v>
      </c>
    </row>
    <row r="34" spans="1:10" ht="14.5" customHeight="1" x14ac:dyDescent="0.2">
      <c r="A34" s="8" t="s">
        <v>9</v>
      </c>
      <c r="B34" s="8">
        <v>2011</v>
      </c>
      <c r="C34" s="8" t="s">
        <v>10</v>
      </c>
      <c r="D34" s="8" t="s">
        <v>25</v>
      </c>
      <c r="E34" s="8" t="s">
        <v>27</v>
      </c>
      <c r="F34" s="15"/>
      <c r="G34" s="15"/>
      <c r="H34" s="26"/>
      <c r="J34" s="46" t="e">
        <f>+IF(A34=#REF!,"si","no")</f>
        <v>#REF!</v>
      </c>
    </row>
    <row r="35" spans="1:10" ht="14.5" customHeight="1" x14ac:dyDescent="0.2">
      <c r="A35" s="8" t="s">
        <v>9</v>
      </c>
      <c r="B35" s="8">
        <v>2011</v>
      </c>
      <c r="C35" s="8" t="s">
        <v>10</v>
      </c>
      <c r="D35" s="8" t="s">
        <v>25</v>
      </c>
      <c r="E35" s="8" t="s">
        <v>28</v>
      </c>
      <c r="F35" s="15"/>
      <c r="G35" s="15"/>
      <c r="H35" s="26"/>
      <c r="J35" s="46" t="e">
        <f>+IF(A35=#REF!,"si","no")</f>
        <v>#REF!</v>
      </c>
    </row>
    <row r="36" spans="1:10" ht="14.5" customHeight="1" x14ac:dyDescent="0.2">
      <c r="A36" s="8" t="s">
        <v>9</v>
      </c>
      <c r="B36" s="8">
        <v>2011</v>
      </c>
      <c r="C36" s="8" t="s">
        <v>10</v>
      </c>
      <c r="D36" s="8" t="s">
        <v>25</v>
      </c>
      <c r="E36" s="8" t="s">
        <v>40</v>
      </c>
      <c r="F36" s="15">
        <v>4535.5076718899991</v>
      </c>
      <c r="G36" s="15">
        <v>1098.4075989139935</v>
      </c>
      <c r="H36" s="26">
        <v>0.20718488315881234</v>
      </c>
      <c r="J36" s="46" t="e">
        <f>+IF(A36=#REF!,"si","no")</f>
        <v>#REF!</v>
      </c>
    </row>
    <row r="37" spans="1:10" ht="14.5" customHeight="1" x14ac:dyDescent="0.2">
      <c r="A37" s="8" t="s">
        <v>9</v>
      </c>
      <c r="B37" s="8">
        <v>2012</v>
      </c>
      <c r="C37" s="8" t="s">
        <v>10</v>
      </c>
      <c r="D37" s="8" t="s">
        <v>25</v>
      </c>
      <c r="E37" s="8" t="s">
        <v>26</v>
      </c>
      <c r="F37" s="15">
        <v>5983.96762451</v>
      </c>
      <c r="G37" s="15">
        <v>1314.9889139455877</v>
      </c>
      <c r="H37" s="26">
        <v>0.22616426199745376</v>
      </c>
      <c r="J37" s="46" t="e">
        <f>+IF(A37=#REF!,"si","no")</f>
        <v>#REF!</v>
      </c>
    </row>
    <row r="38" spans="1:10" ht="14.5" customHeight="1" x14ac:dyDescent="0.2">
      <c r="A38" s="8" t="s">
        <v>9</v>
      </c>
      <c r="B38" s="8">
        <v>2012</v>
      </c>
      <c r="C38" s="8" t="s">
        <v>10</v>
      </c>
      <c r="D38" s="8" t="s">
        <v>25</v>
      </c>
      <c r="E38" s="8" t="s">
        <v>27</v>
      </c>
      <c r="F38" s="15"/>
      <c r="G38" s="15"/>
      <c r="H38" s="26"/>
      <c r="J38" s="46" t="e">
        <f>+IF(A38=#REF!,"si","no")</f>
        <v>#REF!</v>
      </c>
    </row>
    <row r="39" spans="1:10" ht="14.5" customHeight="1" x14ac:dyDescent="0.2">
      <c r="A39" s="8" t="s">
        <v>9</v>
      </c>
      <c r="B39" s="8">
        <v>2012</v>
      </c>
      <c r="C39" s="8" t="s">
        <v>10</v>
      </c>
      <c r="D39" s="8" t="s">
        <v>25</v>
      </c>
      <c r="E39" s="8" t="s">
        <v>28</v>
      </c>
      <c r="F39" s="15"/>
      <c r="G39" s="15"/>
      <c r="H39" s="26"/>
      <c r="J39" s="46" t="e">
        <f>+IF(A39=#REF!,"si","no")</f>
        <v>#REF!</v>
      </c>
    </row>
    <row r="40" spans="1:10" ht="14.5" customHeight="1" x14ac:dyDescent="0.2">
      <c r="A40" s="8" t="s">
        <v>9</v>
      </c>
      <c r="B40" s="8">
        <v>2012</v>
      </c>
      <c r="C40" s="8" t="s">
        <v>10</v>
      </c>
      <c r="D40" s="8" t="s">
        <v>25</v>
      </c>
      <c r="E40" s="8" t="s">
        <v>40</v>
      </c>
      <c r="F40" s="15">
        <v>5983.96762451</v>
      </c>
      <c r="G40" s="15">
        <v>1314.9889139455877</v>
      </c>
      <c r="H40" s="26">
        <v>0.22616426199745376</v>
      </c>
      <c r="J40" s="46" t="e">
        <f>+IF(A40=#REF!,"si","no")</f>
        <v>#REF!</v>
      </c>
    </row>
    <row r="41" spans="1:10" ht="14.5" customHeight="1" x14ac:dyDescent="0.2">
      <c r="A41" s="8" t="s">
        <v>9</v>
      </c>
      <c r="B41" s="8">
        <v>2013</v>
      </c>
      <c r="C41" s="8" t="s">
        <v>10</v>
      </c>
      <c r="D41" s="8" t="s">
        <v>25</v>
      </c>
      <c r="E41" s="8" t="s">
        <v>26</v>
      </c>
      <c r="F41" s="15">
        <v>7930.7727633800005</v>
      </c>
      <c r="G41" s="15">
        <v>1447.7537066399705</v>
      </c>
      <c r="H41" s="26">
        <v>0.23605346054290116</v>
      </c>
      <c r="J41" s="46" t="e">
        <f>+IF(A41=#REF!,"si","no")</f>
        <v>#REF!</v>
      </c>
    </row>
    <row r="42" spans="1:10" ht="14.5" customHeight="1" x14ac:dyDescent="0.2">
      <c r="A42" s="8" t="s">
        <v>9</v>
      </c>
      <c r="B42" s="8">
        <v>2013</v>
      </c>
      <c r="C42" s="8" t="s">
        <v>10</v>
      </c>
      <c r="D42" s="8" t="s">
        <v>25</v>
      </c>
      <c r="E42" s="8" t="s">
        <v>27</v>
      </c>
      <c r="F42" s="15"/>
      <c r="G42" s="15"/>
      <c r="H42" s="26"/>
      <c r="J42" s="46" t="e">
        <f>+IF(A42=#REF!,"si","no")</f>
        <v>#REF!</v>
      </c>
    </row>
    <row r="43" spans="1:10" ht="14.5" customHeight="1" x14ac:dyDescent="0.2">
      <c r="A43" s="8" t="s">
        <v>9</v>
      </c>
      <c r="B43" s="8">
        <v>2013</v>
      </c>
      <c r="C43" s="8" t="s">
        <v>10</v>
      </c>
      <c r="D43" s="8" t="s">
        <v>25</v>
      </c>
      <c r="E43" s="8" t="s">
        <v>28</v>
      </c>
      <c r="F43" s="15"/>
      <c r="G43" s="15"/>
      <c r="H43" s="26"/>
      <c r="J43" s="46" t="e">
        <f>+IF(A43=#REF!,"si","no")</f>
        <v>#REF!</v>
      </c>
    </row>
    <row r="44" spans="1:10" ht="14.5" customHeight="1" x14ac:dyDescent="0.2">
      <c r="A44" s="8" t="s">
        <v>9</v>
      </c>
      <c r="B44" s="8">
        <v>2013</v>
      </c>
      <c r="C44" s="8" t="s">
        <v>10</v>
      </c>
      <c r="D44" s="8" t="s">
        <v>25</v>
      </c>
      <c r="E44" s="8" t="s">
        <v>40</v>
      </c>
      <c r="F44" s="15">
        <v>7930.7727633800005</v>
      </c>
      <c r="G44" s="15">
        <v>1447.7537066399705</v>
      </c>
      <c r="H44" s="26">
        <v>0.23605346054290116</v>
      </c>
      <c r="J44" s="46" t="e">
        <f>+IF(A44=#REF!,"si","no")</f>
        <v>#REF!</v>
      </c>
    </row>
    <row r="45" spans="1:10" ht="14.5" customHeight="1" x14ac:dyDescent="0.2">
      <c r="A45" s="8" t="s">
        <v>9</v>
      </c>
      <c r="B45" s="8">
        <v>2014</v>
      </c>
      <c r="C45" s="8" t="s">
        <v>10</v>
      </c>
      <c r="D45" s="8" t="s">
        <v>25</v>
      </c>
      <c r="E45" s="8" t="s">
        <v>26</v>
      </c>
      <c r="F45" s="15">
        <v>11574.27035054</v>
      </c>
      <c r="G45" s="15">
        <v>1425.335583899021</v>
      </c>
      <c r="H45" s="26">
        <v>0.25135970700381605</v>
      </c>
      <c r="J45" s="46" t="e">
        <f>+IF(A45=#REF!,"si","no")</f>
        <v>#REF!</v>
      </c>
    </row>
    <row r="46" spans="1:10" ht="14.5" customHeight="1" x14ac:dyDescent="0.2">
      <c r="A46" s="8" t="s">
        <v>9</v>
      </c>
      <c r="B46" s="8">
        <v>2014</v>
      </c>
      <c r="C46" s="8" t="s">
        <v>10</v>
      </c>
      <c r="D46" s="8" t="s">
        <v>25</v>
      </c>
      <c r="E46" s="8" t="s">
        <v>27</v>
      </c>
      <c r="F46" s="15"/>
      <c r="G46" s="15"/>
      <c r="H46" s="26"/>
      <c r="J46" s="46" t="e">
        <f>+IF(A46=#REF!,"si","no")</f>
        <v>#REF!</v>
      </c>
    </row>
    <row r="47" spans="1:10" ht="14.5" customHeight="1" x14ac:dyDescent="0.2">
      <c r="A47" s="8" t="s">
        <v>9</v>
      </c>
      <c r="B47" s="8">
        <v>2014</v>
      </c>
      <c r="C47" s="8" t="s">
        <v>10</v>
      </c>
      <c r="D47" s="8" t="s">
        <v>25</v>
      </c>
      <c r="E47" s="8" t="s">
        <v>28</v>
      </c>
      <c r="F47" s="15"/>
      <c r="G47" s="15"/>
      <c r="H47" s="26"/>
      <c r="J47" s="46" t="e">
        <f>+IF(A47=#REF!,"si","no")</f>
        <v>#REF!</v>
      </c>
    </row>
    <row r="48" spans="1:10" ht="14.5" customHeight="1" x14ac:dyDescent="0.2">
      <c r="A48" s="8" t="s">
        <v>9</v>
      </c>
      <c r="B48" s="8">
        <v>2014</v>
      </c>
      <c r="C48" s="8" t="s">
        <v>10</v>
      </c>
      <c r="D48" s="8" t="s">
        <v>25</v>
      </c>
      <c r="E48" s="8" t="s">
        <v>40</v>
      </c>
      <c r="F48" s="15">
        <v>11574.27035054</v>
      </c>
      <c r="G48" s="15">
        <v>1425.335583899021</v>
      </c>
      <c r="H48" s="26">
        <v>0.25135970700381605</v>
      </c>
      <c r="J48" s="46" t="e">
        <f>+IF(A48=#REF!,"si","no")</f>
        <v>#REF!</v>
      </c>
    </row>
    <row r="49" spans="1:10" ht="14.5" customHeight="1" x14ac:dyDescent="0.2">
      <c r="A49" s="8" t="s">
        <v>9</v>
      </c>
      <c r="B49" s="8">
        <v>2015</v>
      </c>
      <c r="C49" s="8" t="s">
        <v>10</v>
      </c>
      <c r="D49" s="8" t="s">
        <v>25</v>
      </c>
      <c r="E49" s="8" t="s">
        <v>26</v>
      </c>
      <c r="F49" s="15">
        <v>13466.146287</v>
      </c>
      <c r="G49" s="15">
        <v>1454.8269678645584</v>
      </c>
      <c r="H49" s="26">
        <v>0.22558842423788597</v>
      </c>
      <c r="J49" s="46" t="e">
        <f>+IF(A49=#REF!,"si","no")</f>
        <v>#REF!</v>
      </c>
    </row>
    <row r="50" spans="1:10" ht="14.5" customHeight="1" x14ac:dyDescent="0.2">
      <c r="A50" s="8" t="s">
        <v>9</v>
      </c>
      <c r="B50" s="8">
        <v>2015</v>
      </c>
      <c r="C50" s="8" t="s">
        <v>10</v>
      </c>
      <c r="D50" s="8" t="s">
        <v>25</v>
      </c>
      <c r="E50" s="8" t="s">
        <v>27</v>
      </c>
      <c r="F50" s="15"/>
      <c r="G50" s="15"/>
      <c r="H50" s="26"/>
      <c r="J50" s="46" t="e">
        <f>+IF(A50=#REF!,"si","no")</f>
        <v>#REF!</v>
      </c>
    </row>
    <row r="51" spans="1:10" ht="14.5" customHeight="1" x14ac:dyDescent="0.2">
      <c r="A51" s="8" t="s">
        <v>9</v>
      </c>
      <c r="B51" s="8">
        <v>2015</v>
      </c>
      <c r="C51" s="8" t="s">
        <v>10</v>
      </c>
      <c r="D51" s="8" t="s">
        <v>25</v>
      </c>
      <c r="E51" s="8" t="s">
        <v>28</v>
      </c>
      <c r="F51" s="15"/>
      <c r="G51" s="15"/>
      <c r="H51" s="26"/>
      <c r="J51" s="46" t="e">
        <f>+IF(A51=#REF!,"si","no")</f>
        <v>#REF!</v>
      </c>
    </row>
    <row r="52" spans="1:10" ht="14.5" customHeight="1" x14ac:dyDescent="0.2">
      <c r="A52" s="8" t="s">
        <v>9</v>
      </c>
      <c r="B52" s="8">
        <v>2015</v>
      </c>
      <c r="C52" s="8" t="s">
        <v>10</v>
      </c>
      <c r="D52" s="8" t="s">
        <v>25</v>
      </c>
      <c r="E52" s="8" t="s">
        <v>40</v>
      </c>
      <c r="F52" s="15">
        <v>13466.146287</v>
      </c>
      <c r="G52" s="15">
        <v>1454.8269678645584</v>
      </c>
      <c r="H52" s="26">
        <v>0.22558842423788597</v>
      </c>
      <c r="J52" s="46" t="e">
        <f>+IF(A52=#REF!,"si","no")</f>
        <v>#REF!</v>
      </c>
    </row>
    <row r="53" spans="1:10" ht="14.5" customHeight="1" x14ac:dyDescent="0.2">
      <c r="A53" s="8" t="s">
        <v>9</v>
      </c>
      <c r="B53" s="8">
        <v>2016</v>
      </c>
      <c r="C53" s="8" t="s">
        <v>10</v>
      </c>
      <c r="D53" s="8" t="s">
        <v>25</v>
      </c>
      <c r="E53" s="8" t="s">
        <v>26</v>
      </c>
      <c r="F53" s="15">
        <v>14642.303011299999</v>
      </c>
      <c r="G53" s="15">
        <v>992.36051882531228</v>
      </c>
      <c r="H53" s="26">
        <v>0.17799156890379961</v>
      </c>
      <c r="J53" s="46" t="e">
        <f>+IF(A53=#REF!,"si","no")</f>
        <v>#REF!</v>
      </c>
    </row>
    <row r="54" spans="1:10" ht="14.5" customHeight="1" x14ac:dyDescent="0.2">
      <c r="A54" s="8" t="s">
        <v>9</v>
      </c>
      <c r="B54" s="8">
        <v>2016</v>
      </c>
      <c r="C54" s="8" t="s">
        <v>10</v>
      </c>
      <c r="D54" s="8" t="s">
        <v>25</v>
      </c>
      <c r="E54" s="8" t="s">
        <v>27</v>
      </c>
      <c r="F54" s="15"/>
      <c r="G54" s="15"/>
      <c r="H54" s="26"/>
      <c r="J54" s="46" t="e">
        <f>+IF(A54=#REF!,"si","no")</f>
        <v>#REF!</v>
      </c>
    </row>
    <row r="55" spans="1:10" ht="14.5" customHeight="1" x14ac:dyDescent="0.2">
      <c r="A55" s="8" t="s">
        <v>9</v>
      </c>
      <c r="B55" s="8">
        <v>2016</v>
      </c>
      <c r="C55" s="8" t="s">
        <v>10</v>
      </c>
      <c r="D55" s="8" t="s">
        <v>25</v>
      </c>
      <c r="E55" s="8" t="s">
        <v>28</v>
      </c>
      <c r="F55" s="15"/>
      <c r="G55" s="15"/>
      <c r="H55" s="26"/>
      <c r="J55" s="46" t="e">
        <f>+IF(A55=#REF!,"si","no")</f>
        <v>#REF!</v>
      </c>
    </row>
    <row r="56" spans="1:10" ht="14.5" customHeight="1" x14ac:dyDescent="0.2">
      <c r="A56" s="8" t="s">
        <v>9</v>
      </c>
      <c r="B56" s="8">
        <v>2016</v>
      </c>
      <c r="C56" s="8" t="s">
        <v>10</v>
      </c>
      <c r="D56" s="8" t="s">
        <v>25</v>
      </c>
      <c r="E56" s="8" t="s">
        <v>40</v>
      </c>
      <c r="F56" s="15">
        <v>14642.303011299999</v>
      </c>
      <c r="G56" s="15">
        <v>992.36051882531228</v>
      </c>
      <c r="H56" s="26">
        <v>0.17799156890379961</v>
      </c>
      <c r="J56" s="46" t="e">
        <f>+IF(A56=#REF!,"si","no")</f>
        <v>#REF!</v>
      </c>
    </row>
    <row r="57" spans="1:10" ht="14.5" customHeight="1" x14ac:dyDescent="0.2">
      <c r="A57" s="8" t="s">
        <v>9</v>
      </c>
      <c r="B57" s="8">
        <v>2017</v>
      </c>
      <c r="C57" s="8" t="s">
        <v>10</v>
      </c>
      <c r="D57" s="8" t="s">
        <v>25</v>
      </c>
      <c r="E57" s="8" t="s">
        <v>26</v>
      </c>
      <c r="F57" s="15">
        <v>16346.32670915</v>
      </c>
      <c r="G57" s="15">
        <v>987.23359998716671</v>
      </c>
      <c r="H57" s="26">
        <v>0.15338565014063671</v>
      </c>
      <c r="J57" s="46" t="e">
        <f>+IF(A57=#REF!,"si","no")</f>
        <v>#REF!</v>
      </c>
    </row>
    <row r="58" spans="1:10" ht="14.5" customHeight="1" x14ac:dyDescent="0.2">
      <c r="A58" s="8" t="s">
        <v>9</v>
      </c>
      <c r="B58" s="8">
        <v>2017</v>
      </c>
      <c r="C58" s="8" t="s">
        <v>10</v>
      </c>
      <c r="D58" s="8" t="s">
        <v>25</v>
      </c>
      <c r="E58" s="8" t="s">
        <v>27</v>
      </c>
      <c r="F58" s="15"/>
      <c r="G58" s="15"/>
      <c r="H58" s="26"/>
      <c r="J58" s="46" t="e">
        <f>+IF(A58=#REF!,"si","no")</f>
        <v>#REF!</v>
      </c>
    </row>
    <row r="59" spans="1:10" ht="14.5" customHeight="1" x14ac:dyDescent="0.2">
      <c r="A59" s="8" t="s">
        <v>9</v>
      </c>
      <c r="B59" s="8">
        <v>2017</v>
      </c>
      <c r="C59" s="8" t="s">
        <v>10</v>
      </c>
      <c r="D59" s="8" t="s">
        <v>25</v>
      </c>
      <c r="E59" s="8" t="s">
        <v>28</v>
      </c>
      <c r="F59" s="15"/>
      <c r="G59" s="15"/>
      <c r="H59" s="26"/>
      <c r="J59" s="46" t="e">
        <f>+IF(A59=#REF!,"si","no")</f>
        <v>#REF!</v>
      </c>
    </row>
    <row r="60" spans="1:10" ht="14.5" customHeight="1" x14ac:dyDescent="0.2">
      <c r="A60" s="8" t="s">
        <v>9</v>
      </c>
      <c r="B60" s="8">
        <v>2017</v>
      </c>
      <c r="C60" s="8" t="s">
        <v>10</v>
      </c>
      <c r="D60" s="8" t="s">
        <v>25</v>
      </c>
      <c r="E60" s="8" t="s">
        <v>40</v>
      </c>
      <c r="F60" s="15">
        <v>16346.32670915</v>
      </c>
      <c r="G60" s="15">
        <v>987.23359998716671</v>
      </c>
      <c r="H60" s="26">
        <v>0.15338565014063671</v>
      </c>
      <c r="J60" s="46" t="e">
        <f>+IF(A60=#REF!,"si","no")</f>
        <v>#REF!</v>
      </c>
    </row>
    <row r="61" spans="1:10" ht="14.5" customHeight="1" x14ac:dyDescent="0.2">
      <c r="A61" s="8" t="s">
        <v>9</v>
      </c>
      <c r="B61" s="8">
        <v>2018</v>
      </c>
      <c r="C61" s="8" t="s">
        <v>10</v>
      </c>
      <c r="D61" s="8" t="s">
        <v>25</v>
      </c>
      <c r="E61" s="8" t="s">
        <v>26</v>
      </c>
      <c r="F61" s="15">
        <v>19305.812765520001</v>
      </c>
      <c r="G61" s="15">
        <v>686.66353215701031</v>
      </c>
      <c r="H61" s="26">
        <v>0.13265608747315458</v>
      </c>
      <c r="J61" s="46" t="e">
        <f>+IF(A61=#REF!,"si","no")</f>
        <v>#REF!</v>
      </c>
    </row>
    <row r="62" spans="1:10" ht="14.5" customHeight="1" x14ac:dyDescent="0.2">
      <c r="A62" s="8" t="s">
        <v>9</v>
      </c>
      <c r="B62" s="8">
        <v>2018</v>
      </c>
      <c r="C62" s="8" t="s">
        <v>10</v>
      </c>
      <c r="D62" s="8" t="s">
        <v>25</v>
      </c>
      <c r="E62" s="8" t="s">
        <v>27</v>
      </c>
      <c r="F62" s="15"/>
      <c r="G62" s="15"/>
      <c r="H62" s="26"/>
      <c r="J62" s="46" t="e">
        <f>+IF(A62=#REF!,"si","no")</f>
        <v>#REF!</v>
      </c>
    </row>
    <row r="63" spans="1:10" ht="14.5" customHeight="1" x14ac:dyDescent="0.2">
      <c r="A63" s="8" t="s">
        <v>9</v>
      </c>
      <c r="B63" s="8">
        <v>2018</v>
      </c>
      <c r="C63" s="8" t="s">
        <v>10</v>
      </c>
      <c r="D63" s="8" t="s">
        <v>25</v>
      </c>
      <c r="E63" s="8" t="s">
        <v>28</v>
      </c>
      <c r="F63" s="15"/>
      <c r="G63" s="15"/>
      <c r="H63" s="26"/>
      <c r="J63" s="46" t="e">
        <f>+IF(A63=#REF!,"si","no")</f>
        <v>#REF!</v>
      </c>
    </row>
    <row r="64" spans="1:10" ht="14.5" customHeight="1" x14ac:dyDescent="0.2">
      <c r="A64" s="8" t="s">
        <v>9</v>
      </c>
      <c r="B64" s="8">
        <v>2018</v>
      </c>
      <c r="C64" s="8" t="s">
        <v>10</v>
      </c>
      <c r="D64" s="8" t="s">
        <v>25</v>
      </c>
      <c r="E64" s="8" t="s">
        <v>40</v>
      </c>
      <c r="F64" s="15">
        <v>19305.812765520001</v>
      </c>
      <c r="G64" s="15">
        <v>686.66353215701031</v>
      </c>
      <c r="H64" s="26">
        <v>0.13265608747315458</v>
      </c>
      <c r="J64" s="46" t="e">
        <f>+IF(A64=#REF!,"si","no")</f>
        <v>#REF!</v>
      </c>
    </row>
    <row r="65" spans="1:10" ht="14.5" customHeight="1" x14ac:dyDescent="0.2">
      <c r="A65" s="8" t="s">
        <v>9</v>
      </c>
      <c r="B65" s="8">
        <v>2019</v>
      </c>
      <c r="C65" s="8" t="s">
        <v>10</v>
      </c>
      <c r="D65" s="8" t="s">
        <v>25</v>
      </c>
      <c r="E65" s="8" t="s">
        <v>26</v>
      </c>
      <c r="F65" s="15">
        <v>22198.946242890001</v>
      </c>
      <c r="G65" s="15">
        <v>460.45120558350339</v>
      </c>
      <c r="H65" s="26">
        <v>0.10336875314618398</v>
      </c>
      <c r="J65" s="46" t="e">
        <f>+IF(A65=#REF!,"si","no")</f>
        <v>#REF!</v>
      </c>
    </row>
    <row r="66" spans="1:10" ht="14.5" customHeight="1" x14ac:dyDescent="0.2">
      <c r="A66" s="8" t="s">
        <v>9</v>
      </c>
      <c r="B66" s="8">
        <v>2019</v>
      </c>
      <c r="C66" s="8" t="s">
        <v>10</v>
      </c>
      <c r="D66" s="8" t="s">
        <v>25</v>
      </c>
      <c r="E66" s="8" t="s">
        <v>27</v>
      </c>
      <c r="F66" s="15"/>
      <c r="G66" s="15"/>
      <c r="H66" s="26"/>
      <c r="J66" s="46" t="e">
        <f>+IF(A66=#REF!,"si","no")</f>
        <v>#REF!</v>
      </c>
    </row>
    <row r="67" spans="1:10" ht="14.5" customHeight="1" x14ac:dyDescent="0.2">
      <c r="A67" s="8" t="s">
        <v>9</v>
      </c>
      <c r="B67" s="8">
        <v>2019</v>
      </c>
      <c r="C67" s="8" t="s">
        <v>10</v>
      </c>
      <c r="D67" s="8" t="s">
        <v>25</v>
      </c>
      <c r="E67" s="8" t="s">
        <v>28</v>
      </c>
      <c r="F67" s="15"/>
      <c r="G67" s="15"/>
      <c r="H67" s="26"/>
      <c r="J67" s="46"/>
    </row>
    <row r="68" spans="1:10" ht="14.5" customHeight="1" x14ac:dyDescent="0.2">
      <c r="A68" s="8" t="s">
        <v>9</v>
      </c>
      <c r="B68" s="8">
        <v>2019</v>
      </c>
      <c r="C68" s="8" t="s">
        <v>10</v>
      </c>
      <c r="D68" s="8" t="s">
        <v>25</v>
      </c>
      <c r="E68" s="8" t="s">
        <v>40</v>
      </c>
      <c r="F68" s="15">
        <v>22198.946242890001</v>
      </c>
      <c r="G68" s="15">
        <v>460.45120558350339</v>
      </c>
      <c r="H68" s="26">
        <v>0.10336875314618398</v>
      </c>
      <c r="J68" s="46"/>
    </row>
    <row r="69" spans="1:10" ht="14.5" customHeight="1" x14ac:dyDescent="0.2">
      <c r="A69" s="8" t="s">
        <v>9</v>
      </c>
      <c r="B69" s="8">
        <v>2020</v>
      </c>
      <c r="C69" s="8" t="s">
        <v>10</v>
      </c>
      <c r="D69" s="8" t="s">
        <v>25</v>
      </c>
      <c r="E69" s="8" t="s">
        <v>26</v>
      </c>
      <c r="F69" s="15">
        <v>65743.978277610004</v>
      </c>
      <c r="G69" s="15">
        <v>930.72610738906587</v>
      </c>
      <c r="H69" s="26">
        <v>0.24136372786289595</v>
      </c>
      <c r="J69" s="46"/>
    </row>
    <row r="70" spans="1:10" ht="14.5" customHeight="1" x14ac:dyDescent="0.2">
      <c r="A70" s="8" t="s">
        <v>9</v>
      </c>
      <c r="B70" s="8">
        <v>2020</v>
      </c>
      <c r="C70" s="8" t="s">
        <v>10</v>
      </c>
      <c r="D70" s="8" t="s">
        <v>25</v>
      </c>
      <c r="E70" s="8" t="s">
        <v>27</v>
      </c>
      <c r="F70" s="15">
        <v>0</v>
      </c>
      <c r="G70" s="15"/>
      <c r="H70" s="26"/>
      <c r="J70" s="46"/>
    </row>
    <row r="71" spans="1:10" ht="14.5" customHeight="1" x14ac:dyDescent="0.2">
      <c r="A71" s="8" t="s">
        <v>9</v>
      </c>
      <c r="B71" s="8">
        <v>2020</v>
      </c>
      <c r="C71" s="8" t="s">
        <v>10</v>
      </c>
      <c r="D71" s="8" t="s">
        <v>25</v>
      </c>
      <c r="E71" s="8" t="s">
        <v>28</v>
      </c>
      <c r="F71" s="15">
        <v>0</v>
      </c>
      <c r="G71" s="15"/>
      <c r="H71" s="26"/>
      <c r="J71" s="46"/>
    </row>
    <row r="72" spans="1:10" ht="14.5" customHeight="1" x14ac:dyDescent="0.2">
      <c r="A72" s="8" t="s">
        <v>9</v>
      </c>
      <c r="B72" s="8">
        <v>2020</v>
      </c>
      <c r="C72" s="8" t="s">
        <v>10</v>
      </c>
      <c r="D72" s="8" t="s">
        <v>25</v>
      </c>
      <c r="E72" s="8" t="s">
        <v>40</v>
      </c>
      <c r="F72" s="15">
        <v>65743.978277610004</v>
      </c>
      <c r="G72" s="15">
        <v>930.72610738906587</v>
      </c>
      <c r="H72" s="26">
        <v>0.24136372786289595</v>
      </c>
      <c r="J72" s="46"/>
    </row>
    <row r="73" spans="1:10" ht="14.5" customHeight="1" x14ac:dyDescent="0.2">
      <c r="A73" s="8" t="s">
        <v>9</v>
      </c>
      <c r="B73" s="8">
        <v>2021</v>
      </c>
      <c r="C73" s="8" t="s">
        <v>10</v>
      </c>
      <c r="D73" s="8" t="s">
        <v>25</v>
      </c>
      <c r="E73" s="8" t="s">
        <v>26</v>
      </c>
      <c r="F73" s="15">
        <v>142078.25173972</v>
      </c>
      <c r="G73" s="15">
        <v>1494.3140195996707</v>
      </c>
      <c r="H73" s="26">
        <v>0.30669770345232727</v>
      </c>
      <c r="J73" s="46"/>
    </row>
    <row r="74" spans="1:10" ht="14.5" customHeight="1" x14ac:dyDescent="0.2">
      <c r="A74" s="8" t="s">
        <v>9</v>
      </c>
      <c r="B74" s="8">
        <v>2021</v>
      </c>
      <c r="C74" s="8" t="s">
        <v>10</v>
      </c>
      <c r="D74" s="8" t="s">
        <v>25</v>
      </c>
      <c r="E74" s="8" t="s">
        <v>27</v>
      </c>
      <c r="F74" s="15">
        <v>0</v>
      </c>
      <c r="G74" s="15"/>
      <c r="H74" s="26"/>
      <c r="J74" s="46"/>
    </row>
    <row r="75" spans="1:10" ht="14.5" customHeight="1" x14ac:dyDescent="0.2">
      <c r="A75" s="8" t="s">
        <v>9</v>
      </c>
      <c r="B75" s="8">
        <v>2021</v>
      </c>
      <c r="C75" s="8" t="s">
        <v>10</v>
      </c>
      <c r="D75" s="8" t="s">
        <v>25</v>
      </c>
      <c r="E75" s="8" t="s">
        <v>28</v>
      </c>
      <c r="F75" s="15">
        <v>0</v>
      </c>
      <c r="G75" s="15"/>
      <c r="H75" s="26"/>
      <c r="J75" s="46" t="e">
        <f>+IF(A75=#REF!,"si","no")</f>
        <v>#REF!</v>
      </c>
    </row>
    <row r="76" spans="1:10" ht="14.5" customHeight="1" x14ac:dyDescent="0.2">
      <c r="A76" s="8" t="s">
        <v>9</v>
      </c>
      <c r="B76" s="8">
        <v>2021</v>
      </c>
      <c r="C76" s="8" t="s">
        <v>10</v>
      </c>
      <c r="D76" s="8" t="s">
        <v>25</v>
      </c>
      <c r="E76" s="8" t="s">
        <v>40</v>
      </c>
      <c r="F76" s="15">
        <v>142078.25173972</v>
      </c>
      <c r="G76" s="15">
        <v>1494.3140195996707</v>
      </c>
      <c r="H76" s="26">
        <v>0.30669770345232727</v>
      </c>
      <c r="J76" s="46" t="e">
        <f>+IF(A76=#REF!,"si","no")</f>
        <v>#REF!</v>
      </c>
    </row>
    <row r="77" spans="1:10" ht="14.5" customHeight="1" x14ac:dyDescent="0.2">
      <c r="A77" s="8" t="s">
        <v>9</v>
      </c>
      <c r="B77" s="8">
        <v>2022</v>
      </c>
      <c r="C77" s="8" t="s">
        <v>10</v>
      </c>
      <c r="D77" s="8" t="s">
        <v>25</v>
      </c>
      <c r="E77" s="8" t="s">
        <v>26</v>
      </c>
      <c r="F77" s="15">
        <v>219517.57809346003</v>
      </c>
      <c r="G77" s="15">
        <v>1680.1303326311843</v>
      </c>
      <c r="H77" s="26">
        <v>0.26678615507907866</v>
      </c>
      <c r="J77" s="46" t="e">
        <f>+IF(A77=#REF!,"si","no")</f>
        <v>#REF!</v>
      </c>
    </row>
    <row r="78" spans="1:10" ht="14.5" customHeight="1" x14ac:dyDescent="0.2">
      <c r="A78" s="8" t="s">
        <v>9</v>
      </c>
      <c r="B78" s="8">
        <v>2022</v>
      </c>
      <c r="C78" s="8" t="s">
        <v>10</v>
      </c>
      <c r="D78" s="8" t="s">
        <v>25</v>
      </c>
      <c r="E78" s="8" t="s">
        <v>27</v>
      </c>
      <c r="F78" s="15"/>
      <c r="G78" s="15"/>
      <c r="H78" s="26"/>
      <c r="J78" s="46" t="e">
        <f>+IF(A78=#REF!,"si","no")</f>
        <v>#REF!</v>
      </c>
    </row>
    <row r="79" spans="1:10" ht="14.5" customHeight="1" x14ac:dyDescent="0.2">
      <c r="A79" s="8" t="s">
        <v>9</v>
      </c>
      <c r="B79" s="8">
        <v>2022</v>
      </c>
      <c r="C79" s="8" t="s">
        <v>10</v>
      </c>
      <c r="D79" s="8" t="s">
        <v>25</v>
      </c>
      <c r="E79" s="8" t="s">
        <v>28</v>
      </c>
      <c r="F79" s="15"/>
      <c r="G79" s="15"/>
      <c r="H79" s="26"/>
      <c r="J79" s="46" t="e">
        <f>+IF(A79=#REF!,"si","no")</f>
        <v>#REF!</v>
      </c>
    </row>
    <row r="80" spans="1:10" ht="14.5" customHeight="1" x14ac:dyDescent="0.2">
      <c r="A80" s="8" t="s">
        <v>9</v>
      </c>
      <c r="B80" s="8">
        <v>2022</v>
      </c>
      <c r="C80" s="8" t="s">
        <v>10</v>
      </c>
      <c r="D80" s="8" t="s">
        <v>25</v>
      </c>
      <c r="E80" s="8" t="s">
        <v>40</v>
      </c>
      <c r="F80" s="15">
        <v>219517.57809346003</v>
      </c>
      <c r="G80" s="15">
        <v>1680.1303326311843</v>
      </c>
      <c r="H80" s="26">
        <v>0.26678615507907866</v>
      </c>
      <c r="J80" s="46" t="e">
        <f>+IF(A80=#REF!,"si","no")</f>
        <v>#REF!</v>
      </c>
    </row>
    <row r="81" spans="1:10" ht="14.5" customHeight="1" x14ac:dyDescent="0.2">
      <c r="A81" s="8" t="s">
        <v>9</v>
      </c>
      <c r="B81" s="8">
        <v>2023</v>
      </c>
      <c r="C81" s="8" t="s">
        <v>10</v>
      </c>
      <c r="D81" s="8" t="s">
        <v>25</v>
      </c>
      <c r="E81" s="8" t="s">
        <v>26</v>
      </c>
      <c r="F81" s="15">
        <v>327544.81356556993</v>
      </c>
      <c r="G81" s="15">
        <v>1106.1571788890524</v>
      </c>
      <c r="H81" s="26">
        <v>0.17072399274220823</v>
      </c>
      <c r="J81" s="46" t="e">
        <f>+IF(A81=#REF!,"si","no")</f>
        <v>#REF!</v>
      </c>
    </row>
    <row r="82" spans="1:10" ht="14.5" customHeight="1" x14ac:dyDescent="0.2">
      <c r="A82" s="8" t="s">
        <v>9</v>
      </c>
      <c r="B82" s="8">
        <v>2023</v>
      </c>
      <c r="C82" s="8" t="s">
        <v>10</v>
      </c>
      <c r="D82" s="8" t="s">
        <v>25</v>
      </c>
      <c r="E82" s="8" t="s">
        <v>27</v>
      </c>
      <c r="F82" s="15"/>
      <c r="G82" s="15"/>
      <c r="H82" s="26"/>
      <c r="J82" s="46" t="e">
        <f>+IF(A82=#REF!,"si","no")</f>
        <v>#REF!</v>
      </c>
    </row>
    <row r="83" spans="1:10" ht="14.5" customHeight="1" x14ac:dyDescent="0.2">
      <c r="A83" s="8" t="s">
        <v>9</v>
      </c>
      <c r="B83" s="8">
        <v>2023</v>
      </c>
      <c r="C83" s="8" t="s">
        <v>10</v>
      </c>
      <c r="D83" s="8" t="s">
        <v>25</v>
      </c>
      <c r="E83" s="8" t="s">
        <v>28</v>
      </c>
      <c r="F83" s="15"/>
      <c r="G83" s="15"/>
      <c r="H83" s="26"/>
      <c r="J83" s="46" t="e">
        <f>+IF(A83=#REF!,"si","no")</f>
        <v>#REF!</v>
      </c>
    </row>
    <row r="84" spans="1:10" ht="14.5" customHeight="1" x14ac:dyDescent="0.2">
      <c r="A84" s="8" t="s">
        <v>9</v>
      </c>
      <c r="B84" s="8">
        <v>2023</v>
      </c>
      <c r="C84" s="8" t="s">
        <v>10</v>
      </c>
      <c r="D84" s="8" t="s">
        <v>25</v>
      </c>
      <c r="E84" s="8" t="s">
        <v>40</v>
      </c>
      <c r="F84" s="15">
        <v>327544.81356556993</v>
      </c>
      <c r="G84" s="15">
        <v>1106.1571788890524</v>
      </c>
      <c r="H84" s="26">
        <v>0.17072399274220823</v>
      </c>
      <c r="J84" s="46" t="e">
        <f>+IF(A84=#REF!,"si","no")</f>
        <v>#REF!</v>
      </c>
    </row>
    <row r="85" spans="1:10" ht="14.5" customHeight="1" x14ac:dyDescent="0.2">
      <c r="A85" s="8" t="s">
        <v>9</v>
      </c>
      <c r="B85" s="8">
        <v>2008</v>
      </c>
      <c r="C85" s="8" t="s">
        <v>10</v>
      </c>
      <c r="D85" s="8" t="s">
        <v>30</v>
      </c>
      <c r="E85" s="8" t="s">
        <v>31</v>
      </c>
      <c r="F85" s="15">
        <v>6053.1990149899993</v>
      </c>
      <c r="G85" s="15">
        <v>1913.859995798769</v>
      </c>
      <c r="H85" s="26">
        <v>0.52342114853071042</v>
      </c>
      <c r="J85" s="46" t="e">
        <f>+IF(A85=#REF!,"si","no")</f>
        <v>#REF!</v>
      </c>
    </row>
    <row r="86" spans="1:10" ht="14.5" customHeight="1" x14ac:dyDescent="0.2">
      <c r="A86" s="8" t="s">
        <v>9</v>
      </c>
      <c r="B86" s="8">
        <v>2008</v>
      </c>
      <c r="C86" s="8" t="s">
        <v>10</v>
      </c>
      <c r="D86" s="8" t="s">
        <v>30</v>
      </c>
      <c r="E86" s="8" t="s">
        <v>32</v>
      </c>
      <c r="F86" s="15"/>
      <c r="G86" s="15"/>
      <c r="H86" s="26"/>
      <c r="J86" s="46" t="e">
        <f>+IF(A86=#REF!,"si","no")</f>
        <v>#REF!</v>
      </c>
    </row>
    <row r="87" spans="1:10" ht="14.5" customHeight="1" x14ac:dyDescent="0.2">
      <c r="A87" s="8" t="s">
        <v>9</v>
      </c>
      <c r="B87" s="8">
        <v>2008</v>
      </c>
      <c r="C87" s="8" t="s">
        <v>10</v>
      </c>
      <c r="D87" s="8" t="s">
        <v>30</v>
      </c>
      <c r="E87" s="8" t="s">
        <v>40</v>
      </c>
      <c r="F87" s="15">
        <v>6053.1990149899993</v>
      </c>
      <c r="G87" s="15">
        <v>1913.859995798769</v>
      </c>
      <c r="H87" s="26">
        <v>0.52342114853071042</v>
      </c>
      <c r="J87" s="46" t="e">
        <f>+IF(A87=#REF!,"si","no")</f>
        <v>#REF!</v>
      </c>
    </row>
    <row r="88" spans="1:10" ht="14.5" customHeight="1" x14ac:dyDescent="0.2">
      <c r="A88" s="8" t="s">
        <v>9</v>
      </c>
      <c r="B88" s="8">
        <v>2009</v>
      </c>
      <c r="C88" s="8" t="s">
        <v>10</v>
      </c>
      <c r="D88" s="8" t="s">
        <v>30</v>
      </c>
      <c r="E88" s="8" t="s">
        <v>31</v>
      </c>
      <c r="F88" s="15">
        <v>6933.6917886699994</v>
      </c>
      <c r="G88" s="15">
        <v>1859.3075388433497</v>
      </c>
      <c r="H88" s="26">
        <v>0.55277408517298088</v>
      </c>
      <c r="J88" s="46" t="e">
        <f>+IF(A88=#REF!,"si","no")</f>
        <v>#REF!</v>
      </c>
    </row>
    <row r="89" spans="1:10" ht="14.5" customHeight="1" x14ac:dyDescent="0.2">
      <c r="A89" s="8" t="s">
        <v>9</v>
      </c>
      <c r="B89" s="8">
        <v>2009</v>
      </c>
      <c r="C89" s="8" t="s">
        <v>10</v>
      </c>
      <c r="D89" s="8" t="s">
        <v>30</v>
      </c>
      <c r="E89" s="8" t="s">
        <v>32</v>
      </c>
      <c r="F89" s="15"/>
      <c r="G89" s="15"/>
      <c r="H89" s="26"/>
      <c r="J89" s="46" t="e">
        <f>+IF(A89=#REF!,"si","no")</f>
        <v>#REF!</v>
      </c>
    </row>
    <row r="90" spans="1:10" ht="14.5" customHeight="1" x14ac:dyDescent="0.2">
      <c r="A90" s="8" t="s">
        <v>9</v>
      </c>
      <c r="B90" s="8">
        <v>2009</v>
      </c>
      <c r="C90" s="8" t="s">
        <v>10</v>
      </c>
      <c r="D90" s="8" t="s">
        <v>30</v>
      </c>
      <c r="E90" s="8" t="s">
        <v>40</v>
      </c>
      <c r="F90" s="15">
        <v>6933.6917886699994</v>
      </c>
      <c r="G90" s="15">
        <v>1859.3075388433497</v>
      </c>
      <c r="H90" s="26">
        <v>0.55277408517298088</v>
      </c>
      <c r="J90" s="46" t="e">
        <f>+IF(A90=#REF!,"si","no")</f>
        <v>#REF!</v>
      </c>
    </row>
    <row r="91" spans="1:10" ht="14.5" customHeight="1" x14ac:dyDescent="0.2">
      <c r="A91" s="8" t="s">
        <v>9</v>
      </c>
      <c r="B91" s="8">
        <v>2010</v>
      </c>
      <c r="C91" s="8" t="s">
        <v>10</v>
      </c>
      <c r="D91" s="8" t="s">
        <v>30</v>
      </c>
      <c r="E91" s="8" t="s">
        <v>31</v>
      </c>
      <c r="F91" s="15">
        <v>9480.100190090001</v>
      </c>
      <c r="G91" s="15">
        <v>2423.5806169451998</v>
      </c>
      <c r="H91" s="26">
        <v>0.56826542091623933</v>
      </c>
      <c r="J91" s="46" t="e">
        <f>+IF(A91=#REF!,"si","no")</f>
        <v>#REF!</v>
      </c>
    </row>
    <row r="92" spans="1:10" ht="14.5" customHeight="1" x14ac:dyDescent="0.2">
      <c r="A92" s="8" t="s">
        <v>9</v>
      </c>
      <c r="B92" s="8">
        <v>2010</v>
      </c>
      <c r="C92" s="8" t="s">
        <v>10</v>
      </c>
      <c r="D92" s="8" t="s">
        <v>30</v>
      </c>
      <c r="E92" s="8" t="s">
        <v>32</v>
      </c>
      <c r="F92" s="15"/>
      <c r="G92" s="15"/>
      <c r="H92" s="26"/>
      <c r="J92" s="46" t="e">
        <f>+IF(A92=#REF!,"si","no")</f>
        <v>#REF!</v>
      </c>
    </row>
    <row r="93" spans="1:10" ht="14.5" customHeight="1" x14ac:dyDescent="0.2">
      <c r="A93" s="8" t="s">
        <v>9</v>
      </c>
      <c r="B93" s="8">
        <v>2010</v>
      </c>
      <c r="C93" s="8" t="s">
        <v>10</v>
      </c>
      <c r="D93" s="8" t="s">
        <v>30</v>
      </c>
      <c r="E93" s="8" t="s">
        <v>40</v>
      </c>
      <c r="F93" s="15">
        <v>9480.100190090001</v>
      </c>
      <c r="G93" s="15">
        <v>2423.5806169451998</v>
      </c>
      <c r="H93" s="26">
        <v>0.56826542091623933</v>
      </c>
      <c r="J93" s="46" t="e">
        <f>+IF(A93=#REF!,"si","no")</f>
        <v>#REF!</v>
      </c>
    </row>
    <row r="94" spans="1:10" ht="14.5" customHeight="1" x14ac:dyDescent="0.2">
      <c r="A94" s="8" t="s">
        <v>9</v>
      </c>
      <c r="B94" s="8">
        <v>2011</v>
      </c>
      <c r="C94" s="8" t="s">
        <v>10</v>
      </c>
      <c r="D94" s="8" t="s">
        <v>30</v>
      </c>
      <c r="E94" s="8" t="s">
        <v>31</v>
      </c>
      <c r="F94" s="15">
        <v>8916.8436906400002</v>
      </c>
      <c r="G94" s="15">
        <v>2159.4779629257828</v>
      </c>
      <c r="H94" s="26">
        <v>0.407327106872866</v>
      </c>
      <c r="J94" s="46" t="e">
        <f>+IF(A94=#REF!,"si","no")</f>
        <v>#REF!</v>
      </c>
    </row>
    <row r="95" spans="1:10" ht="14.5" customHeight="1" x14ac:dyDescent="0.2">
      <c r="A95" s="8" t="s">
        <v>9</v>
      </c>
      <c r="B95" s="8">
        <v>2011</v>
      </c>
      <c r="C95" s="8" t="s">
        <v>10</v>
      </c>
      <c r="D95" s="8" t="s">
        <v>30</v>
      </c>
      <c r="E95" s="8" t="s">
        <v>32</v>
      </c>
      <c r="F95" s="15"/>
      <c r="G95" s="15"/>
      <c r="H95" s="26"/>
      <c r="J95" s="46" t="e">
        <f>+IF(A95=#REF!,"si","no")</f>
        <v>#REF!</v>
      </c>
    </row>
    <row r="96" spans="1:10" ht="14.5" customHeight="1" x14ac:dyDescent="0.2">
      <c r="A96" s="8" t="s">
        <v>9</v>
      </c>
      <c r="B96" s="8">
        <v>2011</v>
      </c>
      <c r="C96" s="8" t="s">
        <v>10</v>
      </c>
      <c r="D96" s="8" t="s">
        <v>30</v>
      </c>
      <c r="E96" s="8" t="s">
        <v>40</v>
      </c>
      <c r="F96" s="15">
        <v>8916.8436906400002</v>
      </c>
      <c r="G96" s="15">
        <v>2159.4779629257828</v>
      </c>
      <c r="H96" s="26">
        <v>0.407327106872866</v>
      </c>
      <c r="J96" s="46" t="e">
        <f>+IF(A96=#REF!,"si","no")</f>
        <v>#REF!</v>
      </c>
    </row>
    <row r="97" spans="1:10" ht="14.5" customHeight="1" x14ac:dyDescent="0.2">
      <c r="A97" s="8" t="s">
        <v>9</v>
      </c>
      <c r="B97" s="8">
        <v>2012</v>
      </c>
      <c r="C97" s="8" t="s">
        <v>10</v>
      </c>
      <c r="D97" s="8" t="s">
        <v>30</v>
      </c>
      <c r="E97" s="8" t="s">
        <v>31</v>
      </c>
      <c r="F97" s="15">
        <v>10601.575227880001</v>
      </c>
      <c r="G97" s="15">
        <v>2329.7174667057011</v>
      </c>
      <c r="H97" s="26">
        <v>0.40068690004323088</v>
      </c>
      <c r="J97" s="46" t="e">
        <f>+IF(A97=#REF!,"si","no")</f>
        <v>#REF!</v>
      </c>
    </row>
    <row r="98" spans="1:10" ht="14.5" customHeight="1" x14ac:dyDescent="0.2">
      <c r="A98" s="8" t="s">
        <v>9</v>
      </c>
      <c r="B98" s="8">
        <v>2012</v>
      </c>
      <c r="C98" s="8" t="s">
        <v>10</v>
      </c>
      <c r="D98" s="8" t="s">
        <v>30</v>
      </c>
      <c r="E98" s="8" t="s">
        <v>32</v>
      </c>
      <c r="F98" s="15"/>
      <c r="G98" s="15"/>
      <c r="H98" s="26"/>
      <c r="J98" s="46" t="e">
        <f>+IF(A98=#REF!,"si","no")</f>
        <v>#REF!</v>
      </c>
    </row>
    <row r="99" spans="1:10" ht="14.5" customHeight="1" x14ac:dyDescent="0.2">
      <c r="A99" s="8" t="s">
        <v>9</v>
      </c>
      <c r="B99" s="8">
        <v>2012</v>
      </c>
      <c r="C99" s="8" t="s">
        <v>10</v>
      </c>
      <c r="D99" s="8" t="s">
        <v>30</v>
      </c>
      <c r="E99" s="8" t="s">
        <v>40</v>
      </c>
      <c r="F99" s="15">
        <v>10601.575227880001</v>
      </c>
      <c r="G99" s="15">
        <v>2329.7174667057011</v>
      </c>
      <c r="H99" s="26">
        <v>0.40068690004323088</v>
      </c>
      <c r="J99" s="46" t="e">
        <f>+IF(A99=#REF!,"si","no")</f>
        <v>#REF!</v>
      </c>
    </row>
    <row r="100" spans="1:10" ht="14.5" customHeight="1" x14ac:dyDescent="0.2">
      <c r="A100" s="8" t="s">
        <v>9</v>
      </c>
      <c r="B100" s="8">
        <v>2013</v>
      </c>
      <c r="C100" s="8" t="s">
        <v>10</v>
      </c>
      <c r="D100" s="8" t="s">
        <v>30</v>
      </c>
      <c r="E100" s="8" t="s">
        <v>31</v>
      </c>
      <c r="F100" s="15">
        <v>13929.496653100001</v>
      </c>
      <c r="G100" s="15">
        <v>2542.8140501354974</v>
      </c>
      <c r="H100" s="26">
        <v>0.41460094579530776</v>
      </c>
      <c r="J100" s="46" t="e">
        <f>+IF(A100=#REF!,"si","no")</f>
        <v>#REF!</v>
      </c>
    </row>
    <row r="101" spans="1:10" ht="14.5" customHeight="1" x14ac:dyDescent="0.2">
      <c r="A101" s="8" t="s">
        <v>9</v>
      </c>
      <c r="B101" s="8">
        <v>2013</v>
      </c>
      <c r="C101" s="8" t="s">
        <v>10</v>
      </c>
      <c r="D101" s="8" t="s">
        <v>30</v>
      </c>
      <c r="E101" s="8" t="s">
        <v>32</v>
      </c>
      <c r="F101" s="15"/>
      <c r="G101" s="15"/>
      <c r="H101" s="26"/>
      <c r="J101" s="46" t="e">
        <f>+IF(A101=#REF!,"si","no")</f>
        <v>#REF!</v>
      </c>
    </row>
    <row r="102" spans="1:10" ht="14.5" customHeight="1" x14ac:dyDescent="0.2">
      <c r="A102" s="8" t="s">
        <v>9</v>
      </c>
      <c r="B102" s="8">
        <v>2013</v>
      </c>
      <c r="C102" s="8" t="s">
        <v>10</v>
      </c>
      <c r="D102" s="8" t="s">
        <v>30</v>
      </c>
      <c r="E102" s="8" t="s">
        <v>40</v>
      </c>
      <c r="F102" s="15">
        <v>13929.496653100001</v>
      </c>
      <c r="G102" s="15">
        <v>2542.8140501354974</v>
      </c>
      <c r="H102" s="26">
        <v>0.41460094579530776</v>
      </c>
      <c r="J102" s="46" t="e">
        <f>+IF(A102=#REF!,"si","no")</f>
        <v>#REF!</v>
      </c>
    </row>
    <row r="103" spans="1:10" ht="14.5" customHeight="1" x14ac:dyDescent="0.2">
      <c r="A103" s="8" t="s">
        <v>9</v>
      </c>
      <c r="B103" s="8">
        <v>2014</v>
      </c>
      <c r="C103" s="8" t="s">
        <v>10</v>
      </c>
      <c r="D103" s="8" t="s">
        <v>30</v>
      </c>
      <c r="E103" s="8" t="s">
        <v>31</v>
      </c>
      <c r="F103" s="15">
        <v>23236.807104</v>
      </c>
      <c r="G103" s="15">
        <v>2861.5409022291869</v>
      </c>
      <c r="H103" s="26">
        <v>0.50463630522446956</v>
      </c>
      <c r="J103" s="46" t="e">
        <f>+IF(A103=#REF!,"si","no")</f>
        <v>#REF!</v>
      </c>
    </row>
    <row r="104" spans="1:10" ht="14.5" customHeight="1" x14ac:dyDescent="0.2">
      <c r="A104" s="8" t="s">
        <v>9</v>
      </c>
      <c r="B104" s="8">
        <v>2014</v>
      </c>
      <c r="C104" s="8" t="s">
        <v>10</v>
      </c>
      <c r="D104" s="8" t="s">
        <v>30</v>
      </c>
      <c r="E104" s="8" t="s">
        <v>32</v>
      </c>
      <c r="F104" s="15"/>
      <c r="G104" s="15"/>
      <c r="H104" s="26"/>
      <c r="J104" s="46" t="e">
        <f>+IF(A104=#REF!,"si","no")</f>
        <v>#REF!</v>
      </c>
    </row>
    <row r="105" spans="1:10" ht="14.5" customHeight="1" x14ac:dyDescent="0.2">
      <c r="A105" s="8" t="s">
        <v>9</v>
      </c>
      <c r="B105" s="8">
        <v>2014</v>
      </c>
      <c r="C105" s="8" t="s">
        <v>10</v>
      </c>
      <c r="D105" s="8" t="s">
        <v>30</v>
      </c>
      <c r="E105" s="8" t="s">
        <v>40</v>
      </c>
      <c r="F105" s="15">
        <v>23236.807104</v>
      </c>
      <c r="G105" s="15">
        <v>2861.5409022291869</v>
      </c>
      <c r="H105" s="26">
        <v>0.50463630522446956</v>
      </c>
      <c r="J105" s="46" t="e">
        <f>+IF(A105=#REF!,"si","no")</f>
        <v>#REF!</v>
      </c>
    </row>
    <row r="106" spans="1:10" ht="14.5" customHeight="1" x14ac:dyDescent="0.2">
      <c r="A106" s="8" t="s">
        <v>9</v>
      </c>
      <c r="B106" s="8">
        <v>2015</v>
      </c>
      <c r="C106" s="8" t="s">
        <v>10</v>
      </c>
      <c r="D106" s="8" t="s">
        <v>30</v>
      </c>
      <c r="E106" s="8" t="s">
        <v>31</v>
      </c>
      <c r="F106" s="15">
        <v>37721.914121990005</v>
      </c>
      <c r="G106" s="15">
        <v>4075.3201973693949</v>
      </c>
      <c r="H106" s="26">
        <v>0.63192742635149002</v>
      </c>
      <c r="J106" s="46" t="e">
        <f>+IF(A106=#REF!,"si","no")</f>
        <v>#REF!</v>
      </c>
    </row>
    <row r="107" spans="1:10" ht="14.5" customHeight="1" x14ac:dyDescent="0.2">
      <c r="A107" s="8" t="s">
        <v>9</v>
      </c>
      <c r="B107" s="8">
        <v>2015</v>
      </c>
      <c r="C107" s="8" t="s">
        <v>10</v>
      </c>
      <c r="D107" s="8" t="s">
        <v>30</v>
      </c>
      <c r="E107" s="8" t="s">
        <v>32</v>
      </c>
      <c r="F107" s="15"/>
      <c r="G107" s="15"/>
      <c r="H107" s="26"/>
      <c r="J107" s="46" t="e">
        <f>+IF(A107=#REF!,"si","no")</f>
        <v>#REF!</v>
      </c>
    </row>
    <row r="108" spans="1:10" ht="14.5" customHeight="1" x14ac:dyDescent="0.2">
      <c r="A108" s="8" t="s">
        <v>9</v>
      </c>
      <c r="B108" s="8">
        <v>2015</v>
      </c>
      <c r="C108" s="8" t="s">
        <v>10</v>
      </c>
      <c r="D108" s="8" t="s">
        <v>30</v>
      </c>
      <c r="E108" s="8" t="s">
        <v>40</v>
      </c>
      <c r="F108" s="15">
        <v>37721.914121990005</v>
      </c>
      <c r="G108" s="15">
        <v>4075.3201973693949</v>
      </c>
      <c r="H108" s="26">
        <v>0.63192742635149002</v>
      </c>
      <c r="J108" s="46" t="e">
        <f>+IF(A108=#REF!,"si","no")</f>
        <v>#REF!</v>
      </c>
    </row>
    <row r="109" spans="1:10" ht="14.5" customHeight="1" x14ac:dyDescent="0.2">
      <c r="A109" s="8" t="s">
        <v>9</v>
      </c>
      <c r="B109" s="8">
        <v>2016</v>
      </c>
      <c r="C109" s="8" t="s">
        <v>10</v>
      </c>
      <c r="D109" s="8" t="s">
        <v>30</v>
      </c>
      <c r="E109" s="8" t="s">
        <v>31</v>
      </c>
      <c r="F109" s="15">
        <v>25091.808406430002</v>
      </c>
      <c r="G109" s="15">
        <v>1700.5603551062891</v>
      </c>
      <c r="H109" s="26">
        <v>0.30501556629768889</v>
      </c>
      <c r="J109" s="46" t="e">
        <f>+IF(A109=#REF!,"si","no")</f>
        <v>#REF!</v>
      </c>
    </row>
    <row r="110" spans="1:10" ht="14.5" customHeight="1" x14ac:dyDescent="0.2">
      <c r="A110" s="8" t="s">
        <v>9</v>
      </c>
      <c r="B110" s="8">
        <v>2016</v>
      </c>
      <c r="C110" s="8" t="s">
        <v>10</v>
      </c>
      <c r="D110" s="8" t="s">
        <v>30</v>
      </c>
      <c r="E110" s="8" t="s">
        <v>32</v>
      </c>
      <c r="F110" s="15"/>
      <c r="G110" s="15"/>
      <c r="H110" s="26"/>
      <c r="J110" s="46" t="e">
        <f>+IF(A110=#REF!,"si","no")</f>
        <v>#REF!</v>
      </c>
    </row>
    <row r="111" spans="1:10" ht="14.5" customHeight="1" x14ac:dyDescent="0.2">
      <c r="A111" s="8" t="s">
        <v>9</v>
      </c>
      <c r="B111" s="8">
        <v>2016</v>
      </c>
      <c r="C111" s="8" t="s">
        <v>10</v>
      </c>
      <c r="D111" s="8" t="s">
        <v>30</v>
      </c>
      <c r="E111" s="8" t="s">
        <v>40</v>
      </c>
      <c r="F111" s="15">
        <v>25091.808406430002</v>
      </c>
      <c r="G111" s="15">
        <v>1700.5603551062891</v>
      </c>
      <c r="H111" s="26">
        <v>0.30501556629768889</v>
      </c>
      <c r="J111" s="46"/>
    </row>
    <row r="112" spans="1:10" ht="14.5" customHeight="1" x14ac:dyDescent="0.2">
      <c r="A112" s="8" t="s">
        <v>9</v>
      </c>
      <c r="B112" s="8">
        <v>2017</v>
      </c>
      <c r="C112" s="8" t="s">
        <v>10</v>
      </c>
      <c r="D112" s="8" t="s">
        <v>30</v>
      </c>
      <c r="E112" s="8" t="s">
        <v>31</v>
      </c>
      <c r="F112" s="15">
        <v>28959.417665959998</v>
      </c>
      <c r="G112" s="15">
        <v>1748.9990665544633</v>
      </c>
      <c r="H112" s="26">
        <v>0.27174050692998136</v>
      </c>
      <c r="J112" s="46"/>
    </row>
    <row r="113" spans="1:10" ht="14.5" customHeight="1" x14ac:dyDescent="0.2">
      <c r="A113" s="8" t="s">
        <v>9</v>
      </c>
      <c r="B113" s="8">
        <v>2017</v>
      </c>
      <c r="C113" s="8" t="s">
        <v>10</v>
      </c>
      <c r="D113" s="8" t="s">
        <v>30</v>
      </c>
      <c r="E113" s="8" t="s">
        <v>32</v>
      </c>
      <c r="F113" s="15"/>
      <c r="G113" s="15"/>
      <c r="H113" s="26"/>
      <c r="J113" s="46"/>
    </row>
    <row r="114" spans="1:10" ht="14.5" customHeight="1" x14ac:dyDescent="0.2">
      <c r="A114" s="8" t="s">
        <v>9</v>
      </c>
      <c r="B114" s="8">
        <v>2017</v>
      </c>
      <c r="C114" s="8" t="s">
        <v>10</v>
      </c>
      <c r="D114" s="8" t="s">
        <v>30</v>
      </c>
      <c r="E114" s="8" t="s">
        <v>40</v>
      </c>
      <c r="F114" s="15">
        <v>28959.417665959998</v>
      </c>
      <c r="G114" s="15">
        <v>1748.9990665544633</v>
      </c>
      <c r="H114" s="26">
        <v>0.27174050692998136</v>
      </c>
      <c r="J114" s="46"/>
    </row>
    <row r="115" spans="1:10" ht="14.5" customHeight="1" x14ac:dyDescent="0.2">
      <c r="A115" s="8" t="s">
        <v>9</v>
      </c>
      <c r="B115" s="8">
        <v>2018</v>
      </c>
      <c r="C115" s="8" t="s">
        <v>10</v>
      </c>
      <c r="D115" s="8" t="s">
        <v>30</v>
      </c>
      <c r="E115" s="8" t="s">
        <v>31</v>
      </c>
      <c r="F115" s="15">
        <v>30083.331795720002</v>
      </c>
      <c r="G115" s="15">
        <v>1069.9951937166729</v>
      </c>
      <c r="H115" s="26">
        <v>0.20671168536889489</v>
      </c>
      <c r="J115" s="46"/>
    </row>
    <row r="116" spans="1:10" ht="14.5" customHeight="1" x14ac:dyDescent="0.2">
      <c r="A116" s="8" t="s">
        <v>9</v>
      </c>
      <c r="B116" s="8">
        <v>2018</v>
      </c>
      <c r="C116" s="8" t="s">
        <v>10</v>
      </c>
      <c r="D116" s="8" t="s">
        <v>30</v>
      </c>
      <c r="E116" s="8" t="s">
        <v>32</v>
      </c>
      <c r="F116" s="15"/>
      <c r="G116" s="15"/>
      <c r="H116" s="26"/>
      <c r="J116" s="46"/>
    </row>
    <row r="117" spans="1:10" ht="14.5" customHeight="1" x14ac:dyDescent="0.2">
      <c r="A117" s="8" t="s">
        <v>9</v>
      </c>
      <c r="B117" s="8">
        <v>2018</v>
      </c>
      <c r="C117" s="8" t="s">
        <v>10</v>
      </c>
      <c r="D117" s="8" t="s">
        <v>30</v>
      </c>
      <c r="E117" s="8" t="s">
        <v>40</v>
      </c>
      <c r="F117" s="15">
        <v>30083.331795720002</v>
      </c>
      <c r="G117" s="15">
        <v>1069.9951937166729</v>
      </c>
      <c r="H117" s="26">
        <v>0.20671168536889489</v>
      </c>
      <c r="J117" s="46" t="e">
        <f>+IF(A117=#REF!,"si","no")</f>
        <v>#REF!</v>
      </c>
    </row>
    <row r="118" spans="1:10" ht="14.5" customHeight="1" x14ac:dyDescent="0.2">
      <c r="A118" s="8" t="s">
        <v>9</v>
      </c>
      <c r="B118" s="8">
        <v>2019</v>
      </c>
      <c r="C118" s="8" t="s">
        <v>10</v>
      </c>
      <c r="D118" s="8" t="s">
        <v>30</v>
      </c>
      <c r="E118" s="8" t="s">
        <v>31</v>
      </c>
      <c r="F118" s="15">
        <v>12472.2011282</v>
      </c>
      <c r="G118" s="15">
        <v>258.69876808224484</v>
      </c>
      <c r="H118" s="26">
        <v>5.807644495843519E-2</v>
      </c>
      <c r="J118" s="46" t="e">
        <f>+IF(A118=#REF!,"si","no")</f>
        <v>#REF!</v>
      </c>
    </row>
    <row r="119" spans="1:10" ht="14.5" customHeight="1" x14ac:dyDescent="0.2">
      <c r="A119" s="8" t="s">
        <v>9</v>
      </c>
      <c r="B119" s="8">
        <v>2019</v>
      </c>
      <c r="C119" s="8" t="s">
        <v>10</v>
      </c>
      <c r="D119" s="8" t="s">
        <v>30</v>
      </c>
      <c r="E119" s="8" t="s">
        <v>32</v>
      </c>
      <c r="F119" s="15"/>
      <c r="G119" s="15"/>
      <c r="H119" s="26"/>
      <c r="J119" s="46" t="e">
        <f>+IF(A119=#REF!,"si","no")</f>
        <v>#REF!</v>
      </c>
    </row>
    <row r="120" spans="1:10" ht="14.5" customHeight="1" x14ac:dyDescent="0.2">
      <c r="A120" s="8" t="s">
        <v>9</v>
      </c>
      <c r="B120" s="8">
        <v>2019</v>
      </c>
      <c r="C120" s="8" t="s">
        <v>10</v>
      </c>
      <c r="D120" s="8" t="s">
        <v>30</v>
      </c>
      <c r="E120" s="8" t="s">
        <v>40</v>
      </c>
      <c r="F120" s="15">
        <v>12472.2011282</v>
      </c>
      <c r="G120" s="15">
        <v>258.69876808224484</v>
      </c>
      <c r="H120" s="26">
        <v>5.807644495843519E-2</v>
      </c>
      <c r="J120" s="46" t="e">
        <f>+IF(A120=#REF!,"si","no")</f>
        <v>#REF!</v>
      </c>
    </row>
    <row r="121" spans="1:10" ht="14.5" customHeight="1" x14ac:dyDescent="0.2">
      <c r="A121" s="8" t="s">
        <v>9</v>
      </c>
      <c r="B121" s="8">
        <v>2020</v>
      </c>
      <c r="C121" s="8" t="s">
        <v>10</v>
      </c>
      <c r="D121" s="8" t="s">
        <v>30</v>
      </c>
      <c r="E121" s="8" t="s">
        <v>31</v>
      </c>
      <c r="F121" s="15">
        <v>41271.34624282</v>
      </c>
      <c r="G121" s="15"/>
      <c r="H121" s="26"/>
      <c r="J121" s="46" t="e">
        <f>+IF(A121=#REF!,"si","no")</f>
        <v>#REF!</v>
      </c>
    </row>
    <row r="122" spans="1:10" ht="14.5" customHeight="1" x14ac:dyDescent="0.2">
      <c r="A122" s="8" t="s">
        <v>9</v>
      </c>
      <c r="B122" s="8">
        <v>2020</v>
      </c>
      <c r="C122" s="8" t="s">
        <v>10</v>
      </c>
      <c r="D122" s="8" t="s">
        <v>30</v>
      </c>
      <c r="E122" s="8" t="s">
        <v>32</v>
      </c>
      <c r="F122" s="15">
        <v>0</v>
      </c>
      <c r="G122" s="15"/>
      <c r="H122" s="26"/>
      <c r="J122" s="46" t="e">
        <f>+IF(A122=#REF!,"si","no")</f>
        <v>#REF!</v>
      </c>
    </row>
    <row r="123" spans="1:10" ht="14.5" customHeight="1" x14ac:dyDescent="0.2">
      <c r="A123" s="8" t="s">
        <v>9</v>
      </c>
      <c r="B123" s="8">
        <v>2020</v>
      </c>
      <c r="C123" s="8" t="s">
        <v>10</v>
      </c>
      <c r="D123" s="8" t="s">
        <v>30</v>
      </c>
      <c r="E123" s="8" t="s">
        <v>40</v>
      </c>
      <c r="F123" s="15">
        <v>41271.34624282</v>
      </c>
      <c r="G123" s="15"/>
      <c r="H123" s="26"/>
      <c r="J123" s="46" t="e">
        <f>+IF(A123=#REF!,"si","no")</f>
        <v>#REF!</v>
      </c>
    </row>
    <row r="124" spans="1:10" ht="14.5" customHeight="1" x14ac:dyDescent="0.2">
      <c r="A124" s="8" t="s">
        <v>9</v>
      </c>
      <c r="B124" s="8">
        <v>2021</v>
      </c>
      <c r="C124" s="8" t="s">
        <v>10</v>
      </c>
      <c r="D124" s="8" t="s">
        <v>30</v>
      </c>
      <c r="E124" s="8" t="s">
        <v>31</v>
      </c>
      <c r="F124" s="15">
        <v>92634.113322630001</v>
      </c>
      <c r="G124" s="15"/>
      <c r="H124" s="26"/>
      <c r="J124" s="46" t="e">
        <f>+IF(A124=#REF!,"si","no")</f>
        <v>#REF!</v>
      </c>
    </row>
    <row r="125" spans="1:10" ht="14.5" customHeight="1" x14ac:dyDescent="0.2">
      <c r="A125" s="8" t="s">
        <v>9</v>
      </c>
      <c r="B125" s="8">
        <v>2021</v>
      </c>
      <c r="C125" s="8" t="s">
        <v>10</v>
      </c>
      <c r="D125" s="8" t="s">
        <v>30</v>
      </c>
      <c r="E125" s="8" t="s">
        <v>32</v>
      </c>
      <c r="F125" s="15">
        <v>0</v>
      </c>
      <c r="G125" s="15"/>
      <c r="H125" s="26"/>
      <c r="J125" s="46" t="e">
        <f>+IF(A125=#REF!,"si","no")</f>
        <v>#REF!</v>
      </c>
    </row>
    <row r="126" spans="1:10" ht="14.5" customHeight="1" x14ac:dyDescent="0.2">
      <c r="A126" s="8" t="s">
        <v>9</v>
      </c>
      <c r="B126" s="8">
        <v>2021</v>
      </c>
      <c r="C126" s="8" t="s">
        <v>10</v>
      </c>
      <c r="D126" s="8" t="s">
        <v>30</v>
      </c>
      <c r="E126" s="8" t="s">
        <v>40</v>
      </c>
      <c r="F126" s="15">
        <v>92634.113322630001</v>
      </c>
      <c r="G126" s="15"/>
      <c r="H126" s="26"/>
      <c r="J126" s="46" t="e">
        <f>+IF(A126=#REF!,"si","no")</f>
        <v>#REF!</v>
      </c>
    </row>
    <row r="127" spans="1:10" ht="14.5" customHeight="1" x14ac:dyDescent="0.2">
      <c r="A127" s="8" t="s">
        <v>9</v>
      </c>
      <c r="B127" s="8">
        <v>2022</v>
      </c>
      <c r="C127" s="8" t="s">
        <v>10</v>
      </c>
      <c r="D127" s="8" t="s">
        <v>30</v>
      </c>
      <c r="E127" s="8" t="s">
        <v>31</v>
      </c>
      <c r="F127" s="15"/>
      <c r="G127" s="15"/>
      <c r="H127" s="26"/>
      <c r="J127" s="46" t="e">
        <f>+IF(A127=#REF!,"si","no")</f>
        <v>#REF!</v>
      </c>
    </row>
    <row r="128" spans="1:10" ht="14.5" customHeight="1" x14ac:dyDescent="0.2">
      <c r="A128" s="8" t="s">
        <v>9</v>
      </c>
      <c r="B128" s="8">
        <v>2022</v>
      </c>
      <c r="C128" s="8" t="s">
        <v>10</v>
      </c>
      <c r="D128" s="8" t="s">
        <v>30</v>
      </c>
      <c r="E128" s="8" t="s">
        <v>32</v>
      </c>
      <c r="F128" s="15"/>
      <c r="G128" s="15"/>
      <c r="H128" s="26"/>
      <c r="J128" s="46" t="e">
        <f>+IF(A128=#REF!,"si","no")</f>
        <v>#REF!</v>
      </c>
    </row>
    <row r="129" spans="1:10" ht="14.5" customHeight="1" x14ac:dyDescent="0.2">
      <c r="A129" s="8" t="s">
        <v>9</v>
      </c>
      <c r="B129" s="8">
        <v>2022</v>
      </c>
      <c r="C129" s="8" t="s">
        <v>10</v>
      </c>
      <c r="D129" s="8" t="s">
        <v>30</v>
      </c>
      <c r="E129" s="8" t="s">
        <v>40</v>
      </c>
      <c r="F129" s="15">
        <v>301464.89620036999</v>
      </c>
      <c r="G129" s="15">
        <v>2307.3337485260954</v>
      </c>
      <c r="H129" s="26">
        <v>0.36637913577184444</v>
      </c>
      <c r="J129" s="46" t="e">
        <f>+IF(A129=#REF!,"si","no")</f>
        <v>#REF!</v>
      </c>
    </row>
    <row r="130" spans="1:10" ht="14.5" customHeight="1" x14ac:dyDescent="0.2">
      <c r="A130" s="8" t="s">
        <v>9</v>
      </c>
      <c r="B130" s="8">
        <v>2023</v>
      </c>
      <c r="C130" s="8" t="s">
        <v>10</v>
      </c>
      <c r="D130" s="8" t="s">
        <v>30</v>
      </c>
      <c r="E130" s="8" t="s">
        <v>31</v>
      </c>
      <c r="F130" s="15"/>
      <c r="G130" s="15"/>
      <c r="H130" s="26"/>
      <c r="J130" s="46" t="e">
        <f>+IF(A130=#REF!,"si","no")</f>
        <v>#REF!</v>
      </c>
    </row>
    <row r="131" spans="1:10" ht="14.5" customHeight="1" x14ac:dyDescent="0.2">
      <c r="A131" s="8" t="s">
        <v>9</v>
      </c>
      <c r="B131" s="8">
        <v>2023</v>
      </c>
      <c r="C131" s="8" t="s">
        <v>10</v>
      </c>
      <c r="D131" s="8" t="s">
        <v>30</v>
      </c>
      <c r="E131" s="8" t="s">
        <v>32</v>
      </c>
      <c r="F131" s="15"/>
      <c r="G131" s="15"/>
      <c r="H131" s="26"/>
      <c r="J131" s="46" t="e">
        <f>+IF(A131=#REF!,"si","no")</f>
        <v>#REF!</v>
      </c>
    </row>
    <row r="132" spans="1:10" ht="14.5" customHeight="1" x14ac:dyDescent="0.2">
      <c r="A132" s="8" t="s">
        <v>9</v>
      </c>
      <c r="B132" s="8">
        <v>2023</v>
      </c>
      <c r="C132" s="8" t="s">
        <v>10</v>
      </c>
      <c r="D132" s="8" t="s">
        <v>30</v>
      </c>
      <c r="E132" s="8" t="s">
        <v>40</v>
      </c>
      <c r="F132" s="15">
        <v>415726.62037589995</v>
      </c>
      <c r="G132" s="15">
        <v>1403.9574633412051</v>
      </c>
      <c r="H132" s="26">
        <v>0.21668640619641436</v>
      </c>
      <c r="J132" s="46" t="e">
        <f>+IF(A132=#REF!,"si","no")</f>
        <v>#REF!</v>
      </c>
    </row>
    <row r="133" spans="1:10" ht="14.5" customHeight="1" x14ac:dyDescent="0.2">
      <c r="A133" s="8" t="s">
        <v>9</v>
      </c>
      <c r="B133" s="8">
        <v>2008</v>
      </c>
      <c r="C133" s="8" t="s">
        <v>10</v>
      </c>
      <c r="D133" s="8" t="s">
        <v>33</v>
      </c>
      <c r="E133" s="8" t="s">
        <v>34</v>
      </c>
      <c r="F133" s="15"/>
      <c r="G133" s="15"/>
      <c r="H133" s="26"/>
      <c r="J133" s="46" t="e">
        <f>+IF(A133=#REF!,"si","no")</f>
        <v>#REF!</v>
      </c>
    </row>
    <row r="134" spans="1:10" ht="14.5" customHeight="1" x14ac:dyDescent="0.2">
      <c r="A134" s="8" t="s">
        <v>9</v>
      </c>
      <c r="B134" s="8">
        <v>2008</v>
      </c>
      <c r="C134" s="8" t="s">
        <v>10</v>
      </c>
      <c r="D134" s="8" t="s">
        <v>33</v>
      </c>
      <c r="E134" s="8" t="s">
        <v>35</v>
      </c>
      <c r="F134" s="15">
        <v>8578.3790268600005</v>
      </c>
      <c r="G134" s="15">
        <v>2712.2545298196596</v>
      </c>
      <c r="H134" s="26">
        <v>0.74177389371332891</v>
      </c>
      <c r="J134" s="46" t="e">
        <f>+IF(A134=#REF!,"si","no")</f>
        <v>#REF!</v>
      </c>
    </row>
    <row r="135" spans="1:10" ht="14.5" customHeight="1" x14ac:dyDescent="0.2">
      <c r="A135" s="8" t="s">
        <v>9</v>
      </c>
      <c r="B135" s="8">
        <v>2008</v>
      </c>
      <c r="C135" s="8" t="s">
        <v>10</v>
      </c>
      <c r="D135" s="8" t="s">
        <v>33</v>
      </c>
      <c r="E135" s="8" t="s">
        <v>36</v>
      </c>
      <c r="F135" s="15"/>
      <c r="G135" s="15"/>
      <c r="H135" s="26"/>
      <c r="J135" s="46" t="e">
        <f>+IF(A135=#REF!,"si","no")</f>
        <v>#REF!</v>
      </c>
    </row>
    <row r="136" spans="1:10" ht="14.5" customHeight="1" x14ac:dyDescent="0.2">
      <c r="A136" s="8" t="s">
        <v>9</v>
      </c>
      <c r="B136" s="8">
        <v>2008</v>
      </c>
      <c r="C136" s="8" t="s">
        <v>10</v>
      </c>
      <c r="D136" s="8" t="s">
        <v>33</v>
      </c>
      <c r="E136" s="8" t="s">
        <v>42</v>
      </c>
      <c r="F136" s="15"/>
      <c r="G136" s="15"/>
      <c r="H136" s="26"/>
      <c r="J136" s="46" t="e">
        <f>+IF(A136=#REF!,"si","no")</f>
        <v>#REF!</v>
      </c>
    </row>
    <row r="137" spans="1:10" ht="14.5" customHeight="1" x14ac:dyDescent="0.2">
      <c r="A137" s="8" t="s">
        <v>9</v>
      </c>
      <c r="B137" s="8">
        <v>2008</v>
      </c>
      <c r="C137" s="8" t="s">
        <v>10</v>
      </c>
      <c r="D137" s="8" t="s">
        <v>33</v>
      </c>
      <c r="E137" s="8" t="s">
        <v>40</v>
      </c>
      <c r="F137" s="15">
        <v>8578.3790268600005</v>
      </c>
      <c r="G137" s="15">
        <v>2712.2545298196596</v>
      </c>
      <c r="H137" s="26">
        <v>0.74177389371332891</v>
      </c>
      <c r="J137" s="46" t="e">
        <f>+IF(A137=#REF!,"si","no")</f>
        <v>#REF!</v>
      </c>
    </row>
    <row r="138" spans="1:10" ht="14.5" customHeight="1" x14ac:dyDescent="0.2">
      <c r="A138" s="8" t="s">
        <v>9</v>
      </c>
      <c r="B138" s="8">
        <v>2009</v>
      </c>
      <c r="C138" s="8" t="s">
        <v>10</v>
      </c>
      <c r="D138" s="8" t="s">
        <v>33</v>
      </c>
      <c r="E138" s="8" t="s">
        <v>34</v>
      </c>
      <c r="F138" s="15"/>
      <c r="G138" s="15"/>
      <c r="H138" s="26"/>
      <c r="J138" s="46" t="e">
        <f>+IF(A138=#REF!,"si","no")</f>
        <v>#REF!</v>
      </c>
    </row>
    <row r="139" spans="1:10" ht="14.5" customHeight="1" x14ac:dyDescent="0.2">
      <c r="A139" s="8" t="s">
        <v>9</v>
      </c>
      <c r="B139" s="8">
        <v>2009</v>
      </c>
      <c r="C139" s="8" t="s">
        <v>10</v>
      </c>
      <c r="D139" s="8" t="s">
        <v>33</v>
      </c>
      <c r="E139" s="8" t="s">
        <v>35</v>
      </c>
      <c r="F139" s="15">
        <v>11589.536692669997</v>
      </c>
      <c r="G139" s="15">
        <v>3107.7979236969113</v>
      </c>
      <c r="H139" s="26">
        <v>0.92395158858051996</v>
      </c>
      <c r="J139" s="46" t="e">
        <f>+IF(A139=#REF!,"si","no")</f>
        <v>#REF!</v>
      </c>
    </row>
    <row r="140" spans="1:10" ht="14.5" customHeight="1" x14ac:dyDescent="0.2">
      <c r="A140" s="8" t="s">
        <v>9</v>
      </c>
      <c r="B140" s="8">
        <v>2009</v>
      </c>
      <c r="C140" s="8" t="s">
        <v>10</v>
      </c>
      <c r="D140" s="8" t="s">
        <v>33</v>
      </c>
      <c r="E140" s="8" t="s">
        <v>36</v>
      </c>
      <c r="F140" s="15"/>
      <c r="G140" s="15"/>
      <c r="H140" s="26"/>
      <c r="J140" s="46" t="e">
        <f>+IF(A140=#REF!,"si","no")</f>
        <v>#REF!</v>
      </c>
    </row>
    <row r="141" spans="1:10" ht="14.5" customHeight="1" x14ac:dyDescent="0.2">
      <c r="A141" s="8" t="s">
        <v>9</v>
      </c>
      <c r="B141" s="8">
        <v>2009</v>
      </c>
      <c r="C141" s="8" t="s">
        <v>10</v>
      </c>
      <c r="D141" s="8" t="s">
        <v>33</v>
      </c>
      <c r="E141" s="8" t="s">
        <v>42</v>
      </c>
      <c r="F141" s="15"/>
      <c r="G141" s="15"/>
      <c r="H141" s="26"/>
      <c r="J141" s="46" t="e">
        <f>+IF(A141=#REF!,"si","no")</f>
        <v>#REF!</v>
      </c>
    </row>
    <row r="142" spans="1:10" ht="14.5" customHeight="1" x14ac:dyDescent="0.2">
      <c r="A142" s="8" t="s">
        <v>9</v>
      </c>
      <c r="B142" s="8">
        <v>2009</v>
      </c>
      <c r="C142" s="8" t="s">
        <v>10</v>
      </c>
      <c r="D142" s="8" t="s">
        <v>33</v>
      </c>
      <c r="E142" s="8" t="s">
        <v>40</v>
      </c>
      <c r="F142" s="15">
        <v>11589.536692669997</v>
      </c>
      <c r="G142" s="15">
        <v>3107.7979236969113</v>
      </c>
      <c r="H142" s="26">
        <v>0.92395158858051996</v>
      </c>
      <c r="J142" s="46" t="e">
        <f>+IF(A142=#REF!,"si","no")</f>
        <v>#REF!</v>
      </c>
    </row>
    <row r="143" spans="1:10" ht="14.5" customHeight="1" x14ac:dyDescent="0.2">
      <c r="A143" s="8" t="s">
        <v>9</v>
      </c>
      <c r="B143" s="8">
        <v>2010</v>
      </c>
      <c r="C143" s="8" t="s">
        <v>10</v>
      </c>
      <c r="D143" s="8" t="s">
        <v>33</v>
      </c>
      <c r="E143" s="8" t="s">
        <v>34</v>
      </c>
      <c r="F143" s="15"/>
      <c r="G143" s="15"/>
      <c r="H143" s="26"/>
      <c r="J143" s="46" t="e">
        <f>+IF(A143=#REF!,"si","no")</f>
        <v>#REF!</v>
      </c>
    </row>
    <row r="144" spans="1:10" ht="14.5" customHeight="1" x14ac:dyDescent="0.2">
      <c r="A144" s="8" t="s">
        <v>9</v>
      </c>
      <c r="B144" s="8">
        <v>2010</v>
      </c>
      <c r="C144" s="8" t="s">
        <v>10</v>
      </c>
      <c r="D144" s="8" t="s">
        <v>33</v>
      </c>
      <c r="E144" s="8" t="s">
        <v>35</v>
      </c>
      <c r="F144" s="15">
        <v>14955.036068740003</v>
      </c>
      <c r="G144" s="15">
        <v>3823.2439336245579</v>
      </c>
      <c r="H144" s="26">
        <v>0.89644937247645251</v>
      </c>
      <c r="J144" s="46" t="e">
        <f>+IF(A144=#REF!,"si","no")</f>
        <v>#REF!</v>
      </c>
    </row>
    <row r="145" spans="1:10" ht="14.5" customHeight="1" x14ac:dyDescent="0.2">
      <c r="A145" s="8" t="s">
        <v>9</v>
      </c>
      <c r="B145" s="8">
        <v>2010</v>
      </c>
      <c r="C145" s="8" t="s">
        <v>10</v>
      </c>
      <c r="D145" s="8" t="s">
        <v>33</v>
      </c>
      <c r="E145" s="8" t="s">
        <v>36</v>
      </c>
      <c r="F145" s="15"/>
      <c r="G145" s="15"/>
      <c r="H145" s="26"/>
      <c r="J145" s="46" t="e">
        <f>+IF(A145=#REF!,"si","no")</f>
        <v>#REF!</v>
      </c>
    </row>
    <row r="146" spans="1:10" ht="14.5" customHeight="1" x14ac:dyDescent="0.2">
      <c r="A146" s="8" t="s">
        <v>9</v>
      </c>
      <c r="B146" s="8">
        <v>2010</v>
      </c>
      <c r="C146" s="8" t="s">
        <v>10</v>
      </c>
      <c r="D146" s="8" t="s">
        <v>33</v>
      </c>
      <c r="E146" s="8" t="s">
        <v>42</v>
      </c>
      <c r="F146" s="15"/>
      <c r="G146" s="15"/>
      <c r="H146" s="26"/>
      <c r="J146" s="46" t="e">
        <f>+IF(A146=#REF!,"si","no")</f>
        <v>#REF!</v>
      </c>
    </row>
    <row r="147" spans="1:10" ht="14.5" customHeight="1" x14ac:dyDescent="0.2">
      <c r="A147" s="8" t="s">
        <v>9</v>
      </c>
      <c r="B147" s="8">
        <v>2010</v>
      </c>
      <c r="C147" s="8" t="s">
        <v>10</v>
      </c>
      <c r="D147" s="8" t="s">
        <v>33</v>
      </c>
      <c r="E147" s="8" t="s">
        <v>40</v>
      </c>
      <c r="F147" s="15">
        <v>14955.036068740003</v>
      </c>
      <c r="G147" s="15">
        <v>3823.2439336245579</v>
      </c>
      <c r="H147" s="26">
        <v>0.89644937247645251</v>
      </c>
      <c r="J147" s="46" t="e">
        <f>+IF(A147=#REF!,"si","no")</f>
        <v>#REF!</v>
      </c>
    </row>
    <row r="148" spans="1:10" ht="14.5" customHeight="1" x14ac:dyDescent="0.2">
      <c r="A148" s="8" t="s">
        <v>9</v>
      </c>
      <c r="B148" s="8">
        <v>2011</v>
      </c>
      <c r="C148" s="8" t="s">
        <v>10</v>
      </c>
      <c r="D148" s="8" t="s">
        <v>33</v>
      </c>
      <c r="E148" s="8" t="s">
        <v>34</v>
      </c>
      <c r="F148" s="15"/>
      <c r="G148" s="15"/>
      <c r="H148" s="26"/>
      <c r="J148" s="46" t="e">
        <f>+IF(A148=#REF!,"si","no")</f>
        <v>#REF!</v>
      </c>
    </row>
    <row r="149" spans="1:10" ht="14.5" customHeight="1" x14ac:dyDescent="0.2">
      <c r="A149" s="8" t="s">
        <v>9</v>
      </c>
      <c r="B149" s="8">
        <v>2011</v>
      </c>
      <c r="C149" s="8" t="s">
        <v>10</v>
      </c>
      <c r="D149" s="8" t="s">
        <v>33</v>
      </c>
      <c r="E149" s="8" t="s">
        <v>35</v>
      </c>
      <c r="F149" s="15">
        <v>16289.38311653</v>
      </c>
      <c r="G149" s="15">
        <v>3944.9568805076888</v>
      </c>
      <c r="H149" s="26">
        <v>0.7441094099882829</v>
      </c>
      <c r="J149" s="46" t="e">
        <f>+IF(A149=#REF!,"si","no")</f>
        <v>#REF!</v>
      </c>
    </row>
    <row r="150" spans="1:10" ht="14.5" customHeight="1" x14ac:dyDescent="0.2">
      <c r="A150" s="8" t="s">
        <v>9</v>
      </c>
      <c r="B150" s="8">
        <v>2011</v>
      </c>
      <c r="C150" s="8" t="s">
        <v>10</v>
      </c>
      <c r="D150" s="8" t="s">
        <v>33</v>
      </c>
      <c r="E150" s="8" t="s">
        <v>36</v>
      </c>
      <c r="F150" s="15"/>
      <c r="G150" s="15"/>
      <c r="H150" s="26"/>
      <c r="J150" s="46" t="e">
        <f>+IF(A150=#REF!,"si","no")</f>
        <v>#REF!</v>
      </c>
    </row>
    <row r="151" spans="1:10" ht="14.5" customHeight="1" x14ac:dyDescent="0.2">
      <c r="A151" s="8" t="s">
        <v>9</v>
      </c>
      <c r="B151" s="8">
        <v>2011</v>
      </c>
      <c r="C151" s="8" t="s">
        <v>10</v>
      </c>
      <c r="D151" s="8" t="s">
        <v>33</v>
      </c>
      <c r="E151" s="8" t="s">
        <v>42</v>
      </c>
      <c r="F151" s="15"/>
      <c r="G151" s="15"/>
      <c r="H151" s="26"/>
      <c r="J151" s="46" t="e">
        <f>+IF(A151=#REF!,"si","no")</f>
        <v>#REF!</v>
      </c>
    </row>
    <row r="152" spans="1:10" ht="14.5" customHeight="1" x14ac:dyDescent="0.2">
      <c r="A152" s="8" t="s">
        <v>9</v>
      </c>
      <c r="B152" s="8">
        <v>2011</v>
      </c>
      <c r="C152" s="8" t="s">
        <v>10</v>
      </c>
      <c r="D152" s="8" t="s">
        <v>33</v>
      </c>
      <c r="E152" s="8" t="s">
        <v>40</v>
      </c>
      <c r="F152" s="15">
        <v>16289.38311653</v>
      </c>
      <c r="G152" s="15">
        <v>3944.9568805076888</v>
      </c>
      <c r="H152" s="26">
        <v>0.7441094099882829</v>
      </c>
      <c r="J152" s="46" t="e">
        <f>+IF(A152=#REF!,"si","no")</f>
        <v>#REF!</v>
      </c>
    </row>
    <row r="153" spans="1:10" ht="14.5" customHeight="1" x14ac:dyDescent="0.2">
      <c r="A153" s="8" t="s">
        <v>9</v>
      </c>
      <c r="B153" s="8">
        <v>2012</v>
      </c>
      <c r="C153" s="8" t="s">
        <v>10</v>
      </c>
      <c r="D153" s="8" t="s">
        <v>33</v>
      </c>
      <c r="E153" s="8" t="s">
        <v>34</v>
      </c>
      <c r="F153" s="15"/>
      <c r="G153" s="15"/>
      <c r="H153" s="26"/>
      <c r="J153" s="46" t="e">
        <f>+IF(A153=#REF!,"si","no")</f>
        <v>#REF!</v>
      </c>
    </row>
    <row r="154" spans="1:10" ht="14.5" customHeight="1" x14ac:dyDescent="0.2">
      <c r="A154" s="8" t="s">
        <v>9</v>
      </c>
      <c r="B154" s="8">
        <v>2012</v>
      </c>
      <c r="C154" s="8" t="s">
        <v>10</v>
      </c>
      <c r="D154" s="8" t="s">
        <v>33</v>
      </c>
      <c r="E154" s="8" t="s">
        <v>35</v>
      </c>
      <c r="F154" s="15">
        <v>16295.44947901</v>
      </c>
      <c r="G154" s="15">
        <v>3580.9577787301655</v>
      </c>
      <c r="H154" s="26">
        <v>0.61588707302521106</v>
      </c>
      <c r="J154" s="46" t="e">
        <f>+IF(A154=#REF!,"si","no")</f>
        <v>#REF!</v>
      </c>
    </row>
    <row r="155" spans="1:10" ht="14.5" customHeight="1" x14ac:dyDescent="0.2">
      <c r="A155" s="8" t="s">
        <v>9</v>
      </c>
      <c r="B155" s="8">
        <v>2012</v>
      </c>
      <c r="C155" s="8" t="s">
        <v>10</v>
      </c>
      <c r="D155" s="8" t="s">
        <v>33</v>
      </c>
      <c r="E155" s="8" t="s">
        <v>36</v>
      </c>
      <c r="F155" s="15"/>
      <c r="G155" s="15"/>
      <c r="H155" s="26"/>
      <c r="J155" s="46" t="e">
        <f>+IF(A155=#REF!,"si","no")</f>
        <v>#REF!</v>
      </c>
    </row>
    <row r="156" spans="1:10" ht="14.5" customHeight="1" x14ac:dyDescent="0.2">
      <c r="A156" s="8" t="s">
        <v>9</v>
      </c>
      <c r="B156" s="8">
        <v>2012</v>
      </c>
      <c r="C156" s="8" t="s">
        <v>10</v>
      </c>
      <c r="D156" s="8" t="s">
        <v>33</v>
      </c>
      <c r="E156" s="8" t="s">
        <v>42</v>
      </c>
      <c r="F156" s="15"/>
      <c r="G156" s="15"/>
      <c r="H156" s="26"/>
      <c r="J156" s="46" t="e">
        <f>+IF(A156=#REF!,"si","no")</f>
        <v>#REF!</v>
      </c>
    </row>
    <row r="157" spans="1:10" ht="14.5" customHeight="1" x14ac:dyDescent="0.2">
      <c r="A157" s="8" t="s">
        <v>9</v>
      </c>
      <c r="B157" s="8">
        <v>2012</v>
      </c>
      <c r="C157" s="8" t="s">
        <v>10</v>
      </c>
      <c r="D157" s="8" t="s">
        <v>33</v>
      </c>
      <c r="E157" s="8" t="s">
        <v>40</v>
      </c>
      <c r="F157" s="15">
        <v>16295.44947901</v>
      </c>
      <c r="G157" s="15">
        <v>3580.9577787301655</v>
      </c>
      <c r="H157" s="26">
        <v>0.61588707302521106</v>
      </c>
      <c r="J157" s="46" t="e">
        <f>+IF(A157=#REF!,"si","no")</f>
        <v>#REF!</v>
      </c>
    </row>
    <row r="158" spans="1:10" ht="14.5" customHeight="1" x14ac:dyDescent="0.2">
      <c r="A158" s="8" t="s">
        <v>9</v>
      </c>
      <c r="B158" s="8">
        <v>2013</v>
      </c>
      <c r="C158" s="8" t="s">
        <v>10</v>
      </c>
      <c r="D158" s="8" t="s">
        <v>33</v>
      </c>
      <c r="E158" s="8" t="s">
        <v>34</v>
      </c>
      <c r="F158" s="15"/>
      <c r="G158" s="15"/>
      <c r="H158" s="26"/>
      <c r="J158" s="46" t="e">
        <f>+IF(A158=#REF!,"si","no")</f>
        <v>#REF!</v>
      </c>
    </row>
    <row r="159" spans="1:10" ht="14.5" customHeight="1" x14ac:dyDescent="0.2">
      <c r="A159" s="8" t="s">
        <v>9</v>
      </c>
      <c r="B159" s="8">
        <v>2013</v>
      </c>
      <c r="C159" s="8" t="s">
        <v>10</v>
      </c>
      <c r="D159" s="8" t="s">
        <v>33</v>
      </c>
      <c r="E159" s="8" t="s">
        <v>35</v>
      </c>
      <c r="F159" s="15">
        <v>22838.620110790001</v>
      </c>
      <c r="G159" s="15">
        <v>4169.1645828781284</v>
      </c>
      <c r="H159" s="26">
        <v>0.67977427572632154</v>
      </c>
      <c r="J159" s="46" t="e">
        <f>+IF(A159=#REF!,"si","no")</f>
        <v>#REF!</v>
      </c>
    </row>
    <row r="160" spans="1:10" ht="14.5" customHeight="1" x14ac:dyDescent="0.2">
      <c r="A160" s="8" t="s">
        <v>9</v>
      </c>
      <c r="B160" s="8">
        <v>2013</v>
      </c>
      <c r="C160" s="8" t="s">
        <v>10</v>
      </c>
      <c r="D160" s="8" t="s">
        <v>33</v>
      </c>
      <c r="E160" s="8" t="s">
        <v>36</v>
      </c>
      <c r="F160" s="15"/>
      <c r="G160" s="15"/>
      <c r="H160" s="26"/>
      <c r="J160" s="46" t="e">
        <f>+IF(A160=#REF!,"si","no")</f>
        <v>#REF!</v>
      </c>
    </row>
    <row r="161" spans="1:10" ht="14.5" customHeight="1" x14ac:dyDescent="0.2">
      <c r="A161" s="8" t="s">
        <v>9</v>
      </c>
      <c r="B161" s="8">
        <v>2013</v>
      </c>
      <c r="C161" s="8" t="s">
        <v>10</v>
      </c>
      <c r="D161" s="8" t="s">
        <v>33</v>
      </c>
      <c r="E161" s="8" t="s">
        <v>42</v>
      </c>
      <c r="F161" s="15"/>
      <c r="G161" s="15"/>
      <c r="H161" s="26"/>
      <c r="J161" s="46" t="e">
        <f>+IF(A161=#REF!,"si","no")</f>
        <v>#REF!</v>
      </c>
    </row>
    <row r="162" spans="1:10" ht="14.5" customHeight="1" x14ac:dyDescent="0.2">
      <c r="A162" s="8" t="s">
        <v>9</v>
      </c>
      <c r="B162" s="8">
        <v>2013</v>
      </c>
      <c r="C162" s="8" t="s">
        <v>10</v>
      </c>
      <c r="D162" s="8" t="s">
        <v>33</v>
      </c>
      <c r="E162" s="8" t="s">
        <v>40</v>
      </c>
      <c r="F162" s="15">
        <v>22838.620110790001</v>
      </c>
      <c r="G162" s="15">
        <v>4169.1645828781284</v>
      </c>
      <c r="H162" s="26">
        <v>0.67977427572632154</v>
      </c>
      <c r="J162" s="46" t="e">
        <f>+IF(A162=#REF!,"si","no")</f>
        <v>#REF!</v>
      </c>
    </row>
    <row r="163" spans="1:10" ht="14.5" customHeight="1" x14ac:dyDescent="0.2">
      <c r="A163" s="8" t="s">
        <v>9</v>
      </c>
      <c r="B163" s="8">
        <v>2014</v>
      </c>
      <c r="C163" s="8" t="s">
        <v>10</v>
      </c>
      <c r="D163" s="8" t="s">
        <v>33</v>
      </c>
      <c r="E163" s="8" t="s">
        <v>34</v>
      </c>
      <c r="F163" s="15"/>
      <c r="G163" s="15"/>
      <c r="H163" s="26"/>
      <c r="J163" s="46" t="e">
        <f>+IF(A163=#REF!,"si","no")</f>
        <v>#REF!</v>
      </c>
    </row>
    <row r="164" spans="1:10" ht="14.5" customHeight="1" x14ac:dyDescent="0.2">
      <c r="A164" s="8" t="s">
        <v>9</v>
      </c>
      <c r="B164" s="8">
        <v>2014</v>
      </c>
      <c r="C164" s="8" t="s">
        <v>10</v>
      </c>
      <c r="D164" s="8" t="s">
        <v>33</v>
      </c>
      <c r="E164" s="8" t="s">
        <v>35</v>
      </c>
      <c r="F164" s="15">
        <v>28570.185057040002</v>
      </c>
      <c r="G164" s="15">
        <v>3518.3298961458331</v>
      </c>
      <c r="H164" s="26">
        <v>0.62046186303634498</v>
      </c>
      <c r="J164" s="46" t="e">
        <f>+IF(A164=#REF!,"si","no")</f>
        <v>#REF!</v>
      </c>
    </row>
    <row r="165" spans="1:10" ht="14.5" customHeight="1" x14ac:dyDescent="0.2">
      <c r="A165" s="8" t="s">
        <v>9</v>
      </c>
      <c r="B165" s="8">
        <v>2014</v>
      </c>
      <c r="C165" s="8" t="s">
        <v>10</v>
      </c>
      <c r="D165" s="8" t="s">
        <v>33</v>
      </c>
      <c r="E165" s="8" t="s">
        <v>36</v>
      </c>
      <c r="F165" s="15"/>
      <c r="G165" s="15"/>
      <c r="H165" s="26"/>
      <c r="J165" s="46" t="e">
        <f>+IF(A165=#REF!,"si","no")</f>
        <v>#REF!</v>
      </c>
    </row>
    <row r="166" spans="1:10" ht="14.5" customHeight="1" x14ac:dyDescent="0.2">
      <c r="A166" s="8" t="s">
        <v>9</v>
      </c>
      <c r="B166" s="8">
        <v>2014</v>
      </c>
      <c r="C166" s="8" t="s">
        <v>10</v>
      </c>
      <c r="D166" s="8" t="s">
        <v>33</v>
      </c>
      <c r="E166" s="8" t="s">
        <v>42</v>
      </c>
      <c r="F166" s="15"/>
      <c r="G166" s="15"/>
      <c r="H166" s="26"/>
      <c r="J166" s="46" t="e">
        <f>+IF(A166=#REF!,"si","no")</f>
        <v>#REF!</v>
      </c>
    </row>
    <row r="167" spans="1:10" ht="14.5" customHeight="1" x14ac:dyDescent="0.2">
      <c r="A167" s="8" t="s">
        <v>9</v>
      </c>
      <c r="B167" s="8">
        <v>2014</v>
      </c>
      <c r="C167" s="8" t="s">
        <v>10</v>
      </c>
      <c r="D167" s="8" t="s">
        <v>33</v>
      </c>
      <c r="E167" s="8" t="s">
        <v>40</v>
      </c>
      <c r="F167" s="15">
        <v>28570.185057040002</v>
      </c>
      <c r="G167" s="15">
        <v>3518.3298961458331</v>
      </c>
      <c r="H167" s="26">
        <v>0.62046186303634498</v>
      </c>
      <c r="J167" s="46" t="e">
        <f>+IF(A167=#REF!,"si","no")</f>
        <v>#REF!</v>
      </c>
    </row>
    <row r="168" spans="1:10" ht="14.5" customHeight="1" x14ac:dyDescent="0.2">
      <c r="A168" s="8" t="s">
        <v>9</v>
      </c>
      <c r="B168" s="8">
        <v>2015</v>
      </c>
      <c r="C168" s="8" t="s">
        <v>10</v>
      </c>
      <c r="D168" s="8" t="s">
        <v>33</v>
      </c>
      <c r="E168" s="8" t="s">
        <v>34</v>
      </c>
      <c r="F168" s="15"/>
      <c r="G168" s="15"/>
      <c r="H168" s="26"/>
      <c r="J168" s="46" t="e">
        <f>+IF(A168=#REF!,"si","no")</f>
        <v>#REF!</v>
      </c>
    </row>
    <row r="169" spans="1:10" ht="14.5" customHeight="1" x14ac:dyDescent="0.2">
      <c r="A169" s="8" t="s">
        <v>9</v>
      </c>
      <c r="B169" s="8">
        <v>2015</v>
      </c>
      <c r="C169" s="8" t="s">
        <v>10</v>
      </c>
      <c r="D169" s="8" t="s">
        <v>33</v>
      </c>
      <c r="E169" s="8" t="s">
        <v>35</v>
      </c>
      <c r="F169" s="15">
        <v>32785.41815677</v>
      </c>
      <c r="G169" s="15">
        <v>3542.0015103527694</v>
      </c>
      <c r="H169" s="26">
        <v>0.54922994762843991</v>
      </c>
      <c r="J169" s="46" t="e">
        <f>+IF(A169=#REF!,"si","no")</f>
        <v>#REF!</v>
      </c>
    </row>
    <row r="170" spans="1:10" ht="14.5" customHeight="1" x14ac:dyDescent="0.2">
      <c r="A170" s="8" t="s">
        <v>9</v>
      </c>
      <c r="B170" s="8">
        <v>2015</v>
      </c>
      <c r="C170" s="8" t="s">
        <v>10</v>
      </c>
      <c r="D170" s="8" t="s">
        <v>33</v>
      </c>
      <c r="E170" s="8" t="s">
        <v>36</v>
      </c>
      <c r="F170" s="15"/>
      <c r="G170" s="15"/>
      <c r="H170" s="26"/>
      <c r="J170" s="46" t="e">
        <f>+IF(A170=#REF!,"si","no")</f>
        <v>#REF!</v>
      </c>
    </row>
    <row r="171" spans="1:10" ht="14.5" customHeight="1" x14ac:dyDescent="0.2">
      <c r="A171" s="8" t="s">
        <v>9</v>
      </c>
      <c r="B171" s="8">
        <v>2015</v>
      </c>
      <c r="C171" s="8" t="s">
        <v>10</v>
      </c>
      <c r="D171" s="8" t="s">
        <v>33</v>
      </c>
      <c r="E171" s="8" t="s">
        <v>42</v>
      </c>
      <c r="F171" s="15"/>
      <c r="G171" s="15"/>
      <c r="H171" s="26"/>
      <c r="J171" s="46" t="e">
        <f>+IF(A171=#REF!,"si","no")</f>
        <v>#REF!</v>
      </c>
    </row>
    <row r="172" spans="1:10" ht="14.5" customHeight="1" x14ac:dyDescent="0.2">
      <c r="A172" s="8" t="s">
        <v>9</v>
      </c>
      <c r="B172" s="8">
        <v>2015</v>
      </c>
      <c r="C172" s="8" t="s">
        <v>10</v>
      </c>
      <c r="D172" s="8" t="s">
        <v>33</v>
      </c>
      <c r="E172" s="8" t="s">
        <v>40</v>
      </c>
      <c r="F172" s="15">
        <v>32785.41815677</v>
      </c>
      <c r="G172" s="15">
        <v>3542.0015103527694</v>
      </c>
      <c r="H172" s="26">
        <v>0.54922994762843991</v>
      </c>
      <c r="J172" s="46" t="e">
        <f>+IF(A172=#REF!,"si","no")</f>
        <v>#REF!</v>
      </c>
    </row>
    <row r="173" spans="1:10" ht="14.5" customHeight="1" x14ac:dyDescent="0.2">
      <c r="A173" s="8" t="s">
        <v>9</v>
      </c>
      <c r="B173" s="8">
        <v>2016</v>
      </c>
      <c r="C173" s="8" t="s">
        <v>10</v>
      </c>
      <c r="D173" s="8" t="s">
        <v>33</v>
      </c>
      <c r="E173" s="8" t="s">
        <v>34</v>
      </c>
      <c r="F173" s="15">
        <v>969.34960207000006</v>
      </c>
      <c r="G173" s="15">
        <v>65.696241451288628</v>
      </c>
      <c r="H173" s="26">
        <v>1.1783396119829016E-2</v>
      </c>
      <c r="J173" s="46" t="e">
        <f>+IF(A173=#REF!,"si","no")</f>
        <v>#REF!</v>
      </c>
    </row>
    <row r="174" spans="1:10" ht="14.5" customHeight="1" x14ac:dyDescent="0.2">
      <c r="A174" s="8" t="s">
        <v>9</v>
      </c>
      <c r="B174" s="8">
        <v>2016</v>
      </c>
      <c r="C174" s="8" t="s">
        <v>10</v>
      </c>
      <c r="D174" s="8" t="s">
        <v>33</v>
      </c>
      <c r="E174" s="8" t="s">
        <v>35</v>
      </c>
      <c r="F174" s="15">
        <v>32494.13556273</v>
      </c>
      <c r="G174" s="15">
        <v>2202.2421746719378</v>
      </c>
      <c r="H174" s="26">
        <v>0.39499812048142863</v>
      </c>
      <c r="J174" s="46" t="e">
        <f>+IF(A174=#REF!,"si","no")</f>
        <v>#REF!</v>
      </c>
    </row>
    <row r="175" spans="1:10" ht="14.5" customHeight="1" x14ac:dyDescent="0.2">
      <c r="A175" s="8" t="s">
        <v>9</v>
      </c>
      <c r="B175" s="8">
        <v>2016</v>
      </c>
      <c r="C175" s="8" t="s">
        <v>10</v>
      </c>
      <c r="D175" s="8" t="s">
        <v>33</v>
      </c>
      <c r="E175" s="8" t="s">
        <v>36</v>
      </c>
      <c r="F175" s="15">
        <v>12795.928375149999</v>
      </c>
      <c r="G175" s="15">
        <v>867.22519752635537</v>
      </c>
      <c r="H175" s="26">
        <v>0.15554707243224744</v>
      </c>
      <c r="J175" s="46" t="e">
        <f>+IF(A175=#REF!,"si","no")</f>
        <v>#REF!</v>
      </c>
    </row>
    <row r="176" spans="1:10" ht="14.5" customHeight="1" x14ac:dyDescent="0.2">
      <c r="A176" s="8" t="s">
        <v>9</v>
      </c>
      <c r="B176" s="8">
        <v>2016</v>
      </c>
      <c r="C176" s="8" t="s">
        <v>10</v>
      </c>
      <c r="D176" s="8" t="s">
        <v>33</v>
      </c>
      <c r="E176" s="8" t="s">
        <v>42</v>
      </c>
      <c r="F176" s="15">
        <v>167.83969467</v>
      </c>
      <c r="G176" s="15">
        <v>11.375088082364142</v>
      </c>
      <c r="H176" s="26">
        <v>2.0402562735925556E-3</v>
      </c>
      <c r="J176" s="46" t="e">
        <f>+IF(A176=#REF!,"si","no")</f>
        <v>#REF!</v>
      </c>
    </row>
    <row r="177" spans="1:10" ht="14.5" customHeight="1" x14ac:dyDescent="0.2">
      <c r="A177" s="8" t="s">
        <v>9</v>
      </c>
      <c r="B177" s="8">
        <v>2016</v>
      </c>
      <c r="C177" s="8" t="s">
        <v>10</v>
      </c>
      <c r="D177" s="8" t="s">
        <v>33</v>
      </c>
      <c r="E177" s="8" t="s">
        <v>40</v>
      </c>
      <c r="F177" s="15">
        <v>46427.253234619995</v>
      </c>
      <c r="G177" s="15">
        <v>3146.5387017319458</v>
      </c>
      <c r="H177" s="26">
        <v>0.56436884530709752</v>
      </c>
      <c r="J177" s="46"/>
    </row>
    <row r="178" spans="1:10" ht="14.5" customHeight="1" x14ac:dyDescent="0.2">
      <c r="A178" s="8" t="s">
        <v>9</v>
      </c>
      <c r="B178" s="8">
        <v>2017</v>
      </c>
      <c r="C178" s="8" t="s">
        <v>10</v>
      </c>
      <c r="D178" s="8" t="s">
        <v>33</v>
      </c>
      <c r="E178" s="8" t="s">
        <v>34</v>
      </c>
      <c r="F178" s="15">
        <v>409.81754329</v>
      </c>
      <c r="G178" s="15">
        <v>24.750860287994421</v>
      </c>
      <c r="H178" s="26">
        <v>3.8455202465388556E-3</v>
      </c>
      <c r="J178" s="46"/>
    </row>
    <row r="179" spans="1:10" ht="14.5" customHeight="1" x14ac:dyDescent="0.2">
      <c r="A179" s="8" t="s">
        <v>9</v>
      </c>
      <c r="B179" s="8">
        <v>2017</v>
      </c>
      <c r="C179" s="8" t="s">
        <v>10</v>
      </c>
      <c r="D179" s="8" t="s">
        <v>33</v>
      </c>
      <c r="E179" s="8" t="s">
        <v>35</v>
      </c>
      <c r="F179" s="15">
        <v>50432.315147250003</v>
      </c>
      <c r="G179" s="15">
        <v>3045.8510296773525</v>
      </c>
      <c r="H179" s="26">
        <v>0.47323130049935663</v>
      </c>
      <c r="J179" s="46"/>
    </row>
    <row r="180" spans="1:10" ht="14.5" customHeight="1" x14ac:dyDescent="0.2">
      <c r="A180" s="8" t="s">
        <v>9</v>
      </c>
      <c r="B180" s="8">
        <v>2017</v>
      </c>
      <c r="C180" s="8" t="s">
        <v>10</v>
      </c>
      <c r="D180" s="8" t="s">
        <v>33</v>
      </c>
      <c r="E180" s="8" t="s">
        <v>36</v>
      </c>
      <c r="F180" s="15">
        <v>28322.1765438</v>
      </c>
      <c r="G180" s="15">
        <v>1710.5129981989514</v>
      </c>
      <c r="H180" s="26">
        <v>0.26576095901331409</v>
      </c>
      <c r="J180" s="46"/>
    </row>
    <row r="181" spans="1:10" ht="14.5" customHeight="1" x14ac:dyDescent="0.2">
      <c r="A181" s="8" t="s">
        <v>9</v>
      </c>
      <c r="B181" s="8">
        <v>2017</v>
      </c>
      <c r="C181" s="8" t="s">
        <v>10</v>
      </c>
      <c r="D181" s="8" t="s">
        <v>33</v>
      </c>
      <c r="E181" s="8" t="s">
        <v>42</v>
      </c>
      <c r="F181" s="15">
        <v>322.54351763</v>
      </c>
      <c r="G181" s="15">
        <v>19.479960466234132</v>
      </c>
      <c r="H181" s="26">
        <v>3.0265849955532962E-3</v>
      </c>
      <c r="J181" s="46"/>
    </row>
    <row r="182" spans="1:10" ht="14.5" customHeight="1" x14ac:dyDescent="0.2">
      <c r="A182" s="8" t="s">
        <v>9</v>
      </c>
      <c r="B182" s="8">
        <v>2017</v>
      </c>
      <c r="C182" s="8" t="s">
        <v>10</v>
      </c>
      <c r="D182" s="8" t="s">
        <v>33</v>
      </c>
      <c r="E182" s="8" t="s">
        <v>40</v>
      </c>
      <c r="F182" s="15">
        <v>79486.85275197</v>
      </c>
      <c r="G182" s="15">
        <v>4800.5948486305324</v>
      </c>
      <c r="H182" s="26">
        <v>0.74586436475476292</v>
      </c>
      <c r="J182" s="46"/>
    </row>
    <row r="183" spans="1:10" ht="14.5" customHeight="1" x14ac:dyDescent="0.2">
      <c r="A183" s="8" t="s">
        <v>9</v>
      </c>
      <c r="B183" s="8">
        <v>2018</v>
      </c>
      <c r="C183" s="8" t="s">
        <v>10</v>
      </c>
      <c r="D183" s="8" t="s">
        <v>33</v>
      </c>
      <c r="E183" s="8" t="s">
        <v>34</v>
      </c>
      <c r="F183" s="15">
        <v>17233.300551839999</v>
      </c>
      <c r="G183" s="15">
        <v>612.9490206589121</v>
      </c>
      <c r="H183" s="26">
        <v>0.1184152282642566</v>
      </c>
      <c r="J183" s="46"/>
    </row>
    <row r="184" spans="1:10" ht="14.5" customHeight="1" x14ac:dyDescent="0.2">
      <c r="A184" s="8" t="s">
        <v>9</v>
      </c>
      <c r="B184" s="8">
        <v>2018</v>
      </c>
      <c r="C184" s="8" t="s">
        <v>10</v>
      </c>
      <c r="D184" s="8" t="s">
        <v>33</v>
      </c>
      <c r="E184" s="8" t="s">
        <v>35</v>
      </c>
      <c r="F184" s="15">
        <v>69865.147445979994</v>
      </c>
      <c r="G184" s="15">
        <v>2484.9432397691016</v>
      </c>
      <c r="H184" s="26">
        <v>0.48006459108892791</v>
      </c>
      <c r="J184" s="46"/>
    </row>
    <row r="185" spans="1:10" ht="14.5" customHeight="1" x14ac:dyDescent="0.2">
      <c r="A185" s="8" t="s">
        <v>9</v>
      </c>
      <c r="B185" s="8">
        <v>2018</v>
      </c>
      <c r="C185" s="8" t="s">
        <v>10</v>
      </c>
      <c r="D185" s="8" t="s">
        <v>33</v>
      </c>
      <c r="E185" s="8" t="s">
        <v>36</v>
      </c>
      <c r="F185" s="15">
        <v>27933.714997859999</v>
      </c>
      <c r="G185" s="15">
        <v>993.538248799087</v>
      </c>
      <c r="H185" s="26">
        <v>0.19194101720619669</v>
      </c>
      <c r="J185" s="46"/>
    </row>
    <row r="186" spans="1:10" ht="14.5" customHeight="1" x14ac:dyDescent="0.2">
      <c r="A186" s="8" t="s">
        <v>9</v>
      </c>
      <c r="B186" s="8">
        <v>2018</v>
      </c>
      <c r="C186" s="8" t="s">
        <v>10</v>
      </c>
      <c r="D186" s="8" t="s">
        <v>33</v>
      </c>
      <c r="E186" s="8" t="s">
        <v>42</v>
      </c>
      <c r="F186" s="15">
        <v>783.4085515700001</v>
      </c>
      <c r="G186" s="15">
        <v>27.864047459520375</v>
      </c>
      <c r="H186" s="26">
        <v>5.3830374616444217E-3</v>
      </c>
      <c r="J186" s="46"/>
    </row>
    <row r="187" spans="1:10" ht="14.5" customHeight="1" x14ac:dyDescent="0.2">
      <c r="A187" s="8" t="s">
        <v>9</v>
      </c>
      <c r="B187" s="8">
        <v>2018</v>
      </c>
      <c r="C187" s="8" t="s">
        <v>10</v>
      </c>
      <c r="D187" s="8" t="s">
        <v>33</v>
      </c>
      <c r="E187" s="8" t="s">
        <v>40</v>
      </c>
      <c r="F187" s="15">
        <v>115815.57154725</v>
      </c>
      <c r="G187" s="15">
        <v>4119.294556686621</v>
      </c>
      <c r="H187" s="26">
        <v>0.79580387402102559</v>
      </c>
      <c r="J187" s="46" t="e">
        <f>+IF(A187=#REF!,"si","no")</f>
        <v>#REF!</v>
      </c>
    </row>
    <row r="188" spans="1:10" ht="14.5" customHeight="1" x14ac:dyDescent="0.2">
      <c r="A188" s="8" t="s">
        <v>9</v>
      </c>
      <c r="B188" s="8">
        <v>2019</v>
      </c>
      <c r="C188" s="8" t="s">
        <v>10</v>
      </c>
      <c r="D188" s="8" t="s">
        <v>33</v>
      </c>
      <c r="E188" s="8" t="s">
        <v>34</v>
      </c>
      <c r="F188" s="15">
        <v>6127.2025666600002</v>
      </c>
      <c r="G188" s="15">
        <v>127.09061852773969</v>
      </c>
      <c r="H188" s="26">
        <v>2.8531142093854964E-2</v>
      </c>
      <c r="J188" s="46" t="e">
        <f>+IF(A188=#REF!,"si","no")</f>
        <v>#REF!</v>
      </c>
    </row>
    <row r="189" spans="1:10" ht="14.5" customHeight="1" x14ac:dyDescent="0.2">
      <c r="A189" s="8" t="s">
        <v>9</v>
      </c>
      <c r="B189" s="8">
        <v>2019</v>
      </c>
      <c r="C189" s="8" t="s">
        <v>10</v>
      </c>
      <c r="D189" s="8" t="s">
        <v>33</v>
      </c>
      <c r="E189" s="8" t="s">
        <v>35</v>
      </c>
      <c r="F189" s="15">
        <v>70360.285187329995</v>
      </c>
      <c r="G189" s="15">
        <v>1459.4151355306631</v>
      </c>
      <c r="H189" s="26">
        <v>0.32763063936666237</v>
      </c>
      <c r="J189" s="46" t="e">
        <f>+IF(A189=#REF!,"si","no")</f>
        <v>#REF!</v>
      </c>
    </row>
    <row r="190" spans="1:10" ht="14.5" customHeight="1" x14ac:dyDescent="0.2">
      <c r="A190" s="8" t="s">
        <v>9</v>
      </c>
      <c r="B190" s="8">
        <v>2019</v>
      </c>
      <c r="C190" s="8" t="s">
        <v>10</v>
      </c>
      <c r="D190" s="8" t="s">
        <v>33</v>
      </c>
      <c r="E190" s="8" t="s">
        <v>36</v>
      </c>
      <c r="F190" s="15">
        <v>22640.330391209998</v>
      </c>
      <c r="G190" s="15">
        <v>469.60640876277523</v>
      </c>
      <c r="H190" s="26">
        <v>0.10542404570697125</v>
      </c>
      <c r="J190" s="46" t="e">
        <f>+IF(A190=#REF!,"si","no")</f>
        <v>#REF!</v>
      </c>
    </row>
    <row r="191" spans="1:10" ht="14.5" customHeight="1" x14ac:dyDescent="0.2">
      <c r="A191" s="8" t="s">
        <v>9</v>
      </c>
      <c r="B191" s="8">
        <v>2019</v>
      </c>
      <c r="C191" s="8" t="s">
        <v>10</v>
      </c>
      <c r="D191" s="8" t="s">
        <v>33</v>
      </c>
      <c r="E191" s="8" t="s">
        <v>42</v>
      </c>
      <c r="F191" s="15">
        <v>906.44565711000007</v>
      </c>
      <c r="G191" s="15">
        <v>18.801522876154955</v>
      </c>
      <c r="H191" s="26">
        <v>4.2208380679440698E-3</v>
      </c>
      <c r="J191" s="46" t="e">
        <f>+IF(A191=#REF!,"si","no")</f>
        <v>#REF!</v>
      </c>
    </row>
    <row r="192" spans="1:10" ht="14.5" customHeight="1" x14ac:dyDescent="0.2">
      <c r="A192" s="8" t="s">
        <v>9</v>
      </c>
      <c r="B192" s="8">
        <v>2019</v>
      </c>
      <c r="C192" s="8" t="s">
        <v>10</v>
      </c>
      <c r="D192" s="8" t="s">
        <v>33</v>
      </c>
      <c r="E192" s="8" t="s">
        <v>40</v>
      </c>
      <c r="F192" s="15">
        <v>100034.26380230999</v>
      </c>
      <c r="G192" s="15">
        <v>2074.9136856973328</v>
      </c>
      <c r="H192" s="26">
        <v>0.46580666523543268</v>
      </c>
      <c r="J192" s="46" t="e">
        <f>+IF(A192=#REF!,"si","no")</f>
        <v>#REF!</v>
      </c>
    </row>
    <row r="193" spans="1:13" ht="14.5" customHeight="1" x14ac:dyDescent="0.2">
      <c r="A193" s="8" t="s">
        <v>9</v>
      </c>
      <c r="B193" s="8">
        <v>2020</v>
      </c>
      <c r="C193" s="8" t="s">
        <v>10</v>
      </c>
      <c r="D193" s="8" t="s">
        <v>33</v>
      </c>
      <c r="E193" s="8" t="s">
        <v>34</v>
      </c>
      <c r="F193" s="15">
        <v>5403.2867598599996</v>
      </c>
      <c r="G193" s="15">
        <v>76.493394298045743</v>
      </c>
      <c r="H193" s="26">
        <v>1.9836910835622282E-2</v>
      </c>
      <c r="J193" s="46" t="e">
        <f>+IF(A193=#REF!,"si","no")</f>
        <v>#REF!</v>
      </c>
    </row>
    <row r="194" spans="1:13" ht="14.5" customHeight="1" x14ac:dyDescent="0.2">
      <c r="A194" s="8" t="s">
        <v>9</v>
      </c>
      <c r="B194" s="8">
        <v>2020</v>
      </c>
      <c r="C194" s="8" t="s">
        <v>10</v>
      </c>
      <c r="D194" s="8" t="s">
        <v>33</v>
      </c>
      <c r="E194" s="8" t="s">
        <v>35</v>
      </c>
      <c r="F194" s="15">
        <v>66690.184650740004</v>
      </c>
      <c r="G194" s="15">
        <v>944.12138704085919</v>
      </c>
      <c r="H194" s="26">
        <v>0.24483750452700248</v>
      </c>
      <c r="J194" s="46" t="e">
        <f>+IF(A194=#REF!,"si","no")</f>
        <v>#REF!</v>
      </c>
    </row>
    <row r="195" spans="1:13" ht="14.5" customHeight="1" x14ac:dyDescent="0.2">
      <c r="A195" s="8" t="s">
        <v>9</v>
      </c>
      <c r="B195" s="8">
        <v>2020</v>
      </c>
      <c r="C195" s="8" t="s">
        <v>10</v>
      </c>
      <c r="D195" s="8" t="s">
        <v>33</v>
      </c>
      <c r="E195" s="8" t="s">
        <v>36</v>
      </c>
      <c r="F195" s="15">
        <v>14762.05925715</v>
      </c>
      <c r="G195" s="15">
        <v>208.9839147159291</v>
      </c>
      <c r="H195" s="26">
        <v>5.4195467730801021E-2</v>
      </c>
      <c r="J195" s="46" t="e">
        <f>+IF(A195=#REF!,"si","no")</f>
        <v>#REF!</v>
      </c>
    </row>
    <row r="196" spans="1:13" ht="14.5" customHeight="1" x14ac:dyDescent="0.2">
      <c r="A196" s="8" t="s">
        <v>9</v>
      </c>
      <c r="B196" s="8">
        <v>2020</v>
      </c>
      <c r="C196" s="8" t="s">
        <v>10</v>
      </c>
      <c r="D196" s="8" t="s">
        <v>33</v>
      </c>
      <c r="E196" s="8" t="s">
        <v>42</v>
      </c>
      <c r="F196" s="15">
        <v>1327.53844</v>
      </c>
      <c r="G196" s="15">
        <v>18.793731639622187</v>
      </c>
      <c r="H196" s="26">
        <v>4.8737486710447005E-3</v>
      </c>
      <c r="J196" s="46" t="e">
        <f>+IF(A196=#REF!,"si","no")</f>
        <v>#REF!</v>
      </c>
    </row>
    <row r="197" spans="1:13" ht="14.5" customHeight="1" x14ac:dyDescent="0.2">
      <c r="A197" s="8" t="s">
        <v>9</v>
      </c>
      <c r="B197" s="8">
        <v>2020</v>
      </c>
      <c r="C197" s="8" t="s">
        <v>10</v>
      </c>
      <c r="D197" s="8" t="s">
        <v>33</v>
      </c>
      <c r="E197" s="8" t="s">
        <v>40</v>
      </c>
      <c r="F197" s="15">
        <v>88183.069107750009</v>
      </c>
      <c r="G197" s="15">
        <v>1248.3924276944563</v>
      </c>
      <c r="H197" s="26">
        <v>0.32374363176447052</v>
      </c>
      <c r="J197" s="46" t="e">
        <f>+IF(A197=#REF!,"si","no")</f>
        <v>#REF!</v>
      </c>
    </row>
    <row r="198" spans="1:13" ht="14.5" customHeight="1" x14ac:dyDescent="0.2">
      <c r="A198" s="8" t="s">
        <v>9</v>
      </c>
      <c r="B198" s="8">
        <v>2021</v>
      </c>
      <c r="C198" s="8" t="s">
        <v>10</v>
      </c>
      <c r="D198" s="8" t="s">
        <v>33</v>
      </c>
      <c r="E198" s="8" t="s">
        <v>34</v>
      </c>
      <c r="F198" s="15">
        <v>15826.44883634</v>
      </c>
      <c r="G198" s="15">
        <v>166.45534476272098</v>
      </c>
      <c r="H198" s="26">
        <v>3.416381784316571E-2</v>
      </c>
      <c r="J198" s="46" t="e">
        <f>+IF(A198=#REF!,"si","no")</f>
        <v>#REF!</v>
      </c>
    </row>
    <row r="199" spans="1:13" ht="14.5" customHeight="1" x14ac:dyDescent="0.2">
      <c r="A199" s="8" t="s">
        <v>9</v>
      </c>
      <c r="B199" s="8">
        <v>2021</v>
      </c>
      <c r="C199" s="8" t="s">
        <v>10</v>
      </c>
      <c r="D199" s="8" t="s">
        <v>33</v>
      </c>
      <c r="E199" s="8" t="s">
        <v>35</v>
      </c>
      <c r="F199" s="15">
        <v>166017.09647089001</v>
      </c>
      <c r="G199" s="15">
        <v>1746.0918311702958</v>
      </c>
      <c r="H199" s="26">
        <v>0.35837337240553085</v>
      </c>
      <c r="J199" s="46" t="e">
        <f>+IF(A199=#REF!,"si","no")</f>
        <v>#REF!</v>
      </c>
    </row>
    <row r="200" spans="1:13" ht="14.5" customHeight="1" x14ac:dyDescent="0.2">
      <c r="A200" s="8" t="s">
        <v>9</v>
      </c>
      <c r="B200" s="8">
        <v>2021</v>
      </c>
      <c r="C200" s="8" t="s">
        <v>10</v>
      </c>
      <c r="D200" s="8" t="s">
        <v>33</v>
      </c>
      <c r="E200" s="8" t="s">
        <v>36</v>
      </c>
      <c r="F200" s="15">
        <v>43158.619936489995</v>
      </c>
      <c r="G200" s="15">
        <v>453.92260988555677</v>
      </c>
      <c r="H200" s="26">
        <v>9.3164502354253095E-2</v>
      </c>
      <c r="J200" s="46" t="e">
        <f>+IF(A200=#REF!,"si","no")</f>
        <v>#REF!</v>
      </c>
    </row>
    <row r="201" spans="1:13" x14ac:dyDescent="0.2">
      <c r="A201" s="8" t="s">
        <v>9</v>
      </c>
      <c r="B201" s="8">
        <v>2021</v>
      </c>
      <c r="C201" s="8" t="s">
        <v>10</v>
      </c>
      <c r="D201" s="8" t="s">
        <v>33</v>
      </c>
      <c r="E201" s="8" t="s">
        <v>42</v>
      </c>
      <c r="F201" s="15">
        <v>2761.4826670000002</v>
      </c>
      <c r="G201" s="15">
        <v>29.044010702912956</v>
      </c>
      <c r="H201" s="26">
        <v>5.9610839922485731E-3</v>
      </c>
      <c r="J201" s="46" t="e">
        <f>+IF(A201=#REF!,"si","no")</f>
        <v>#REF!</v>
      </c>
      <c r="K201" s="46" t="e">
        <f>+IF(F201=#REF!,"si","no")</f>
        <v>#REF!</v>
      </c>
      <c r="L201" s="46" t="e">
        <f>+IF(G201=#REF!,"si","no")</f>
        <v>#REF!</v>
      </c>
      <c r="M201" s="46" t="e">
        <f>+IF(H201=#REF!,"si","no")</f>
        <v>#REF!</v>
      </c>
    </row>
    <row r="202" spans="1:13" x14ac:dyDescent="0.2">
      <c r="A202" s="8" t="s">
        <v>9</v>
      </c>
      <c r="B202" s="8">
        <v>2021</v>
      </c>
      <c r="C202" s="8" t="s">
        <v>10</v>
      </c>
      <c r="D202" s="8" t="s">
        <v>33</v>
      </c>
      <c r="E202" s="8" t="s">
        <v>40</v>
      </c>
      <c r="F202" s="15">
        <v>227763.64791072</v>
      </c>
      <c r="G202" s="15">
        <v>2395.5137965214863</v>
      </c>
      <c r="H202" s="26">
        <v>0.49166277659519819</v>
      </c>
      <c r="J202" s="46" t="e">
        <f>+IF(A202=#REF!,"si","no")</f>
        <v>#REF!</v>
      </c>
      <c r="K202" s="46" t="e">
        <f>+IF(F202=#REF!,"si","no")</f>
        <v>#REF!</v>
      </c>
      <c r="L202" s="46" t="e">
        <f>+IF(G202=#REF!,"si","no")</f>
        <v>#REF!</v>
      </c>
      <c r="M202" s="46" t="e">
        <f>+IF(H202=#REF!,"si","no")</f>
        <v>#REF!</v>
      </c>
    </row>
    <row r="203" spans="1:13" x14ac:dyDescent="0.2">
      <c r="A203" s="8" t="s">
        <v>9</v>
      </c>
      <c r="B203" s="8">
        <v>2022</v>
      </c>
      <c r="C203" s="8" t="s">
        <v>10</v>
      </c>
      <c r="D203" s="8" t="s">
        <v>33</v>
      </c>
      <c r="E203" s="8" t="s">
        <v>34</v>
      </c>
      <c r="F203" s="15">
        <v>30610.084005090004</v>
      </c>
      <c r="G203" s="15">
        <v>234.28160545505105</v>
      </c>
      <c r="H203" s="26">
        <v>3.7201333438950074E-2</v>
      </c>
      <c r="J203" s="46" t="e">
        <f>+IF(A203=#REF!,"si","no")</f>
        <v>#REF!</v>
      </c>
      <c r="K203" s="46" t="e">
        <f>+IF(F203=#REF!,"si","no")</f>
        <v>#REF!</v>
      </c>
      <c r="L203" s="46" t="e">
        <f>+IF(G203=#REF!,"si","no")</f>
        <v>#REF!</v>
      </c>
      <c r="M203" s="46" t="e">
        <f>+IF(H203=#REF!,"si","no")</f>
        <v>#REF!</v>
      </c>
    </row>
    <row r="204" spans="1:13" x14ac:dyDescent="0.2">
      <c r="A204" s="8" t="s">
        <v>9</v>
      </c>
      <c r="B204" s="8">
        <v>2022</v>
      </c>
      <c r="C204" s="8" t="s">
        <v>10</v>
      </c>
      <c r="D204" s="8" t="s">
        <v>33</v>
      </c>
      <c r="E204" s="8" t="s">
        <v>35</v>
      </c>
      <c r="F204" s="15">
        <v>237900.8024697199</v>
      </c>
      <c r="G204" s="15">
        <v>1820.8307410192967</v>
      </c>
      <c r="H204" s="26">
        <v>0.28912782717610919</v>
      </c>
      <c r="J204" s="46" t="e">
        <f>+IF(A204=#REF!,"si","no")</f>
        <v>#REF!</v>
      </c>
      <c r="K204" s="46" t="e">
        <f>+IF(F204=#REF!,"si","no")</f>
        <v>#REF!</v>
      </c>
      <c r="L204" s="46" t="e">
        <f>+IF(G204=#REF!,"si","no")</f>
        <v>#REF!</v>
      </c>
      <c r="M204" s="46" t="e">
        <f>+IF(H204=#REF!,"si","no")</f>
        <v>#REF!</v>
      </c>
    </row>
    <row r="205" spans="1:13" x14ac:dyDescent="0.2">
      <c r="A205" s="8" t="s">
        <v>9</v>
      </c>
      <c r="B205" s="8">
        <v>2022</v>
      </c>
      <c r="C205" s="8" t="s">
        <v>10</v>
      </c>
      <c r="D205" s="8" t="s">
        <v>33</v>
      </c>
      <c r="E205" s="8" t="s">
        <v>36</v>
      </c>
      <c r="F205" s="15">
        <v>100478.0552763</v>
      </c>
      <c r="G205" s="15">
        <v>769.03284875724444</v>
      </c>
      <c r="H205" s="26">
        <v>0.12211392941650641</v>
      </c>
      <c r="J205" s="46" t="e">
        <f>+IF(A205=#REF!,"si","no")</f>
        <v>#REF!</v>
      </c>
      <c r="K205" s="46" t="e">
        <f>+IF(F205=#REF!,"si","no")</f>
        <v>#REF!</v>
      </c>
      <c r="L205" s="46" t="e">
        <f>+IF(G205=#REF!,"si","no")</f>
        <v>#REF!</v>
      </c>
      <c r="M205" s="46" t="e">
        <f>+IF(H205=#REF!,"si","no")</f>
        <v>#REF!</v>
      </c>
    </row>
    <row r="206" spans="1:13" x14ac:dyDescent="0.2">
      <c r="A206" s="8" t="s">
        <v>9</v>
      </c>
      <c r="B206" s="8">
        <v>2022</v>
      </c>
      <c r="C206" s="8" t="s">
        <v>10</v>
      </c>
      <c r="D206" s="8" t="s">
        <v>33</v>
      </c>
      <c r="E206" s="8" t="s">
        <v>42</v>
      </c>
      <c r="F206" s="15">
        <v>2673.2604550000001</v>
      </c>
      <c r="G206" s="15">
        <v>20.460438824433037</v>
      </c>
      <c r="H206" s="26">
        <v>3.248891886055507E-3</v>
      </c>
      <c r="J206" s="46" t="e">
        <f>+IF(A206=#REF!,"si","no")</f>
        <v>#REF!</v>
      </c>
      <c r="K206" s="46" t="e">
        <f>+IF(F206=#REF!,"si","no")</f>
        <v>#REF!</v>
      </c>
      <c r="L206" s="46" t="e">
        <f>+IF(G206=#REF!,"si","no")</f>
        <v>#REF!</v>
      </c>
      <c r="M206" s="46" t="e">
        <f>+IF(H206=#REF!,"si","no")</f>
        <v>#REF!</v>
      </c>
    </row>
    <row r="207" spans="1:13" x14ac:dyDescent="0.2">
      <c r="A207" s="8" t="s">
        <v>9</v>
      </c>
      <c r="B207" s="8">
        <v>2022</v>
      </c>
      <c r="C207" s="8" t="s">
        <v>10</v>
      </c>
      <c r="D207" s="8" t="s">
        <v>33</v>
      </c>
      <c r="E207" s="8" t="s">
        <v>40</v>
      </c>
      <c r="F207" s="15">
        <v>371662.20220610988</v>
      </c>
      <c r="G207" s="15">
        <v>2844.6056340560249</v>
      </c>
      <c r="H207" s="26">
        <v>0.45169198191762105</v>
      </c>
      <c r="J207" s="46" t="e">
        <f>+IF(A207=#REF!,"si","no")</f>
        <v>#REF!</v>
      </c>
      <c r="K207" s="46" t="e">
        <f>+IF(F207=#REF!,"si","no")</f>
        <v>#REF!</v>
      </c>
      <c r="L207" s="46" t="e">
        <f>+IF(G207=#REF!,"si","no")</f>
        <v>#REF!</v>
      </c>
      <c r="M207" s="46" t="e">
        <f>+IF(H207=#REF!,"si","no")</f>
        <v>#REF!</v>
      </c>
    </row>
    <row r="208" spans="1:13" x14ac:dyDescent="0.2">
      <c r="A208" s="8" t="s">
        <v>9</v>
      </c>
      <c r="B208" s="8">
        <v>2023</v>
      </c>
      <c r="C208" s="8" t="s">
        <v>10</v>
      </c>
      <c r="D208" s="8" t="s">
        <v>33</v>
      </c>
      <c r="E208" s="8" t="s">
        <v>34</v>
      </c>
      <c r="F208" s="15">
        <v>4237.09488117</v>
      </c>
      <c r="G208" s="15">
        <v>14.309165422037742</v>
      </c>
      <c r="H208" s="26">
        <v>2.2084726296424943E-3</v>
      </c>
      <c r="J208" s="46" t="e">
        <f>+IF(A208=#REF!,"si","no")</f>
        <v>#REF!</v>
      </c>
      <c r="K208" s="46" t="e">
        <f>+IF(F208=#REF!,"si","no")</f>
        <v>#REF!</v>
      </c>
      <c r="L208" s="46" t="e">
        <f>+IF(G208=#REF!,"si","no")</f>
        <v>#REF!</v>
      </c>
      <c r="M208" s="46" t="e">
        <f>+IF(H208=#REF!,"si","no")</f>
        <v>#REF!</v>
      </c>
    </row>
    <row r="209" spans="1:14" x14ac:dyDescent="0.2">
      <c r="A209" s="8" t="s">
        <v>9</v>
      </c>
      <c r="B209" s="8">
        <v>2023</v>
      </c>
      <c r="C209" s="8" t="s">
        <v>10</v>
      </c>
      <c r="D209" s="8" t="s">
        <v>33</v>
      </c>
      <c r="E209" s="8" t="s">
        <v>35</v>
      </c>
      <c r="F209" s="15">
        <v>467779.16073028021</v>
      </c>
      <c r="G209" s="15">
        <v>1579.744985560309</v>
      </c>
      <c r="H209" s="26">
        <v>0.24381740370767782</v>
      </c>
      <c r="J209" s="46" t="e">
        <f>+IF(A209=#REF!,"si","no")</f>
        <v>#REF!</v>
      </c>
      <c r="K209" s="46" t="e">
        <f>+IF(F209=#REF!,"si","no")</f>
        <v>#REF!</v>
      </c>
      <c r="L209" s="46" t="e">
        <f>+IF(G209=#REF!,"si","no")</f>
        <v>#REF!</v>
      </c>
      <c r="M209" s="46" t="e">
        <f>+IF(H209=#REF!,"si","no")</f>
        <v>#REF!</v>
      </c>
    </row>
    <row r="210" spans="1:14" x14ac:dyDescent="0.2">
      <c r="A210" s="8" t="s">
        <v>9</v>
      </c>
      <c r="B210" s="8">
        <v>2023</v>
      </c>
      <c r="C210" s="8" t="s">
        <v>10</v>
      </c>
      <c r="D210" s="8" t="s">
        <v>33</v>
      </c>
      <c r="E210" s="8" t="s">
        <v>36</v>
      </c>
      <c r="F210" s="15">
        <v>142124.97245014002</v>
      </c>
      <c r="G210" s="15">
        <v>479.97266958299554</v>
      </c>
      <c r="H210" s="26">
        <v>7.4078848939572381E-2</v>
      </c>
      <c r="J210" s="46" t="e">
        <f>+IF(A210=#REF!,"si","no")</f>
        <v>#REF!</v>
      </c>
      <c r="K210" s="46" t="e">
        <f>+IF(F210=#REF!,"si","no")</f>
        <v>#REF!</v>
      </c>
      <c r="L210" s="46" t="e">
        <f>+IF(G210=#REF!,"si","no")</f>
        <v>#REF!</v>
      </c>
      <c r="M210" s="46" t="e">
        <f>+IF(H210=#REF!,"si","no")</f>
        <v>#REF!</v>
      </c>
    </row>
    <row r="211" spans="1:14" x14ac:dyDescent="0.2">
      <c r="A211" s="8" t="s">
        <v>9</v>
      </c>
      <c r="B211" s="8">
        <v>2023</v>
      </c>
      <c r="C211" s="8" t="s">
        <v>10</v>
      </c>
      <c r="D211" s="8" t="s">
        <v>33</v>
      </c>
      <c r="E211" s="8" t="s">
        <v>42</v>
      </c>
      <c r="F211" s="15">
        <v>386.57037822000001</v>
      </c>
      <c r="G211" s="15">
        <v>1.3054934204546886</v>
      </c>
      <c r="H211" s="26">
        <v>2.0148949307778404E-4</v>
      </c>
      <c r="J211" s="46" t="e">
        <f>+IF(A211=#REF!,"si","no")</f>
        <v>#REF!</v>
      </c>
      <c r="K211" s="46" t="e">
        <f>+IF(F211=#REF!,"si","no")</f>
        <v>#REF!</v>
      </c>
      <c r="L211" s="46" t="e">
        <f>+IF(G211=#REF!,"si","no")</f>
        <v>#REF!</v>
      </c>
      <c r="M211" s="46" t="e">
        <f>+IF(H211=#REF!,"si","no")</f>
        <v>#REF!</v>
      </c>
    </row>
    <row r="212" spans="1:14" x14ac:dyDescent="0.2">
      <c r="A212" s="8" t="s">
        <v>9</v>
      </c>
      <c r="B212" s="8">
        <v>2023</v>
      </c>
      <c r="C212" s="8" t="s">
        <v>10</v>
      </c>
      <c r="D212" s="8" t="s">
        <v>33</v>
      </c>
      <c r="E212" s="8" t="s">
        <v>40</v>
      </c>
      <c r="F212" s="15">
        <v>614527.79843981029</v>
      </c>
      <c r="G212" s="15">
        <v>2075.3323139857971</v>
      </c>
      <c r="H212" s="26">
        <v>0.32030621476997051</v>
      </c>
      <c r="J212" s="46" t="e">
        <f>+IF(A212=#REF!,"si","no")</f>
        <v>#REF!</v>
      </c>
      <c r="K212" s="46" t="e">
        <f>+IF(F212=#REF!,"si","no")</f>
        <v>#REF!</v>
      </c>
      <c r="L212" s="46" t="e">
        <f>+IF(G212=#REF!,"si","no")</f>
        <v>#REF!</v>
      </c>
      <c r="M212" s="46" t="e">
        <f>+IF(H212=#REF!,"si","no")</f>
        <v>#REF!</v>
      </c>
    </row>
    <row r="213" spans="1:14" x14ac:dyDescent="0.2">
      <c r="A213" s="8" t="s">
        <v>9</v>
      </c>
      <c r="B213" s="8">
        <v>2008</v>
      </c>
      <c r="C213" s="8" t="s">
        <v>10</v>
      </c>
      <c r="D213" s="8" t="s">
        <v>37</v>
      </c>
      <c r="E213" s="8" t="s">
        <v>40</v>
      </c>
      <c r="F213" s="15">
        <v>60.164406480000004</v>
      </c>
      <c r="G213" s="15">
        <v>19.022379810725333</v>
      </c>
      <c r="H213" s="26">
        <v>5.2024264628415069E-3</v>
      </c>
      <c r="J213" s="46" t="e">
        <f>+IF(A213=#REF!,"si","no")</f>
        <v>#REF!</v>
      </c>
      <c r="K213" s="46" t="e">
        <f>+IF(F213=#REF!,"si","no")</f>
        <v>#REF!</v>
      </c>
      <c r="L213" s="46" t="e">
        <f>+IF(G213=#REF!,"si","no")</f>
        <v>#REF!</v>
      </c>
      <c r="M213" s="46" t="e">
        <f>+IF(H213=#REF!,"si","no")</f>
        <v>#REF!</v>
      </c>
    </row>
    <row r="214" spans="1:14" x14ac:dyDescent="0.2">
      <c r="A214" s="8" t="s">
        <v>9</v>
      </c>
      <c r="B214" s="8">
        <v>2009</v>
      </c>
      <c r="C214" s="8" t="s">
        <v>10</v>
      </c>
      <c r="D214" s="8" t="s">
        <v>37</v>
      </c>
      <c r="E214" s="8" t="s">
        <v>40</v>
      </c>
      <c r="F214" s="15">
        <v>617.04125825999995</v>
      </c>
      <c r="G214" s="15">
        <v>165.46300271594131</v>
      </c>
      <c r="H214" s="26">
        <v>4.9192324586161386E-2</v>
      </c>
      <c r="J214" s="46" t="e">
        <f>+IF(A214=#REF!,"si","no")</f>
        <v>#REF!</v>
      </c>
      <c r="K214" s="46" t="e">
        <f>+IF(F214=#REF!,"si","no")</f>
        <v>#REF!</v>
      </c>
      <c r="L214" s="46" t="e">
        <f>+IF(G214=#REF!,"si","no")</f>
        <v>#REF!</v>
      </c>
      <c r="M214" s="46" t="e">
        <f>+IF(H214=#REF!,"si","no")</f>
        <v>#REF!</v>
      </c>
    </row>
    <row r="215" spans="1:14" x14ac:dyDescent="0.2">
      <c r="A215" s="8" t="s">
        <v>9</v>
      </c>
      <c r="B215" s="8">
        <v>2010</v>
      </c>
      <c r="C215" s="8" t="s">
        <v>10</v>
      </c>
      <c r="D215" s="8" t="s">
        <v>37</v>
      </c>
      <c r="E215" s="8" t="s">
        <v>40</v>
      </c>
      <c r="F215" s="15">
        <v>3197.9436878800002</v>
      </c>
      <c r="G215" s="15">
        <v>817.55194361027509</v>
      </c>
      <c r="H215" s="26">
        <v>0.19169426265760875</v>
      </c>
      <c r="J215" s="46" t="e">
        <f>+IF(A215=#REF!,"si","no")</f>
        <v>#REF!</v>
      </c>
    </row>
    <row r="216" spans="1:14" x14ac:dyDescent="0.2">
      <c r="A216" s="8" t="s">
        <v>9</v>
      </c>
      <c r="B216" s="8">
        <v>2011</v>
      </c>
      <c r="C216" s="8" t="s">
        <v>10</v>
      </c>
      <c r="D216" s="8" t="s">
        <v>37</v>
      </c>
      <c r="E216" s="8" t="s">
        <v>40</v>
      </c>
      <c r="F216" s="15">
        <v>2408.1552441999997</v>
      </c>
      <c r="G216" s="15">
        <v>583.20616145967278</v>
      </c>
      <c r="H216" s="26">
        <v>0.11000606745527712</v>
      </c>
      <c r="J216" s="46" t="e">
        <f>+IF(A216=#REF!,"si","no")</f>
        <v>#REF!</v>
      </c>
      <c r="N216" t="s">
        <v>29</v>
      </c>
    </row>
    <row r="217" spans="1:14" x14ac:dyDescent="0.2">
      <c r="A217" s="8" t="s">
        <v>9</v>
      </c>
      <c r="B217" s="8">
        <v>2012</v>
      </c>
      <c r="C217" s="8" t="s">
        <v>10</v>
      </c>
      <c r="D217" s="8" t="s">
        <v>37</v>
      </c>
      <c r="E217" s="8" t="s">
        <v>40</v>
      </c>
      <c r="F217" s="15">
        <v>2778.9721757499992</v>
      </c>
      <c r="G217" s="15">
        <v>610.68472167306118</v>
      </c>
      <c r="H217" s="26">
        <v>0.10503134887722963</v>
      </c>
      <c r="J217" s="46" t="e">
        <f>+IF(A217=#REF!,"si","no")</f>
        <v>#REF!</v>
      </c>
    </row>
    <row r="218" spans="1:14" x14ac:dyDescent="0.2">
      <c r="A218" s="8" t="s">
        <v>9</v>
      </c>
      <c r="B218" s="8">
        <v>2013</v>
      </c>
      <c r="C218" s="8" t="s">
        <v>10</v>
      </c>
      <c r="D218" s="8" t="s">
        <v>37</v>
      </c>
      <c r="E218" s="8" t="s">
        <v>40</v>
      </c>
      <c r="F218" s="15">
        <v>3879.6949060000002</v>
      </c>
      <c r="G218" s="15">
        <v>708.23397017869934</v>
      </c>
      <c r="H218" s="26">
        <v>0.11547618822729404</v>
      </c>
      <c r="J218" s="46" t="e">
        <f>+IF(A218=#REF!,"si","no")</f>
        <v>#REF!</v>
      </c>
      <c r="N218" t="s">
        <v>29</v>
      </c>
    </row>
    <row r="219" spans="1:14" x14ac:dyDescent="0.2">
      <c r="A219" s="8" t="s">
        <v>9</v>
      </c>
      <c r="B219" s="8">
        <v>2014</v>
      </c>
      <c r="C219" s="8" t="s">
        <v>10</v>
      </c>
      <c r="D219" s="8" t="s">
        <v>37</v>
      </c>
      <c r="E219" s="8" t="s">
        <v>40</v>
      </c>
      <c r="F219" s="15">
        <v>4018.2715549999998</v>
      </c>
      <c r="G219" s="15">
        <v>494.83770982103761</v>
      </c>
      <c r="H219" s="26">
        <v>8.7265246977702132E-2</v>
      </c>
      <c r="J219" s="46" t="e">
        <f>+IF(A219=#REF!,"si","no")</f>
        <v>#REF!</v>
      </c>
    </row>
    <row r="220" spans="1:14" x14ac:dyDescent="0.2">
      <c r="A220" s="8" t="s">
        <v>9</v>
      </c>
      <c r="B220" s="8">
        <v>2015</v>
      </c>
      <c r="C220" s="8" t="s">
        <v>10</v>
      </c>
      <c r="D220" s="8" t="s">
        <v>37</v>
      </c>
      <c r="E220" s="8" t="s">
        <v>40</v>
      </c>
      <c r="F220" s="15">
        <v>4399.2825469999998</v>
      </c>
      <c r="G220" s="15">
        <v>475.28036249020448</v>
      </c>
      <c r="H220" s="26">
        <v>7.3697938252240483E-2</v>
      </c>
      <c r="J220" s="46" t="e">
        <f>+IF(A220=#REF!,"si","no")</f>
        <v>#REF!</v>
      </c>
      <c r="N220" t="s">
        <v>29</v>
      </c>
    </row>
    <row r="221" spans="1:14" x14ac:dyDescent="0.2">
      <c r="A221" s="8" t="s">
        <v>9</v>
      </c>
      <c r="B221" s="8">
        <v>2016</v>
      </c>
      <c r="C221" s="8" t="s">
        <v>10</v>
      </c>
      <c r="D221" s="8" t="s">
        <v>37</v>
      </c>
      <c r="E221" s="8" t="s">
        <v>40</v>
      </c>
      <c r="F221" s="15">
        <v>2050.8772602200002</v>
      </c>
      <c r="G221" s="15">
        <v>138.99518541777951</v>
      </c>
      <c r="H221" s="26">
        <v>2.4930426647636655E-2</v>
      </c>
      <c r="J221" s="46" t="e">
        <f>+IF(A221=#REF!,"si","no")</f>
        <v>#REF!</v>
      </c>
    </row>
    <row r="222" spans="1:14" x14ac:dyDescent="0.2">
      <c r="A222" s="8" t="s">
        <v>9</v>
      </c>
      <c r="B222" s="8">
        <v>2017</v>
      </c>
      <c r="C222" s="8" t="s">
        <v>10</v>
      </c>
      <c r="D222" s="8" t="s">
        <v>37</v>
      </c>
      <c r="E222" s="8" t="s">
        <v>40</v>
      </c>
      <c r="F222" s="15">
        <v>1763.2745692599999</v>
      </c>
      <c r="G222" s="15">
        <v>106.49266540120983</v>
      </c>
      <c r="H222" s="26">
        <v>1.6545675428780174E-2</v>
      </c>
      <c r="J222" s="46" t="e">
        <f>+IF(A222=#REF!,"si","no")</f>
        <v>#REF!</v>
      </c>
      <c r="N222" t="s">
        <v>29</v>
      </c>
    </row>
    <row r="223" spans="1:14" x14ac:dyDescent="0.2">
      <c r="A223" s="8" t="s">
        <v>9</v>
      </c>
      <c r="B223" s="8">
        <v>2018</v>
      </c>
      <c r="C223" s="8" t="s">
        <v>10</v>
      </c>
      <c r="D223" s="8" t="s">
        <v>37</v>
      </c>
      <c r="E223" s="8" t="s">
        <v>40</v>
      </c>
      <c r="F223" s="15">
        <v>1804.6422905499999</v>
      </c>
      <c r="G223" s="15">
        <v>64.186991998707668</v>
      </c>
      <c r="H223" s="26">
        <v>1.2400243826072696E-2</v>
      </c>
      <c r="J223" s="46" t="e">
        <f>+IF(A223=#REF!,"si","no")</f>
        <v>#REF!</v>
      </c>
    </row>
    <row r="224" spans="1:14" x14ac:dyDescent="0.2">
      <c r="A224" s="8" t="s">
        <v>9</v>
      </c>
      <c r="B224" s="8">
        <v>2019</v>
      </c>
      <c r="C224" s="8" t="s">
        <v>10</v>
      </c>
      <c r="D224" s="8" t="s">
        <v>37</v>
      </c>
      <c r="E224" s="8" t="s">
        <v>40</v>
      </c>
      <c r="F224" s="15">
        <v>1945.97513779</v>
      </c>
      <c r="G224" s="15">
        <v>40.363474393200711</v>
      </c>
      <c r="H224" s="26">
        <v>9.0613771233061229E-3</v>
      </c>
      <c r="J224" s="46" t="e">
        <f>+IF(A224=#REF!,"si","no")</f>
        <v>#REF!</v>
      </c>
      <c r="N224" t="s">
        <v>29</v>
      </c>
    </row>
    <row r="225" spans="1:14" x14ac:dyDescent="0.2">
      <c r="A225" s="8" t="s">
        <v>9</v>
      </c>
      <c r="B225" s="8">
        <v>2020</v>
      </c>
      <c r="C225" s="8" t="s">
        <v>10</v>
      </c>
      <c r="D225" s="8" t="s">
        <v>37</v>
      </c>
      <c r="E225" s="8" t="s">
        <v>40</v>
      </c>
      <c r="F225" s="15">
        <v>1204.6768266199999</v>
      </c>
      <c r="G225" s="15">
        <v>17.05440107027556</v>
      </c>
      <c r="H225" s="26">
        <v>4.4226908282803262E-3</v>
      </c>
      <c r="J225" s="46" t="e">
        <f>+IF(A225=#REF!,"si","no")</f>
        <v>#REF!</v>
      </c>
    </row>
    <row r="226" spans="1:14" x14ac:dyDescent="0.2">
      <c r="A226" s="8" t="s">
        <v>9</v>
      </c>
      <c r="B226" s="8">
        <v>2021</v>
      </c>
      <c r="C226" s="8" t="s">
        <v>10</v>
      </c>
      <c r="D226" s="8" t="s">
        <v>37</v>
      </c>
      <c r="E226" s="8" t="s">
        <v>40</v>
      </c>
      <c r="F226" s="15">
        <v>3022.9388078500001</v>
      </c>
      <c r="G226" s="15">
        <v>31.793886718408409</v>
      </c>
      <c r="H226" s="26">
        <v>6.5254771838195351E-3</v>
      </c>
      <c r="J226" s="46" t="e">
        <f>+IF(A226=#REF!,"si","no")</f>
        <v>#REF!</v>
      </c>
      <c r="N226" t="s">
        <v>29</v>
      </c>
    </row>
    <row r="227" spans="1:14" x14ac:dyDescent="0.2">
      <c r="A227" s="8" t="s">
        <v>9</v>
      </c>
      <c r="B227" s="8">
        <v>2022</v>
      </c>
      <c r="C227" s="8" t="s">
        <v>10</v>
      </c>
      <c r="D227" s="8" t="s">
        <v>37</v>
      </c>
      <c r="E227" s="8" t="s">
        <v>40</v>
      </c>
      <c r="F227" s="15">
        <v>8802.3520675100008</v>
      </c>
      <c r="G227" s="15">
        <v>67.370908678784176</v>
      </c>
      <c r="H227" s="26">
        <v>1.0697756799883967E-2</v>
      </c>
      <c r="J227" s="46" t="e">
        <f>+IF(A227=#REF!,"si","no")</f>
        <v>#REF!</v>
      </c>
    </row>
    <row r="228" spans="1:14" x14ac:dyDescent="0.2">
      <c r="A228" s="8" t="s">
        <v>9</v>
      </c>
      <c r="B228" s="8">
        <v>2023</v>
      </c>
      <c r="C228" s="8" t="s">
        <v>10</v>
      </c>
      <c r="D228" s="8" t="s">
        <v>37</v>
      </c>
      <c r="E228" s="8" t="s">
        <v>40</v>
      </c>
      <c r="F228" s="15">
        <v>31208.051997379996</v>
      </c>
      <c r="G228" s="15">
        <v>105.39324491283415</v>
      </c>
      <c r="H228" s="26">
        <v>1.6266364240973014E-2</v>
      </c>
      <c r="J228" s="46" t="e">
        <f>+IF(A228=#REF!,"si","no")</f>
        <v>#REF!</v>
      </c>
      <c r="N228" t="s">
        <v>29</v>
      </c>
    </row>
    <row r="229" spans="1:14" x14ac:dyDescent="0.2">
      <c r="A229" s="8" t="s">
        <v>38</v>
      </c>
      <c r="B229" s="8">
        <v>2008</v>
      </c>
      <c r="C229" s="8" t="s">
        <v>10</v>
      </c>
      <c r="D229" s="8" t="s">
        <v>41</v>
      </c>
      <c r="E229" s="8" t="s">
        <v>40</v>
      </c>
      <c r="F229" s="15">
        <v>119.19110334</v>
      </c>
      <c r="G229" s="15">
        <v>60.926802300260697</v>
      </c>
      <c r="H229" s="26">
        <v>4.5086188957787483</v>
      </c>
      <c r="J229" s="46" t="e">
        <f>+IF(A229=#REF!,"si","no")</f>
        <v>#REF!</v>
      </c>
    </row>
    <row r="230" spans="1:14" x14ac:dyDescent="0.2">
      <c r="A230" s="8" t="s">
        <v>38</v>
      </c>
      <c r="B230" s="8">
        <v>2009</v>
      </c>
      <c r="C230" s="8" t="s">
        <v>10</v>
      </c>
      <c r="D230" s="8" t="s">
        <v>41</v>
      </c>
      <c r="E230" s="8" t="s">
        <v>40</v>
      </c>
      <c r="F230" s="15">
        <v>136.28314958000001</v>
      </c>
      <c r="G230" s="15">
        <v>69.881627310019496</v>
      </c>
      <c r="H230" s="26">
        <v>5.3048680950270741</v>
      </c>
      <c r="J230" s="46" t="e">
        <f>+IF(A230=#REF!,"si","no")</f>
        <v>#REF!</v>
      </c>
      <c r="N230" t="s">
        <v>29</v>
      </c>
    </row>
    <row r="231" spans="1:14" x14ac:dyDescent="0.2">
      <c r="A231" s="8" t="s">
        <v>38</v>
      </c>
      <c r="B231" s="8">
        <v>2010</v>
      </c>
      <c r="C231" s="8" t="s">
        <v>10</v>
      </c>
      <c r="D231" s="8" t="s">
        <v>41</v>
      </c>
      <c r="E231" s="8" t="s">
        <v>40</v>
      </c>
      <c r="F231" s="15">
        <v>103.31921423</v>
      </c>
      <c r="G231" s="15">
        <v>52.984212425641026</v>
      </c>
      <c r="H231" s="26">
        <v>3.8472999619238579</v>
      </c>
      <c r="J231" s="46" t="e">
        <f>+IF(A231=#REF!,"si","no")</f>
        <v>#REF!</v>
      </c>
    </row>
    <row r="232" spans="1:14" x14ac:dyDescent="0.2">
      <c r="A232" s="8" t="s">
        <v>38</v>
      </c>
      <c r="B232" s="8">
        <v>2011</v>
      </c>
      <c r="C232" s="8" t="s">
        <v>10</v>
      </c>
      <c r="D232" s="8" t="s">
        <v>41</v>
      </c>
      <c r="E232" s="8" t="s">
        <v>40</v>
      </c>
      <c r="F232" s="15">
        <v>84.240646850000005</v>
      </c>
      <c r="G232" s="15">
        <v>42.651332514809376</v>
      </c>
      <c r="H232" s="26">
        <v>2.9197238722010947</v>
      </c>
      <c r="J232" s="46" t="e">
        <f>+IF(A232=#REF!,"si","no")</f>
        <v>#REF!</v>
      </c>
    </row>
    <row r="233" spans="1:14" x14ac:dyDescent="0.2">
      <c r="A233" s="8" t="s">
        <v>38</v>
      </c>
      <c r="B233" s="8">
        <v>2012</v>
      </c>
      <c r="C233" s="8" t="s">
        <v>10</v>
      </c>
      <c r="D233" s="8" t="s">
        <v>41</v>
      </c>
      <c r="E233" s="8" t="s">
        <v>40</v>
      </c>
      <c r="F233" s="15">
        <v>90.828269390000003</v>
      </c>
      <c r="G233" s="15">
        <v>47.034472264512452</v>
      </c>
      <c r="H233" s="26">
        <v>3.0884811053103096</v>
      </c>
      <c r="J233" s="46" t="e">
        <f>+IF(A233=#REF!,"si","no")</f>
        <v>#REF!</v>
      </c>
    </row>
    <row r="234" spans="1:14" x14ac:dyDescent="0.2">
      <c r="A234" s="8" t="s">
        <v>38</v>
      </c>
      <c r="B234" s="8">
        <v>2013</v>
      </c>
      <c r="C234" s="8" t="s">
        <v>10</v>
      </c>
      <c r="D234" s="8" t="s">
        <v>41</v>
      </c>
      <c r="E234" s="8" t="s">
        <v>40</v>
      </c>
      <c r="F234" s="15">
        <v>90.505221749999976</v>
      </c>
      <c r="G234" s="15">
        <v>45.049886386261811</v>
      </c>
      <c r="H234" s="26">
        <v>2.8523173919131062</v>
      </c>
      <c r="J234" s="46" t="e">
        <f>+IF(A234=#REF!,"si","no")</f>
        <v>#REF!</v>
      </c>
      <c r="N234" t="s">
        <v>29</v>
      </c>
    </row>
    <row r="235" spans="1:14" x14ac:dyDescent="0.2">
      <c r="A235" s="8" t="s">
        <v>38</v>
      </c>
      <c r="B235" s="8">
        <v>2014</v>
      </c>
      <c r="C235" s="8" t="s">
        <v>10</v>
      </c>
      <c r="D235" s="8" t="s">
        <v>41</v>
      </c>
      <c r="E235" s="8" t="s">
        <v>40</v>
      </c>
      <c r="F235" s="15">
        <v>133.58801774</v>
      </c>
      <c r="G235" s="15">
        <v>66.494782349427581</v>
      </c>
      <c r="H235" s="26">
        <v>3.9989582879736552</v>
      </c>
      <c r="J235" s="46" t="e">
        <f>+IF(A235=#REF!,"si","no")</f>
        <v>#REF!</v>
      </c>
    </row>
    <row r="236" spans="1:14" x14ac:dyDescent="0.2">
      <c r="A236" s="8" t="s">
        <v>38</v>
      </c>
      <c r="B236" s="8">
        <v>2015</v>
      </c>
      <c r="C236" s="8" t="s">
        <v>10</v>
      </c>
      <c r="D236" s="8" t="s">
        <v>41</v>
      </c>
      <c r="E236" s="8" t="s">
        <v>40</v>
      </c>
      <c r="F236" s="15">
        <v>142.11443639000001</v>
      </c>
      <c r="G236" s="15">
        <v>70.88001814962594</v>
      </c>
      <c r="H236" s="26">
        <v>4.1118819045287403</v>
      </c>
      <c r="J236" s="46" t="e">
        <f>+IF(A236=#REF!,"si","no")</f>
        <v>#REF!</v>
      </c>
    </row>
    <row r="237" spans="1:14" x14ac:dyDescent="0.2">
      <c r="A237" s="8" t="s">
        <v>38</v>
      </c>
      <c r="B237" s="8">
        <v>2016</v>
      </c>
      <c r="C237" s="8" t="s">
        <v>10</v>
      </c>
      <c r="D237" s="8" t="s">
        <v>41</v>
      </c>
      <c r="E237" s="8" t="s">
        <v>40</v>
      </c>
      <c r="F237" s="15">
        <v>225.03256791000001</v>
      </c>
      <c r="G237" s="15">
        <v>112.63455023274439</v>
      </c>
      <c r="H237" s="26">
        <v>6.3452503461485286</v>
      </c>
      <c r="J237" s="46" t="e">
        <f>+IF(A237=#REF!,"si","no")</f>
        <v>#REF!</v>
      </c>
    </row>
    <row r="238" spans="1:14" x14ac:dyDescent="0.2">
      <c r="A238" s="8" t="s">
        <v>38</v>
      </c>
      <c r="B238" s="8">
        <v>2017</v>
      </c>
      <c r="C238" s="8" t="s">
        <v>10</v>
      </c>
      <c r="D238" s="8" t="s">
        <v>41</v>
      </c>
      <c r="E238" s="8" t="s">
        <v>40</v>
      </c>
      <c r="F238" s="15">
        <v>199.32362097999999</v>
      </c>
      <c r="G238" s="15">
        <v>99.612004487756124</v>
      </c>
      <c r="H238" s="26">
        <v>5.4237372789340119</v>
      </c>
      <c r="J238" s="46" t="e">
        <f>+IF(A238=#REF!,"si","no")</f>
        <v>#REF!</v>
      </c>
      <c r="N238" t="s">
        <v>29</v>
      </c>
    </row>
    <row r="239" spans="1:14" x14ac:dyDescent="0.2">
      <c r="A239" s="8" t="s">
        <v>38</v>
      </c>
      <c r="B239" s="8">
        <v>2018</v>
      </c>
      <c r="C239" s="8" t="s">
        <v>10</v>
      </c>
      <c r="D239" s="8" t="s">
        <v>41</v>
      </c>
      <c r="E239" s="8" t="s">
        <v>40</v>
      </c>
      <c r="F239" s="15">
        <v>173.52253844999998</v>
      </c>
      <c r="G239" s="15">
        <v>86.804671560780378</v>
      </c>
      <c r="H239" s="26">
        <v>4.5305152171597269</v>
      </c>
      <c r="J239" s="46" t="e">
        <f>+IF(A239=#REF!,"si","no")</f>
        <v>#REF!</v>
      </c>
    </row>
    <row r="240" spans="1:14" x14ac:dyDescent="0.2">
      <c r="A240" s="8" t="s">
        <v>38</v>
      </c>
      <c r="B240" s="8">
        <v>2019</v>
      </c>
      <c r="C240" s="8" t="s">
        <v>10</v>
      </c>
      <c r="D240" s="8" t="s">
        <v>41</v>
      </c>
      <c r="E240" s="8" t="s">
        <v>40</v>
      </c>
      <c r="F240" s="15">
        <v>194.05609826593167</v>
      </c>
      <c r="G240" s="15">
        <v>97.028049132965833</v>
      </c>
      <c r="H240" s="26">
        <v>4.8929928962665574</v>
      </c>
      <c r="J240" s="46" t="e">
        <f>+IF(A240=#REF!,"si","no")</f>
        <v>#REF!</v>
      </c>
    </row>
    <row r="241" spans="1:14" x14ac:dyDescent="0.2">
      <c r="A241" s="8" t="s">
        <v>38</v>
      </c>
      <c r="B241" s="8">
        <v>2020</v>
      </c>
      <c r="C241" s="8" t="s">
        <v>10</v>
      </c>
      <c r="D241" s="8" t="s">
        <v>41</v>
      </c>
      <c r="E241" s="8" t="s">
        <v>40</v>
      </c>
      <c r="F241" s="15">
        <v>163.57294659919671</v>
      </c>
      <c r="G241" s="15">
        <v>81.032198584441375</v>
      </c>
      <c r="H241" s="26">
        <v>4.7498357904127415</v>
      </c>
      <c r="J241" s="46" t="e">
        <f>+IF(A241=#REF!,"si","no")</f>
        <v>#REF!</v>
      </c>
    </row>
    <row r="242" spans="1:14" x14ac:dyDescent="0.2">
      <c r="A242" s="8" t="s">
        <v>38</v>
      </c>
      <c r="B242" s="8">
        <v>2021</v>
      </c>
      <c r="C242" s="8" t="s">
        <v>10</v>
      </c>
      <c r="D242" s="8" t="s">
        <v>41</v>
      </c>
      <c r="E242" s="8" t="s">
        <v>40</v>
      </c>
      <c r="F242" s="15">
        <v>127.05188905591888</v>
      </c>
      <c r="G242" s="15">
        <v>63.525944527959439</v>
      </c>
      <c r="H242" s="26">
        <v>3.3277079375568066</v>
      </c>
      <c r="J242" s="46" t="e">
        <f>+IF(A242=#REF!,"si","no")</f>
        <v>#REF!</v>
      </c>
      <c r="N242" t="s">
        <v>29</v>
      </c>
    </row>
    <row r="243" spans="1:14" x14ac:dyDescent="0.2">
      <c r="A243" s="8" t="s">
        <v>38</v>
      </c>
      <c r="B243" s="8">
        <v>2008</v>
      </c>
      <c r="C243" s="8" t="s">
        <v>10</v>
      </c>
      <c r="D243" s="8" t="s">
        <v>25</v>
      </c>
      <c r="E243" s="8" t="s">
        <v>26</v>
      </c>
      <c r="F243" s="15">
        <v>4.8699037599999997</v>
      </c>
      <c r="G243" s="15">
        <v>2.4893440474364872</v>
      </c>
      <c r="H243" s="26">
        <v>0.18421291101171858</v>
      </c>
      <c r="J243" s="46" t="e">
        <f>+IF(A243=#REF!,"si","no")</f>
        <v>#REF!</v>
      </c>
    </row>
    <row r="244" spans="1:14" x14ac:dyDescent="0.2">
      <c r="A244" s="8" t="s">
        <v>38</v>
      </c>
      <c r="B244" s="8">
        <v>2008</v>
      </c>
      <c r="C244" s="8" t="s">
        <v>10</v>
      </c>
      <c r="D244" s="8" t="s">
        <v>25</v>
      </c>
      <c r="E244" s="8" t="s">
        <v>27</v>
      </c>
      <c r="F244" s="15"/>
      <c r="G244" s="15"/>
      <c r="H244" s="26"/>
      <c r="J244" s="46" t="e">
        <f>+IF(A244=#REF!,"si","no")</f>
        <v>#REF!</v>
      </c>
    </row>
    <row r="245" spans="1:14" x14ac:dyDescent="0.2">
      <c r="A245" s="8" t="s">
        <v>38</v>
      </c>
      <c r="B245" s="8">
        <v>2008</v>
      </c>
      <c r="C245" s="8" t="s">
        <v>10</v>
      </c>
      <c r="D245" s="8" t="s">
        <v>25</v>
      </c>
      <c r="E245" s="8" t="s">
        <v>28</v>
      </c>
      <c r="F245" s="15"/>
      <c r="G245" s="15"/>
      <c r="H245" s="26"/>
      <c r="J245" s="46" t="e">
        <f>+IF(A245=#REF!,"si","no")</f>
        <v>#REF!</v>
      </c>
    </row>
    <row r="246" spans="1:14" x14ac:dyDescent="0.2">
      <c r="A246" s="8" t="s">
        <v>38</v>
      </c>
      <c r="B246" s="8">
        <v>2008</v>
      </c>
      <c r="C246" s="8" t="s">
        <v>10</v>
      </c>
      <c r="D246" s="8" t="s">
        <v>25</v>
      </c>
      <c r="E246" s="8" t="s">
        <v>40</v>
      </c>
      <c r="F246" s="15">
        <v>4.8699037599999997</v>
      </c>
      <c r="G246" s="15">
        <v>2.4893440474364872</v>
      </c>
      <c r="H246" s="26">
        <v>0.18421291101171858</v>
      </c>
      <c r="J246" s="46" t="e">
        <f>+IF(A246=#REF!,"si","no")</f>
        <v>#REF!</v>
      </c>
    </row>
    <row r="247" spans="1:14" x14ac:dyDescent="0.2">
      <c r="A247" s="8" t="s">
        <v>38</v>
      </c>
      <c r="B247" s="8">
        <v>2009</v>
      </c>
      <c r="C247" s="8" t="s">
        <v>10</v>
      </c>
      <c r="D247" s="8" t="s">
        <v>25</v>
      </c>
      <c r="E247" s="8" t="s">
        <v>26</v>
      </c>
      <c r="F247" s="15">
        <v>6.6306699099999999</v>
      </c>
      <c r="G247" s="15">
        <v>3.3999948261716746</v>
      </c>
      <c r="H247" s="26">
        <v>0.25810108852501201</v>
      </c>
      <c r="J247" s="46" t="e">
        <f>+IF(A247=#REF!,"si","no")</f>
        <v>#REF!</v>
      </c>
    </row>
    <row r="248" spans="1:14" x14ac:dyDescent="0.2">
      <c r="A248" s="8" t="s">
        <v>38</v>
      </c>
      <c r="B248" s="8">
        <v>2009</v>
      </c>
      <c r="C248" s="8" t="s">
        <v>10</v>
      </c>
      <c r="D248" s="8" t="s">
        <v>25</v>
      </c>
      <c r="E248" s="8" t="s">
        <v>27</v>
      </c>
      <c r="F248" s="15"/>
      <c r="G248" s="15"/>
      <c r="H248" s="26"/>
      <c r="J248" s="46" t="e">
        <f>+IF(A248=#REF!,"si","no")</f>
        <v>#REF!</v>
      </c>
    </row>
    <row r="249" spans="1:14" x14ac:dyDescent="0.2">
      <c r="A249" s="8" t="s">
        <v>38</v>
      </c>
      <c r="B249" s="8">
        <v>2009</v>
      </c>
      <c r="C249" s="8" t="s">
        <v>10</v>
      </c>
      <c r="D249" s="8" t="s">
        <v>25</v>
      </c>
      <c r="E249" s="8" t="s">
        <v>28</v>
      </c>
      <c r="F249" s="15"/>
      <c r="G249" s="15"/>
      <c r="H249" s="26"/>
      <c r="J249" s="46" t="e">
        <f>+IF(A249=#REF!,"si","no")</f>
        <v>#REF!</v>
      </c>
    </row>
    <row r="250" spans="1:14" x14ac:dyDescent="0.2">
      <c r="A250" s="8" t="s">
        <v>38</v>
      </c>
      <c r="B250" s="8">
        <v>2009</v>
      </c>
      <c r="C250" s="8" t="s">
        <v>10</v>
      </c>
      <c r="D250" s="8" t="s">
        <v>25</v>
      </c>
      <c r="E250" s="8" t="s">
        <v>40</v>
      </c>
      <c r="F250" s="15">
        <v>6.6306699099999999</v>
      </c>
      <c r="G250" s="15">
        <v>3.3999948261716746</v>
      </c>
      <c r="H250" s="26">
        <v>0.25810108852501201</v>
      </c>
      <c r="J250" s="46" t="e">
        <f>+IF(A250=#REF!,"si","no")</f>
        <v>#REF!</v>
      </c>
      <c r="N250" t="s">
        <v>29</v>
      </c>
    </row>
    <row r="251" spans="1:14" x14ac:dyDescent="0.2">
      <c r="A251" s="8" t="s">
        <v>38</v>
      </c>
      <c r="B251" s="8">
        <v>2010</v>
      </c>
      <c r="C251" s="8" t="s">
        <v>10</v>
      </c>
      <c r="D251" s="8" t="s">
        <v>25</v>
      </c>
      <c r="E251" s="8" t="s">
        <v>26</v>
      </c>
      <c r="F251" s="15">
        <v>7.25265878</v>
      </c>
      <c r="G251" s="15">
        <v>3.7193121948717951</v>
      </c>
      <c r="H251" s="26">
        <v>0.27006742217401331</v>
      </c>
      <c r="J251" s="46" t="e">
        <f>+IF(A251=#REF!,"si","no")</f>
        <v>#REF!</v>
      </c>
    </row>
    <row r="252" spans="1:14" x14ac:dyDescent="0.2">
      <c r="A252" s="8" t="s">
        <v>38</v>
      </c>
      <c r="B252" s="8">
        <v>2010</v>
      </c>
      <c r="C252" s="8" t="s">
        <v>10</v>
      </c>
      <c r="D252" s="8" t="s">
        <v>25</v>
      </c>
      <c r="E252" s="8" t="s">
        <v>27</v>
      </c>
      <c r="F252" s="15"/>
      <c r="G252" s="15"/>
      <c r="H252" s="26"/>
      <c r="J252" s="46" t="e">
        <f>+IF(A252=#REF!,"si","no")</f>
        <v>#REF!</v>
      </c>
    </row>
    <row r="253" spans="1:14" x14ac:dyDescent="0.2">
      <c r="A253" s="8" t="s">
        <v>38</v>
      </c>
      <c r="B253" s="8">
        <v>2010</v>
      </c>
      <c r="C253" s="8" t="s">
        <v>10</v>
      </c>
      <c r="D253" s="8" t="s">
        <v>25</v>
      </c>
      <c r="E253" s="8" t="s">
        <v>28</v>
      </c>
      <c r="F253" s="15"/>
      <c r="G253" s="15"/>
      <c r="H253" s="26"/>
      <c r="J253" s="46" t="e">
        <f>+IF(A253=#REF!,"si","no")</f>
        <v>#REF!</v>
      </c>
    </row>
    <row r="254" spans="1:14" x14ac:dyDescent="0.2">
      <c r="A254" s="8" t="s">
        <v>38</v>
      </c>
      <c r="B254" s="8">
        <v>2010</v>
      </c>
      <c r="C254" s="8" t="s">
        <v>10</v>
      </c>
      <c r="D254" s="8" t="s">
        <v>25</v>
      </c>
      <c r="E254" s="8" t="s">
        <v>40</v>
      </c>
      <c r="F254" s="15">
        <v>7.25265878</v>
      </c>
      <c r="G254" s="15">
        <v>3.7193121948717951</v>
      </c>
      <c r="H254" s="26">
        <v>0.27006742217401331</v>
      </c>
      <c r="J254" s="46" t="e">
        <f>+IF(A254=#REF!,"si","no")</f>
        <v>#REF!</v>
      </c>
      <c r="N254" t="s">
        <v>29</v>
      </c>
    </row>
    <row r="255" spans="1:14" x14ac:dyDescent="0.2">
      <c r="A255" s="8" t="s">
        <v>38</v>
      </c>
      <c r="B255" s="8">
        <v>2011</v>
      </c>
      <c r="C255" s="8" t="s">
        <v>10</v>
      </c>
      <c r="D255" s="8" t="s">
        <v>25</v>
      </c>
      <c r="E255" s="8" t="s">
        <v>26</v>
      </c>
      <c r="F255" s="15">
        <v>11.77754515</v>
      </c>
      <c r="G255" s="15">
        <v>5.9630120753379572</v>
      </c>
      <c r="H255" s="26">
        <v>0.40820175314669044</v>
      </c>
      <c r="J255" s="46" t="e">
        <f>+IF(A255=#REF!,"si","no")</f>
        <v>#REF!</v>
      </c>
    </row>
    <row r="256" spans="1:14" x14ac:dyDescent="0.2">
      <c r="A256" s="8" t="s">
        <v>38</v>
      </c>
      <c r="B256" s="8">
        <v>2011</v>
      </c>
      <c r="C256" s="8" t="s">
        <v>10</v>
      </c>
      <c r="D256" s="8" t="s">
        <v>25</v>
      </c>
      <c r="E256" s="8" t="s">
        <v>27</v>
      </c>
      <c r="F256" s="15"/>
      <c r="G256" s="15"/>
      <c r="H256" s="26"/>
      <c r="J256" s="46" t="e">
        <f>+IF(A256=#REF!,"si","no")</f>
        <v>#REF!</v>
      </c>
    </row>
    <row r="257" spans="1:10" x14ac:dyDescent="0.2">
      <c r="A257" s="8" t="s">
        <v>38</v>
      </c>
      <c r="B257" s="8">
        <v>2011</v>
      </c>
      <c r="C257" s="8" t="s">
        <v>10</v>
      </c>
      <c r="D257" s="8" t="s">
        <v>25</v>
      </c>
      <c r="E257" s="8" t="s">
        <v>28</v>
      </c>
      <c r="F257" s="15"/>
      <c r="G257" s="15"/>
      <c r="H257" s="26"/>
      <c r="J257" s="46" t="e">
        <f>+IF(A257=#REF!,"si","no")</f>
        <v>#REF!</v>
      </c>
    </row>
    <row r="258" spans="1:10" x14ac:dyDescent="0.2">
      <c r="A258" s="8" t="s">
        <v>38</v>
      </c>
      <c r="B258" s="8">
        <v>2011</v>
      </c>
      <c r="C258" s="8" t="s">
        <v>10</v>
      </c>
      <c r="D258" s="8" t="s">
        <v>25</v>
      </c>
      <c r="E258" s="8" t="s">
        <v>40</v>
      </c>
      <c r="F258" s="15">
        <v>11.77754515</v>
      </c>
      <c r="G258" s="15">
        <v>5.9630120753379572</v>
      </c>
      <c r="H258" s="26">
        <v>0.40820175314669044</v>
      </c>
      <c r="J258" s="46" t="e">
        <f>+IF(A258=#REF!,"si","no")</f>
        <v>#REF!</v>
      </c>
    </row>
    <row r="259" spans="1:10" x14ac:dyDescent="0.2">
      <c r="A259" s="8" t="s">
        <v>38</v>
      </c>
      <c r="B259" s="8">
        <v>2012</v>
      </c>
      <c r="C259" s="8" t="s">
        <v>10</v>
      </c>
      <c r="D259" s="8" t="s">
        <v>25</v>
      </c>
      <c r="E259" s="8" t="s">
        <v>26</v>
      </c>
      <c r="F259" s="15">
        <v>8.9215969899999994</v>
      </c>
      <c r="G259" s="15">
        <v>4.619955978457873</v>
      </c>
      <c r="H259" s="26">
        <v>0.30336572432637349</v>
      </c>
      <c r="J259" s="46" t="e">
        <f>+IF(A259=#REF!,"si","no")</f>
        <v>#REF!</v>
      </c>
    </row>
    <row r="260" spans="1:10" x14ac:dyDescent="0.2">
      <c r="A260" s="8" t="s">
        <v>38</v>
      </c>
      <c r="B260" s="8">
        <v>2012</v>
      </c>
      <c r="C260" s="8" t="s">
        <v>10</v>
      </c>
      <c r="D260" s="8" t="s">
        <v>25</v>
      </c>
      <c r="E260" s="8" t="s">
        <v>27</v>
      </c>
      <c r="F260" s="15"/>
      <c r="G260" s="15"/>
      <c r="H260" s="26"/>
      <c r="J260" s="46" t="e">
        <f>+IF(A260=#REF!,"si","no")</f>
        <v>#REF!</v>
      </c>
    </row>
    <row r="261" spans="1:10" x14ac:dyDescent="0.2">
      <c r="A261" s="8" t="s">
        <v>38</v>
      </c>
      <c r="B261" s="8">
        <v>2012</v>
      </c>
      <c r="C261" s="8" t="s">
        <v>10</v>
      </c>
      <c r="D261" s="8" t="s">
        <v>25</v>
      </c>
      <c r="E261" s="8" t="s">
        <v>28</v>
      </c>
      <c r="F261" s="15"/>
      <c r="G261" s="15"/>
      <c r="H261" s="26"/>
      <c r="J261" s="46" t="e">
        <f>+IF(A261=#REF!,"si","no")</f>
        <v>#REF!</v>
      </c>
    </row>
    <row r="262" spans="1:10" x14ac:dyDescent="0.2">
      <c r="A262" s="8" t="s">
        <v>38</v>
      </c>
      <c r="B262" s="8">
        <v>2012</v>
      </c>
      <c r="C262" s="8" t="s">
        <v>10</v>
      </c>
      <c r="D262" s="8" t="s">
        <v>25</v>
      </c>
      <c r="E262" s="8" t="s">
        <v>40</v>
      </c>
      <c r="F262" s="15">
        <v>8.9215969899999994</v>
      </c>
      <c r="G262" s="15">
        <v>4.619955978457873</v>
      </c>
      <c r="H262" s="26">
        <v>0.30336572432637349</v>
      </c>
      <c r="J262" s="46" t="e">
        <f>+IF(A262=#REF!,"si","no")</f>
        <v>#REF!</v>
      </c>
    </row>
    <row r="263" spans="1:10" x14ac:dyDescent="0.2">
      <c r="A263" s="8" t="s">
        <v>38</v>
      </c>
      <c r="B263" s="8">
        <v>2013</v>
      </c>
      <c r="C263" s="8" t="s">
        <v>10</v>
      </c>
      <c r="D263" s="8" t="s">
        <v>25</v>
      </c>
      <c r="E263" s="8" t="s">
        <v>26</v>
      </c>
      <c r="F263" s="15">
        <v>11.744931410000001</v>
      </c>
      <c r="G263" s="15">
        <v>5.8461579940268802</v>
      </c>
      <c r="H263" s="26">
        <v>0.37014739569509458</v>
      </c>
      <c r="J263" s="46" t="e">
        <f>+IF(A263=#REF!,"si","no")</f>
        <v>#REF!</v>
      </c>
    </row>
    <row r="264" spans="1:10" x14ac:dyDescent="0.2">
      <c r="A264" s="8" t="s">
        <v>38</v>
      </c>
      <c r="B264" s="8">
        <v>2013</v>
      </c>
      <c r="C264" s="8" t="s">
        <v>10</v>
      </c>
      <c r="D264" s="8" t="s">
        <v>25</v>
      </c>
      <c r="E264" s="8" t="s">
        <v>27</v>
      </c>
      <c r="F264" s="15"/>
      <c r="G264" s="15"/>
      <c r="H264" s="26"/>
      <c r="J264" s="46" t="e">
        <f>+IF(A264=#REF!,"si","no")</f>
        <v>#REF!</v>
      </c>
    </row>
    <row r="265" spans="1:10" x14ac:dyDescent="0.2">
      <c r="A265" s="8" t="s">
        <v>38</v>
      </c>
      <c r="B265" s="8">
        <v>2013</v>
      </c>
      <c r="C265" s="8" t="s">
        <v>10</v>
      </c>
      <c r="D265" s="8" t="s">
        <v>25</v>
      </c>
      <c r="E265" s="8" t="s">
        <v>28</v>
      </c>
      <c r="F265" s="15"/>
      <c r="G265" s="15"/>
      <c r="H265" s="26"/>
      <c r="J265" s="46" t="e">
        <f>+IF(A265=#REF!,"si","no")</f>
        <v>#REF!</v>
      </c>
    </row>
    <row r="266" spans="1:10" x14ac:dyDescent="0.2">
      <c r="A266" s="8" t="s">
        <v>38</v>
      </c>
      <c r="B266" s="8">
        <v>2013</v>
      </c>
      <c r="C266" s="8" t="s">
        <v>10</v>
      </c>
      <c r="D266" s="8" t="s">
        <v>25</v>
      </c>
      <c r="E266" s="8" t="s">
        <v>40</v>
      </c>
      <c r="F266" s="15">
        <v>11.744931410000001</v>
      </c>
      <c r="G266" s="15">
        <v>5.8461579940268802</v>
      </c>
      <c r="H266" s="26">
        <v>0.37014739569509458</v>
      </c>
      <c r="J266" s="46" t="e">
        <f>+IF(A266=#REF!,"si","no")</f>
        <v>#REF!</v>
      </c>
    </row>
    <row r="267" spans="1:10" x14ac:dyDescent="0.2">
      <c r="A267" s="8" t="s">
        <v>38</v>
      </c>
      <c r="B267" s="8">
        <v>2014</v>
      </c>
      <c r="C267" s="8" t="s">
        <v>10</v>
      </c>
      <c r="D267" s="8" t="s">
        <v>25</v>
      </c>
      <c r="E267" s="8" t="s">
        <v>26</v>
      </c>
      <c r="F267" s="15">
        <v>19.876044490000002</v>
      </c>
      <c r="G267" s="15">
        <v>9.8935014883026398</v>
      </c>
      <c r="H267" s="26">
        <v>0.59498953716130354</v>
      </c>
      <c r="J267" s="46" t="e">
        <f>+IF(A267=#REF!,"si","no")</f>
        <v>#REF!</v>
      </c>
    </row>
    <row r="268" spans="1:10" x14ac:dyDescent="0.2">
      <c r="A268" s="8" t="s">
        <v>38</v>
      </c>
      <c r="B268" s="8">
        <v>2014</v>
      </c>
      <c r="C268" s="8" t="s">
        <v>10</v>
      </c>
      <c r="D268" s="8" t="s">
        <v>25</v>
      </c>
      <c r="E268" s="8" t="s">
        <v>27</v>
      </c>
      <c r="F268" s="15"/>
      <c r="G268" s="15"/>
      <c r="H268" s="26"/>
      <c r="J268" s="46" t="e">
        <f>+IF(A268=#REF!,"si","no")</f>
        <v>#REF!</v>
      </c>
    </row>
    <row r="269" spans="1:10" x14ac:dyDescent="0.2">
      <c r="A269" s="8" t="s">
        <v>38</v>
      </c>
      <c r="B269" s="8">
        <v>2014</v>
      </c>
      <c r="C269" s="8" t="s">
        <v>10</v>
      </c>
      <c r="D269" s="8" t="s">
        <v>25</v>
      </c>
      <c r="E269" s="8" t="s">
        <v>28</v>
      </c>
      <c r="F269" s="15"/>
      <c r="G269" s="15"/>
      <c r="H269" s="26"/>
      <c r="J269" s="46" t="e">
        <f>+IF(A269=#REF!,"si","no")</f>
        <v>#REF!</v>
      </c>
    </row>
    <row r="270" spans="1:10" x14ac:dyDescent="0.2">
      <c r="A270" s="8" t="s">
        <v>38</v>
      </c>
      <c r="B270" s="8">
        <v>2014</v>
      </c>
      <c r="C270" s="8" t="s">
        <v>10</v>
      </c>
      <c r="D270" s="8" t="s">
        <v>25</v>
      </c>
      <c r="E270" s="8" t="s">
        <v>40</v>
      </c>
      <c r="F270" s="15">
        <v>19.876044490000002</v>
      </c>
      <c r="G270" s="15">
        <v>9.8935014883026398</v>
      </c>
      <c r="H270" s="26">
        <v>0.59498953716130354</v>
      </c>
      <c r="J270" s="46" t="e">
        <f>+IF(A270=#REF!,"si","no")</f>
        <v>#REF!</v>
      </c>
    </row>
    <row r="271" spans="1:10" x14ac:dyDescent="0.2">
      <c r="A271" s="8" t="s">
        <v>38</v>
      </c>
      <c r="B271" s="8">
        <v>2015</v>
      </c>
      <c r="C271" s="8" t="s">
        <v>10</v>
      </c>
      <c r="D271" s="8" t="s">
        <v>25</v>
      </c>
      <c r="E271" s="8" t="s">
        <v>26</v>
      </c>
      <c r="F271" s="15">
        <v>23.37257645</v>
      </c>
      <c r="G271" s="15">
        <v>11.657145361596012</v>
      </c>
      <c r="H271" s="26">
        <v>0.6762527200490106</v>
      </c>
      <c r="J271" s="46" t="e">
        <f>+IF(A271=#REF!,"si","no")</f>
        <v>#REF!</v>
      </c>
    </row>
    <row r="272" spans="1:10" x14ac:dyDescent="0.2">
      <c r="A272" s="8" t="s">
        <v>38</v>
      </c>
      <c r="B272" s="8">
        <v>2015</v>
      </c>
      <c r="C272" s="8" t="s">
        <v>10</v>
      </c>
      <c r="D272" s="8" t="s">
        <v>25</v>
      </c>
      <c r="E272" s="8" t="s">
        <v>27</v>
      </c>
      <c r="F272" s="15"/>
      <c r="G272" s="15"/>
      <c r="H272" s="26"/>
      <c r="J272" s="46" t="e">
        <f>+IF(A272=#REF!,"si","no")</f>
        <v>#REF!</v>
      </c>
    </row>
    <row r="273" spans="1:10" x14ac:dyDescent="0.2">
      <c r="A273" s="8" t="s">
        <v>38</v>
      </c>
      <c r="B273" s="8">
        <v>2015</v>
      </c>
      <c r="C273" s="8" t="s">
        <v>10</v>
      </c>
      <c r="D273" s="8" t="s">
        <v>25</v>
      </c>
      <c r="E273" s="8" t="s">
        <v>28</v>
      </c>
      <c r="F273" s="15"/>
      <c r="G273" s="15"/>
      <c r="H273" s="26"/>
      <c r="J273" s="46" t="e">
        <f>+IF(A273=#REF!,"si","no")</f>
        <v>#REF!</v>
      </c>
    </row>
    <row r="274" spans="1:10" x14ac:dyDescent="0.2">
      <c r="A274" s="8" t="s">
        <v>38</v>
      </c>
      <c r="B274" s="8">
        <v>2015</v>
      </c>
      <c r="C274" s="8" t="s">
        <v>10</v>
      </c>
      <c r="D274" s="8" t="s">
        <v>25</v>
      </c>
      <c r="E274" s="8" t="s">
        <v>40</v>
      </c>
      <c r="F274" s="15">
        <v>23.37257645</v>
      </c>
      <c r="G274" s="15">
        <v>11.657145361596012</v>
      </c>
      <c r="H274" s="26">
        <v>0.6762527200490106</v>
      </c>
      <c r="J274" s="46" t="e">
        <f>+IF(A274=#REF!,"si","no")</f>
        <v>#REF!</v>
      </c>
    </row>
    <row r="275" spans="1:10" x14ac:dyDescent="0.2">
      <c r="A275" s="8" t="s">
        <v>38</v>
      </c>
      <c r="B275" s="8">
        <v>2016</v>
      </c>
      <c r="C275" s="8" t="s">
        <v>10</v>
      </c>
      <c r="D275" s="8" t="s">
        <v>25</v>
      </c>
      <c r="E275" s="8" t="s">
        <v>26</v>
      </c>
      <c r="F275" s="15">
        <v>29.188199300000001</v>
      </c>
      <c r="G275" s="15">
        <v>14.609439561539617</v>
      </c>
      <c r="H275" s="26">
        <v>0.82302056734227491</v>
      </c>
      <c r="J275" s="46" t="e">
        <f>+IF(A275=#REF!,"si","no")</f>
        <v>#REF!</v>
      </c>
    </row>
    <row r="276" spans="1:10" x14ac:dyDescent="0.2">
      <c r="A276" s="8" t="s">
        <v>38</v>
      </c>
      <c r="B276" s="8">
        <v>2016</v>
      </c>
      <c r="C276" s="8" t="s">
        <v>10</v>
      </c>
      <c r="D276" s="8" t="s">
        <v>25</v>
      </c>
      <c r="E276" s="8" t="s">
        <v>27</v>
      </c>
      <c r="F276" s="15"/>
      <c r="G276" s="15"/>
      <c r="H276" s="26"/>
      <c r="J276" s="46" t="e">
        <f>+IF(A276=#REF!,"si","no")</f>
        <v>#REF!</v>
      </c>
    </row>
    <row r="277" spans="1:10" x14ac:dyDescent="0.2">
      <c r="A277" s="8" t="s">
        <v>38</v>
      </c>
      <c r="B277" s="8">
        <v>2016</v>
      </c>
      <c r="C277" s="8" t="s">
        <v>10</v>
      </c>
      <c r="D277" s="8" t="s">
        <v>25</v>
      </c>
      <c r="E277" s="8" t="s">
        <v>28</v>
      </c>
      <c r="F277" s="15"/>
      <c r="G277" s="15"/>
      <c r="H277" s="26"/>
      <c r="J277" s="46" t="e">
        <f>+IF(A277=#REF!,"si","no")</f>
        <v>#REF!</v>
      </c>
    </row>
    <row r="278" spans="1:10" x14ac:dyDescent="0.2">
      <c r="A278" s="8" t="s">
        <v>38</v>
      </c>
      <c r="B278" s="8">
        <v>2016</v>
      </c>
      <c r="C278" s="8" t="s">
        <v>10</v>
      </c>
      <c r="D278" s="8" t="s">
        <v>25</v>
      </c>
      <c r="E278" s="8" t="s">
        <v>40</v>
      </c>
      <c r="F278" s="15">
        <v>29.188199300000001</v>
      </c>
      <c r="G278" s="15">
        <v>14.609439561539617</v>
      </c>
      <c r="H278" s="26">
        <v>0.82302056734227491</v>
      </c>
      <c r="J278" s="46" t="e">
        <f>+IF(A278=#REF!,"si","no")</f>
        <v>#REF!</v>
      </c>
    </row>
    <row r="279" spans="1:10" x14ac:dyDescent="0.2">
      <c r="A279" s="8" t="s">
        <v>38</v>
      </c>
      <c r="B279" s="8">
        <v>2017</v>
      </c>
      <c r="C279" s="8" t="s">
        <v>10</v>
      </c>
      <c r="D279" s="8" t="s">
        <v>25</v>
      </c>
      <c r="E279" s="8" t="s">
        <v>26</v>
      </c>
      <c r="F279" s="15">
        <v>17.788476409999998</v>
      </c>
      <c r="G279" s="15">
        <v>8.8897933083458263</v>
      </c>
      <c r="H279" s="26">
        <v>0.48403707581669897</v>
      </c>
      <c r="J279" s="46" t="e">
        <f>+IF(A279=#REF!,"si","no")</f>
        <v>#REF!</v>
      </c>
    </row>
    <row r="280" spans="1:10" x14ac:dyDescent="0.2">
      <c r="A280" s="8" t="s">
        <v>38</v>
      </c>
      <c r="B280" s="8">
        <v>2017</v>
      </c>
      <c r="C280" s="8" t="s">
        <v>10</v>
      </c>
      <c r="D280" s="8" t="s">
        <v>25</v>
      </c>
      <c r="E280" s="8" t="s">
        <v>27</v>
      </c>
      <c r="F280" s="15"/>
      <c r="G280" s="15"/>
      <c r="H280" s="26"/>
      <c r="J280" s="46" t="e">
        <f>+IF(A280=#REF!,"si","no")</f>
        <v>#REF!</v>
      </c>
    </row>
    <row r="281" spans="1:10" x14ac:dyDescent="0.2">
      <c r="A281" s="8" t="s">
        <v>38</v>
      </c>
      <c r="B281" s="8">
        <v>2017</v>
      </c>
      <c r="C281" s="8" t="s">
        <v>10</v>
      </c>
      <c r="D281" s="8" t="s">
        <v>25</v>
      </c>
      <c r="E281" s="8" t="s">
        <v>28</v>
      </c>
      <c r="F281" s="15"/>
      <c r="G281" s="15"/>
      <c r="H281" s="26"/>
      <c r="J281" s="46" t="e">
        <f>+IF(A281=#REF!,"si","no")</f>
        <v>#REF!</v>
      </c>
    </row>
    <row r="282" spans="1:10" x14ac:dyDescent="0.2">
      <c r="A282" s="8" t="s">
        <v>38</v>
      </c>
      <c r="B282" s="8">
        <v>2017</v>
      </c>
      <c r="C282" s="8" t="s">
        <v>10</v>
      </c>
      <c r="D282" s="8" t="s">
        <v>25</v>
      </c>
      <c r="E282" s="8" t="s">
        <v>40</v>
      </c>
      <c r="F282" s="15">
        <v>17.788476409999998</v>
      </c>
      <c r="G282" s="15">
        <v>8.8897933083458263</v>
      </c>
      <c r="H282" s="26">
        <v>0.48403707581669897</v>
      </c>
      <c r="J282" s="46" t="e">
        <f>+IF(A282=#REF!,"si","no")</f>
        <v>#REF!</v>
      </c>
    </row>
    <row r="283" spans="1:10" x14ac:dyDescent="0.2">
      <c r="A283" s="8" t="s">
        <v>38</v>
      </c>
      <c r="B283" s="8">
        <v>2018</v>
      </c>
      <c r="C283" s="8" t="s">
        <v>10</v>
      </c>
      <c r="D283" s="8" t="s">
        <v>25</v>
      </c>
      <c r="E283" s="8" t="s">
        <v>26</v>
      </c>
      <c r="F283" s="15">
        <v>17.275676179999998</v>
      </c>
      <c r="G283" s="15">
        <v>8.6421591695847901</v>
      </c>
      <c r="H283" s="26">
        <v>0.45105214872571975</v>
      </c>
      <c r="J283" s="46" t="e">
        <f>+IF(A283=#REF!,"si","no")</f>
        <v>#REF!</v>
      </c>
    </row>
    <row r="284" spans="1:10" x14ac:dyDescent="0.2">
      <c r="A284" s="8" t="s">
        <v>38</v>
      </c>
      <c r="B284" s="8">
        <v>2018</v>
      </c>
      <c r="C284" s="8" t="s">
        <v>10</v>
      </c>
      <c r="D284" s="8" t="s">
        <v>25</v>
      </c>
      <c r="E284" s="8" t="s">
        <v>27</v>
      </c>
      <c r="F284" s="15"/>
      <c r="G284" s="15"/>
      <c r="H284" s="26"/>
      <c r="J284" s="46" t="e">
        <f>+IF(A284=#REF!,"si","no")</f>
        <v>#REF!</v>
      </c>
    </row>
    <row r="285" spans="1:10" x14ac:dyDescent="0.2">
      <c r="A285" s="8" t="s">
        <v>38</v>
      </c>
      <c r="B285" s="8">
        <v>2018</v>
      </c>
      <c r="C285" s="8" t="s">
        <v>10</v>
      </c>
      <c r="D285" s="8" t="s">
        <v>25</v>
      </c>
      <c r="E285" s="8" t="s">
        <v>28</v>
      </c>
      <c r="F285" s="15"/>
      <c r="G285" s="15"/>
      <c r="H285" s="26"/>
      <c r="J285" s="46" t="e">
        <f>+IF(A285=#REF!,"si","no")</f>
        <v>#REF!</v>
      </c>
    </row>
    <row r="286" spans="1:10" x14ac:dyDescent="0.2">
      <c r="A286" s="8" t="s">
        <v>38</v>
      </c>
      <c r="B286" s="8">
        <v>2018</v>
      </c>
      <c r="C286" s="8" t="s">
        <v>10</v>
      </c>
      <c r="D286" s="8" t="s">
        <v>25</v>
      </c>
      <c r="E286" s="8" t="s">
        <v>40</v>
      </c>
      <c r="F286" s="15">
        <v>17.275676179999998</v>
      </c>
      <c r="G286" s="15">
        <v>8.6421591695847901</v>
      </c>
      <c r="H286" s="26">
        <v>0.45105214872571975</v>
      </c>
      <c r="J286" s="46" t="e">
        <f>+IF(A286=#REF!,"si","no")</f>
        <v>#REF!</v>
      </c>
    </row>
    <row r="287" spans="1:10" x14ac:dyDescent="0.2">
      <c r="A287" s="8" t="s">
        <v>38</v>
      </c>
      <c r="B287" s="8">
        <v>2019</v>
      </c>
      <c r="C287" s="8" t="s">
        <v>10</v>
      </c>
      <c r="D287" s="8" t="s">
        <v>25</v>
      </c>
      <c r="E287" s="8" t="s">
        <v>26</v>
      </c>
      <c r="F287" s="15">
        <v>21.677105859999998</v>
      </c>
      <c r="G287" s="15">
        <v>10.838552929999999</v>
      </c>
      <c r="H287" s="26">
        <v>0.54657352143217341</v>
      </c>
      <c r="J287" s="46" t="e">
        <f>+IF(A287=#REF!,"si","no")</f>
        <v>#REF!</v>
      </c>
    </row>
    <row r="288" spans="1:10" x14ac:dyDescent="0.2">
      <c r="A288" s="8" t="s">
        <v>38</v>
      </c>
      <c r="B288" s="8">
        <v>2019</v>
      </c>
      <c r="C288" s="8" t="s">
        <v>10</v>
      </c>
      <c r="D288" s="8" t="s">
        <v>25</v>
      </c>
      <c r="E288" s="8" t="s">
        <v>27</v>
      </c>
      <c r="F288" s="15"/>
      <c r="G288" s="15"/>
      <c r="H288" s="26"/>
      <c r="J288" s="46" t="e">
        <f>+IF(A288=#REF!,"si","no")</f>
        <v>#REF!</v>
      </c>
    </row>
    <row r="289" spans="1:10" x14ac:dyDescent="0.2">
      <c r="A289" s="8" t="s">
        <v>38</v>
      </c>
      <c r="B289" s="8">
        <v>2019</v>
      </c>
      <c r="C289" s="8" t="s">
        <v>10</v>
      </c>
      <c r="D289" s="8" t="s">
        <v>25</v>
      </c>
      <c r="E289" s="8" t="s">
        <v>28</v>
      </c>
      <c r="F289" s="15"/>
      <c r="G289" s="15"/>
      <c r="H289" s="26"/>
      <c r="J289" s="46" t="e">
        <f>+IF(A289=#REF!,"si","no")</f>
        <v>#REF!</v>
      </c>
    </row>
    <row r="290" spans="1:10" x14ac:dyDescent="0.2">
      <c r="A290" s="8" t="s">
        <v>38</v>
      </c>
      <c r="B290" s="8">
        <v>2019</v>
      </c>
      <c r="C290" s="8" t="s">
        <v>10</v>
      </c>
      <c r="D290" s="8" t="s">
        <v>25</v>
      </c>
      <c r="E290" s="8" t="s">
        <v>40</v>
      </c>
      <c r="F290" s="15">
        <v>21.677105859999998</v>
      </c>
      <c r="G290" s="15">
        <v>10.838552929999999</v>
      </c>
      <c r="H290" s="26">
        <v>0.54657352143217341</v>
      </c>
      <c r="J290" s="46" t="e">
        <f>+IF(A290=#REF!,"si","no")</f>
        <v>#REF!</v>
      </c>
    </row>
    <row r="291" spans="1:10" x14ac:dyDescent="0.2">
      <c r="A291" s="8" t="s">
        <v>38</v>
      </c>
      <c r="B291" s="8">
        <v>2020</v>
      </c>
      <c r="C291" s="8" t="s">
        <v>10</v>
      </c>
      <c r="D291" s="8" t="s">
        <v>25</v>
      </c>
      <c r="E291" s="8" t="s">
        <v>26</v>
      </c>
      <c r="F291" s="15">
        <v>23.013225860000002</v>
      </c>
      <c r="G291" s="15">
        <v>11.400493337846857</v>
      </c>
      <c r="H291" s="26">
        <v>0.66825869506722502</v>
      </c>
      <c r="J291" s="46" t="e">
        <f>+IF(A291=#REF!,"si","no")</f>
        <v>#REF!</v>
      </c>
    </row>
    <row r="292" spans="1:10" x14ac:dyDescent="0.2">
      <c r="A292" s="8" t="s">
        <v>38</v>
      </c>
      <c r="B292" s="8">
        <v>2020</v>
      </c>
      <c r="C292" s="8" t="s">
        <v>10</v>
      </c>
      <c r="D292" s="8" t="s">
        <v>25</v>
      </c>
      <c r="E292" s="8" t="s">
        <v>27</v>
      </c>
      <c r="F292" s="15"/>
      <c r="G292" s="15">
        <v>0</v>
      </c>
      <c r="H292" s="26">
        <v>0</v>
      </c>
      <c r="J292" s="46" t="e">
        <f>+IF(A292=#REF!,"si","no")</f>
        <v>#REF!</v>
      </c>
    </row>
    <row r="293" spans="1:10" x14ac:dyDescent="0.2">
      <c r="A293" s="8" t="s">
        <v>38</v>
      </c>
      <c r="B293" s="8">
        <v>2020</v>
      </c>
      <c r="C293" s="8" t="s">
        <v>10</v>
      </c>
      <c r="D293" s="8" t="s">
        <v>25</v>
      </c>
      <c r="E293" s="8" t="s">
        <v>28</v>
      </c>
      <c r="F293" s="15"/>
      <c r="G293" s="15">
        <v>0</v>
      </c>
      <c r="H293" s="26">
        <v>0</v>
      </c>
      <c r="J293" s="46" t="e">
        <f>+IF(A293=#REF!,"si","no")</f>
        <v>#REF!</v>
      </c>
    </row>
    <row r="294" spans="1:10" x14ac:dyDescent="0.2">
      <c r="A294" s="8" t="s">
        <v>38</v>
      </c>
      <c r="B294" s="8">
        <v>2020</v>
      </c>
      <c r="C294" s="8" t="s">
        <v>10</v>
      </c>
      <c r="D294" s="8" t="s">
        <v>25</v>
      </c>
      <c r="E294" s="8" t="s">
        <v>40</v>
      </c>
      <c r="F294" s="15">
        <v>23.013225860000002</v>
      </c>
      <c r="G294" s="15">
        <v>11.400493337846857</v>
      </c>
      <c r="H294" s="26">
        <v>0.66825869506722502</v>
      </c>
      <c r="J294" s="46" t="e">
        <f>+IF(A294=#REF!,"si","no")</f>
        <v>#REF!</v>
      </c>
    </row>
    <row r="295" spans="1:10" x14ac:dyDescent="0.2">
      <c r="A295" s="8" t="s">
        <v>38</v>
      </c>
      <c r="B295" s="8">
        <v>2021</v>
      </c>
      <c r="C295" s="8" t="s">
        <v>10</v>
      </c>
      <c r="D295" s="8" t="s">
        <v>25</v>
      </c>
      <c r="E295" s="8" t="s">
        <v>26</v>
      </c>
      <c r="F295" s="15">
        <v>10.122059539999999</v>
      </c>
      <c r="G295" s="15">
        <v>5.0610297699999993</v>
      </c>
      <c r="H295" s="26">
        <v>0.26511418386589836</v>
      </c>
      <c r="J295" s="46" t="e">
        <f>+IF(A295=#REF!,"si","no")</f>
        <v>#REF!</v>
      </c>
    </row>
    <row r="296" spans="1:10" x14ac:dyDescent="0.2">
      <c r="A296" s="8" t="s">
        <v>38</v>
      </c>
      <c r="B296" s="8">
        <v>2021</v>
      </c>
      <c r="C296" s="8" t="s">
        <v>10</v>
      </c>
      <c r="D296" s="8" t="s">
        <v>25</v>
      </c>
      <c r="E296" s="8" t="s">
        <v>27</v>
      </c>
      <c r="F296" s="15"/>
      <c r="G296" s="15">
        <v>0</v>
      </c>
      <c r="H296" s="26">
        <v>0</v>
      </c>
      <c r="J296" s="46" t="e">
        <f>+IF(A296=#REF!,"si","no")</f>
        <v>#REF!</v>
      </c>
    </row>
    <row r="297" spans="1:10" x14ac:dyDescent="0.2">
      <c r="A297" s="8" t="s">
        <v>38</v>
      </c>
      <c r="B297" s="8">
        <v>2021</v>
      </c>
      <c r="C297" s="8" t="s">
        <v>10</v>
      </c>
      <c r="D297" s="8" t="s">
        <v>25</v>
      </c>
      <c r="E297" s="8" t="s">
        <v>28</v>
      </c>
      <c r="F297" s="15"/>
      <c r="G297" s="15">
        <v>0</v>
      </c>
      <c r="H297" s="26">
        <v>0</v>
      </c>
      <c r="J297" s="46" t="e">
        <f>+IF(A297=#REF!,"si","no")</f>
        <v>#REF!</v>
      </c>
    </row>
    <row r="298" spans="1:10" x14ac:dyDescent="0.2">
      <c r="A298" s="8" t="s">
        <v>38</v>
      </c>
      <c r="B298" s="8">
        <v>2021</v>
      </c>
      <c r="C298" s="8" t="s">
        <v>10</v>
      </c>
      <c r="D298" s="8" t="s">
        <v>25</v>
      </c>
      <c r="E298" s="8" t="s">
        <v>40</v>
      </c>
      <c r="F298" s="15">
        <v>10.122059539999999</v>
      </c>
      <c r="G298" s="15">
        <v>5.0610297699999993</v>
      </c>
      <c r="H298" s="26">
        <v>0.26511418386589836</v>
      </c>
      <c r="J298" s="46" t="e">
        <f>+IF(A298=#REF!,"si","no")</f>
        <v>#REF!</v>
      </c>
    </row>
    <row r="299" spans="1:10" x14ac:dyDescent="0.2">
      <c r="A299" s="8" t="s">
        <v>38</v>
      </c>
      <c r="B299" s="8">
        <v>2008</v>
      </c>
      <c r="C299" s="8" t="s">
        <v>10</v>
      </c>
      <c r="D299" s="8" t="s">
        <v>30</v>
      </c>
      <c r="E299" s="8" t="s">
        <v>31</v>
      </c>
      <c r="F299" s="15">
        <v>41.652000000000001</v>
      </c>
      <c r="G299" s="15">
        <v>21.29121300414047</v>
      </c>
      <c r="H299" s="26">
        <v>1.5755621769125272</v>
      </c>
      <c r="J299" s="46" t="e">
        <f>+IF(A299=#REF!,"si","no")</f>
        <v>#REF!</v>
      </c>
    </row>
    <row r="300" spans="1:10" x14ac:dyDescent="0.2">
      <c r="A300" s="8" t="s">
        <v>38</v>
      </c>
      <c r="B300" s="8">
        <v>2008</v>
      </c>
      <c r="C300" s="8" t="s">
        <v>10</v>
      </c>
      <c r="D300" s="8" t="s">
        <v>30</v>
      </c>
      <c r="E300" s="8" t="s">
        <v>32</v>
      </c>
      <c r="F300" s="15"/>
      <c r="G300" s="15"/>
      <c r="H300" s="26"/>
      <c r="J300" s="46" t="e">
        <f>+IF(A300=#REF!,"si","no")</f>
        <v>#REF!</v>
      </c>
    </row>
    <row r="301" spans="1:10" x14ac:dyDescent="0.2">
      <c r="A301" s="8" t="s">
        <v>38</v>
      </c>
      <c r="B301" s="8">
        <v>2008</v>
      </c>
      <c r="C301" s="8" t="s">
        <v>10</v>
      </c>
      <c r="D301" s="8" t="s">
        <v>30</v>
      </c>
      <c r="E301" s="8" t="s">
        <v>40</v>
      </c>
      <c r="F301" s="15">
        <v>41.652000000000001</v>
      </c>
      <c r="G301" s="15">
        <v>21.29121300414047</v>
      </c>
      <c r="H301" s="26">
        <v>1.5755621769125272</v>
      </c>
      <c r="J301" s="46" t="e">
        <f>+IF(A301=#REF!,"si","no")</f>
        <v>#REF!</v>
      </c>
    </row>
    <row r="302" spans="1:10" x14ac:dyDescent="0.2">
      <c r="A302" s="8" t="s">
        <v>38</v>
      </c>
      <c r="B302" s="8">
        <v>2009</v>
      </c>
      <c r="C302" s="8" t="s">
        <v>10</v>
      </c>
      <c r="D302" s="8" t="s">
        <v>30</v>
      </c>
      <c r="E302" s="8" t="s">
        <v>31</v>
      </c>
      <c r="F302" s="15">
        <v>43.643344000000006</v>
      </c>
      <c r="G302" s="15">
        <v>22.378906778791922</v>
      </c>
      <c r="H302" s="26">
        <v>1.6988320556092278</v>
      </c>
      <c r="J302" s="46" t="e">
        <f>+IF(A302=#REF!,"si","no")</f>
        <v>#REF!</v>
      </c>
    </row>
    <row r="303" spans="1:10" x14ac:dyDescent="0.2">
      <c r="A303" s="8" t="s">
        <v>38</v>
      </c>
      <c r="B303" s="8">
        <v>2009</v>
      </c>
      <c r="C303" s="8" t="s">
        <v>10</v>
      </c>
      <c r="D303" s="8" t="s">
        <v>30</v>
      </c>
      <c r="E303" s="8" t="s">
        <v>32</v>
      </c>
      <c r="F303" s="15"/>
      <c r="G303" s="15"/>
      <c r="H303" s="26"/>
      <c r="J303" s="46" t="e">
        <f>+IF(A303=#REF!,"si","no")</f>
        <v>#REF!</v>
      </c>
    </row>
    <row r="304" spans="1:10" x14ac:dyDescent="0.2">
      <c r="A304" s="8" t="s">
        <v>38</v>
      </c>
      <c r="B304" s="8">
        <v>2009</v>
      </c>
      <c r="C304" s="8" t="s">
        <v>10</v>
      </c>
      <c r="D304" s="8" t="s">
        <v>30</v>
      </c>
      <c r="E304" s="8" t="s">
        <v>40</v>
      </c>
      <c r="F304" s="15">
        <v>43.643344000000006</v>
      </c>
      <c r="G304" s="15">
        <v>22.378906778791922</v>
      </c>
      <c r="H304" s="26">
        <v>1.6988320556092278</v>
      </c>
      <c r="J304" s="46" t="e">
        <f>+IF(A304=#REF!,"si","no")</f>
        <v>#REF!</v>
      </c>
    </row>
    <row r="305" spans="1:14" x14ac:dyDescent="0.2">
      <c r="A305" s="8" t="s">
        <v>38</v>
      </c>
      <c r="B305" s="8">
        <v>2010</v>
      </c>
      <c r="C305" s="8" t="s">
        <v>10</v>
      </c>
      <c r="D305" s="8" t="s">
        <v>30</v>
      </c>
      <c r="E305" s="8" t="s">
        <v>31</v>
      </c>
      <c r="F305" s="15">
        <v>44.372</v>
      </c>
      <c r="G305" s="15">
        <v>22.754871794871796</v>
      </c>
      <c r="H305" s="26">
        <v>1.6522811868319165</v>
      </c>
      <c r="J305" s="46" t="e">
        <f>+IF(A305=#REF!,"si","no")</f>
        <v>#REF!</v>
      </c>
    </row>
    <row r="306" spans="1:14" x14ac:dyDescent="0.2">
      <c r="A306" s="8" t="s">
        <v>38</v>
      </c>
      <c r="B306" s="8">
        <v>2010</v>
      </c>
      <c r="C306" s="8" t="s">
        <v>10</v>
      </c>
      <c r="D306" s="8" t="s">
        <v>30</v>
      </c>
      <c r="E306" s="8" t="s">
        <v>32</v>
      </c>
      <c r="F306" s="15"/>
      <c r="G306" s="15"/>
      <c r="H306" s="26"/>
      <c r="J306" s="46" t="e">
        <f>+IF(A306=#REF!,"si","no")</f>
        <v>#REF!</v>
      </c>
    </row>
    <row r="307" spans="1:14" x14ac:dyDescent="0.2">
      <c r="A307" s="8" t="s">
        <v>38</v>
      </c>
      <c r="B307" s="8">
        <v>2010</v>
      </c>
      <c r="C307" s="8" t="s">
        <v>10</v>
      </c>
      <c r="D307" s="8" t="s">
        <v>30</v>
      </c>
      <c r="E307" s="8" t="s">
        <v>40</v>
      </c>
      <c r="F307" s="15">
        <v>44.372</v>
      </c>
      <c r="G307" s="15">
        <v>22.754871794871796</v>
      </c>
      <c r="H307" s="26">
        <v>1.6522811868319165</v>
      </c>
      <c r="J307" s="46" t="e">
        <f>+IF(A307=#REF!,"si","no")</f>
        <v>#REF!</v>
      </c>
    </row>
    <row r="308" spans="1:14" x14ac:dyDescent="0.2">
      <c r="A308" s="8" t="s">
        <v>38</v>
      </c>
      <c r="B308" s="8">
        <v>2011</v>
      </c>
      <c r="C308" s="8" t="s">
        <v>10</v>
      </c>
      <c r="D308" s="8" t="s">
        <v>30</v>
      </c>
      <c r="E308" s="8" t="s">
        <v>31</v>
      </c>
      <c r="F308" s="15">
        <v>31.471</v>
      </c>
      <c r="G308" s="15">
        <v>15.93387676573338</v>
      </c>
      <c r="H308" s="26">
        <v>1.0907635852518465</v>
      </c>
      <c r="J308" s="46" t="e">
        <f>+IF(A308=#REF!,"si","no")</f>
        <v>#REF!</v>
      </c>
    </row>
    <row r="309" spans="1:14" x14ac:dyDescent="0.2">
      <c r="A309" s="8" t="s">
        <v>38</v>
      </c>
      <c r="B309" s="8">
        <v>2011</v>
      </c>
      <c r="C309" s="8" t="s">
        <v>10</v>
      </c>
      <c r="D309" s="8" t="s">
        <v>30</v>
      </c>
      <c r="E309" s="8" t="s">
        <v>32</v>
      </c>
      <c r="F309" s="15"/>
      <c r="G309" s="15"/>
      <c r="H309" s="26"/>
      <c r="J309" s="46" t="e">
        <f>+IF(A309=#REF!,"si","no")</f>
        <v>#REF!</v>
      </c>
    </row>
    <row r="310" spans="1:14" x14ac:dyDescent="0.2">
      <c r="A310" s="8" t="s">
        <v>38</v>
      </c>
      <c r="B310" s="8">
        <v>2011</v>
      </c>
      <c r="C310" s="8" t="s">
        <v>10</v>
      </c>
      <c r="D310" s="8" t="s">
        <v>30</v>
      </c>
      <c r="E310" s="8" t="s">
        <v>40</v>
      </c>
      <c r="F310" s="15">
        <v>31.471</v>
      </c>
      <c r="G310" s="15">
        <v>15.93387676573338</v>
      </c>
      <c r="H310" s="26">
        <v>1.0907635852518465</v>
      </c>
      <c r="J310" s="46" t="e">
        <f>+IF(A310=#REF!,"si","no")</f>
        <v>#REF!</v>
      </c>
    </row>
    <row r="311" spans="1:14" x14ac:dyDescent="0.2">
      <c r="A311" s="8" t="s">
        <v>38</v>
      </c>
      <c r="B311" s="8">
        <v>2012</v>
      </c>
      <c r="C311" s="8" t="s">
        <v>10</v>
      </c>
      <c r="D311" s="8" t="s">
        <v>30</v>
      </c>
      <c r="E311" s="8" t="s">
        <v>31</v>
      </c>
      <c r="F311" s="15">
        <v>17.781208499999998</v>
      </c>
      <c r="G311" s="15">
        <v>9.2078134224017383</v>
      </c>
      <c r="H311" s="26">
        <v>0.60462372398652464</v>
      </c>
      <c r="J311" s="46" t="e">
        <f>+IF(A311=#REF!,"si","no")</f>
        <v>#REF!</v>
      </c>
    </row>
    <row r="312" spans="1:14" x14ac:dyDescent="0.2">
      <c r="A312" s="8" t="s">
        <v>38</v>
      </c>
      <c r="B312" s="8">
        <v>2012</v>
      </c>
      <c r="C312" s="8" t="s">
        <v>10</v>
      </c>
      <c r="D312" s="8" t="s">
        <v>30</v>
      </c>
      <c r="E312" s="8" t="s">
        <v>32</v>
      </c>
      <c r="F312" s="15"/>
      <c r="G312" s="15"/>
      <c r="H312" s="26"/>
      <c r="J312" s="46" t="e">
        <f>+IF(A312=#REF!,"si","no")</f>
        <v>#REF!</v>
      </c>
    </row>
    <row r="313" spans="1:14" x14ac:dyDescent="0.2">
      <c r="A313" s="8" t="s">
        <v>38</v>
      </c>
      <c r="B313" s="8">
        <v>2012</v>
      </c>
      <c r="C313" s="8" t="s">
        <v>10</v>
      </c>
      <c r="D313" s="8" t="s">
        <v>30</v>
      </c>
      <c r="E313" s="8" t="s">
        <v>40</v>
      </c>
      <c r="F313" s="15">
        <v>17.781208499999998</v>
      </c>
      <c r="G313" s="15">
        <v>9.2078134224017383</v>
      </c>
      <c r="H313" s="26">
        <v>0.60462372398652464</v>
      </c>
      <c r="J313" s="46" t="e">
        <f>+IF(A313=#REF!,"si","no")</f>
        <v>#REF!</v>
      </c>
    </row>
    <row r="314" spans="1:14" x14ac:dyDescent="0.2">
      <c r="A314" s="8" t="s">
        <v>38</v>
      </c>
      <c r="B314" s="8">
        <v>2013</v>
      </c>
      <c r="C314" s="8" t="s">
        <v>10</v>
      </c>
      <c r="D314" s="8" t="s">
        <v>30</v>
      </c>
      <c r="E314" s="8" t="s">
        <v>31</v>
      </c>
      <c r="F314" s="15">
        <v>14.82479764</v>
      </c>
      <c r="G314" s="15">
        <v>7.3791924539571934</v>
      </c>
      <c r="H314" s="26">
        <v>0.46721092244784629</v>
      </c>
      <c r="J314" s="46" t="e">
        <f>+IF(A314=#REF!,"si","no")</f>
        <v>#REF!</v>
      </c>
      <c r="N314">
        <v>17.196243980000006</v>
      </c>
    </row>
    <row r="315" spans="1:14" x14ac:dyDescent="0.2">
      <c r="A315" s="8" t="s">
        <v>38</v>
      </c>
      <c r="B315" s="8">
        <v>2013</v>
      </c>
      <c r="C315" s="8" t="s">
        <v>10</v>
      </c>
      <c r="D315" s="8" t="s">
        <v>30</v>
      </c>
      <c r="E315" s="8" t="s">
        <v>32</v>
      </c>
      <c r="F315" s="15"/>
      <c r="G315" s="15"/>
      <c r="H315" s="26"/>
      <c r="J315" s="46" t="e">
        <f>+IF(A315=#REF!,"si","no")</f>
        <v>#REF!</v>
      </c>
      <c r="N315" t="s">
        <v>29</v>
      </c>
    </row>
    <row r="316" spans="1:14" x14ac:dyDescent="0.2">
      <c r="A316" s="8" t="s">
        <v>38</v>
      </c>
      <c r="B316" s="8">
        <v>2013</v>
      </c>
      <c r="C316" s="8" t="s">
        <v>10</v>
      </c>
      <c r="D316" s="8" t="s">
        <v>30</v>
      </c>
      <c r="E316" s="8" t="s">
        <v>40</v>
      </c>
      <c r="F316" s="15">
        <v>14.82479764</v>
      </c>
      <c r="G316" s="15">
        <v>7.3791924539571934</v>
      </c>
      <c r="H316" s="26">
        <v>0.46721092244784629</v>
      </c>
      <c r="J316" s="46" t="e">
        <f>+IF(A316=#REF!,"si","no")</f>
        <v>#REF!</v>
      </c>
      <c r="N316">
        <v>9.3859555999999991</v>
      </c>
    </row>
    <row r="317" spans="1:14" x14ac:dyDescent="0.2">
      <c r="A317" s="8" t="s">
        <v>38</v>
      </c>
      <c r="B317" s="8">
        <v>2014</v>
      </c>
      <c r="C317" s="8" t="s">
        <v>10</v>
      </c>
      <c r="D317" s="8" t="s">
        <v>30</v>
      </c>
      <c r="E317" s="8" t="s">
        <v>31</v>
      </c>
      <c r="F317" s="15">
        <v>23.013784690000001</v>
      </c>
      <c r="G317" s="15">
        <v>11.455343300149329</v>
      </c>
      <c r="H317" s="26">
        <v>0.68891781299454091</v>
      </c>
      <c r="J317" s="46" t="e">
        <f>+IF(A317=#REF!,"si","no")</f>
        <v>#REF!</v>
      </c>
      <c r="N317">
        <v>26.582199580000005</v>
      </c>
    </row>
    <row r="318" spans="1:14" x14ac:dyDescent="0.2">
      <c r="A318" s="8" t="s">
        <v>38</v>
      </c>
      <c r="B318" s="8">
        <v>2014</v>
      </c>
      <c r="C318" s="8" t="s">
        <v>10</v>
      </c>
      <c r="D318" s="8" t="s">
        <v>30</v>
      </c>
      <c r="E318" s="8" t="s">
        <v>32</v>
      </c>
      <c r="F318" s="15"/>
      <c r="G318" s="15"/>
      <c r="H318" s="26"/>
      <c r="J318" s="46" t="e">
        <f>+IF(A318=#REF!,"si","no")</f>
        <v>#REF!</v>
      </c>
      <c r="N318" t="s">
        <v>29</v>
      </c>
    </row>
    <row r="319" spans="1:14" x14ac:dyDescent="0.2">
      <c r="A319" s="8" t="s">
        <v>38</v>
      </c>
      <c r="B319" s="8">
        <v>2014</v>
      </c>
      <c r="C319" s="8" t="s">
        <v>10</v>
      </c>
      <c r="D319" s="8" t="s">
        <v>30</v>
      </c>
      <c r="E319" s="8" t="s">
        <v>40</v>
      </c>
      <c r="F319" s="15">
        <v>23.013784690000001</v>
      </c>
      <c r="G319" s="15">
        <v>11.455343300149329</v>
      </c>
      <c r="H319" s="26">
        <v>0.68891781299454091</v>
      </c>
      <c r="J319" s="46" t="e">
        <f>+IF(A319=#REF!,"si","no")</f>
        <v>#REF!</v>
      </c>
      <c r="N319">
        <v>25.708370630000005</v>
      </c>
    </row>
    <row r="320" spans="1:14" x14ac:dyDescent="0.2">
      <c r="A320" s="8" t="s">
        <v>38</v>
      </c>
      <c r="B320" s="8">
        <v>2015</v>
      </c>
      <c r="C320" s="8" t="s">
        <v>10</v>
      </c>
      <c r="D320" s="8" t="s">
        <v>30</v>
      </c>
      <c r="E320" s="8" t="s">
        <v>31</v>
      </c>
      <c r="F320" s="15">
        <v>27.786093359999999</v>
      </c>
      <c r="G320" s="15">
        <v>13.858400678304239</v>
      </c>
      <c r="H320" s="26">
        <v>0.80395164197808189</v>
      </c>
      <c r="J320" s="46" t="e">
        <f>+IF(A320=#REF!,"si","no")</f>
        <v>#REF!</v>
      </c>
      <c r="N320" t="s">
        <v>29</v>
      </c>
    </row>
    <row r="321" spans="1:14" x14ac:dyDescent="0.2">
      <c r="A321" s="8" t="s">
        <v>38</v>
      </c>
      <c r="B321" s="8">
        <v>2015</v>
      </c>
      <c r="C321" s="8" t="s">
        <v>10</v>
      </c>
      <c r="D321" s="8" t="s">
        <v>30</v>
      </c>
      <c r="E321" s="8" t="s">
        <v>32</v>
      </c>
      <c r="F321" s="15"/>
      <c r="G321" s="15"/>
      <c r="H321" s="26"/>
      <c r="J321" s="46" t="e">
        <f>+IF(A321=#REF!,"si","no")</f>
        <v>#REF!</v>
      </c>
      <c r="N321" t="s">
        <v>29</v>
      </c>
    </row>
    <row r="322" spans="1:14" x14ac:dyDescent="0.2">
      <c r="A322" s="8" t="s">
        <v>38</v>
      </c>
      <c r="B322" s="8">
        <v>2015</v>
      </c>
      <c r="C322" s="8" t="s">
        <v>10</v>
      </c>
      <c r="D322" s="8" t="s">
        <v>30</v>
      </c>
      <c r="E322" s="8" t="s">
        <v>40</v>
      </c>
      <c r="F322" s="15">
        <v>27.786093359999999</v>
      </c>
      <c r="G322" s="15">
        <v>13.858400678304239</v>
      </c>
      <c r="H322" s="26">
        <v>0.80395164197808189</v>
      </c>
      <c r="J322" s="46" t="e">
        <f>+IF(A322=#REF!,"si","no")</f>
        <v>#REF!</v>
      </c>
      <c r="N322">
        <v>25.708370630000005</v>
      </c>
    </row>
    <row r="323" spans="1:14" x14ac:dyDescent="0.2">
      <c r="A323" s="8" t="s">
        <v>38</v>
      </c>
      <c r="B323" s="8">
        <v>2016</v>
      </c>
      <c r="C323" s="8" t="s">
        <v>10</v>
      </c>
      <c r="D323" s="8" t="s">
        <v>30</v>
      </c>
      <c r="E323" s="8" t="s">
        <v>31</v>
      </c>
      <c r="F323" s="15">
        <v>39.149005339999995</v>
      </c>
      <c r="G323" s="15">
        <v>19.595077501376444</v>
      </c>
      <c r="H323" s="26">
        <v>1.1038857263734168</v>
      </c>
      <c r="J323" s="46" t="e">
        <f>+IF(A323=#REF!,"si","no")</f>
        <v>#REF!</v>
      </c>
      <c r="N323" t="s">
        <v>29</v>
      </c>
    </row>
    <row r="324" spans="1:14" x14ac:dyDescent="0.2">
      <c r="A324" s="8" t="s">
        <v>38</v>
      </c>
      <c r="B324" s="8">
        <v>2016</v>
      </c>
      <c r="C324" s="8" t="s">
        <v>10</v>
      </c>
      <c r="D324" s="8" t="s">
        <v>30</v>
      </c>
      <c r="E324" s="8" t="s">
        <v>32</v>
      </c>
      <c r="F324" s="15"/>
      <c r="G324" s="15"/>
      <c r="H324" s="26"/>
      <c r="J324" s="46" t="e">
        <f>+IF(A324=#REF!,"si","no")</f>
        <v>#REF!</v>
      </c>
      <c r="N324">
        <v>28.812555449999998</v>
      </c>
    </row>
    <row r="325" spans="1:14" x14ac:dyDescent="0.2">
      <c r="A325" s="8" t="s">
        <v>38</v>
      </c>
      <c r="B325" s="8">
        <v>2016</v>
      </c>
      <c r="C325" s="8" t="s">
        <v>10</v>
      </c>
      <c r="D325" s="8" t="s">
        <v>30</v>
      </c>
      <c r="E325" s="8" t="s">
        <v>40</v>
      </c>
      <c r="F325" s="15">
        <v>39.149005339999995</v>
      </c>
      <c r="G325" s="15">
        <v>19.595077501376444</v>
      </c>
      <c r="H325" s="26">
        <v>1.1038857263734168</v>
      </c>
      <c r="J325" s="46" t="e">
        <f>+IF(A325=#REF!,"si","no")</f>
        <v>#REF!</v>
      </c>
      <c r="N325" t="s">
        <v>29</v>
      </c>
    </row>
    <row r="326" spans="1:14" x14ac:dyDescent="0.2">
      <c r="A326" s="8" t="s">
        <v>38</v>
      </c>
      <c r="B326" s="8">
        <v>2017</v>
      </c>
      <c r="C326" s="8" t="s">
        <v>10</v>
      </c>
      <c r="D326" s="8" t="s">
        <v>30</v>
      </c>
      <c r="E326" s="8" t="s">
        <v>31</v>
      </c>
      <c r="F326" s="15">
        <v>33.757219130000003</v>
      </c>
      <c r="G326" s="15">
        <v>16.870174477761122</v>
      </c>
      <c r="H326" s="26">
        <v>0.91855790562271866</v>
      </c>
      <c r="J326" s="46" t="e">
        <f>+IF(A326=#REF!,"si","no")</f>
        <v>#REF!</v>
      </c>
      <c r="N326" t="s">
        <v>29</v>
      </c>
    </row>
    <row r="327" spans="1:14" x14ac:dyDescent="0.2">
      <c r="A327" s="8" t="s">
        <v>38</v>
      </c>
      <c r="B327" s="8">
        <v>2017</v>
      </c>
      <c r="C327" s="8" t="s">
        <v>10</v>
      </c>
      <c r="D327" s="8" t="s">
        <v>30</v>
      </c>
      <c r="E327" s="8" t="s">
        <v>32</v>
      </c>
      <c r="F327" s="15"/>
      <c r="G327" s="15"/>
      <c r="H327" s="26"/>
      <c r="J327" s="46" t="e">
        <f>+IF(A327=#REF!,"si","no")</f>
        <v>#REF!</v>
      </c>
      <c r="N327">
        <v>28.812555449999998</v>
      </c>
    </row>
    <row r="328" spans="1:14" x14ac:dyDescent="0.2">
      <c r="A328" s="8" t="s">
        <v>38</v>
      </c>
      <c r="B328" s="8">
        <v>2017</v>
      </c>
      <c r="C328" s="8" t="s">
        <v>10</v>
      </c>
      <c r="D328" s="8" t="s">
        <v>30</v>
      </c>
      <c r="E328" s="8" t="s">
        <v>40</v>
      </c>
      <c r="F328" s="15">
        <v>33.757219130000003</v>
      </c>
      <c r="G328" s="15">
        <v>16.870174477761122</v>
      </c>
      <c r="H328" s="26">
        <v>0.91855790562271866</v>
      </c>
      <c r="J328" s="46" t="e">
        <f>+IF(A328=#REF!,"si","no")</f>
        <v>#REF!</v>
      </c>
      <c r="N328" t="s">
        <v>29</v>
      </c>
    </row>
    <row r="329" spans="1:14" x14ac:dyDescent="0.2">
      <c r="A329" s="8" t="s">
        <v>38</v>
      </c>
      <c r="B329" s="8">
        <v>2018</v>
      </c>
      <c r="C329" s="8" t="s">
        <v>10</v>
      </c>
      <c r="D329" s="8" t="s">
        <v>30</v>
      </c>
      <c r="E329" s="8" t="s">
        <v>31</v>
      </c>
      <c r="F329" s="15">
        <v>30.603999999999999</v>
      </c>
      <c r="G329" s="15">
        <v>15.309654827413706</v>
      </c>
      <c r="H329" s="26">
        <v>0.79904252752681137</v>
      </c>
      <c r="J329" s="46" t="e">
        <f>+IF(A329=#REF!,"si","no")</f>
        <v>#REF!</v>
      </c>
      <c r="N329">
        <v>12.966295059999997</v>
      </c>
    </row>
    <row r="330" spans="1:14" x14ac:dyDescent="0.2">
      <c r="A330" s="8" t="s">
        <v>38</v>
      </c>
      <c r="B330" s="8">
        <v>2018</v>
      </c>
      <c r="C330" s="8" t="s">
        <v>10</v>
      </c>
      <c r="D330" s="8" t="s">
        <v>30</v>
      </c>
      <c r="E330" s="8" t="s">
        <v>32</v>
      </c>
      <c r="F330" s="15"/>
      <c r="G330" s="15"/>
      <c r="H330" s="26"/>
      <c r="J330" s="46" t="e">
        <f>+IF(A330=#REF!,"si","no")</f>
        <v>#REF!</v>
      </c>
      <c r="N330" t="s">
        <v>29</v>
      </c>
    </row>
    <row r="331" spans="1:14" x14ac:dyDescent="0.2">
      <c r="A331" s="8" t="s">
        <v>38</v>
      </c>
      <c r="B331" s="8">
        <v>2018</v>
      </c>
      <c r="C331" s="8" t="s">
        <v>10</v>
      </c>
      <c r="D331" s="8" t="s">
        <v>30</v>
      </c>
      <c r="E331" s="8" t="s">
        <v>40</v>
      </c>
      <c r="F331" s="15">
        <v>30.603999999999999</v>
      </c>
      <c r="G331" s="15">
        <v>15.309654827413706</v>
      </c>
      <c r="H331" s="26">
        <v>0.79904252752681137</v>
      </c>
      <c r="J331" s="46" t="e">
        <f>+IF(A331=#REF!,"si","no")</f>
        <v>#REF!</v>
      </c>
      <c r="N331" t="s">
        <v>29</v>
      </c>
    </row>
    <row r="332" spans="1:14" x14ac:dyDescent="0.2">
      <c r="A332" s="8" t="s">
        <v>38</v>
      </c>
      <c r="B332" s="8">
        <v>2019</v>
      </c>
      <c r="C332" s="8" t="s">
        <v>10</v>
      </c>
      <c r="D332" s="8" t="s">
        <v>30</v>
      </c>
      <c r="E332" s="8" t="s">
        <v>31</v>
      </c>
      <c r="F332" s="15">
        <v>32.520422285931694</v>
      </c>
      <c r="G332" s="15">
        <v>16.260211142965847</v>
      </c>
      <c r="H332" s="26">
        <v>0.81998039046726412</v>
      </c>
      <c r="J332" s="46" t="e">
        <f>+IF(A332=#REF!,"si","no")</f>
        <v>#REF!</v>
      </c>
      <c r="N332">
        <v>12.966295059999997</v>
      </c>
    </row>
    <row r="333" spans="1:14" x14ac:dyDescent="0.2">
      <c r="A333" s="8" t="s">
        <v>38</v>
      </c>
      <c r="B333" s="8">
        <v>2019</v>
      </c>
      <c r="C333" s="8" t="s">
        <v>10</v>
      </c>
      <c r="D333" s="8" t="s">
        <v>30</v>
      </c>
      <c r="E333" s="8" t="s">
        <v>32</v>
      </c>
      <c r="F333" s="15"/>
      <c r="G333" s="15"/>
      <c r="H333" s="26"/>
      <c r="J333" s="46" t="e">
        <f>+IF(A333=#REF!,"si","no")</f>
        <v>#REF!</v>
      </c>
      <c r="N333" t="s">
        <v>29</v>
      </c>
    </row>
    <row r="334" spans="1:14" x14ac:dyDescent="0.2">
      <c r="A334" s="8" t="s">
        <v>38</v>
      </c>
      <c r="B334" s="8">
        <v>2019</v>
      </c>
      <c r="C334" s="8" t="s">
        <v>10</v>
      </c>
      <c r="D334" s="8" t="s">
        <v>30</v>
      </c>
      <c r="E334" s="8" t="s">
        <v>40</v>
      </c>
      <c r="F334" s="15">
        <v>32.520422285931694</v>
      </c>
      <c r="G334" s="15">
        <v>16.260211142965847</v>
      </c>
      <c r="H334" s="26">
        <v>0.81998039046726412</v>
      </c>
      <c r="J334" s="46" t="e">
        <f>+IF(A334=#REF!,"si","no")</f>
        <v>#REF!</v>
      </c>
      <c r="N334">
        <v>31.815463899999994</v>
      </c>
    </row>
    <row r="335" spans="1:14" x14ac:dyDescent="0.2">
      <c r="A335" s="8" t="s">
        <v>38</v>
      </c>
      <c r="B335" s="8">
        <v>2020</v>
      </c>
      <c r="C335" s="8" t="s">
        <v>10</v>
      </c>
      <c r="D335" s="8" t="s">
        <v>30</v>
      </c>
      <c r="E335" s="8" t="s">
        <v>31</v>
      </c>
      <c r="F335" s="15">
        <v>34.579726839196717</v>
      </c>
      <c r="G335" s="15">
        <v>17.130407872980669</v>
      </c>
      <c r="H335" s="26">
        <v>1.0041270734455257</v>
      </c>
      <c r="J335" s="46" t="e">
        <f>+IF(A335=#REF!,"si","no")</f>
        <v>#REF!</v>
      </c>
      <c r="N335" t="s">
        <v>29</v>
      </c>
    </row>
    <row r="336" spans="1:14" x14ac:dyDescent="0.2">
      <c r="A336" s="8" t="s">
        <v>38</v>
      </c>
      <c r="B336" s="8">
        <v>2020</v>
      </c>
      <c r="C336" s="8" t="s">
        <v>10</v>
      </c>
      <c r="D336" s="8" t="s">
        <v>30</v>
      </c>
      <c r="E336" s="8" t="s">
        <v>32</v>
      </c>
      <c r="F336" s="15"/>
      <c r="G336" s="15"/>
      <c r="H336" s="26"/>
      <c r="J336" s="46" t="e">
        <f>+IF(A336=#REF!,"si","no")</f>
        <v>#REF!</v>
      </c>
      <c r="N336" t="s">
        <v>29</v>
      </c>
    </row>
    <row r="337" spans="1:14" x14ac:dyDescent="0.2">
      <c r="A337" s="8" t="s">
        <v>38</v>
      </c>
      <c r="B337" s="8">
        <v>2020</v>
      </c>
      <c r="C337" s="8" t="s">
        <v>10</v>
      </c>
      <c r="D337" s="8" t="s">
        <v>30</v>
      </c>
      <c r="E337" s="8" t="s">
        <v>40</v>
      </c>
      <c r="F337" s="15">
        <v>34.579726839196717</v>
      </c>
      <c r="G337" s="15">
        <v>17.130407872980669</v>
      </c>
      <c r="H337" s="26">
        <v>1.0041270734455257</v>
      </c>
      <c r="J337" s="46" t="e">
        <f>+IF(A337=#REF!,"si","no")</f>
        <v>#REF!</v>
      </c>
      <c r="N337">
        <v>31.815463899999994</v>
      </c>
    </row>
    <row r="338" spans="1:14" x14ac:dyDescent="0.2">
      <c r="A338" s="8" t="s">
        <v>38</v>
      </c>
      <c r="B338" s="8">
        <v>2021</v>
      </c>
      <c r="C338" s="8" t="s">
        <v>10</v>
      </c>
      <c r="D338" s="8" t="s">
        <v>30</v>
      </c>
      <c r="E338" s="8" t="s">
        <v>31</v>
      </c>
      <c r="F338" s="15">
        <v>36.383092914116951</v>
      </c>
      <c r="G338" s="15">
        <v>18.191546457058475</v>
      </c>
      <c r="H338" s="26">
        <v>0.95293590660337746</v>
      </c>
      <c r="J338" s="46" t="e">
        <f>+IF(A338=#REF!,"si","no")</f>
        <v>#REF!</v>
      </c>
      <c r="N338" t="s">
        <v>29</v>
      </c>
    </row>
    <row r="339" spans="1:14" x14ac:dyDescent="0.2">
      <c r="A339" s="8" t="s">
        <v>38</v>
      </c>
      <c r="B339" s="8">
        <v>2021</v>
      </c>
      <c r="C339" s="8" t="s">
        <v>10</v>
      </c>
      <c r="D339" s="8" t="s">
        <v>30</v>
      </c>
      <c r="E339" s="8" t="s">
        <v>32</v>
      </c>
      <c r="F339" s="15"/>
      <c r="G339" s="15"/>
      <c r="H339" s="26"/>
      <c r="J339" s="46" t="e">
        <f>+IF(A339=#REF!,"si","no")</f>
        <v>#REF!</v>
      </c>
      <c r="N339">
        <v>26.187192699999994</v>
      </c>
    </row>
    <row r="340" spans="1:14" x14ac:dyDescent="0.2">
      <c r="A340" s="8" t="s">
        <v>38</v>
      </c>
      <c r="B340" s="8">
        <v>2021</v>
      </c>
      <c r="C340" s="8" t="s">
        <v>10</v>
      </c>
      <c r="D340" s="8" t="s">
        <v>30</v>
      </c>
      <c r="E340" s="8" t="s">
        <v>40</v>
      </c>
      <c r="F340" s="15">
        <v>36.383092914116951</v>
      </c>
      <c r="G340" s="15">
        <v>18.191546457058475</v>
      </c>
      <c r="H340" s="26">
        <v>0.95293590660337746</v>
      </c>
      <c r="J340" s="46" t="e">
        <f>+IF(A340=#REF!,"si","no")</f>
        <v>#REF!</v>
      </c>
      <c r="N340" t="s">
        <v>29</v>
      </c>
    </row>
    <row r="341" spans="1:14" x14ac:dyDescent="0.2">
      <c r="A341" s="8" t="s">
        <v>38</v>
      </c>
      <c r="B341" s="8">
        <v>2008</v>
      </c>
      <c r="C341" s="8" t="s">
        <v>10</v>
      </c>
      <c r="D341" s="8" t="s">
        <v>33</v>
      </c>
      <c r="E341" s="8" t="s">
        <v>34</v>
      </c>
      <c r="F341" s="15"/>
      <c r="G341" s="15"/>
      <c r="H341" s="26"/>
      <c r="J341" s="46" t="e">
        <f>+IF(A341=#REF!,"si","no")</f>
        <v>#REF!</v>
      </c>
      <c r="N341" t="s">
        <v>29</v>
      </c>
    </row>
    <row r="342" spans="1:14" x14ac:dyDescent="0.2">
      <c r="A342" s="8" t="s">
        <v>38</v>
      </c>
      <c r="B342" s="8">
        <v>2008</v>
      </c>
      <c r="C342" s="8" t="s">
        <v>10</v>
      </c>
      <c r="D342" s="8" t="s">
        <v>33</v>
      </c>
      <c r="E342" s="8" t="s">
        <v>35</v>
      </c>
      <c r="F342" s="15">
        <v>17.196243979999998</v>
      </c>
      <c r="G342" s="15">
        <v>8.7901875888156216</v>
      </c>
      <c r="H342" s="26">
        <v>0.65047900700681227</v>
      </c>
      <c r="J342" s="46" t="e">
        <f>+IF(A342=#REF!,"si","no")</f>
        <v>#REF!</v>
      </c>
      <c r="N342">
        <v>26.187192699999994</v>
      </c>
    </row>
    <row r="343" spans="1:14" x14ac:dyDescent="0.2">
      <c r="A343" s="8" t="s">
        <v>38</v>
      </c>
      <c r="B343" s="8">
        <v>2008</v>
      </c>
      <c r="C343" s="8" t="s">
        <v>10</v>
      </c>
      <c r="D343" s="8" t="s">
        <v>33</v>
      </c>
      <c r="E343" s="8" t="s">
        <v>36</v>
      </c>
      <c r="F343" s="15"/>
      <c r="G343" s="15"/>
      <c r="H343" s="26"/>
      <c r="J343" s="46" t="e">
        <f>+IF(A343=#REF!,"si","no")</f>
        <v>#REF!</v>
      </c>
      <c r="N343" t="s">
        <v>29</v>
      </c>
    </row>
    <row r="344" spans="1:14" x14ac:dyDescent="0.2">
      <c r="A344" s="8" t="s">
        <v>38</v>
      </c>
      <c r="B344" s="8">
        <v>2008</v>
      </c>
      <c r="C344" s="8" t="s">
        <v>10</v>
      </c>
      <c r="D344" s="8" t="s">
        <v>33</v>
      </c>
      <c r="E344" s="8" t="s">
        <v>42</v>
      </c>
      <c r="F344" s="15">
        <v>9.3859555999999991</v>
      </c>
      <c r="G344" s="15">
        <v>4.7978099473495881</v>
      </c>
      <c r="H344" s="26">
        <v>0.35504073363920885</v>
      </c>
      <c r="J344" s="46" t="e">
        <f>+IF(A344=#REF!,"si","no")</f>
        <v>#REF!</v>
      </c>
      <c r="N344">
        <v>55.092694079999994</v>
      </c>
    </row>
    <row r="345" spans="1:14" x14ac:dyDescent="0.2">
      <c r="A345" s="8" t="s">
        <v>38</v>
      </c>
      <c r="B345" s="8">
        <v>2008</v>
      </c>
      <c r="C345" s="8" t="s">
        <v>10</v>
      </c>
      <c r="D345" s="8" t="s">
        <v>33</v>
      </c>
      <c r="E345" s="8" t="s">
        <v>40</v>
      </c>
      <c r="F345" s="15">
        <v>26.582199579999997</v>
      </c>
      <c r="G345" s="15">
        <v>13.58799753616521</v>
      </c>
      <c r="H345" s="26">
        <v>1.0055197406460212</v>
      </c>
      <c r="J345" s="46" t="e">
        <f>+IF(A345=#REF!,"si","no")</f>
        <v>#REF!</v>
      </c>
      <c r="N345" t="s">
        <v>29</v>
      </c>
    </row>
    <row r="346" spans="1:14" x14ac:dyDescent="0.2">
      <c r="A346" s="8" t="s">
        <v>38</v>
      </c>
      <c r="B346" s="8">
        <v>2009</v>
      </c>
      <c r="C346" s="8" t="s">
        <v>10</v>
      </c>
      <c r="D346" s="8" t="s">
        <v>33</v>
      </c>
      <c r="E346" s="8" t="s">
        <v>34</v>
      </c>
      <c r="F346" s="15"/>
      <c r="G346" s="15"/>
      <c r="H346" s="26"/>
      <c r="J346" s="46" t="e">
        <f>+IF(A346=#REF!,"si","no")</f>
        <v>#REF!</v>
      </c>
      <c r="N346" t="s">
        <v>29</v>
      </c>
    </row>
    <row r="347" spans="1:14" x14ac:dyDescent="0.2">
      <c r="A347" s="8" t="s">
        <v>38</v>
      </c>
      <c r="B347" s="8">
        <v>2009</v>
      </c>
      <c r="C347" s="8" t="s">
        <v>10</v>
      </c>
      <c r="D347" s="8" t="s">
        <v>33</v>
      </c>
      <c r="E347" s="8" t="s">
        <v>35</v>
      </c>
      <c r="F347" s="15">
        <v>25.708370630000001</v>
      </c>
      <c r="G347" s="15">
        <v>13.182427766382936</v>
      </c>
      <c r="H347" s="26">
        <v>1.0007070980566202</v>
      </c>
      <c r="J347" s="46" t="e">
        <f>+IF(A347=#REF!,"si","no")</f>
        <v>#REF!</v>
      </c>
      <c r="N347">
        <v>55.092694079999994</v>
      </c>
    </row>
    <row r="348" spans="1:14" x14ac:dyDescent="0.2">
      <c r="A348" s="8" t="s">
        <v>38</v>
      </c>
      <c r="B348" s="8">
        <v>2009</v>
      </c>
      <c r="C348" s="8" t="s">
        <v>10</v>
      </c>
      <c r="D348" s="8" t="s">
        <v>33</v>
      </c>
      <c r="E348" s="8" t="s">
        <v>36</v>
      </c>
      <c r="F348" s="15"/>
      <c r="G348" s="15"/>
      <c r="H348" s="26"/>
      <c r="J348" s="46" t="e">
        <f>+IF(A348=#REF!,"si","no")</f>
        <v>#REF!</v>
      </c>
      <c r="N348" t="s">
        <v>29</v>
      </c>
    </row>
    <row r="349" spans="1:14" x14ac:dyDescent="0.2">
      <c r="A349" s="8" t="s">
        <v>38</v>
      </c>
      <c r="B349" s="8">
        <v>2009</v>
      </c>
      <c r="C349" s="8" t="s">
        <v>10</v>
      </c>
      <c r="D349" s="8" t="s">
        <v>33</v>
      </c>
      <c r="E349" s="8" t="s">
        <v>42</v>
      </c>
      <c r="F349" s="15"/>
      <c r="G349" s="15"/>
      <c r="H349" s="26"/>
      <c r="J349" s="46" t="e">
        <f>+IF(A349=#REF!,"si","no")</f>
        <v>#REF!</v>
      </c>
      <c r="N349">
        <v>51.61566701000001</v>
      </c>
    </row>
    <row r="350" spans="1:14" x14ac:dyDescent="0.2">
      <c r="A350" s="8" t="s">
        <v>38</v>
      </c>
      <c r="B350" s="8">
        <v>2009</v>
      </c>
      <c r="C350" s="8" t="s">
        <v>10</v>
      </c>
      <c r="D350" s="8" t="s">
        <v>33</v>
      </c>
      <c r="E350" s="8" t="s">
        <v>40</v>
      </c>
      <c r="F350" s="15">
        <v>25.708370630000001</v>
      </c>
      <c r="G350" s="15">
        <v>13.182427766382936</v>
      </c>
      <c r="H350" s="26">
        <v>1.0007070980566202</v>
      </c>
      <c r="J350" s="46" t="e">
        <f>+IF(A350=#REF!,"si","no")</f>
        <v>#REF!</v>
      </c>
      <c r="N350" t="s">
        <v>29</v>
      </c>
    </row>
    <row r="351" spans="1:14" x14ac:dyDescent="0.2">
      <c r="A351" s="8" t="s">
        <v>38</v>
      </c>
      <c r="B351" s="8">
        <v>2010</v>
      </c>
      <c r="C351" s="8" t="s">
        <v>10</v>
      </c>
      <c r="D351" s="8" t="s">
        <v>33</v>
      </c>
      <c r="E351" s="8" t="s">
        <v>34</v>
      </c>
      <c r="F351" s="15"/>
      <c r="G351" s="15"/>
      <c r="H351" s="26"/>
      <c r="J351" s="46" t="e">
        <f>+IF(A351=#REF!,"si","no")</f>
        <v>#REF!</v>
      </c>
      <c r="N351">
        <v>0.36403032000000002</v>
      </c>
    </row>
    <row r="352" spans="1:14" x14ac:dyDescent="0.2">
      <c r="A352" s="8" t="s">
        <v>38</v>
      </c>
      <c r="B352" s="8">
        <v>2010</v>
      </c>
      <c r="C352" s="8" t="s">
        <v>10</v>
      </c>
      <c r="D352" s="8" t="s">
        <v>33</v>
      </c>
      <c r="E352" s="8" t="s">
        <v>35</v>
      </c>
      <c r="F352" s="15">
        <v>28.812555449999998</v>
      </c>
      <c r="G352" s="15">
        <v>14.775669461538461</v>
      </c>
      <c r="H352" s="26">
        <v>1.072893791458271</v>
      </c>
      <c r="J352" s="46" t="e">
        <f>+IF(A352=#REF!,"si","no")</f>
        <v>#REF!</v>
      </c>
      <c r="N352">
        <v>51.979697330000008</v>
      </c>
    </row>
    <row r="353" spans="1:14" x14ac:dyDescent="0.2">
      <c r="A353" s="8" t="s">
        <v>38</v>
      </c>
      <c r="B353" s="8">
        <v>2010</v>
      </c>
      <c r="C353" s="8" t="s">
        <v>10</v>
      </c>
      <c r="D353" s="8" t="s">
        <v>33</v>
      </c>
      <c r="E353" s="8" t="s">
        <v>36</v>
      </c>
      <c r="F353" s="15"/>
      <c r="G353" s="15"/>
      <c r="H353" s="26"/>
      <c r="J353" s="46" t="e">
        <f>+IF(A353=#REF!,"si","no")</f>
        <v>#REF!</v>
      </c>
      <c r="N353" t="s">
        <v>29</v>
      </c>
    </row>
    <row r="354" spans="1:14" x14ac:dyDescent="0.2">
      <c r="A354" s="8" t="s">
        <v>38</v>
      </c>
      <c r="B354" s="8">
        <v>2010</v>
      </c>
      <c r="C354" s="8" t="s">
        <v>10</v>
      </c>
      <c r="D354" s="8" t="s">
        <v>33</v>
      </c>
      <c r="E354" s="8" t="s">
        <v>42</v>
      </c>
      <c r="F354" s="15"/>
      <c r="G354" s="15"/>
      <c r="H354" s="26"/>
      <c r="J354" s="46" t="e">
        <f>+IF(A354=#REF!,"si","no")</f>
        <v>#REF!</v>
      </c>
      <c r="N354">
        <v>115.65662817000002</v>
      </c>
    </row>
    <row r="355" spans="1:14" x14ac:dyDescent="0.2">
      <c r="A355" s="8" t="s">
        <v>38</v>
      </c>
      <c r="B355" s="8">
        <v>2010</v>
      </c>
      <c r="C355" s="8" t="s">
        <v>10</v>
      </c>
      <c r="D355" s="8" t="s">
        <v>33</v>
      </c>
      <c r="E355" s="8" t="s">
        <v>40</v>
      </c>
      <c r="F355" s="15">
        <v>28.812555449999998</v>
      </c>
      <c r="G355" s="15">
        <v>14.775669461538461</v>
      </c>
      <c r="H355" s="26">
        <v>1.072893791458271</v>
      </c>
      <c r="J355" s="46" t="e">
        <f>+IF(A355=#REF!,"si","no")</f>
        <v>#REF!</v>
      </c>
      <c r="N355" t="s">
        <v>29</v>
      </c>
    </row>
    <row r="356" spans="1:14" x14ac:dyDescent="0.2">
      <c r="A356" s="8" t="s">
        <v>38</v>
      </c>
      <c r="B356" s="8">
        <v>2011</v>
      </c>
      <c r="C356" s="8" t="s">
        <v>10</v>
      </c>
      <c r="D356" s="8" t="s">
        <v>33</v>
      </c>
      <c r="E356" s="8" t="s">
        <v>34</v>
      </c>
      <c r="F356" s="15"/>
      <c r="G356" s="15"/>
      <c r="H356" s="26"/>
      <c r="J356" s="46" t="e">
        <f>+IF(A356=#REF!,"si","no")</f>
        <v>#REF!</v>
      </c>
      <c r="N356">
        <v>0.71524012000000003</v>
      </c>
    </row>
    <row r="357" spans="1:14" x14ac:dyDescent="0.2">
      <c r="A357" s="8" t="s">
        <v>38</v>
      </c>
      <c r="B357" s="8">
        <v>2011</v>
      </c>
      <c r="C357" s="8" t="s">
        <v>10</v>
      </c>
      <c r="D357" s="8" t="s">
        <v>33</v>
      </c>
      <c r="E357" s="8" t="s">
        <v>35</v>
      </c>
      <c r="F357" s="15">
        <v>12.966295059999998</v>
      </c>
      <c r="G357" s="15">
        <v>6.5648802896055889</v>
      </c>
      <c r="H357" s="26">
        <v>0.44940302141904936</v>
      </c>
      <c r="J357" s="46" t="e">
        <f>+IF(A357=#REF!,"si","no")</f>
        <v>#REF!</v>
      </c>
      <c r="N357">
        <v>116.37186829000002</v>
      </c>
    </row>
    <row r="358" spans="1:14" x14ac:dyDescent="0.2">
      <c r="A358" s="8" t="s">
        <v>38</v>
      </c>
      <c r="B358" s="8">
        <v>2011</v>
      </c>
      <c r="C358" s="8" t="s">
        <v>10</v>
      </c>
      <c r="D358" s="8" t="s">
        <v>33</v>
      </c>
      <c r="E358" s="8" t="s">
        <v>36</v>
      </c>
      <c r="F358" s="15"/>
      <c r="G358" s="15"/>
      <c r="H358" s="26"/>
      <c r="J358" s="46" t="e">
        <f>+IF(A358=#REF!,"si","no")</f>
        <v>#REF!</v>
      </c>
      <c r="N358" t="s">
        <v>29</v>
      </c>
    </row>
    <row r="359" spans="1:14" x14ac:dyDescent="0.2">
      <c r="A359" s="8" t="s">
        <v>38</v>
      </c>
      <c r="B359" s="8">
        <v>2011</v>
      </c>
      <c r="C359" s="8" t="s">
        <v>10</v>
      </c>
      <c r="D359" s="8" t="s">
        <v>33</v>
      </c>
      <c r="E359" s="8" t="s">
        <v>42</v>
      </c>
      <c r="F359" s="15"/>
      <c r="G359" s="15"/>
      <c r="H359" s="26"/>
      <c r="J359" s="46" t="e">
        <f>+IF(A359=#REF!,"si","no")</f>
        <v>#REF!</v>
      </c>
      <c r="N359">
        <v>74.447743269999975</v>
      </c>
    </row>
    <row r="360" spans="1:14" x14ac:dyDescent="0.2">
      <c r="A360" s="8" t="s">
        <v>38</v>
      </c>
      <c r="B360" s="8">
        <v>2011</v>
      </c>
      <c r="C360" s="8" t="s">
        <v>10</v>
      </c>
      <c r="D360" s="8" t="s">
        <v>33</v>
      </c>
      <c r="E360" s="8" t="s">
        <v>40</v>
      </c>
      <c r="F360" s="15">
        <v>12.966295059999998</v>
      </c>
      <c r="G360" s="15">
        <v>6.5648802896055889</v>
      </c>
      <c r="H360" s="26">
        <v>0.44940302141904936</v>
      </c>
      <c r="J360" s="46" t="e">
        <f>+IF(A360=#REF!,"si","no")</f>
        <v>#REF!</v>
      </c>
      <c r="N360" t="s">
        <v>29</v>
      </c>
    </row>
    <row r="361" spans="1:14" x14ac:dyDescent="0.2">
      <c r="A361" s="8" t="s">
        <v>38</v>
      </c>
      <c r="B361" s="8">
        <v>2012</v>
      </c>
      <c r="C361" s="8" t="s">
        <v>10</v>
      </c>
      <c r="D361" s="8" t="s">
        <v>33</v>
      </c>
      <c r="E361" s="8" t="s">
        <v>34</v>
      </c>
      <c r="F361" s="15"/>
      <c r="G361" s="15"/>
      <c r="H361" s="26"/>
      <c r="J361" s="46" t="e">
        <f>+IF(A361=#REF!,"si","no")</f>
        <v>#REF!</v>
      </c>
      <c r="N361">
        <v>1.2997951699999999</v>
      </c>
    </row>
    <row r="362" spans="1:14" x14ac:dyDescent="0.2">
      <c r="A362" s="8" t="s">
        <v>38</v>
      </c>
      <c r="B362" s="8">
        <v>2012</v>
      </c>
      <c r="C362" s="8" t="s">
        <v>10</v>
      </c>
      <c r="D362" s="8" t="s">
        <v>33</v>
      </c>
      <c r="E362" s="8" t="s">
        <v>35</v>
      </c>
      <c r="F362" s="15">
        <v>31.815463899999997</v>
      </c>
      <c r="G362" s="15">
        <v>16.475306250323648</v>
      </c>
      <c r="H362" s="26">
        <v>1.0818378437875491</v>
      </c>
      <c r="J362" s="46" t="e">
        <f>+IF(A362=#REF!,"si","no")</f>
        <v>#REF!</v>
      </c>
      <c r="N362">
        <v>75.747538439999971</v>
      </c>
    </row>
    <row r="363" spans="1:14" x14ac:dyDescent="0.2">
      <c r="A363" s="8" t="s">
        <v>38</v>
      </c>
      <c r="B363" s="8">
        <v>2012</v>
      </c>
      <c r="C363" s="8" t="s">
        <v>10</v>
      </c>
      <c r="D363" s="8" t="s">
        <v>33</v>
      </c>
      <c r="E363" s="8" t="s">
        <v>36</v>
      </c>
      <c r="F363" s="15"/>
      <c r="G363" s="15"/>
      <c r="H363" s="26"/>
      <c r="J363" s="46" t="e">
        <f>+IF(A363=#REF!,"si","no")</f>
        <v>#REF!</v>
      </c>
      <c r="N363" t="s">
        <v>29</v>
      </c>
    </row>
    <row r="364" spans="1:14" x14ac:dyDescent="0.2">
      <c r="A364" s="8" t="s">
        <v>38</v>
      </c>
      <c r="B364" s="8">
        <v>2012</v>
      </c>
      <c r="C364" s="8" t="s">
        <v>10</v>
      </c>
      <c r="D364" s="8" t="s">
        <v>33</v>
      </c>
      <c r="E364" s="8" t="s">
        <v>42</v>
      </c>
      <c r="F364" s="15"/>
      <c r="G364" s="15"/>
      <c r="H364" s="26"/>
      <c r="J364" s="46" t="e">
        <f>+IF(A364=#REF!,"si","no")</f>
        <v>#REF!</v>
      </c>
      <c r="N364">
        <v>46.807910919999998</v>
      </c>
    </row>
    <row r="365" spans="1:14" x14ac:dyDescent="0.2">
      <c r="A365" s="8" t="s">
        <v>38</v>
      </c>
      <c r="B365" s="8">
        <v>2012</v>
      </c>
      <c r="C365" s="8" t="s">
        <v>10</v>
      </c>
      <c r="D365" s="8" t="s">
        <v>33</v>
      </c>
      <c r="E365" s="8" t="s">
        <v>40</v>
      </c>
      <c r="F365" s="15">
        <v>31.815463899999997</v>
      </c>
      <c r="G365" s="15">
        <v>16.475306250323648</v>
      </c>
      <c r="H365" s="26">
        <v>1.0818378437875491</v>
      </c>
      <c r="J365" s="46" t="e">
        <f>+IF(A365=#REF!,"si","no")</f>
        <v>#REF!</v>
      </c>
      <c r="N365" t="s">
        <v>29</v>
      </c>
    </row>
    <row r="366" spans="1:14" x14ac:dyDescent="0.2">
      <c r="A366" s="8" t="s">
        <v>38</v>
      </c>
      <c r="B366" s="8">
        <v>2013</v>
      </c>
      <c r="C366" s="8" t="s">
        <v>10</v>
      </c>
      <c r="D366" s="8" t="s">
        <v>33</v>
      </c>
      <c r="E366" s="8" t="s">
        <v>34</v>
      </c>
      <c r="F366" s="15"/>
      <c r="G366" s="15"/>
      <c r="H366" s="26"/>
      <c r="J366" s="46" t="e">
        <f>+IF(A366=#REF!,"si","no")</f>
        <v>#REF!</v>
      </c>
      <c r="N366">
        <v>0.64835134999999999</v>
      </c>
    </row>
    <row r="367" spans="1:14" x14ac:dyDescent="0.2">
      <c r="A367" s="8" t="s">
        <v>38</v>
      </c>
      <c r="B367" s="8">
        <v>2013</v>
      </c>
      <c r="C367" s="8" t="s">
        <v>10</v>
      </c>
      <c r="D367" s="8" t="s">
        <v>33</v>
      </c>
      <c r="E367" s="8" t="s">
        <v>35</v>
      </c>
      <c r="F367" s="15">
        <v>26.19649269999999</v>
      </c>
      <c r="G367" s="15">
        <v>13.039568292682922</v>
      </c>
      <c r="H367" s="26">
        <v>0.82559558764171204</v>
      </c>
      <c r="J367" s="46" t="e">
        <f>+IF(A367=#REF!,"si","no")</f>
        <v>#REF!</v>
      </c>
      <c r="N367">
        <v>47.456262269999996</v>
      </c>
    </row>
    <row r="368" spans="1:14" x14ac:dyDescent="0.2">
      <c r="A368" s="8" t="s">
        <v>38</v>
      </c>
      <c r="B368" s="8">
        <v>2013</v>
      </c>
      <c r="C368" s="8" t="s">
        <v>10</v>
      </c>
      <c r="D368" s="8" t="s">
        <v>33</v>
      </c>
      <c r="E368" s="8" t="s">
        <v>36</v>
      </c>
      <c r="F368" s="15"/>
      <c r="G368" s="15"/>
      <c r="H368" s="26"/>
      <c r="J368" s="46" t="e">
        <f>+IF(A368=#REF!,"si","no")</f>
        <v>#REF!</v>
      </c>
      <c r="N368" t="s">
        <v>29</v>
      </c>
    </row>
    <row r="369" spans="1:14" x14ac:dyDescent="0.2">
      <c r="A369" s="8" t="s">
        <v>38</v>
      </c>
      <c r="B369" s="8">
        <v>2013</v>
      </c>
      <c r="C369" s="8" t="s">
        <v>10</v>
      </c>
      <c r="D369" s="8" t="s">
        <v>33</v>
      </c>
      <c r="E369" s="8" t="s">
        <v>42</v>
      </c>
      <c r="F369" s="15"/>
      <c r="G369" s="15"/>
      <c r="H369" s="26"/>
      <c r="J369" s="46" t="e">
        <f>+IF(A369=#REF!,"si","no")</f>
        <v>#REF!</v>
      </c>
      <c r="N369">
        <v>56.569689150000002</v>
      </c>
    </row>
    <row r="370" spans="1:14" x14ac:dyDescent="0.2">
      <c r="A370" s="8" t="s">
        <v>38</v>
      </c>
      <c r="B370" s="8">
        <v>2013</v>
      </c>
      <c r="C370" s="8" t="s">
        <v>10</v>
      </c>
      <c r="D370" s="8" t="s">
        <v>33</v>
      </c>
      <c r="E370" s="8" t="s">
        <v>40</v>
      </c>
      <c r="F370" s="15">
        <v>26.19649269999999</v>
      </c>
      <c r="G370" s="15">
        <v>13.039568292682922</v>
      </c>
      <c r="H370" s="26">
        <v>0.82559558764171204</v>
      </c>
      <c r="J370" s="46" t="e">
        <f>+IF(A370=#REF!,"si","no")</f>
        <v>#REF!</v>
      </c>
      <c r="N370" t="s">
        <v>29</v>
      </c>
    </row>
    <row r="371" spans="1:14" x14ac:dyDescent="0.2">
      <c r="A371" s="8" t="s">
        <v>38</v>
      </c>
      <c r="B371" s="8">
        <v>2014</v>
      </c>
      <c r="C371" s="8" t="s">
        <v>10</v>
      </c>
      <c r="D371" s="8" t="s">
        <v>33</v>
      </c>
      <c r="E371" s="8" t="s">
        <v>34</v>
      </c>
      <c r="F371" s="15"/>
      <c r="G371" s="15"/>
      <c r="H371" s="26"/>
      <c r="J371" s="46" t="e">
        <f>+IF(A371=#REF!,"si","no")</f>
        <v>#REF!</v>
      </c>
      <c r="N371">
        <v>0.21524279999999998</v>
      </c>
    </row>
    <row r="372" spans="1:14" x14ac:dyDescent="0.2">
      <c r="A372" s="8" t="s">
        <v>38</v>
      </c>
      <c r="B372" s="8">
        <v>2014</v>
      </c>
      <c r="C372" s="8" t="s">
        <v>10</v>
      </c>
      <c r="D372" s="8" t="s">
        <v>33</v>
      </c>
      <c r="E372" s="8" t="s">
        <v>35</v>
      </c>
      <c r="F372" s="15">
        <v>55.092694079999994</v>
      </c>
      <c r="G372" s="15">
        <v>27.422943792931804</v>
      </c>
      <c r="H372" s="26">
        <v>1.6492002001766743</v>
      </c>
      <c r="J372" s="46" t="e">
        <f>+IF(A372=#REF!,"si","no")</f>
        <v>#REF!</v>
      </c>
      <c r="N372">
        <v>56.784931950000001</v>
      </c>
    </row>
    <row r="373" spans="1:14" x14ac:dyDescent="0.2">
      <c r="A373" s="8" t="s">
        <v>38</v>
      </c>
      <c r="B373" s="8">
        <v>2014</v>
      </c>
      <c r="C373" s="8" t="s">
        <v>10</v>
      </c>
      <c r="D373" s="8" t="s">
        <v>33</v>
      </c>
      <c r="E373" s="8" t="s">
        <v>36</v>
      </c>
      <c r="F373" s="15"/>
      <c r="G373" s="15"/>
      <c r="H373" s="26"/>
      <c r="J373" s="46" t="e">
        <f>+IF(A373=#REF!,"si","no")</f>
        <v>#REF!</v>
      </c>
    </row>
    <row r="374" spans="1:14" x14ac:dyDescent="0.2">
      <c r="A374" s="8" t="s">
        <v>38</v>
      </c>
      <c r="B374" s="8">
        <v>2014</v>
      </c>
      <c r="C374" s="8" t="s">
        <v>10</v>
      </c>
      <c r="D374" s="8" t="s">
        <v>33</v>
      </c>
      <c r="E374" s="8" t="s">
        <v>42</v>
      </c>
      <c r="F374" s="15"/>
      <c r="G374" s="15"/>
      <c r="H374" s="26"/>
      <c r="J374" s="46" t="e">
        <f>+IF(A374=#REF!,"si","no")</f>
        <v>#REF!</v>
      </c>
      <c r="N374">
        <v>66.62225749000001</v>
      </c>
    </row>
    <row r="375" spans="1:14" x14ac:dyDescent="0.2">
      <c r="A375" s="8" t="s">
        <v>38</v>
      </c>
      <c r="B375" s="8">
        <v>2014</v>
      </c>
      <c r="C375" s="8" t="s">
        <v>10</v>
      </c>
      <c r="D375" s="8" t="s">
        <v>33</v>
      </c>
      <c r="E375" s="8" t="s">
        <v>40</v>
      </c>
      <c r="F375" s="15">
        <v>55.092694079999994</v>
      </c>
      <c r="G375" s="15">
        <v>27.422943792931804</v>
      </c>
      <c r="H375" s="26">
        <v>1.6492002001766743</v>
      </c>
      <c r="J375" s="46" t="e">
        <f>+IF(A375=#REF!,"si","no")</f>
        <v>#REF!</v>
      </c>
    </row>
    <row r="376" spans="1:14" x14ac:dyDescent="0.2">
      <c r="A376" s="8" t="s">
        <v>38</v>
      </c>
      <c r="B376" s="8">
        <v>2015</v>
      </c>
      <c r="C376" s="8" t="s">
        <v>10</v>
      </c>
      <c r="D376" s="8" t="s">
        <v>33</v>
      </c>
      <c r="E376" s="8" t="s">
        <v>34</v>
      </c>
      <c r="F376" s="15"/>
      <c r="G376" s="15"/>
      <c r="H376" s="26"/>
      <c r="J376" s="46" t="e">
        <f>+IF(A376=#REF!,"si","no")</f>
        <v>#REF!</v>
      </c>
      <c r="N376">
        <v>0.30287888000000002</v>
      </c>
    </row>
    <row r="377" spans="1:14" x14ac:dyDescent="0.2">
      <c r="A377" s="8" t="s">
        <v>38</v>
      </c>
      <c r="B377" s="8">
        <v>2015</v>
      </c>
      <c r="C377" s="8" t="s">
        <v>10</v>
      </c>
      <c r="D377" s="8" t="s">
        <v>33</v>
      </c>
      <c r="E377" s="8" t="s">
        <v>35</v>
      </c>
      <c r="F377" s="15">
        <v>51.61566701000001</v>
      </c>
      <c r="G377" s="15">
        <v>25.743474817955118</v>
      </c>
      <c r="H377" s="26">
        <v>1.4934269350804275</v>
      </c>
      <c r="J377" s="46" t="e">
        <f>+IF(A377=#REF!,"si","no")</f>
        <v>#REF!</v>
      </c>
      <c r="N377">
        <v>66.925136370000004</v>
      </c>
    </row>
    <row r="378" spans="1:14" x14ac:dyDescent="0.2">
      <c r="A378" s="8" t="s">
        <v>38</v>
      </c>
      <c r="B378" s="8">
        <v>2015</v>
      </c>
      <c r="C378" s="8" t="s">
        <v>10</v>
      </c>
      <c r="D378" s="8" t="s">
        <v>33</v>
      </c>
      <c r="E378" s="8" t="s">
        <v>36</v>
      </c>
      <c r="F378" s="15"/>
      <c r="G378" s="15"/>
      <c r="H378" s="26"/>
      <c r="J378" s="46" t="e">
        <f>+IF(A378=#REF!,"si","no")</f>
        <v>#REF!</v>
      </c>
    </row>
    <row r="379" spans="1:14" x14ac:dyDescent="0.2">
      <c r="A379" s="8" t="s">
        <v>38</v>
      </c>
      <c r="B379" s="8">
        <v>2015</v>
      </c>
      <c r="C379" s="8" t="s">
        <v>10</v>
      </c>
      <c r="D379" s="8" t="s">
        <v>33</v>
      </c>
      <c r="E379" s="8" t="s">
        <v>42</v>
      </c>
      <c r="F379" s="15">
        <v>0.36403032000000002</v>
      </c>
      <c r="G379" s="15">
        <v>0.18156125685785537</v>
      </c>
      <c r="H379" s="26">
        <v>1.0532706764568597E-2</v>
      </c>
      <c r="J379" s="46" t="e">
        <f>+IF(A379=#REF!,"si","no")</f>
        <v>#REF!</v>
      </c>
      <c r="N379">
        <v>36.647237309999987</v>
      </c>
    </row>
    <row r="380" spans="1:14" x14ac:dyDescent="0.2">
      <c r="A380" s="8" t="s">
        <v>38</v>
      </c>
      <c r="B380" s="8">
        <v>2015</v>
      </c>
      <c r="C380" s="8" t="s">
        <v>10</v>
      </c>
      <c r="D380" s="8" t="s">
        <v>33</v>
      </c>
      <c r="E380" s="8" t="s">
        <v>40</v>
      </c>
      <c r="F380" s="15">
        <v>51.979697330000008</v>
      </c>
      <c r="G380" s="15">
        <v>25.925036074812972</v>
      </c>
      <c r="H380" s="26">
        <v>1.5039596418449963</v>
      </c>
      <c r="J380" s="46" t="e">
        <f>+IF(A380=#REF!,"si","no")</f>
        <v>#REF!</v>
      </c>
    </row>
    <row r="381" spans="1:14" x14ac:dyDescent="0.2">
      <c r="A381" s="8" t="s">
        <v>38</v>
      </c>
      <c r="B381" s="8">
        <v>2016</v>
      </c>
      <c r="C381" s="8" t="s">
        <v>10</v>
      </c>
      <c r="D381" s="8" t="s">
        <v>33</v>
      </c>
      <c r="E381" s="8" t="s">
        <v>34</v>
      </c>
      <c r="F381" s="15"/>
      <c r="G381" s="15"/>
      <c r="H381" s="26"/>
      <c r="J381" s="46" t="e">
        <f>+IF(A381=#REF!,"si","no")</f>
        <v>#REF!</v>
      </c>
      <c r="N381">
        <v>0.26501897999999996</v>
      </c>
    </row>
    <row r="382" spans="1:14" x14ac:dyDescent="0.2">
      <c r="A382" s="8" t="s">
        <v>38</v>
      </c>
      <c r="B382" s="8">
        <v>2016</v>
      </c>
      <c r="C382" s="8" t="s">
        <v>10</v>
      </c>
      <c r="D382" s="8" t="s">
        <v>33</v>
      </c>
      <c r="E382" s="8" t="s">
        <v>35</v>
      </c>
      <c r="F382" s="15">
        <v>115.65662817000002</v>
      </c>
      <c r="G382" s="15">
        <v>57.889097637519406</v>
      </c>
      <c r="H382" s="26">
        <v>3.2611735569918476</v>
      </c>
      <c r="J382" s="46" t="e">
        <f>+IF(A382=#REF!,"si","no")</f>
        <v>#REF!</v>
      </c>
      <c r="N382">
        <v>36.912256289999988</v>
      </c>
    </row>
    <row r="383" spans="1:14" x14ac:dyDescent="0.2">
      <c r="A383" s="8" t="s">
        <v>38</v>
      </c>
      <c r="B383" s="8">
        <v>2016</v>
      </c>
      <c r="C383" s="8" t="s">
        <v>10</v>
      </c>
      <c r="D383" s="8" t="s">
        <v>33</v>
      </c>
      <c r="E383" s="8" t="s">
        <v>36</v>
      </c>
      <c r="F383" s="15"/>
      <c r="G383" s="15"/>
      <c r="H383" s="26"/>
      <c r="J383" s="46" t="e">
        <f>+IF(A383=#REF!,"si","no")</f>
        <v>#REF!</v>
      </c>
    </row>
    <row r="384" spans="1:14" x14ac:dyDescent="0.2">
      <c r="A384" s="8" t="s">
        <v>38</v>
      </c>
      <c r="B384" s="8">
        <v>2016</v>
      </c>
      <c r="C384" s="8" t="s">
        <v>10</v>
      </c>
      <c r="D384" s="8" t="s">
        <v>33</v>
      </c>
      <c r="E384" s="8" t="s">
        <v>42</v>
      </c>
      <c r="F384" s="15">
        <v>0.71524012000000003</v>
      </c>
      <c r="G384" s="15">
        <v>0.35799595575354126</v>
      </c>
      <c r="H384" s="26">
        <v>2.0167648003840952E-2</v>
      </c>
      <c r="J384" s="46" t="e">
        <f>+IF(A384=#REF!,"si","no")</f>
        <v>#REF!</v>
      </c>
    </row>
    <row r="385" spans="1:13" x14ac:dyDescent="0.2">
      <c r="A385" s="8" t="s">
        <v>38</v>
      </c>
      <c r="B385" s="8">
        <v>2016</v>
      </c>
      <c r="C385" s="8" t="s">
        <v>10</v>
      </c>
      <c r="D385" s="8" t="s">
        <v>33</v>
      </c>
      <c r="E385" s="8" t="s">
        <v>40</v>
      </c>
      <c r="F385" s="15">
        <v>116.37186829000002</v>
      </c>
      <c r="G385" s="15">
        <v>58.24709359327295</v>
      </c>
      <c r="H385" s="26">
        <v>3.2813412049956887</v>
      </c>
      <c r="J385" s="46" t="e">
        <f>+IF(A385=#REF!,"si","no")</f>
        <v>#REF!</v>
      </c>
    </row>
    <row r="386" spans="1:13" x14ac:dyDescent="0.2">
      <c r="A386" s="8" t="s">
        <v>38</v>
      </c>
      <c r="B386" s="8">
        <v>2017</v>
      </c>
      <c r="C386" s="8" t="s">
        <v>10</v>
      </c>
      <c r="D386" s="8" t="s">
        <v>33</v>
      </c>
      <c r="E386" s="8" t="s">
        <v>34</v>
      </c>
      <c r="F386" s="15"/>
      <c r="G386" s="15"/>
      <c r="H386" s="26"/>
      <c r="J386" s="46" t="e">
        <f>+IF(A386=#REF!,"si","no")</f>
        <v>#REF!</v>
      </c>
    </row>
    <row r="387" spans="1:13" x14ac:dyDescent="0.2">
      <c r="A387" s="8" t="s">
        <v>38</v>
      </c>
      <c r="B387" s="8">
        <v>2017</v>
      </c>
      <c r="C387" s="8" t="s">
        <v>10</v>
      </c>
      <c r="D387" s="8" t="s">
        <v>33</v>
      </c>
      <c r="E387" s="8" t="s">
        <v>35</v>
      </c>
      <c r="F387" s="15">
        <v>74.447743269999975</v>
      </c>
      <c r="G387" s="15">
        <v>37.20526900049974</v>
      </c>
      <c r="H387" s="26">
        <v>2.0257759643375284</v>
      </c>
      <c r="J387" s="46" t="e">
        <f>+IF(A387=#REF!,"si","no")</f>
        <v>#REF!</v>
      </c>
    </row>
    <row r="388" spans="1:13" x14ac:dyDescent="0.2">
      <c r="A388" s="8" t="s">
        <v>38</v>
      </c>
      <c r="B388" s="8">
        <v>2017</v>
      </c>
      <c r="C388" s="8" t="s">
        <v>10</v>
      </c>
      <c r="D388" s="8" t="s">
        <v>33</v>
      </c>
      <c r="E388" s="8" t="s">
        <v>36</v>
      </c>
      <c r="F388" s="15"/>
      <c r="G388" s="15"/>
      <c r="H388" s="26"/>
      <c r="J388" s="46" t="e">
        <f>+IF(A388=#REF!,"si","no")</f>
        <v>#REF!</v>
      </c>
    </row>
    <row r="389" spans="1:13" x14ac:dyDescent="0.2">
      <c r="A389" s="8" t="s">
        <v>38</v>
      </c>
      <c r="B389" s="8">
        <v>2017</v>
      </c>
      <c r="C389" s="8" t="s">
        <v>10</v>
      </c>
      <c r="D389" s="8" t="s">
        <v>33</v>
      </c>
      <c r="E389" s="8" t="s">
        <v>42</v>
      </c>
      <c r="F389" s="15">
        <v>1.2997951699999999</v>
      </c>
      <c r="G389" s="15">
        <v>0.64957279860069961</v>
      </c>
      <c r="H389" s="26">
        <v>3.5368349640882438E-2</v>
      </c>
      <c r="J389" s="46" t="e">
        <f>+IF(A389=#REF!,"si","no")</f>
        <v>#REF!</v>
      </c>
    </row>
    <row r="390" spans="1:13" x14ac:dyDescent="0.2">
      <c r="A390" s="8" t="s">
        <v>38</v>
      </c>
      <c r="B390" s="8">
        <v>2017</v>
      </c>
      <c r="C390" s="8" t="s">
        <v>10</v>
      </c>
      <c r="D390" s="8" t="s">
        <v>33</v>
      </c>
      <c r="E390" s="8" t="s">
        <v>40</v>
      </c>
      <c r="F390" s="15">
        <v>75.747538439999971</v>
      </c>
      <c r="G390" s="15">
        <v>37.854841799100434</v>
      </c>
      <c r="H390" s="26">
        <v>2.0611443139784109</v>
      </c>
      <c r="J390" s="46" t="e">
        <f>+IF(A390=#REF!,"si","no")</f>
        <v>#REF!</v>
      </c>
    </row>
    <row r="391" spans="1:13" x14ac:dyDescent="0.2">
      <c r="A391" s="8" t="s">
        <v>38</v>
      </c>
      <c r="B391" s="8">
        <v>2018</v>
      </c>
      <c r="C391" s="8" t="s">
        <v>10</v>
      </c>
      <c r="D391" s="8" t="s">
        <v>33</v>
      </c>
      <c r="E391" s="8" t="s">
        <v>34</v>
      </c>
      <c r="F391" s="15"/>
      <c r="G391" s="15"/>
      <c r="H391" s="26"/>
      <c r="J391" s="46" t="e">
        <f>+IF(A391=#REF!,"si","no")</f>
        <v>#REF!</v>
      </c>
    </row>
    <row r="392" spans="1:13" x14ac:dyDescent="0.2">
      <c r="A392" s="8" t="s">
        <v>38</v>
      </c>
      <c r="B392" s="8">
        <v>2018</v>
      </c>
      <c r="C392" s="8" t="s">
        <v>10</v>
      </c>
      <c r="D392" s="8" t="s">
        <v>33</v>
      </c>
      <c r="E392" s="8" t="s">
        <v>35</v>
      </c>
      <c r="F392" s="15">
        <v>46.807910919999998</v>
      </c>
      <c r="G392" s="15">
        <v>23.415663291645821</v>
      </c>
      <c r="H392" s="26">
        <v>1.222111862820763</v>
      </c>
      <c r="J392" s="46" t="e">
        <f>+IF(A392=#REF!,"si","no")</f>
        <v>#REF!</v>
      </c>
    </row>
    <row r="393" spans="1:13" x14ac:dyDescent="0.2">
      <c r="A393" s="8" t="s">
        <v>38</v>
      </c>
      <c r="B393" s="8">
        <v>2018</v>
      </c>
      <c r="C393" s="8" t="s">
        <v>10</v>
      </c>
      <c r="D393" s="8" t="s">
        <v>33</v>
      </c>
      <c r="E393" s="8" t="s">
        <v>36</v>
      </c>
      <c r="F393" s="15"/>
      <c r="G393" s="15"/>
      <c r="H393" s="26"/>
      <c r="J393" s="46" t="e">
        <f>+IF(A393=#REF!,"si","no")</f>
        <v>#REF!</v>
      </c>
    </row>
    <row r="394" spans="1:13" x14ac:dyDescent="0.2">
      <c r="A394" s="8" t="s">
        <v>38</v>
      </c>
      <c r="B394" s="8">
        <v>2018</v>
      </c>
      <c r="C394" s="8" t="s">
        <v>10</v>
      </c>
      <c r="D394" s="8" t="s">
        <v>33</v>
      </c>
      <c r="E394" s="8" t="s">
        <v>42</v>
      </c>
      <c r="F394" s="15">
        <v>0.64835134999999999</v>
      </c>
      <c r="G394" s="15">
        <v>0.32433784392196097</v>
      </c>
      <c r="H394" s="26">
        <v>1.692786241763888E-2</v>
      </c>
      <c r="J394" s="46" t="e">
        <f>+IF(A394=#REF!,"si","no")</f>
        <v>#REF!</v>
      </c>
    </row>
    <row r="395" spans="1:13" x14ac:dyDescent="0.2">
      <c r="A395" s="8" t="s">
        <v>38</v>
      </c>
      <c r="B395" s="8">
        <v>2018</v>
      </c>
      <c r="C395" s="8" t="s">
        <v>10</v>
      </c>
      <c r="D395" s="8" t="s">
        <v>33</v>
      </c>
      <c r="E395" s="8" t="s">
        <v>40</v>
      </c>
      <c r="F395" s="15">
        <v>47.456262269999996</v>
      </c>
      <c r="G395" s="15">
        <v>23.74000113556778</v>
      </c>
      <c r="H395" s="26">
        <v>1.239039725238402</v>
      </c>
      <c r="J395" s="46" t="e">
        <f>+IF(A395=#REF!,"si","no")</f>
        <v>#REF!</v>
      </c>
    </row>
    <row r="396" spans="1:13" x14ac:dyDescent="0.2">
      <c r="A396" s="8" t="s">
        <v>38</v>
      </c>
      <c r="B396" s="8">
        <v>2019</v>
      </c>
      <c r="C396" s="8" t="s">
        <v>10</v>
      </c>
      <c r="D396" s="8" t="s">
        <v>33</v>
      </c>
      <c r="E396" s="8" t="s">
        <v>34</v>
      </c>
      <c r="F396" s="15"/>
      <c r="G396" s="15"/>
      <c r="H396" s="26"/>
      <c r="J396" s="46" t="e">
        <f>+IF(A396=#REF!,"si","no")</f>
        <v>#REF!</v>
      </c>
    </row>
    <row r="397" spans="1:13" x14ac:dyDescent="0.2">
      <c r="A397" s="8" t="s">
        <v>38</v>
      </c>
      <c r="B397" s="8">
        <v>2019</v>
      </c>
      <c r="C397" s="8" t="s">
        <v>10</v>
      </c>
      <c r="D397" s="8" t="s">
        <v>33</v>
      </c>
      <c r="E397" s="8" t="s">
        <v>35</v>
      </c>
      <c r="F397" s="15">
        <v>56.569689150000002</v>
      </c>
      <c r="G397" s="15">
        <v>28.284844575000001</v>
      </c>
      <c r="H397" s="26">
        <v>1.4263663426626325</v>
      </c>
      <c r="J397" s="46" t="e">
        <f>+IF(A397=#REF!,"si","no")</f>
        <v>#REF!</v>
      </c>
      <c r="K397" s="46" t="e">
        <f>+IF(F397=#REF!,"si","no")</f>
        <v>#REF!</v>
      </c>
      <c r="L397" s="46" t="e">
        <f>+IF(G397=#REF!,"si","no")</f>
        <v>#REF!</v>
      </c>
      <c r="M397" s="46" t="e">
        <f>+IF(H397=#REF!,"si","no")</f>
        <v>#REF!</v>
      </c>
    </row>
    <row r="398" spans="1:13" x14ac:dyDescent="0.2">
      <c r="A398" s="8" t="s">
        <v>38</v>
      </c>
      <c r="B398" s="8">
        <v>2019</v>
      </c>
      <c r="C398" s="8" t="s">
        <v>10</v>
      </c>
      <c r="D398" s="8" t="s">
        <v>33</v>
      </c>
      <c r="E398" s="8" t="s">
        <v>36</v>
      </c>
      <c r="F398" s="15"/>
      <c r="G398" s="15"/>
      <c r="H398" s="26"/>
      <c r="J398" s="46" t="e">
        <f>+IF(A398=#REF!,"si","no")</f>
        <v>#REF!</v>
      </c>
      <c r="K398" s="46" t="e">
        <f>+IF(F398=#REF!,"si","no")</f>
        <v>#REF!</v>
      </c>
      <c r="L398" s="46" t="e">
        <f>+IF(G398=#REF!,"si","no")</f>
        <v>#REF!</v>
      </c>
      <c r="M398" s="46" t="e">
        <f>+IF(H398=#REF!,"si","no")</f>
        <v>#REF!</v>
      </c>
    </row>
    <row r="399" spans="1:13" x14ac:dyDescent="0.2">
      <c r="A399" s="8" t="s">
        <v>38</v>
      </c>
      <c r="B399" s="8">
        <v>2019</v>
      </c>
      <c r="C399" s="8" t="s">
        <v>10</v>
      </c>
      <c r="D399" s="8" t="s">
        <v>33</v>
      </c>
      <c r="E399" s="8" t="s">
        <v>42</v>
      </c>
      <c r="F399" s="15">
        <v>0.21524279999999998</v>
      </c>
      <c r="G399" s="15">
        <v>0.10762139999999999</v>
      </c>
      <c r="H399" s="26">
        <v>5.4272012102874424E-3</v>
      </c>
      <c r="J399" s="46" t="e">
        <f>+IF(A399=#REF!,"si","no")</f>
        <v>#REF!</v>
      </c>
      <c r="K399" s="46" t="e">
        <f>+IF(F399=#REF!,"si","no")</f>
        <v>#REF!</v>
      </c>
      <c r="L399" s="46" t="e">
        <f>+IF(G399=#REF!,"si","no")</f>
        <v>#REF!</v>
      </c>
      <c r="M399" s="46" t="e">
        <f>+IF(H399=#REF!,"si","no")</f>
        <v>#REF!</v>
      </c>
    </row>
    <row r="400" spans="1:13" x14ac:dyDescent="0.2">
      <c r="A400" s="8" t="s">
        <v>38</v>
      </c>
      <c r="B400" s="8">
        <v>2019</v>
      </c>
      <c r="C400" s="8" t="s">
        <v>10</v>
      </c>
      <c r="D400" s="8" t="s">
        <v>33</v>
      </c>
      <c r="E400" s="8" t="s">
        <v>40</v>
      </c>
      <c r="F400" s="15">
        <v>56.784931950000001</v>
      </c>
      <c r="G400" s="15">
        <v>28.392465975</v>
      </c>
      <c r="H400" s="26">
        <v>1.4317935438729199</v>
      </c>
      <c r="J400" s="46" t="e">
        <f>+IF(A400=#REF!,"si","no")</f>
        <v>#REF!</v>
      </c>
      <c r="K400" s="46" t="e">
        <f>+IF(F400=#REF!,"si","no")</f>
        <v>#REF!</v>
      </c>
      <c r="L400" s="46" t="e">
        <f>+IF(G400=#REF!,"si","no")</f>
        <v>#REF!</v>
      </c>
      <c r="M400" s="46" t="e">
        <f>+IF(H400=#REF!,"si","no")</f>
        <v>#REF!</v>
      </c>
    </row>
    <row r="401" spans="1:13" x14ac:dyDescent="0.2">
      <c r="A401" s="8" t="s">
        <v>38</v>
      </c>
      <c r="B401" s="8">
        <v>2020</v>
      </c>
      <c r="C401" s="8" t="s">
        <v>10</v>
      </c>
      <c r="D401" s="8" t="s">
        <v>33</v>
      </c>
      <c r="E401" s="8" t="s">
        <v>34</v>
      </c>
      <c r="F401" s="15"/>
      <c r="G401" s="15"/>
      <c r="H401" s="26"/>
      <c r="J401" s="46" t="e">
        <f>+IF(A401=#REF!,"si","no")</f>
        <v>#REF!</v>
      </c>
      <c r="K401" s="46" t="e">
        <f>+IF(F401=#REF!,"si","no")</f>
        <v>#REF!</v>
      </c>
      <c r="L401" s="46" t="e">
        <f>+IF(G401=#REF!,"si","no")</f>
        <v>#REF!</v>
      </c>
      <c r="M401" s="46" t="e">
        <f>+IF(H401=#REF!,"si","no")</f>
        <v>#REF!</v>
      </c>
    </row>
    <row r="402" spans="1:13" x14ac:dyDescent="0.2">
      <c r="A402" s="8" t="s">
        <v>38</v>
      </c>
      <c r="B402" s="8">
        <v>2020</v>
      </c>
      <c r="C402" s="8" t="s">
        <v>10</v>
      </c>
      <c r="D402" s="8" t="s">
        <v>33</v>
      </c>
      <c r="E402" s="8" t="s">
        <v>35</v>
      </c>
      <c r="F402" s="15">
        <v>66.62225749000001</v>
      </c>
      <c r="G402" s="15">
        <v>33.003917281636717</v>
      </c>
      <c r="H402" s="26">
        <v>1.9345789731322813</v>
      </c>
      <c r="J402" s="46" t="e">
        <f>+IF(A402=#REF!,"si","no")</f>
        <v>#REF!</v>
      </c>
      <c r="K402" s="46" t="e">
        <f>+IF(F402=#REF!,"si","no")</f>
        <v>#REF!</v>
      </c>
      <c r="L402" s="46" t="e">
        <f>+IF(G402=#REF!,"si","no")</f>
        <v>#REF!</v>
      </c>
      <c r="M402" s="46" t="e">
        <f>+IF(H402=#REF!,"si","no")</f>
        <v>#REF!</v>
      </c>
    </row>
    <row r="403" spans="1:13" x14ac:dyDescent="0.2">
      <c r="A403" s="8" t="s">
        <v>38</v>
      </c>
      <c r="B403" s="8">
        <v>2020</v>
      </c>
      <c r="C403" s="8" t="s">
        <v>10</v>
      </c>
      <c r="D403" s="8" t="s">
        <v>33</v>
      </c>
      <c r="E403" s="8" t="s">
        <v>36</v>
      </c>
      <c r="F403" s="15"/>
      <c r="G403" s="15"/>
      <c r="H403" s="26"/>
      <c r="J403" s="46" t="e">
        <f>+IF(A403=#REF!,"si","no")</f>
        <v>#REF!</v>
      </c>
      <c r="K403" s="46" t="e">
        <f>+IF(F403=#REF!,"si","no")</f>
        <v>#REF!</v>
      </c>
      <c r="L403" s="46" t="e">
        <f>+IF(G403=#REF!,"si","no")</f>
        <v>#REF!</v>
      </c>
      <c r="M403" s="46" t="e">
        <f>+IF(H403=#REF!,"si","no")</f>
        <v>#REF!</v>
      </c>
    </row>
    <row r="404" spans="1:13" x14ac:dyDescent="0.2">
      <c r="A404" s="8" t="s">
        <v>38</v>
      </c>
      <c r="B404" s="8">
        <v>2020</v>
      </c>
      <c r="C404" s="8" t="s">
        <v>10</v>
      </c>
      <c r="D404" s="8" t="s">
        <v>33</v>
      </c>
      <c r="E404" s="8" t="s">
        <v>42</v>
      </c>
      <c r="F404" s="15">
        <v>0.30287888000000002</v>
      </c>
      <c r="G404" s="15">
        <v>0.15004279168077125</v>
      </c>
      <c r="H404" s="26">
        <v>8.7950053740194177E-3</v>
      </c>
      <c r="J404" s="46" t="e">
        <f>+IF(A404=#REF!,"si","no")</f>
        <v>#REF!</v>
      </c>
      <c r="K404" s="46" t="e">
        <f>+IF(F404=#REF!,"si","no")</f>
        <v>#REF!</v>
      </c>
      <c r="L404" s="46" t="e">
        <f>+IF(G404=#REF!,"si","no")</f>
        <v>#REF!</v>
      </c>
      <c r="M404" s="46" t="e">
        <f>+IF(H404=#REF!,"si","no")</f>
        <v>#REF!</v>
      </c>
    </row>
    <row r="405" spans="1:13" x14ac:dyDescent="0.2">
      <c r="A405" s="8" t="s">
        <v>38</v>
      </c>
      <c r="B405" s="8">
        <v>2020</v>
      </c>
      <c r="C405" s="8" t="s">
        <v>10</v>
      </c>
      <c r="D405" s="8" t="s">
        <v>33</v>
      </c>
      <c r="E405" s="8" t="s">
        <v>40</v>
      </c>
      <c r="F405" s="15">
        <v>66.925136370000004</v>
      </c>
      <c r="G405" s="15">
        <v>33.153960073317485</v>
      </c>
      <c r="H405" s="26">
        <v>1.9433739785063004</v>
      </c>
      <c r="J405" s="46" t="e">
        <f>+IF(A405=#REF!,"si","no")</f>
        <v>#REF!</v>
      </c>
      <c r="K405" s="46" t="e">
        <f>+IF(F405=#REF!,"si","no")</f>
        <v>#REF!</v>
      </c>
      <c r="L405" s="46" t="e">
        <f>+IF(G405=#REF!,"si","no")</f>
        <v>#REF!</v>
      </c>
      <c r="M405" s="46" t="e">
        <f>+IF(H405=#REF!,"si","no")</f>
        <v>#REF!</v>
      </c>
    </row>
    <row r="406" spans="1:13" x14ac:dyDescent="0.2">
      <c r="A406" s="8" t="s">
        <v>38</v>
      </c>
      <c r="B406" s="8">
        <v>2021</v>
      </c>
      <c r="C406" s="8" t="s">
        <v>10</v>
      </c>
      <c r="D406" s="8" t="s">
        <v>33</v>
      </c>
      <c r="E406" s="8" t="s">
        <v>34</v>
      </c>
      <c r="F406" s="15"/>
      <c r="G406" s="15"/>
      <c r="H406" s="26"/>
      <c r="J406" s="46" t="e">
        <f>+IF(A406=#REF!,"si","no")</f>
        <v>#REF!</v>
      </c>
      <c r="K406" s="46" t="e">
        <f>+IF(F406=#REF!,"si","no")</f>
        <v>#REF!</v>
      </c>
      <c r="L406" s="46" t="e">
        <f>+IF(G406=#REF!,"si","no")</f>
        <v>#REF!</v>
      </c>
      <c r="M406" s="46" t="e">
        <f>+IF(H406=#REF!,"si","no")</f>
        <v>#REF!</v>
      </c>
    </row>
    <row r="407" spans="1:13" x14ac:dyDescent="0.2">
      <c r="A407" s="8" t="s">
        <v>38</v>
      </c>
      <c r="B407" s="8">
        <v>2021</v>
      </c>
      <c r="C407" s="8" t="s">
        <v>10</v>
      </c>
      <c r="D407" s="8" t="s">
        <v>33</v>
      </c>
      <c r="E407" s="8" t="s">
        <v>35</v>
      </c>
      <c r="F407" s="15">
        <v>36.647237309999987</v>
      </c>
      <c r="G407" s="15">
        <v>18.323618654999994</v>
      </c>
      <c r="H407" s="26">
        <v>0.95985430356207402</v>
      </c>
      <c r="J407" s="46" t="e">
        <f>+IF(A407=#REF!,"si","no")</f>
        <v>#REF!</v>
      </c>
      <c r="K407" s="46" t="e">
        <f>+IF(F407=#REF!,"si","no")</f>
        <v>#REF!</v>
      </c>
      <c r="L407" s="46" t="e">
        <f>+IF(G407=#REF!,"si","no")</f>
        <v>#REF!</v>
      </c>
      <c r="M407" s="46" t="e">
        <f>+IF(H407=#REF!,"si","no")</f>
        <v>#REF!</v>
      </c>
    </row>
    <row r="408" spans="1:13" x14ac:dyDescent="0.2">
      <c r="A408" s="8" t="s">
        <v>38</v>
      </c>
      <c r="B408" s="8">
        <v>2021</v>
      </c>
      <c r="C408" s="8" t="s">
        <v>10</v>
      </c>
      <c r="D408" s="8" t="s">
        <v>33</v>
      </c>
      <c r="E408" s="8" t="s">
        <v>36</v>
      </c>
      <c r="F408" s="15"/>
      <c r="G408" s="15"/>
      <c r="H408" s="26"/>
      <c r="J408" s="46" t="e">
        <f>+IF(A408=#REF!,"si","no")</f>
        <v>#REF!</v>
      </c>
      <c r="K408" s="46" t="e">
        <f>+IF(F408=#REF!,"si","no")</f>
        <v>#REF!</v>
      </c>
      <c r="L408" s="46" t="e">
        <f>+IF(G408=#REF!,"si","no")</f>
        <v>#REF!</v>
      </c>
      <c r="M408" s="46" t="e">
        <f>+IF(H408=#REF!,"si","no")</f>
        <v>#REF!</v>
      </c>
    </row>
    <row r="409" spans="1:13" x14ac:dyDescent="0.2">
      <c r="A409" s="8" t="s">
        <v>38</v>
      </c>
      <c r="B409" s="8">
        <v>2021</v>
      </c>
      <c r="C409" s="8" t="s">
        <v>10</v>
      </c>
      <c r="D409" s="8" t="s">
        <v>33</v>
      </c>
      <c r="E409" s="8" t="s">
        <v>42</v>
      </c>
      <c r="F409" s="15">
        <v>0.26501897999999996</v>
      </c>
      <c r="G409" s="15">
        <v>0.13250948999999998</v>
      </c>
      <c r="H409" s="26">
        <v>6.9413038239916182E-3</v>
      </c>
      <c r="J409" s="46" t="e">
        <f>+IF(A409=#REF!,"si","no")</f>
        <v>#REF!</v>
      </c>
      <c r="K409" s="46" t="e">
        <f>+IF(F409=#REF!,"si","no")</f>
        <v>#REF!</v>
      </c>
      <c r="L409" s="46" t="e">
        <f>+IF(G409=#REF!,"si","no")</f>
        <v>#REF!</v>
      </c>
      <c r="M409" s="46" t="e">
        <f>+IF(H409=#REF!,"si","no")</f>
        <v>#REF!</v>
      </c>
    </row>
    <row r="410" spans="1:13" x14ac:dyDescent="0.2">
      <c r="A410" s="8" t="s">
        <v>38</v>
      </c>
      <c r="B410" s="8">
        <v>2021</v>
      </c>
      <c r="C410" s="8" t="s">
        <v>10</v>
      </c>
      <c r="D410" s="8" t="s">
        <v>33</v>
      </c>
      <c r="E410" s="8" t="s">
        <v>40</v>
      </c>
      <c r="F410" s="15">
        <v>36.912256289999988</v>
      </c>
      <c r="G410" s="15">
        <v>18.456128144999994</v>
      </c>
      <c r="H410" s="26">
        <v>0.96679560738606563</v>
      </c>
      <c r="J410" s="46" t="e">
        <f>+IF(A410=#REF!,"si","no")</f>
        <v>#REF!</v>
      </c>
      <c r="K410" s="46" t="e">
        <f>+IF(F410=#REF!,"si","no")</f>
        <v>#REF!</v>
      </c>
      <c r="L410" s="46" t="e">
        <f>+IF(G410=#REF!,"si","no")</f>
        <v>#REF!</v>
      </c>
      <c r="M410" s="46" t="e">
        <f>+IF(H410=#REF!,"si","no")</f>
        <v>#REF!</v>
      </c>
    </row>
    <row r="411" spans="1:13" x14ac:dyDescent="0.2">
      <c r="A411" s="8" t="s">
        <v>38</v>
      </c>
      <c r="B411" s="8">
        <v>2008</v>
      </c>
      <c r="C411" s="8" t="s">
        <v>10</v>
      </c>
      <c r="D411" s="8" t="s">
        <v>37</v>
      </c>
      <c r="E411" s="8" t="s">
        <v>40</v>
      </c>
      <c r="F411" s="15">
        <v>46.087000000000003</v>
      </c>
      <c r="G411" s="15">
        <v>23.558247712518533</v>
      </c>
      <c r="H411" s="26">
        <v>1.7433240672084811</v>
      </c>
      <c r="J411" s="46" t="e">
        <f>+IF(A411=#REF!,"si","no")</f>
        <v>#REF!</v>
      </c>
    </row>
    <row r="412" spans="1:13" x14ac:dyDescent="0.2">
      <c r="A412" s="8" t="s">
        <v>38</v>
      </c>
      <c r="B412" s="8">
        <v>2009</v>
      </c>
      <c r="C412" s="8" t="s">
        <v>10</v>
      </c>
      <c r="D412" s="8" t="s">
        <v>37</v>
      </c>
      <c r="E412" s="8" t="s">
        <v>40</v>
      </c>
      <c r="F412" s="15">
        <v>60.300765040000002</v>
      </c>
      <c r="G412" s="15">
        <v>30.92029793867296</v>
      </c>
      <c r="H412" s="26">
        <v>2.3472278528362143</v>
      </c>
      <c r="J412" s="46" t="e">
        <f>+IF(A412=#REF!,"si","no")</f>
        <v>#REF!</v>
      </c>
    </row>
    <row r="413" spans="1:13" x14ac:dyDescent="0.2">
      <c r="A413" s="8" t="s">
        <v>38</v>
      </c>
      <c r="B413" s="8">
        <v>2010</v>
      </c>
      <c r="C413" s="8" t="s">
        <v>10</v>
      </c>
      <c r="D413" s="8" t="s">
        <v>37</v>
      </c>
      <c r="E413" s="8" t="s">
        <v>40</v>
      </c>
      <c r="F413" s="15">
        <v>22.881999999999998</v>
      </c>
      <c r="G413" s="15">
        <v>11.734358974358974</v>
      </c>
      <c r="H413" s="26">
        <v>0.85205756145965716</v>
      </c>
      <c r="J413" s="46" t="e">
        <f>+IF(A413=#REF!,"si","no")</f>
        <v>#REF!</v>
      </c>
    </row>
    <row r="414" spans="1:13" x14ac:dyDescent="0.2">
      <c r="A414" s="8" t="s">
        <v>38</v>
      </c>
      <c r="B414" s="8">
        <v>2011</v>
      </c>
      <c r="C414" s="8" t="s">
        <v>10</v>
      </c>
      <c r="D414" s="8" t="s">
        <v>37</v>
      </c>
      <c r="E414" s="8" t="s">
        <v>40</v>
      </c>
      <c r="F414" s="15">
        <v>28.025806640000003</v>
      </c>
      <c r="G414" s="15">
        <v>14.18956338413245</v>
      </c>
      <c r="H414" s="26">
        <v>0.97135551238350881</v>
      </c>
      <c r="J414" s="46" t="e">
        <f>+IF(A414=#REF!,"si","no")</f>
        <v>#REF!</v>
      </c>
    </row>
    <row r="415" spans="1:13" x14ac:dyDescent="0.2">
      <c r="A415" s="8" t="s">
        <v>38</v>
      </c>
      <c r="B415" s="8">
        <v>2012</v>
      </c>
      <c r="C415" s="8" t="s">
        <v>10</v>
      </c>
      <c r="D415" s="8" t="s">
        <v>37</v>
      </c>
      <c r="E415" s="8" t="s">
        <v>40</v>
      </c>
      <c r="F415" s="15">
        <v>32.31</v>
      </c>
      <c r="G415" s="15">
        <v>16.731396613329192</v>
      </c>
      <c r="H415" s="26">
        <v>1.0986538132098622</v>
      </c>
      <c r="J415" s="46" t="e">
        <f>+IF(A415=#REF!,"si","no")</f>
        <v>#REF!</v>
      </c>
    </row>
    <row r="416" spans="1:13" x14ac:dyDescent="0.2">
      <c r="A416" s="8" t="s">
        <v>38</v>
      </c>
      <c r="B416" s="8">
        <v>2013</v>
      </c>
      <c r="C416" s="8" t="s">
        <v>10</v>
      </c>
      <c r="D416" s="8" t="s">
        <v>37</v>
      </c>
      <c r="E416" s="8" t="s">
        <v>40</v>
      </c>
      <c r="F416" s="15">
        <v>37.738999999999997</v>
      </c>
      <c r="G416" s="15">
        <v>18.784967645594822</v>
      </c>
      <c r="H416" s="26">
        <v>1.1893634861284534</v>
      </c>
      <c r="J416" s="46" t="e">
        <f>+IF(A416=#REF!,"si","no")</f>
        <v>#REF!</v>
      </c>
    </row>
    <row r="417" spans="1:10" x14ac:dyDescent="0.2">
      <c r="A417" s="8" t="s">
        <v>38</v>
      </c>
      <c r="B417" s="8">
        <v>2014</v>
      </c>
      <c r="C417" s="8" t="s">
        <v>10</v>
      </c>
      <c r="D417" s="8" t="s">
        <v>37</v>
      </c>
      <c r="E417" s="8" t="s">
        <v>40</v>
      </c>
      <c r="F417" s="15">
        <v>35.605494479999997</v>
      </c>
      <c r="G417" s="15">
        <v>17.722993768043803</v>
      </c>
      <c r="H417" s="26">
        <v>1.0658507376411364</v>
      </c>
      <c r="J417" s="46" t="e">
        <f>+IF(A417=#REF!,"si","no")</f>
        <v>#REF!</v>
      </c>
    </row>
    <row r="418" spans="1:10" x14ac:dyDescent="0.2">
      <c r="A418" s="8" t="s">
        <v>38</v>
      </c>
      <c r="B418" s="8">
        <v>2015</v>
      </c>
      <c r="C418" s="8" t="s">
        <v>10</v>
      </c>
      <c r="D418" s="8" t="s">
        <v>37</v>
      </c>
      <c r="E418" s="8" t="s">
        <v>40</v>
      </c>
      <c r="F418" s="15">
        <v>38.976069250000002</v>
      </c>
      <c r="G418" s="15">
        <v>19.43943603491272</v>
      </c>
      <c r="H418" s="26">
        <v>1.1277179006566518</v>
      </c>
      <c r="J418" s="46" t="e">
        <f>+IF(A418=#REF!,"si","no")</f>
        <v>#REF!</v>
      </c>
    </row>
    <row r="419" spans="1:10" x14ac:dyDescent="0.2">
      <c r="A419" s="8" t="s">
        <v>38</v>
      </c>
      <c r="B419" s="8">
        <v>2016</v>
      </c>
      <c r="C419" s="8" t="s">
        <v>10</v>
      </c>
      <c r="D419" s="8" t="s">
        <v>37</v>
      </c>
      <c r="E419" s="8" t="s">
        <v>40</v>
      </c>
      <c r="F419" s="15">
        <v>40.32349498</v>
      </c>
      <c r="G419" s="15">
        <v>20.182939576555384</v>
      </c>
      <c r="H419" s="26">
        <v>1.1370028474371483</v>
      </c>
      <c r="J419" s="46" t="e">
        <f>+IF(A419=#REF!,"si","no")</f>
        <v>#REF!</v>
      </c>
    </row>
    <row r="420" spans="1:10" x14ac:dyDescent="0.2">
      <c r="A420" s="8" t="s">
        <v>38</v>
      </c>
      <c r="B420" s="8">
        <v>2017</v>
      </c>
      <c r="C420" s="8" t="s">
        <v>10</v>
      </c>
      <c r="D420" s="8" t="s">
        <v>37</v>
      </c>
      <c r="E420" s="8" t="s">
        <v>40</v>
      </c>
      <c r="F420" s="15">
        <v>72.030387000000005</v>
      </c>
      <c r="G420" s="15">
        <v>35.997194902548728</v>
      </c>
      <c r="H420" s="26">
        <v>1.9599979835161823</v>
      </c>
      <c r="J420" s="46" t="e">
        <f>+IF(A420=#REF!,"si","no")</f>
        <v>#REF!</v>
      </c>
    </row>
    <row r="421" spans="1:10" x14ac:dyDescent="0.2">
      <c r="A421" s="8" t="s">
        <v>38</v>
      </c>
      <c r="B421" s="8">
        <v>2018</v>
      </c>
      <c r="C421" s="8" t="s">
        <v>10</v>
      </c>
      <c r="D421" s="8" t="s">
        <v>37</v>
      </c>
      <c r="E421" s="8" t="s">
        <v>40</v>
      </c>
      <c r="F421" s="15">
        <v>78.186599999999999</v>
      </c>
      <c r="G421" s="15">
        <v>39.112856428214101</v>
      </c>
      <c r="H421" s="26">
        <v>2.0413808156687945</v>
      </c>
      <c r="J421" s="46" t="e">
        <f>+IF(A421=#REF!,"si","no")</f>
        <v>#REF!</v>
      </c>
    </row>
    <row r="422" spans="1:10" x14ac:dyDescent="0.2">
      <c r="A422" s="8" t="s">
        <v>38</v>
      </c>
      <c r="B422" s="8">
        <v>2019</v>
      </c>
      <c r="C422" s="8" t="s">
        <v>10</v>
      </c>
      <c r="D422" s="8" t="s">
        <v>37</v>
      </c>
      <c r="E422" s="8" t="s">
        <v>40</v>
      </c>
      <c r="F422" s="15">
        <v>83.073638169999995</v>
      </c>
      <c r="G422" s="15">
        <v>41.536819084999998</v>
      </c>
      <c r="H422" s="26">
        <v>2.0946454404942005</v>
      </c>
      <c r="J422" s="46" t="e">
        <f>+IF(A422=#REF!,"si","no")</f>
        <v>#REF!</v>
      </c>
    </row>
    <row r="423" spans="1:10" x14ac:dyDescent="0.2">
      <c r="A423" s="8" t="s">
        <v>38</v>
      </c>
      <c r="B423" s="8">
        <v>2020</v>
      </c>
      <c r="C423" s="8" t="s">
        <v>10</v>
      </c>
      <c r="D423" s="8" t="s">
        <v>37</v>
      </c>
      <c r="E423" s="8" t="s">
        <v>40</v>
      </c>
      <c r="F423" s="15">
        <v>39.05485753</v>
      </c>
      <c r="G423" s="15">
        <v>19.347337300296374</v>
      </c>
      <c r="H423" s="26">
        <v>1.1340760433936914</v>
      </c>
      <c r="J423" s="46" t="e">
        <f>+IF(A423=#REF!,"si","no")</f>
        <v>#REF!</v>
      </c>
    </row>
    <row r="424" spans="1:10" x14ac:dyDescent="0.2">
      <c r="A424" s="8" t="s">
        <v>38</v>
      </c>
      <c r="B424" s="8">
        <v>2021</v>
      </c>
      <c r="C424" s="8" t="s">
        <v>10</v>
      </c>
      <c r="D424" s="8" t="s">
        <v>37</v>
      </c>
      <c r="E424" s="8" t="s">
        <v>40</v>
      </c>
      <c r="F424" s="15">
        <v>43.634480311801937</v>
      </c>
      <c r="G424" s="15">
        <v>21.817240155900969</v>
      </c>
      <c r="H424" s="26">
        <v>1.1428622397014649</v>
      </c>
      <c r="J424" s="46" t="e">
        <f>+IF(A424=#REF!,"si","no")</f>
        <v>#REF!</v>
      </c>
    </row>
    <row r="425" spans="1:10" x14ac:dyDescent="0.2">
      <c r="A425" s="8" t="s">
        <v>11</v>
      </c>
      <c r="B425" s="8">
        <v>2008</v>
      </c>
      <c r="C425" s="8" t="s">
        <v>10</v>
      </c>
      <c r="D425" s="8" t="s">
        <v>41</v>
      </c>
      <c r="E425" s="8" t="s">
        <v>40</v>
      </c>
      <c r="F425" s="15">
        <v>4119.0999999999995</v>
      </c>
      <c r="G425" s="26">
        <v>569.37360707268022</v>
      </c>
      <c r="H425" s="26">
        <v>3.4146824400066129</v>
      </c>
      <c r="J425" s="46" t="e">
        <f>+IF(A425=#REF!,"si","no")</f>
        <v>#REF!</v>
      </c>
    </row>
    <row r="426" spans="1:10" x14ac:dyDescent="0.2">
      <c r="A426" s="8" t="s">
        <v>11</v>
      </c>
      <c r="B426" s="8">
        <v>2009</v>
      </c>
      <c r="C426" s="8" t="s">
        <v>10</v>
      </c>
      <c r="D426" s="8" t="s">
        <v>41</v>
      </c>
      <c r="E426" s="8" t="s">
        <v>40</v>
      </c>
      <c r="F426" s="15">
        <v>4486.8000000000011</v>
      </c>
      <c r="G426" s="26">
        <v>637.95017809500121</v>
      </c>
      <c r="H426" s="26">
        <v>3.6790684333396899</v>
      </c>
      <c r="J426" s="46" t="e">
        <f>+IF(A426=#REF!,"si","no")</f>
        <v>#REF!</v>
      </c>
    </row>
    <row r="427" spans="1:10" x14ac:dyDescent="0.2">
      <c r="A427" s="8" t="s">
        <v>11</v>
      </c>
      <c r="B427" s="8">
        <v>2010</v>
      </c>
      <c r="C427" s="8" t="s">
        <v>10</v>
      </c>
      <c r="D427" s="8" t="s">
        <v>41</v>
      </c>
      <c r="E427" s="8" t="s">
        <v>40</v>
      </c>
      <c r="F427" s="15">
        <v>5487.2000000000007</v>
      </c>
      <c r="G427" s="26">
        <v>781.42794565928102</v>
      </c>
      <c r="H427" s="26">
        <v>3.9767882723857948</v>
      </c>
      <c r="J427" s="46" t="e">
        <f>+IF(A427=#REF!,"si","no")</f>
        <v>#REF!</v>
      </c>
    </row>
    <row r="428" spans="1:10" x14ac:dyDescent="0.2">
      <c r="A428" s="8" t="s">
        <v>11</v>
      </c>
      <c r="B428" s="8">
        <v>2011</v>
      </c>
      <c r="C428" s="8" t="s">
        <v>10</v>
      </c>
      <c r="D428" s="8" t="s">
        <v>41</v>
      </c>
      <c r="E428" s="8" t="s">
        <v>40</v>
      </c>
      <c r="F428" s="15">
        <v>7646.5</v>
      </c>
      <c r="G428" s="26">
        <v>1099.4880408944766</v>
      </c>
      <c r="H428" s="26">
        <v>4.5882425522783938</v>
      </c>
      <c r="J428" s="46" t="e">
        <f>+IF(A428=#REF!,"si","no")</f>
        <v>#REF!</v>
      </c>
    </row>
    <row r="429" spans="1:10" x14ac:dyDescent="0.2">
      <c r="A429" s="8" t="s">
        <v>11</v>
      </c>
      <c r="B429" s="8">
        <v>2012</v>
      </c>
      <c r="C429" s="8" t="s">
        <v>10</v>
      </c>
      <c r="D429" s="8" t="s">
        <v>41</v>
      </c>
      <c r="E429" s="8" t="s">
        <v>40</v>
      </c>
      <c r="F429" s="15">
        <v>9040.2000000000007</v>
      </c>
      <c r="G429" s="26">
        <v>1305.9147789743176</v>
      </c>
      <c r="H429" s="26">
        <v>4.8216319208264196</v>
      </c>
      <c r="J429" s="46" t="e">
        <f>+IF(A429=#REF!,"si","no")</f>
        <v>#REF!</v>
      </c>
    </row>
    <row r="430" spans="1:10" x14ac:dyDescent="0.2">
      <c r="A430" s="8" t="s">
        <v>11</v>
      </c>
      <c r="B430" s="8">
        <v>2013</v>
      </c>
      <c r="C430" s="8" t="s">
        <v>10</v>
      </c>
      <c r="D430" s="8" t="s">
        <v>41</v>
      </c>
      <c r="E430" s="8" t="s">
        <v>40</v>
      </c>
      <c r="F430" s="15">
        <v>11442.900000000001</v>
      </c>
      <c r="G430" s="26">
        <v>1654.2887112958049</v>
      </c>
      <c r="H430" s="26">
        <v>5.3957090044308975</v>
      </c>
      <c r="J430" s="46" t="e">
        <f>+IF(A430=#REF!,"si","no")</f>
        <v>#REF!</v>
      </c>
    </row>
    <row r="431" spans="1:10" x14ac:dyDescent="0.2">
      <c r="A431" s="8" t="s">
        <v>11</v>
      </c>
      <c r="B431" s="8">
        <v>2014</v>
      </c>
      <c r="C431" s="8" t="s">
        <v>10</v>
      </c>
      <c r="D431" s="8" t="s">
        <v>41</v>
      </c>
      <c r="E431" s="8" t="s">
        <v>40</v>
      </c>
      <c r="F431" s="15">
        <v>12508.27817786</v>
      </c>
      <c r="G431" s="26">
        <v>1809.8325658478707</v>
      </c>
      <c r="H431" s="26">
        <v>5.4849747082386857</v>
      </c>
      <c r="J431" s="46" t="e">
        <f>+IF(A431=#REF!,"si","no")</f>
        <v>#REF!</v>
      </c>
    </row>
    <row r="432" spans="1:10" x14ac:dyDescent="0.2">
      <c r="A432" s="8" t="s">
        <v>11</v>
      </c>
      <c r="B432" s="8">
        <v>2015</v>
      </c>
      <c r="C432" s="8" t="s">
        <v>10</v>
      </c>
      <c r="D432" s="8" t="s">
        <v>41</v>
      </c>
      <c r="E432" s="8" t="s">
        <v>40</v>
      </c>
      <c r="F432" s="15">
        <v>14942.4882459</v>
      </c>
      <c r="G432" s="26">
        <v>2164.3689336406746</v>
      </c>
      <c r="H432" s="26">
        <v>6.5586543340317878</v>
      </c>
      <c r="J432" s="46" t="e">
        <f>+IF(A432=#REF!,"si","no")</f>
        <v>#REF!</v>
      </c>
    </row>
    <row r="433" spans="1:10" x14ac:dyDescent="0.2">
      <c r="A433" s="8" t="s">
        <v>11</v>
      </c>
      <c r="B433" s="8">
        <v>2016</v>
      </c>
      <c r="C433" s="8" t="s">
        <v>10</v>
      </c>
      <c r="D433" s="8" t="s">
        <v>41</v>
      </c>
      <c r="E433" s="8" t="s">
        <v>40</v>
      </c>
      <c r="F433" s="15">
        <v>20426.847992750001</v>
      </c>
      <c r="G433" s="26">
        <v>2957.186731020186</v>
      </c>
      <c r="H433" s="26">
        <v>8.7126947825018277</v>
      </c>
      <c r="J433" s="46" t="e">
        <f>+IF(A433=#REF!,"si","no")</f>
        <v>#REF!</v>
      </c>
    </row>
    <row r="434" spans="1:10" x14ac:dyDescent="0.2">
      <c r="A434" s="8" t="s">
        <v>11</v>
      </c>
      <c r="B434" s="8">
        <v>2017</v>
      </c>
      <c r="C434" s="8" t="s">
        <v>10</v>
      </c>
      <c r="D434" s="8" t="s">
        <v>41</v>
      </c>
      <c r="E434" s="8" t="s">
        <v>40</v>
      </c>
      <c r="F434" s="15">
        <v>19298.777362429511</v>
      </c>
      <c r="G434" s="26">
        <v>2791.8319807592675</v>
      </c>
      <c r="H434" s="26">
        <v>7.4431699562928051</v>
      </c>
      <c r="J434" s="46" t="e">
        <f>+IF(A434=#REF!,"si","no")</f>
        <v>#REF!</v>
      </c>
    </row>
    <row r="435" spans="1:10" x14ac:dyDescent="0.2">
      <c r="A435" s="8" t="s">
        <v>11</v>
      </c>
      <c r="B435" s="8">
        <v>2018</v>
      </c>
      <c r="C435" s="8" t="s">
        <v>10</v>
      </c>
      <c r="D435" s="8" t="s">
        <v>41</v>
      </c>
      <c r="E435" s="8" t="s">
        <v>40</v>
      </c>
      <c r="F435" s="15">
        <v>17571.745842869997</v>
      </c>
      <c r="G435" s="26">
        <v>2542.5984402999766</v>
      </c>
      <c r="H435" s="26">
        <v>6.3111116501777946</v>
      </c>
      <c r="J435" s="46" t="e">
        <f>+IF(A435=#REF!,"si","no")</f>
        <v>#REF!</v>
      </c>
    </row>
    <row r="436" spans="1:10" x14ac:dyDescent="0.2">
      <c r="A436" s="8" t="s">
        <v>11</v>
      </c>
      <c r="B436" s="8">
        <v>2019</v>
      </c>
      <c r="C436" s="8" t="s">
        <v>10</v>
      </c>
      <c r="D436" s="8" t="s">
        <v>41</v>
      </c>
      <c r="E436" s="8" t="s">
        <v>40</v>
      </c>
      <c r="F436" s="15">
        <v>14888.284934530002</v>
      </c>
      <c r="G436" s="26">
        <v>2156.0102568182801</v>
      </c>
      <c r="H436" s="26">
        <v>5.2720216048025028</v>
      </c>
      <c r="J436" s="46" t="e">
        <f>+IF(A436=#REF!,"si","no")</f>
        <v>#REF!</v>
      </c>
    </row>
    <row r="437" spans="1:10" x14ac:dyDescent="0.2">
      <c r="A437" s="8" t="s">
        <v>11</v>
      </c>
      <c r="B437" s="8">
        <v>2020</v>
      </c>
      <c r="C437" s="8" t="s">
        <v>10</v>
      </c>
      <c r="D437" s="8" t="s">
        <v>41</v>
      </c>
      <c r="E437" s="8" t="s">
        <v>40</v>
      </c>
      <c r="F437" s="15">
        <v>9329.5191387900995</v>
      </c>
      <c r="G437" s="26">
        <v>1352.1004890619688</v>
      </c>
      <c r="H437" s="26">
        <v>3.6916717997095967</v>
      </c>
      <c r="J437" s="46" t="e">
        <f>+IF(A437=#REF!,"si","no")</f>
        <v>#REF!</v>
      </c>
    </row>
    <row r="438" spans="1:10" x14ac:dyDescent="0.2">
      <c r="A438" s="8" t="s">
        <v>11</v>
      </c>
      <c r="B438" s="8">
        <v>2021</v>
      </c>
      <c r="C438" s="8" t="s">
        <v>10</v>
      </c>
      <c r="D438" s="8" t="s">
        <v>41</v>
      </c>
      <c r="E438" s="8" t="s">
        <v>40</v>
      </c>
      <c r="F438" s="15">
        <v>10445.984237869796</v>
      </c>
      <c r="G438" s="26">
        <v>1515.1056133710883</v>
      </c>
      <c r="H438" s="26">
        <v>3.950348005487156</v>
      </c>
      <c r="J438" s="46" t="e">
        <f>+IF(A438=#REF!,"si","no")</f>
        <v>#REF!</v>
      </c>
    </row>
    <row r="439" spans="1:10" x14ac:dyDescent="0.2">
      <c r="A439" s="8" t="s">
        <v>11</v>
      </c>
      <c r="B439" s="8">
        <v>2022</v>
      </c>
      <c r="C439" s="8" t="s">
        <v>10</v>
      </c>
      <c r="D439" s="8" t="s">
        <v>41</v>
      </c>
      <c r="E439" s="8" t="s">
        <v>40</v>
      </c>
      <c r="F439" s="15">
        <v>9488.8802705578019</v>
      </c>
      <c r="G439" s="26">
        <v>1383.218698332041</v>
      </c>
      <c r="H439" s="26">
        <v>3.1430871824011986</v>
      </c>
      <c r="J439" s="46" t="e">
        <f>+IF(A439=#REF!,"si","no")</f>
        <v>#REF!</v>
      </c>
    </row>
    <row r="440" spans="1:10" x14ac:dyDescent="0.2">
      <c r="A440" s="8" t="s">
        <v>11</v>
      </c>
      <c r="B440" s="8">
        <v>2023</v>
      </c>
      <c r="C440" s="8" t="s">
        <v>10</v>
      </c>
      <c r="D440" s="8" t="s">
        <v>41</v>
      </c>
      <c r="E440" s="8" t="s">
        <v>40</v>
      </c>
      <c r="F440" s="15">
        <v>8457.5466755181715</v>
      </c>
      <c r="G440" s="26">
        <v>1220.4252057024778</v>
      </c>
      <c r="H440" s="26">
        <v>2.7039203364598312</v>
      </c>
      <c r="J440" s="46" t="e">
        <f>+IF(A440=#REF!,"si","no")</f>
        <v>#REF!</v>
      </c>
    </row>
    <row r="441" spans="1:10" x14ac:dyDescent="0.2">
      <c r="A441" s="8" t="s">
        <v>11</v>
      </c>
      <c r="B441" s="8">
        <v>2008</v>
      </c>
      <c r="C441" s="8" t="s">
        <v>10</v>
      </c>
      <c r="D441" s="8" t="s">
        <v>25</v>
      </c>
      <c r="E441" s="8" t="s">
        <v>26</v>
      </c>
      <c r="F441" s="15">
        <v>163.4</v>
      </c>
      <c r="G441" s="26">
        <v>22.586401737194038</v>
      </c>
      <c r="H441" s="26">
        <v>0.13545655864074208</v>
      </c>
      <c r="J441" s="46" t="e">
        <f>+IF(A441=#REF!,"si","no")</f>
        <v>#REF!</v>
      </c>
    </row>
    <row r="442" spans="1:10" x14ac:dyDescent="0.2">
      <c r="A442" s="8" t="s">
        <v>11</v>
      </c>
      <c r="B442" s="8">
        <v>2008</v>
      </c>
      <c r="C442" s="8" t="s">
        <v>10</v>
      </c>
      <c r="D442" s="8" t="s">
        <v>25</v>
      </c>
      <c r="E442" s="8" t="s">
        <v>27</v>
      </c>
      <c r="F442" s="15">
        <v>0</v>
      </c>
      <c r="G442" s="26">
        <v>0</v>
      </c>
      <c r="H442" s="26">
        <v>0</v>
      </c>
      <c r="J442" s="46" t="e">
        <f>+IF(A442=#REF!,"si","no")</f>
        <v>#REF!</v>
      </c>
    </row>
    <row r="443" spans="1:10" x14ac:dyDescent="0.2">
      <c r="A443" s="8" t="s">
        <v>11</v>
      </c>
      <c r="B443" s="8">
        <v>2008</v>
      </c>
      <c r="C443" s="8" t="s">
        <v>10</v>
      </c>
      <c r="D443" s="8" t="s">
        <v>25</v>
      </c>
      <c r="E443" s="8" t="s">
        <v>28</v>
      </c>
      <c r="F443" s="15">
        <v>246.1</v>
      </c>
      <c r="G443" s="26">
        <v>34.017830278601302</v>
      </c>
      <c r="H443" s="26">
        <v>0.20401382546809438</v>
      </c>
      <c r="J443" s="46" t="e">
        <f>+IF(A443=#REF!,"si","no")</f>
        <v>#REF!</v>
      </c>
    </row>
    <row r="444" spans="1:10" x14ac:dyDescent="0.2">
      <c r="A444" s="8" t="s">
        <v>11</v>
      </c>
      <c r="B444" s="8">
        <v>2008</v>
      </c>
      <c r="C444" s="8" t="s">
        <v>10</v>
      </c>
      <c r="D444" s="8" t="s">
        <v>25</v>
      </c>
      <c r="E444" s="8" t="s">
        <v>40</v>
      </c>
      <c r="F444" s="15">
        <v>409.5</v>
      </c>
      <c r="G444" s="26">
        <v>56.604232015795333</v>
      </c>
      <c r="H444" s="26">
        <v>0.33947038410883645</v>
      </c>
      <c r="J444" s="46" t="e">
        <f>+IF(A444=#REF!,"si","no")</f>
        <v>#REF!</v>
      </c>
    </row>
    <row r="445" spans="1:10" x14ac:dyDescent="0.2">
      <c r="A445" s="8" t="s">
        <v>11</v>
      </c>
      <c r="B445" s="8">
        <v>2009</v>
      </c>
      <c r="C445" s="8" t="s">
        <v>10</v>
      </c>
      <c r="D445" s="8" t="s">
        <v>25</v>
      </c>
      <c r="E445" s="8" t="s">
        <v>26</v>
      </c>
      <c r="F445" s="15">
        <v>383.8</v>
      </c>
      <c r="G445" s="26">
        <v>54.570134249991405</v>
      </c>
      <c r="H445" s="26">
        <v>0.31470679876878233</v>
      </c>
      <c r="J445" s="46" t="e">
        <f>+IF(A445=#REF!,"si","no")</f>
        <v>#REF!</v>
      </c>
    </row>
    <row r="446" spans="1:10" x14ac:dyDescent="0.2">
      <c r="A446" s="8" t="s">
        <v>11</v>
      </c>
      <c r="B446" s="8">
        <v>2009</v>
      </c>
      <c r="C446" s="8" t="s">
        <v>10</v>
      </c>
      <c r="D446" s="8" t="s">
        <v>25</v>
      </c>
      <c r="E446" s="8" t="s">
        <v>27</v>
      </c>
      <c r="F446" s="15">
        <v>0</v>
      </c>
      <c r="G446" s="26">
        <v>0</v>
      </c>
      <c r="H446" s="26">
        <v>0</v>
      </c>
      <c r="J446" s="46" t="e">
        <f>+IF(A446=#REF!,"si","no")</f>
        <v>#REF!</v>
      </c>
    </row>
    <row r="447" spans="1:10" x14ac:dyDescent="0.2">
      <c r="A447" s="8" t="s">
        <v>11</v>
      </c>
      <c r="B447" s="8">
        <v>2009</v>
      </c>
      <c r="C447" s="8" t="s">
        <v>10</v>
      </c>
      <c r="D447" s="8" t="s">
        <v>25</v>
      </c>
      <c r="E447" s="8" t="s">
        <v>28</v>
      </c>
      <c r="F447" s="15">
        <v>268.39999999999998</v>
      </c>
      <c r="G447" s="26">
        <v>38.162126192542182</v>
      </c>
      <c r="H447" s="26">
        <v>0.22008156537139439</v>
      </c>
      <c r="J447" s="46" t="e">
        <f>+IF(A447=#REF!,"si","no")</f>
        <v>#REF!</v>
      </c>
    </row>
    <row r="448" spans="1:10" x14ac:dyDescent="0.2">
      <c r="A448" s="8" t="s">
        <v>11</v>
      </c>
      <c r="B448" s="8">
        <v>2009</v>
      </c>
      <c r="C448" s="8" t="s">
        <v>10</v>
      </c>
      <c r="D448" s="8" t="s">
        <v>25</v>
      </c>
      <c r="E448" s="8" t="s">
        <v>40</v>
      </c>
      <c r="F448" s="15">
        <v>652.20000000000005</v>
      </c>
      <c r="G448" s="26">
        <v>92.732260442533601</v>
      </c>
      <c r="H448" s="26">
        <v>0.53478836414017683</v>
      </c>
      <c r="J448" s="46" t="e">
        <f>+IF(A448=#REF!,"si","no")</f>
        <v>#REF!</v>
      </c>
    </row>
    <row r="449" spans="1:10" x14ac:dyDescent="0.2">
      <c r="A449" s="8" t="s">
        <v>11</v>
      </c>
      <c r="B449" s="8">
        <v>2010</v>
      </c>
      <c r="C449" s="8" t="s">
        <v>10</v>
      </c>
      <c r="D449" s="8" t="s">
        <v>25</v>
      </c>
      <c r="E449" s="8" t="s">
        <v>26</v>
      </c>
      <c r="F449" s="15">
        <v>482.1</v>
      </c>
      <c r="G449" s="26">
        <v>68.655491435037789</v>
      </c>
      <c r="H449" s="26">
        <v>0.34939670981870374</v>
      </c>
      <c r="J449" s="46" t="e">
        <f>+IF(A449=#REF!,"si","no")</f>
        <v>#REF!</v>
      </c>
    </row>
    <row r="450" spans="1:10" x14ac:dyDescent="0.2">
      <c r="A450" s="8" t="s">
        <v>11</v>
      </c>
      <c r="B450" s="8">
        <v>2010</v>
      </c>
      <c r="C450" s="8" t="s">
        <v>10</v>
      </c>
      <c r="D450" s="8" t="s">
        <v>25</v>
      </c>
      <c r="E450" s="8" t="s">
        <v>27</v>
      </c>
      <c r="F450" s="15">
        <v>0</v>
      </c>
      <c r="G450" s="26">
        <v>0</v>
      </c>
      <c r="H450" s="26">
        <v>0</v>
      </c>
      <c r="J450" s="46" t="e">
        <f>+IF(A450=#REF!,"si","no")</f>
        <v>#REF!</v>
      </c>
    </row>
    <row r="451" spans="1:10" x14ac:dyDescent="0.2">
      <c r="A451" s="8" t="s">
        <v>11</v>
      </c>
      <c r="B451" s="8">
        <v>2010</v>
      </c>
      <c r="C451" s="8" t="s">
        <v>10</v>
      </c>
      <c r="D451" s="8" t="s">
        <v>25</v>
      </c>
      <c r="E451" s="8" t="s">
        <v>28</v>
      </c>
      <c r="F451" s="15">
        <v>244.1</v>
      </c>
      <c r="G451" s="26">
        <v>34.762093879470491</v>
      </c>
      <c r="H451" s="26">
        <v>0.17690880909924411</v>
      </c>
      <c r="J451" s="46" t="e">
        <f>+IF(A451=#REF!,"si","no")</f>
        <v>#REF!</v>
      </c>
    </row>
    <row r="452" spans="1:10" x14ac:dyDescent="0.2">
      <c r="A452" s="8" t="s">
        <v>11</v>
      </c>
      <c r="B452" s="8">
        <v>2010</v>
      </c>
      <c r="C452" s="8" t="s">
        <v>10</v>
      </c>
      <c r="D452" s="8" t="s">
        <v>25</v>
      </c>
      <c r="E452" s="8" t="s">
        <v>40</v>
      </c>
      <c r="F452" s="15">
        <v>726.2</v>
      </c>
      <c r="G452" s="26">
        <v>103.41758531450827</v>
      </c>
      <c r="H452" s="26">
        <v>0.52630551891794786</v>
      </c>
      <c r="J452" s="46" t="e">
        <f>+IF(A452=#REF!,"si","no")</f>
        <v>#REF!</v>
      </c>
    </row>
    <row r="453" spans="1:10" x14ac:dyDescent="0.2">
      <c r="A453" s="8" t="s">
        <v>11</v>
      </c>
      <c r="B453" s="8">
        <v>2011</v>
      </c>
      <c r="C453" s="8" t="s">
        <v>10</v>
      </c>
      <c r="D453" s="8" t="s">
        <v>25</v>
      </c>
      <c r="E453" s="8" t="s">
        <v>26</v>
      </c>
      <c r="F453" s="15">
        <v>732</v>
      </c>
      <c r="G453" s="26">
        <v>105.25406995811899</v>
      </c>
      <c r="H453" s="26">
        <v>0.43923279255447384</v>
      </c>
      <c r="J453" s="46" t="e">
        <f>+IF(A453=#REF!,"si","no")</f>
        <v>#REF!</v>
      </c>
    </row>
    <row r="454" spans="1:10" x14ac:dyDescent="0.2">
      <c r="A454" s="8" t="s">
        <v>11</v>
      </c>
      <c r="B454" s="8">
        <v>2011</v>
      </c>
      <c r="C454" s="8" t="s">
        <v>10</v>
      </c>
      <c r="D454" s="8" t="s">
        <v>25</v>
      </c>
      <c r="E454" s="8" t="s">
        <v>27</v>
      </c>
      <c r="F454" s="15">
        <v>0</v>
      </c>
      <c r="G454" s="26">
        <v>0</v>
      </c>
      <c r="H454" s="26">
        <v>0</v>
      </c>
      <c r="J454" s="46" t="e">
        <f>+IF(A454=#REF!,"si","no")</f>
        <v>#REF!</v>
      </c>
    </row>
    <row r="455" spans="1:10" x14ac:dyDescent="0.2">
      <c r="A455" s="8" t="s">
        <v>11</v>
      </c>
      <c r="B455" s="8">
        <v>2011</v>
      </c>
      <c r="C455" s="8" t="s">
        <v>10</v>
      </c>
      <c r="D455" s="8" t="s">
        <v>25</v>
      </c>
      <c r="E455" s="8" t="s">
        <v>28</v>
      </c>
      <c r="F455" s="15">
        <v>449.4</v>
      </c>
      <c r="G455" s="26">
        <v>64.619097048058293</v>
      </c>
      <c r="H455" s="26">
        <v>0.26966013247811549</v>
      </c>
      <c r="J455" s="46" t="e">
        <f>+IF(A455=#REF!,"si","no")</f>
        <v>#REF!</v>
      </c>
    </row>
    <row r="456" spans="1:10" x14ac:dyDescent="0.2">
      <c r="A456" s="8" t="s">
        <v>11</v>
      </c>
      <c r="B456" s="8">
        <v>2011</v>
      </c>
      <c r="C456" s="8" t="s">
        <v>10</v>
      </c>
      <c r="D456" s="8" t="s">
        <v>25</v>
      </c>
      <c r="E456" s="8" t="s">
        <v>40</v>
      </c>
      <c r="F456" s="15">
        <v>1181.4000000000001</v>
      </c>
      <c r="G456" s="26">
        <v>169.87316700617728</v>
      </c>
      <c r="H456" s="26">
        <v>0.70889292503258938</v>
      </c>
      <c r="J456" s="46" t="e">
        <f>+IF(A456=#REF!,"si","no")</f>
        <v>#REF!</v>
      </c>
    </row>
    <row r="457" spans="1:10" x14ac:dyDescent="0.2">
      <c r="A457" s="8" t="s">
        <v>11</v>
      </c>
      <c r="B457" s="8">
        <v>2012</v>
      </c>
      <c r="C457" s="8" t="s">
        <v>10</v>
      </c>
      <c r="D457" s="8" t="s">
        <v>25</v>
      </c>
      <c r="E457" s="8" t="s">
        <v>26</v>
      </c>
      <c r="F457" s="15">
        <v>911.8</v>
      </c>
      <c r="G457" s="26">
        <v>131.71534871670789</v>
      </c>
      <c r="H457" s="26">
        <v>0.48631269058312082</v>
      </c>
      <c r="J457" s="46" t="e">
        <f>+IF(A457=#REF!,"si","no")</f>
        <v>#REF!</v>
      </c>
    </row>
    <row r="458" spans="1:10" x14ac:dyDescent="0.2">
      <c r="A458" s="8" t="s">
        <v>11</v>
      </c>
      <c r="B458" s="8">
        <v>2012</v>
      </c>
      <c r="C458" s="8" t="s">
        <v>10</v>
      </c>
      <c r="D458" s="8" t="s">
        <v>25</v>
      </c>
      <c r="E458" s="8" t="s">
        <v>27</v>
      </c>
      <c r="F458" s="15">
        <v>0</v>
      </c>
      <c r="G458" s="26">
        <v>0</v>
      </c>
      <c r="H458" s="26">
        <v>0</v>
      </c>
      <c r="J458" s="46" t="e">
        <f>+IF(A458=#REF!,"si","no")</f>
        <v>#REF!</v>
      </c>
    </row>
    <row r="459" spans="1:10" x14ac:dyDescent="0.2">
      <c r="A459" s="8" t="s">
        <v>11</v>
      </c>
      <c r="B459" s="8">
        <v>2012</v>
      </c>
      <c r="C459" s="8" t="s">
        <v>10</v>
      </c>
      <c r="D459" s="8" t="s">
        <v>25</v>
      </c>
      <c r="E459" s="8" t="s">
        <v>28</v>
      </c>
      <c r="F459" s="15">
        <v>564.70000000000005</v>
      </c>
      <c r="G459" s="26">
        <v>81.574531059799256</v>
      </c>
      <c r="H459" s="26">
        <v>0.30118532175070012</v>
      </c>
      <c r="J459" s="46" t="e">
        <f>+IF(A459=#REF!,"si","no")</f>
        <v>#REF!</v>
      </c>
    </row>
    <row r="460" spans="1:10" x14ac:dyDescent="0.2">
      <c r="A460" s="8" t="s">
        <v>11</v>
      </c>
      <c r="B460" s="8">
        <v>2012</v>
      </c>
      <c r="C460" s="8" t="s">
        <v>10</v>
      </c>
      <c r="D460" s="8" t="s">
        <v>25</v>
      </c>
      <c r="E460" s="8" t="s">
        <v>40</v>
      </c>
      <c r="F460" s="15">
        <v>1476.5</v>
      </c>
      <c r="G460" s="26">
        <v>213.28987977650715</v>
      </c>
      <c r="H460" s="26">
        <v>0.78749801233382088</v>
      </c>
      <c r="J460" s="46" t="e">
        <f>+IF(A460=#REF!,"si","no")</f>
        <v>#REF!</v>
      </c>
    </row>
    <row r="461" spans="1:10" x14ac:dyDescent="0.2">
      <c r="A461" s="8" t="s">
        <v>11</v>
      </c>
      <c r="B461" s="8">
        <v>2013</v>
      </c>
      <c r="C461" s="8" t="s">
        <v>10</v>
      </c>
      <c r="D461" s="8" t="s">
        <v>25</v>
      </c>
      <c r="E461" s="8" t="s">
        <v>26</v>
      </c>
      <c r="F461" s="15">
        <v>1205.9000000000001</v>
      </c>
      <c r="G461" s="26">
        <v>174.3357677644313</v>
      </c>
      <c r="H461" s="26">
        <v>0.56862207031812029</v>
      </c>
      <c r="J461" s="46" t="e">
        <f>+IF(A461=#REF!,"si","no")</f>
        <v>#REF!</v>
      </c>
    </row>
    <row r="462" spans="1:10" x14ac:dyDescent="0.2">
      <c r="A462" s="8" t="s">
        <v>11</v>
      </c>
      <c r="B462" s="8">
        <v>2013</v>
      </c>
      <c r="C462" s="8" t="s">
        <v>10</v>
      </c>
      <c r="D462" s="8" t="s">
        <v>25</v>
      </c>
      <c r="E462" s="8" t="s">
        <v>27</v>
      </c>
      <c r="F462" s="15">
        <v>0</v>
      </c>
      <c r="G462" s="26">
        <v>0</v>
      </c>
      <c r="H462" s="26">
        <v>0</v>
      </c>
      <c r="J462" s="46" t="e">
        <f>+IF(A462=#REF!,"si","no")</f>
        <v>#REF!</v>
      </c>
    </row>
    <row r="463" spans="1:10" x14ac:dyDescent="0.2">
      <c r="A463" s="8" t="s">
        <v>11</v>
      </c>
      <c r="B463" s="8">
        <v>2013</v>
      </c>
      <c r="C463" s="8" t="s">
        <v>10</v>
      </c>
      <c r="D463" s="8" t="s">
        <v>25</v>
      </c>
      <c r="E463" s="8" t="s">
        <v>28</v>
      </c>
      <c r="F463" s="15">
        <v>703.4</v>
      </c>
      <c r="G463" s="26">
        <v>101.68984082054976</v>
      </c>
      <c r="H463" s="26">
        <v>0.33167656046253069</v>
      </c>
      <c r="J463" s="46" t="e">
        <f>+IF(A463=#REF!,"si","no")</f>
        <v>#REF!</v>
      </c>
    </row>
    <row r="464" spans="1:10" x14ac:dyDescent="0.2">
      <c r="A464" s="8" t="s">
        <v>11</v>
      </c>
      <c r="B464" s="8">
        <v>2013</v>
      </c>
      <c r="C464" s="8" t="s">
        <v>10</v>
      </c>
      <c r="D464" s="8" t="s">
        <v>25</v>
      </c>
      <c r="E464" s="8" t="s">
        <v>40</v>
      </c>
      <c r="F464" s="15">
        <v>1909.3000000000002</v>
      </c>
      <c r="G464" s="26">
        <v>276.02560858498106</v>
      </c>
      <c r="H464" s="26">
        <v>0.90029863078065109</v>
      </c>
      <c r="J464" s="46" t="e">
        <f>+IF(A464=#REF!,"si","no")</f>
        <v>#REF!</v>
      </c>
    </row>
    <row r="465" spans="1:10" x14ac:dyDescent="0.2">
      <c r="A465" s="8" t="s">
        <v>11</v>
      </c>
      <c r="B465" s="8">
        <v>2014</v>
      </c>
      <c r="C465" s="8" t="s">
        <v>10</v>
      </c>
      <c r="D465" s="8" t="s">
        <v>25</v>
      </c>
      <c r="E465" s="8" t="s">
        <v>26</v>
      </c>
      <c r="F465" s="15">
        <v>2404.6781778599998</v>
      </c>
      <c r="G465" s="26">
        <v>347.9347688619543</v>
      </c>
      <c r="H465" s="26">
        <v>1.0544695920147942</v>
      </c>
      <c r="J465" s="46" t="e">
        <f>+IF(A465=#REF!,"si","no")</f>
        <v>#REF!</v>
      </c>
    </row>
    <row r="466" spans="1:10" x14ac:dyDescent="0.2">
      <c r="A466" s="8" t="s">
        <v>11</v>
      </c>
      <c r="B466" s="8">
        <v>2014</v>
      </c>
      <c r="C466" s="8" t="s">
        <v>10</v>
      </c>
      <c r="D466" s="8" t="s">
        <v>25</v>
      </c>
      <c r="E466" s="8" t="s">
        <v>27</v>
      </c>
      <c r="F466" s="15">
        <v>0</v>
      </c>
      <c r="G466" s="26">
        <v>0</v>
      </c>
      <c r="H466" s="26">
        <v>0</v>
      </c>
      <c r="J466" s="46" t="e">
        <f>+IF(A466=#REF!,"si","no")</f>
        <v>#REF!</v>
      </c>
    </row>
    <row r="467" spans="1:10" x14ac:dyDescent="0.2">
      <c r="A467" s="8" t="s">
        <v>11</v>
      </c>
      <c r="B467" s="8">
        <v>2014</v>
      </c>
      <c r="C467" s="8" t="s">
        <v>10</v>
      </c>
      <c r="D467" s="8" t="s">
        <v>25</v>
      </c>
      <c r="E467" s="8" t="s">
        <v>28</v>
      </c>
      <c r="F467" s="15">
        <v>0</v>
      </c>
      <c r="G467" s="26">
        <v>0</v>
      </c>
      <c r="H467" s="26">
        <v>0</v>
      </c>
      <c r="J467" s="46" t="e">
        <f>+IF(A467=#REF!,"si","no")</f>
        <v>#REF!</v>
      </c>
    </row>
    <row r="468" spans="1:10" x14ac:dyDescent="0.2">
      <c r="A468" s="8" t="s">
        <v>11</v>
      </c>
      <c r="B468" s="8">
        <v>2014</v>
      </c>
      <c r="C468" s="8" t="s">
        <v>10</v>
      </c>
      <c r="D468" s="8" t="s">
        <v>25</v>
      </c>
      <c r="E468" s="8" t="s">
        <v>40</v>
      </c>
      <c r="F468" s="15">
        <v>2404.6781778599998</v>
      </c>
      <c r="G468" s="26">
        <v>347.9347688619543</v>
      </c>
      <c r="H468" s="26">
        <v>1.0544695920147942</v>
      </c>
      <c r="J468" s="46" t="e">
        <f>+IF(A468=#REF!,"si","no")</f>
        <v>#REF!</v>
      </c>
    </row>
    <row r="469" spans="1:10" x14ac:dyDescent="0.2">
      <c r="A469" s="8" t="s">
        <v>11</v>
      </c>
      <c r="B469" s="8">
        <v>2015</v>
      </c>
      <c r="C469" s="8" t="s">
        <v>10</v>
      </c>
      <c r="D469" s="8" t="s">
        <v>25</v>
      </c>
      <c r="E469" s="8" t="s">
        <v>26</v>
      </c>
      <c r="F469" s="15">
        <v>2041.0882459000002</v>
      </c>
      <c r="G469" s="26">
        <v>295.64473583957761</v>
      </c>
      <c r="H469" s="26">
        <v>0.8958877564308283</v>
      </c>
      <c r="J469" s="46" t="e">
        <f>+IF(A469=#REF!,"si","no")</f>
        <v>#REF!</v>
      </c>
    </row>
    <row r="470" spans="1:10" x14ac:dyDescent="0.2">
      <c r="A470" s="8" t="s">
        <v>11</v>
      </c>
      <c r="B470" s="8">
        <v>2015</v>
      </c>
      <c r="C470" s="8" t="s">
        <v>10</v>
      </c>
      <c r="D470" s="8" t="s">
        <v>25</v>
      </c>
      <c r="E470" s="8" t="s">
        <v>27</v>
      </c>
      <c r="F470" s="15">
        <v>0</v>
      </c>
      <c r="G470" s="26">
        <v>0</v>
      </c>
      <c r="H470" s="26">
        <v>0</v>
      </c>
      <c r="J470" s="46" t="e">
        <f>+IF(A470=#REF!,"si","no")</f>
        <v>#REF!</v>
      </c>
    </row>
    <row r="471" spans="1:10" x14ac:dyDescent="0.2">
      <c r="A471" s="8" t="s">
        <v>11</v>
      </c>
      <c r="B471" s="8">
        <v>2015</v>
      </c>
      <c r="C471" s="8" t="s">
        <v>10</v>
      </c>
      <c r="D471" s="8" t="s">
        <v>25</v>
      </c>
      <c r="E471" s="8" t="s">
        <v>28</v>
      </c>
      <c r="F471" s="15">
        <v>806</v>
      </c>
      <c r="G471" s="26">
        <v>116.74637662793839</v>
      </c>
      <c r="H471" s="26">
        <v>0.35377477340028002</v>
      </c>
      <c r="J471" s="46" t="e">
        <f>+IF(A471=#REF!,"si","no")</f>
        <v>#REF!</v>
      </c>
    </row>
    <row r="472" spans="1:10" x14ac:dyDescent="0.2">
      <c r="A472" s="8" t="s">
        <v>11</v>
      </c>
      <c r="B472" s="8">
        <v>2015</v>
      </c>
      <c r="C472" s="8" t="s">
        <v>10</v>
      </c>
      <c r="D472" s="8" t="s">
        <v>25</v>
      </c>
      <c r="E472" s="8" t="s">
        <v>40</v>
      </c>
      <c r="F472" s="15">
        <v>2847.0882459000004</v>
      </c>
      <c r="G472" s="26">
        <v>412.391112467516</v>
      </c>
      <c r="H472" s="26">
        <v>1.2496625298311084</v>
      </c>
      <c r="J472" s="46" t="e">
        <f>+IF(A472=#REF!,"si","no")</f>
        <v>#REF!</v>
      </c>
    </row>
    <row r="473" spans="1:10" x14ac:dyDescent="0.2">
      <c r="A473" s="8" t="s">
        <v>11</v>
      </c>
      <c r="B473" s="8">
        <v>2016</v>
      </c>
      <c r="C473" s="8" t="s">
        <v>10</v>
      </c>
      <c r="D473" s="8" t="s">
        <v>25</v>
      </c>
      <c r="E473" s="8" t="s">
        <v>26</v>
      </c>
      <c r="F473" s="15">
        <v>1597.2479927500001</v>
      </c>
      <c r="G473" s="26">
        <v>231.23296222625075</v>
      </c>
      <c r="H473" s="26">
        <v>0.68127663444373299</v>
      </c>
      <c r="J473" s="46" t="e">
        <f>+IF(A473=#REF!,"si","no")</f>
        <v>#REF!</v>
      </c>
    </row>
    <row r="474" spans="1:10" x14ac:dyDescent="0.2">
      <c r="A474" s="8" t="s">
        <v>11</v>
      </c>
      <c r="B474" s="8">
        <v>2016</v>
      </c>
      <c r="C474" s="8" t="s">
        <v>10</v>
      </c>
      <c r="D474" s="8" t="s">
        <v>25</v>
      </c>
      <c r="E474" s="8" t="s">
        <v>27</v>
      </c>
      <c r="F474" s="15">
        <v>0</v>
      </c>
      <c r="G474" s="26">
        <v>0</v>
      </c>
      <c r="H474" s="26">
        <v>0</v>
      </c>
      <c r="J474" s="46" t="e">
        <f>+IF(A474=#REF!,"si","no")</f>
        <v>#REF!</v>
      </c>
    </row>
    <row r="475" spans="1:10" x14ac:dyDescent="0.2">
      <c r="A475" s="8" t="s">
        <v>11</v>
      </c>
      <c r="B475" s="8">
        <v>2016</v>
      </c>
      <c r="C475" s="8" t="s">
        <v>10</v>
      </c>
      <c r="D475" s="8" t="s">
        <v>25</v>
      </c>
      <c r="E475" s="8" t="s">
        <v>28</v>
      </c>
      <c r="F475" s="15">
        <v>810.9</v>
      </c>
      <c r="G475" s="26">
        <v>117.39367331833932</v>
      </c>
      <c r="H475" s="26">
        <v>0.34587441986342299</v>
      </c>
      <c r="J475" s="46" t="e">
        <f>+IF(A475=#REF!,"si","no")</f>
        <v>#REF!</v>
      </c>
    </row>
    <row r="476" spans="1:10" x14ac:dyDescent="0.2">
      <c r="A476" s="8" t="s">
        <v>11</v>
      </c>
      <c r="B476" s="8">
        <v>2016</v>
      </c>
      <c r="C476" s="8" t="s">
        <v>10</v>
      </c>
      <c r="D476" s="8" t="s">
        <v>25</v>
      </c>
      <c r="E476" s="8" t="s">
        <v>40</v>
      </c>
      <c r="F476" s="15">
        <v>2408.14799275</v>
      </c>
      <c r="G476" s="26">
        <v>348.62663554459004</v>
      </c>
      <c r="H476" s="26">
        <v>1.027151054307156</v>
      </c>
      <c r="J476" s="46" t="e">
        <f>+IF(A476=#REF!,"si","no")</f>
        <v>#REF!</v>
      </c>
    </row>
    <row r="477" spans="1:10" x14ac:dyDescent="0.2">
      <c r="A477" s="8" t="s">
        <v>11</v>
      </c>
      <c r="B477" s="8">
        <v>2017</v>
      </c>
      <c r="C477" s="8" t="s">
        <v>10</v>
      </c>
      <c r="D477" s="8" t="s">
        <v>25</v>
      </c>
      <c r="E477" s="8" t="s">
        <v>26</v>
      </c>
      <c r="F477" s="15">
        <v>1822.1955358099999</v>
      </c>
      <c r="G477" s="26">
        <v>263.60549565046091</v>
      </c>
      <c r="H477" s="26">
        <v>0.70278602690323144</v>
      </c>
      <c r="J477" s="46" t="e">
        <f>+IF(A477=#REF!,"si","no")</f>
        <v>#REF!</v>
      </c>
    </row>
    <row r="478" spans="1:10" x14ac:dyDescent="0.2">
      <c r="A478" s="8" t="s">
        <v>11</v>
      </c>
      <c r="B478" s="8">
        <v>2017</v>
      </c>
      <c r="C478" s="8" t="s">
        <v>10</v>
      </c>
      <c r="D478" s="8" t="s">
        <v>25</v>
      </c>
      <c r="E478" s="8" t="s">
        <v>27</v>
      </c>
      <c r="F478" s="15">
        <v>0</v>
      </c>
      <c r="G478" s="26">
        <v>0</v>
      </c>
      <c r="H478" s="26">
        <v>0</v>
      </c>
      <c r="J478" s="46" t="e">
        <f>+IF(A478=#REF!,"si","no")</f>
        <v>#REF!</v>
      </c>
    </row>
    <row r="479" spans="1:10" x14ac:dyDescent="0.2">
      <c r="A479" s="8" t="s">
        <v>11</v>
      </c>
      <c r="B479" s="8">
        <v>2017</v>
      </c>
      <c r="C479" s="8" t="s">
        <v>10</v>
      </c>
      <c r="D479" s="8" t="s">
        <v>25</v>
      </c>
      <c r="E479" s="8" t="s">
        <v>28</v>
      </c>
      <c r="F479" s="15">
        <v>816.83915030939966</v>
      </c>
      <c r="G479" s="26">
        <v>118.16695017216988</v>
      </c>
      <c r="H479" s="26">
        <v>0.31503926432888157</v>
      </c>
      <c r="J479" s="46" t="e">
        <f>+IF(A479=#REF!,"si","no")</f>
        <v>#REF!</v>
      </c>
    </row>
    <row r="480" spans="1:10" x14ac:dyDescent="0.2">
      <c r="A480" s="8" t="s">
        <v>11</v>
      </c>
      <c r="B480" s="8">
        <v>2017</v>
      </c>
      <c r="C480" s="8" t="s">
        <v>10</v>
      </c>
      <c r="D480" s="8" t="s">
        <v>25</v>
      </c>
      <c r="E480" s="8" t="s">
        <v>40</v>
      </c>
      <c r="F480" s="15">
        <v>2639.0346861193993</v>
      </c>
      <c r="G480" s="26">
        <v>381.7724458226308</v>
      </c>
      <c r="H480" s="26">
        <v>1.0178252912321128</v>
      </c>
      <c r="J480" s="46" t="e">
        <f>+IF(A480=#REF!,"si","no")</f>
        <v>#REF!</v>
      </c>
    </row>
    <row r="481" spans="1:10" x14ac:dyDescent="0.2">
      <c r="A481" s="8" t="s">
        <v>11</v>
      </c>
      <c r="B481" s="8">
        <v>2018</v>
      </c>
      <c r="C481" s="8" t="s">
        <v>10</v>
      </c>
      <c r="D481" s="8" t="s">
        <v>25</v>
      </c>
      <c r="E481" s="8" t="s">
        <v>26</v>
      </c>
      <c r="F481" s="15">
        <v>2039.4749776699996</v>
      </c>
      <c r="G481" s="26">
        <v>295.10817784555496</v>
      </c>
      <c r="H481" s="26">
        <v>0.73250287176455953</v>
      </c>
      <c r="J481" s="46" t="e">
        <f>+IF(A481=#REF!,"si","no")</f>
        <v>#REF!</v>
      </c>
    </row>
    <row r="482" spans="1:10" x14ac:dyDescent="0.2">
      <c r="A482" s="8" t="s">
        <v>11</v>
      </c>
      <c r="B482" s="8">
        <v>2018</v>
      </c>
      <c r="C482" s="8" t="s">
        <v>10</v>
      </c>
      <c r="D482" s="8" t="s">
        <v>25</v>
      </c>
      <c r="E482" s="8" t="s">
        <v>27</v>
      </c>
      <c r="F482" s="15">
        <v>0</v>
      </c>
      <c r="G482" s="26">
        <v>0</v>
      </c>
      <c r="H482" s="26">
        <v>0</v>
      </c>
      <c r="J482" s="46" t="e">
        <f>+IF(A482=#REF!,"si","no")</f>
        <v>#REF!</v>
      </c>
    </row>
    <row r="483" spans="1:10" x14ac:dyDescent="0.2">
      <c r="A483" s="8" t="s">
        <v>11</v>
      </c>
      <c r="B483" s="8">
        <v>2018</v>
      </c>
      <c r="C483" s="8" t="s">
        <v>10</v>
      </c>
      <c r="D483" s="8" t="s">
        <v>25</v>
      </c>
      <c r="E483" s="8" t="s">
        <v>28</v>
      </c>
      <c r="F483" s="15">
        <v>1148.4302984499998</v>
      </c>
      <c r="G483" s="26">
        <v>166.17569544559737</v>
      </c>
      <c r="H483" s="26">
        <v>0.41247306333570094</v>
      </c>
      <c r="J483" s="46" t="e">
        <f>+IF(A483=#REF!,"si","no")</f>
        <v>#REF!</v>
      </c>
    </row>
    <row r="484" spans="1:10" x14ac:dyDescent="0.2">
      <c r="A484" s="8" t="s">
        <v>11</v>
      </c>
      <c r="B484" s="8">
        <v>2018</v>
      </c>
      <c r="C484" s="8" t="s">
        <v>10</v>
      </c>
      <c r="D484" s="8" t="s">
        <v>25</v>
      </c>
      <c r="E484" s="8" t="s">
        <v>40</v>
      </c>
      <c r="F484" s="15">
        <v>3187.9052761199991</v>
      </c>
      <c r="G484" s="26">
        <v>461.2838732911523</v>
      </c>
      <c r="H484" s="26">
        <v>1.1449759351002602</v>
      </c>
      <c r="J484" s="46" t="e">
        <f>+IF(A484=#REF!,"si","no")</f>
        <v>#REF!</v>
      </c>
    </row>
    <row r="485" spans="1:10" x14ac:dyDescent="0.2">
      <c r="A485" s="8" t="s">
        <v>11</v>
      </c>
      <c r="B485" s="8">
        <v>2019</v>
      </c>
      <c r="C485" s="8" t="s">
        <v>10</v>
      </c>
      <c r="D485" s="8" t="s">
        <v>25</v>
      </c>
      <c r="E485" s="8" t="s">
        <v>26</v>
      </c>
      <c r="F485" s="15">
        <v>2045.2155100199998</v>
      </c>
      <c r="G485" s="26">
        <v>296.17283900713778</v>
      </c>
      <c r="H485" s="26">
        <v>0.72422178932747516</v>
      </c>
      <c r="J485" s="46" t="e">
        <f>+IF(A485=#REF!,"si","no")</f>
        <v>#REF!</v>
      </c>
    </row>
    <row r="486" spans="1:10" x14ac:dyDescent="0.2">
      <c r="A486" s="8" t="s">
        <v>11</v>
      </c>
      <c r="B486" s="8">
        <v>2019</v>
      </c>
      <c r="C486" s="8" t="s">
        <v>10</v>
      </c>
      <c r="D486" s="8" t="s">
        <v>25</v>
      </c>
      <c r="E486" s="8" t="s">
        <v>27</v>
      </c>
      <c r="F486" s="15">
        <v>0</v>
      </c>
      <c r="G486" s="26">
        <v>0</v>
      </c>
      <c r="H486" s="26">
        <v>0</v>
      </c>
      <c r="J486" s="46" t="e">
        <f>+IF(A486=#REF!,"si","no")</f>
        <v>#REF!</v>
      </c>
    </row>
    <row r="487" spans="1:10" x14ac:dyDescent="0.2">
      <c r="A487" s="8" t="s">
        <v>11</v>
      </c>
      <c r="B487" s="8">
        <v>2019</v>
      </c>
      <c r="C487" s="8" t="s">
        <v>10</v>
      </c>
      <c r="D487" s="8" t="s">
        <v>25</v>
      </c>
      <c r="E487" s="8" t="s">
        <v>28</v>
      </c>
      <c r="F487" s="15">
        <v>1126.2441239099999</v>
      </c>
      <c r="G487" s="26">
        <v>163.09426461872934</v>
      </c>
      <c r="H487" s="26">
        <v>0.39880908913588214</v>
      </c>
      <c r="J487" s="46" t="e">
        <f>+IF(A487=#REF!,"si","no")</f>
        <v>#REF!</v>
      </c>
    </row>
    <row r="488" spans="1:10" x14ac:dyDescent="0.2">
      <c r="A488" s="8" t="s">
        <v>11</v>
      </c>
      <c r="B488" s="8">
        <v>2019</v>
      </c>
      <c r="C488" s="8" t="s">
        <v>10</v>
      </c>
      <c r="D488" s="8" t="s">
        <v>25</v>
      </c>
      <c r="E488" s="8" t="s">
        <v>40</v>
      </c>
      <c r="F488" s="15">
        <v>3171.4596339299997</v>
      </c>
      <c r="G488" s="26">
        <v>459.26710362586709</v>
      </c>
      <c r="H488" s="26">
        <v>1.1230308784633571</v>
      </c>
      <c r="J488" s="46" t="e">
        <f>+IF(A488=#REF!,"si","no")</f>
        <v>#REF!</v>
      </c>
    </row>
    <row r="489" spans="1:10" x14ac:dyDescent="0.2">
      <c r="A489" s="8" t="s">
        <v>11</v>
      </c>
      <c r="B489" s="8">
        <v>2020</v>
      </c>
      <c r="C489" s="8" t="s">
        <v>10</v>
      </c>
      <c r="D489" s="8" t="s">
        <v>25</v>
      </c>
      <c r="E489" s="8" t="s">
        <v>26</v>
      </c>
      <c r="F489" s="15">
        <v>1239.7269854699998</v>
      </c>
      <c r="G489" s="26">
        <v>179.67008142872945</v>
      </c>
      <c r="H489" s="26">
        <v>0.49055745355297198</v>
      </c>
      <c r="J489" s="46" t="e">
        <f>+IF(A489=#REF!,"si","no")</f>
        <v>#REF!</v>
      </c>
    </row>
    <row r="490" spans="1:10" x14ac:dyDescent="0.2">
      <c r="A490" s="8" t="s">
        <v>11</v>
      </c>
      <c r="B490" s="8">
        <v>2020</v>
      </c>
      <c r="C490" s="8" t="s">
        <v>10</v>
      </c>
      <c r="D490" s="8" t="s">
        <v>25</v>
      </c>
      <c r="E490" s="8" t="s">
        <v>27</v>
      </c>
      <c r="F490" s="15">
        <v>0</v>
      </c>
      <c r="G490" s="26">
        <v>0</v>
      </c>
      <c r="H490" s="26">
        <v>0</v>
      </c>
      <c r="J490" s="46" t="e">
        <f>+IF(A490=#REF!,"si","no")</f>
        <v>#REF!</v>
      </c>
    </row>
    <row r="491" spans="1:10" x14ac:dyDescent="0.2">
      <c r="A491" s="8" t="s">
        <v>11</v>
      </c>
      <c r="B491" s="8">
        <v>2020</v>
      </c>
      <c r="C491" s="8" t="s">
        <v>10</v>
      </c>
      <c r="D491" s="8" t="s">
        <v>25</v>
      </c>
      <c r="E491" s="8" t="s">
        <v>28</v>
      </c>
      <c r="F491" s="15">
        <v>611.90949848000059</v>
      </c>
      <c r="G491" s="26">
        <v>88.682291107210219</v>
      </c>
      <c r="H491" s="26">
        <v>0.24213134738324957</v>
      </c>
      <c r="J491" s="46" t="e">
        <f>+IF(A491=#REF!,"si","no")</f>
        <v>#REF!</v>
      </c>
    </row>
    <row r="492" spans="1:10" x14ac:dyDescent="0.2">
      <c r="A492" s="8" t="s">
        <v>11</v>
      </c>
      <c r="B492" s="8">
        <v>2020</v>
      </c>
      <c r="C492" s="8" t="s">
        <v>10</v>
      </c>
      <c r="D492" s="8" t="s">
        <v>25</v>
      </c>
      <c r="E492" s="8" t="s">
        <v>40</v>
      </c>
      <c r="F492" s="15">
        <v>1851.6364839500004</v>
      </c>
      <c r="G492" s="26">
        <v>268.35237253593965</v>
      </c>
      <c r="H492" s="26">
        <v>0.73268880093622157</v>
      </c>
      <c r="J492" s="46" t="e">
        <f>+IF(A492=#REF!,"si","no")</f>
        <v>#REF!</v>
      </c>
    </row>
    <row r="493" spans="1:10" x14ac:dyDescent="0.2">
      <c r="A493" s="8" t="s">
        <v>11</v>
      </c>
      <c r="B493" s="8">
        <v>2021</v>
      </c>
      <c r="C493" s="8" t="s">
        <v>10</v>
      </c>
      <c r="D493" s="8" t="s">
        <v>25</v>
      </c>
      <c r="E493" s="8" t="s">
        <v>26</v>
      </c>
      <c r="F493" s="15">
        <v>1377.3607281</v>
      </c>
      <c r="G493" s="26">
        <v>199.77504496089119</v>
      </c>
      <c r="H493" s="26">
        <v>0.52087520727445991</v>
      </c>
      <c r="J493" s="46" t="e">
        <f>+IF(A493=#REF!,"si","no")</f>
        <v>#REF!</v>
      </c>
    </row>
    <row r="494" spans="1:10" x14ac:dyDescent="0.2">
      <c r="A494" s="8" t="s">
        <v>11</v>
      </c>
      <c r="B494" s="8">
        <v>2021</v>
      </c>
      <c r="C494" s="8" t="s">
        <v>10</v>
      </c>
      <c r="D494" s="8" t="s">
        <v>25</v>
      </c>
      <c r="E494" s="8" t="s">
        <v>27</v>
      </c>
      <c r="F494" s="15">
        <v>0</v>
      </c>
      <c r="G494" s="26">
        <v>0</v>
      </c>
      <c r="H494" s="26">
        <v>0</v>
      </c>
      <c r="J494" s="46" t="e">
        <f>+IF(A494=#REF!,"si","no")</f>
        <v>#REF!</v>
      </c>
    </row>
    <row r="495" spans="1:10" x14ac:dyDescent="0.2">
      <c r="A495" s="8" t="s">
        <v>11</v>
      </c>
      <c r="B495" s="8">
        <v>2021</v>
      </c>
      <c r="C495" s="8" t="s">
        <v>10</v>
      </c>
      <c r="D495" s="8" t="s">
        <v>25</v>
      </c>
      <c r="E495" s="8" t="s">
        <v>28</v>
      </c>
      <c r="F495" s="15">
        <v>852.85960170999908</v>
      </c>
      <c r="G495" s="26">
        <v>123.70039438540809</v>
      </c>
      <c r="H495" s="26">
        <v>0.3225251110720333</v>
      </c>
      <c r="J495" s="46" t="e">
        <f>+IF(A495=#REF!,"si","no")</f>
        <v>#REF!</v>
      </c>
    </row>
    <row r="496" spans="1:10" x14ac:dyDescent="0.2">
      <c r="A496" s="8" t="s">
        <v>11</v>
      </c>
      <c r="B496" s="8">
        <v>2021</v>
      </c>
      <c r="C496" s="8" t="s">
        <v>10</v>
      </c>
      <c r="D496" s="8" t="s">
        <v>25</v>
      </c>
      <c r="E496" s="8" t="s">
        <v>40</v>
      </c>
      <c r="F496" s="15">
        <v>2230.2203298099989</v>
      </c>
      <c r="G496" s="26">
        <v>323.47543934629925</v>
      </c>
      <c r="H496" s="26">
        <v>0.84340031834649321</v>
      </c>
      <c r="J496" s="46" t="e">
        <f>+IF(A496=#REF!,"si","no")</f>
        <v>#REF!</v>
      </c>
    </row>
    <row r="497" spans="1:10" x14ac:dyDescent="0.2">
      <c r="A497" s="8" t="s">
        <v>11</v>
      </c>
      <c r="B497" s="8">
        <v>2022</v>
      </c>
      <c r="C497" s="8" t="s">
        <v>10</v>
      </c>
      <c r="D497" s="8" t="s">
        <v>25</v>
      </c>
      <c r="E497" s="8" t="s">
        <v>26</v>
      </c>
      <c r="F497" s="15">
        <v>1706.3504456084002</v>
      </c>
      <c r="G497" s="26">
        <v>248.7391320128863</v>
      </c>
      <c r="H497" s="26">
        <v>0.56520980994115344</v>
      </c>
      <c r="J497" s="46" t="e">
        <f>+IF(A497=#REF!,"si","no")</f>
        <v>#REF!</v>
      </c>
    </row>
    <row r="498" spans="1:10" x14ac:dyDescent="0.2">
      <c r="A498" s="8" t="s">
        <v>11</v>
      </c>
      <c r="B498" s="8">
        <v>2022</v>
      </c>
      <c r="C498" s="8" t="s">
        <v>10</v>
      </c>
      <c r="D498" s="8" t="s">
        <v>25</v>
      </c>
      <c r="E498" s="8" t="s">
        <v>27</v>
      </c>
      <c r="F498" s="15">
        <v>0</v>
      </c>
      <c r="G498" s="26">
        <v>0</v>
      </c>
      <c r="H498" s="26">
        <v>0</v>
      </c>
      <c r="J498" s="46" t="e">
        <f>+IF(A498=#REF!,"si","no")</f>
        <v>#REF!</v>
      </c>
    </row>
    <row r="499" spans="1:10" x14ac:dyDescent="0.2">
      <c r="A499" s="8" t="s">
        <v>11</v>
      </c>
      <c r="B499" s="8">
        <v>2022</v>
      </c>
      <c r="C499" s="8" t="s">
        <v>10</v>
      </c>
      <c r="D499" s="8" t="s">
        <v>25</v>
      </c>
      <c r="E499" s="8" t="s">
        <v>28</v>
      </c>
      <c r="F499" s="15">
        <v>585.74544336999986</v>
      </c>
      <c r="G499" s="26">
        <v>85.385633144314838</v>
      </c>
      <c r="H499" s="26">
        <v>0.19402173309305842</v>
      </c>
      <c r="J499" s="46" t="e">
        <f>+IF(A499=#REF!,"si","no")</f>
        <v>#REF!</v>
      </c>
    </row>
    <row r="500" spans="1:10" x14ac:dyDescent="0.2">
      <c r="A500" s="8" t="s">
        <v>11</v>
      </c>
      <c r="B500" s="8">
        <v>2022</v>
      </c>
      <c r="C500" s="8" t="s">
        <v>10</v>
      </c>
      <c r="D500" s="8" t="s">
        <v>25</v>
      </c>
      <c r="E500" s="8" t="s">
        <v>40</v>
      </c>
      <c r="F500" s="15">
        <v>2292.0958889784001</v>
      </c>
      <c r="G500" s="26">
        <v>334.12476515720118</v>
      </c>
      <c r="H500" s="26">
        <v>0.75923154303421192</v>
      </c>
      <c r="J500" s="46" t="e">
        <f>+IF(A500=#REF!,"si","no")</f>
        <v>#REF!</v>
      </c>
    </row>
    <row r="501" spans="1:10" x14ac:dyDescent="0.2">
      <c r="A501" s="8" t="s">
        <v>11</v>
      </c>
      <c r="B501" s="8">
        <v>2023</v>
      </c>
      <c r="C501" s="8" t="s">
        <v>10</v>
      </c>
      <c r="D501" s="8" t="s">
        <v>25</v>
      </c>
      <c r="E501" s="8" t="s">
        <v>26</v>
      </c>
      <c r="F501" s="15">
        <v>1631.5369111589878</v>
      </c>
      <c r="G501" s="26">
        <v>235.43101171125366</v>
      </c>
      <c r="H501" s="26">
        <v>0.52161058082453449</v>
      </c>
      <c r="J501" s="46" t="e">
        <f>+IF(A501=#REF!,"si","no")</f>
        <v>#REF!</v>
      </c>
    </row>
    <row r="502" spans="1:10" x14ac:dyDescent="0.2">
      <c r="A502" s="8" t="s">
        <v>11</v>
      </c>
      <c r="B502" s="8">
        <v>2023</v>
      </c>
      <c r="C502" s="8" t="s">
        <v>10</v>
      </c>
      <c r="D502" s="8" t="s">
        <v>25</v>
      </c>
      <c r="E502" s="8" t="s">
        <v>27</v>
      </c>
      <c r="F502" s="15">
        <v>0</v>
      </c>
      <c r="G502" s="26">
        <v>0</v>
      </c>
      <c r="H502" s="26">
        <v>0</v>
      </c>
      <c r="J502" s="46" t="e">
        <f>+IF(A502=#REF!,"si","no")</f>
        <v>#REF!</v>
      </c>
    </row>
    <row r="503" spans="1:10" x14ac:dyDescent="0.2">
      <c r="A503" s="8" t="s">
        <v>11</v>
      </c>
      <c r="B503" s="8">
        <v>2023</v>
      </c>
      <c r="C503" s="8" t="s">
        <v>10</v>
      </c>
      <c r="D503" s="8" t="s">
        <v>25</v>
      </c>
      <c r="E503" s="8" t="s">
        <v>28</v>
      </c>
      <c r="F503" s="15">
        <v>742.30630636867318</v>
      </c>
      <c r="G503" s="26">
        <v>107.11490712390666</v>
      </c>
      <c r="H503" s="26">
        <v>0.23731907072799752</v>
      </c>
      <c r="J503" s="46" t="e">
        <f>+IF(A503=#REF!,"si","no")</f>
        <v>#REF!</v>
      </c>
    </row>
    <row r="504" spans="1:10" x14ac:dyDescent="0.2">
      <c r="A504" s="8" t="s">
        <v>11</v>
      </c>
      <c r="B504" s="8">
        <v>2023</v>
      </c>
      <c r="C504" s="8" t="s">
        <v>10</v>
      </c>
      <c r="D504" s="8" t="s">
        <v>25</v>
      </c>
      <c r="E504" s="8" t="s">
        <v>40</v>
      </c>
      <c r="F504" s="15">
        <v>2373.8432175276607</v>
      </c>
      <c r="G504" s="26">
        <v>342.54591883516031</v>
      </c>
      <c r="H504" s="26">
        <v>0.75892965155253189</v>
      </c>
      <c r="J504" s="46" t="e">
        <f>+IF(A504=#REF!,"si","no")</f>
        <v>#REF!</v>
      </c>
    </row>
    <row r="505" spans="1:10" x14ac:dyDescent="0.2">
      <c r="A505" s="8" t="s">
        <v>11</v>
      </c>
      <c r="B505" s="8">
        <v>2008</v>
      </c>
      <c r="C505" s="8" t="s">
        <v>10</v>
      </c>
      <c r="D505" s="8" t="s">
        <v>30</v>
      </c>
      <c r="E505" s="8" t="s">
        <v>31</v>
      </c>
      <c r="F505" s="15">
        <v>484.2</v>
      </c>
      <c r="G505" s="26">
        <v>66.929839174720641</v>
      </c>
      <c r="H505" s="26">
        <v>0.40139575088033846</v>
      </c>
      <c r="J505" s="46" t="e">
        <f>+IF(A505=#REF!,"si","no")</f>
        <v>#REF!</v>
      </c>
    </row>
    <row r="506" spans="1:10" x14ac:dyDescent="0.2">
      <c r="A506" s="8" t="s">
        <v>11</v>
      </c>
      <c r="B506" s="8">
        <v>2008</v>
      </c>
      <c r="C506" s="8" t="s">
        <v>10</v>
      </c>
      <c r="D506" s="8" t="s">
        <v>30</v>
      </c>
      <c r="E506" s="8" t="s">
        <v>32</v>
      </c>
      <c r="F506" s="15">
        <v>0</v>
      </c>
      <c r="G506" s="26">
        <v>0</v>
      </c>
      <c r="H506" s="26">
        <v>0</v>
      </c>
      <c r="J506" s="46" t="e">
        <f>+IF(A506=#REF!,"si","no")</f>
        <v>#REF!</v>
      </c>
    </row>
    <row r="507" spans="1:10" x14ac:dyDescent="0.2">
      <c r="A507" s="8" t="s">
        <v>11</v>
      </c>
      <c r="B507" s="8">
        <v>2008</v>
      </c>
      <c r="C507" s="8" t="s">
        <v>10</v>
      </c>
      <c r="D507" s="8" t="s">
        <v>30</v>
      </c>
      <c r="E507" s="8" t="s">
        <v>40</v>
      </c>
      <c r="F507" s="15">
        <v>484.2</v>
      </c>
      <c r="G507" s="26">
        <v>66.929839174720641</v>
      </c>
      <c r="H507" s="26">
        <v>0.40139575088033846</v>
      </c>
      <c r="J507" s="46" t="e">
        <f>+IF(A507=#REF!,"si","no")</f>
        <v>#REF!</v>
      </c>
    </row>
    <row r="508" spans="1:10" x14ac:dyDescent="0.2">
      <c r="A508" s="8" t="s">
        <v>11</v>
      </c>
      <c r="B508" s="8">
        <v>2009</v>
      </c>
      <c r="C508" s="8" t="s">
        <v>10</v>
      </c>
      <c r="D508" s="8" t="s">
        <v>30</v>
      </c>
      <c r="E508" s="8" t="s">
        <v>31</v>
      </c>
      <c r="F508" s="15">
        <v>505.1</v>
      </c>
      <c r="G508" s="26">
        <v>71.81702660153897</v>
      </c>
      <c r="H508" s="26">
        <v>0.41416989071941623</v>
      </c>
      <c r="J508" s="46" t="e">
        <f>+IF(A508=#REF!,"si","no")</f>
        <v>#REF!</v>
      </c>
    </row>
    <row r="509" spans="1:10" x14ac:dyDescent="0.2">
      <c r="A509" s="8" t="s">
        <v>11</v>
      </c>
      <c r="B509" s="8">
        <v>2009</v>
      </c>
      <c r="C509" s="8" t="s">
        <v>10</v>
      </c>
      <c r="D509" s="8" t="s">
        <v>30</v>
      </c>
      <c r="E509" s="8" t="s">
        <v>32</v>
      </c>
      <c r="F509" s="15">
        <v>0</v>
      </c>
      <c r="G509" s="26">
        <v>0</v>
      </c>
      <c r="H509" s="26">
        <v>0</v>
      </c>
      <c r="J509" s="46" t="e">
        <f>+IF(A509=#REF!,"si","no")</f>
        <v>#REF!</v>
      </c>
    </row>
    <row r="510" spans="1:10" x14ac:dyDescent="0.2">
      <c r="A510" s="8" t="s">
        <v>11</v>
      </c>
      <c r="B510" s="8">
        <v>2009</v>
      </c>
      <c r="C510" s="8" t="s">
        <v>10</v>
      </c>
      <c r="D510" s="8" t="s">
        <v>30</v>
      </c>
      <c r="E510" s="8" t="s">
        <v>40</v>
      </c>
      <c r="F510" s="15">
        <v>505.1</v>
      </c>
      <c r="G510" s="26">
        <v>71.81702660153897</v>
      </c>
      <c r="H510" s="26">
        <v>0.41416989071941623</v>
      </c>
      <c r="J510" s="46" t="e">
        <f>+IF(A510=#REF!,"si","no")</f>
        <v>#REF!</v>
      </c>
    </row>
    <row r="511" spans="1:10" x14ac:dyDescent="0.2">
      <c r="A511" s="8" t="s">
        <v>11</v>
      </c>
      <c r="B511" s="8">
        <v>2010</v>
      </c>
      <c r="C511" s="8" t="s">
        <v>10</v>
      </c>
      <c r="D511" s="8" t="s">
        <v>30</v>
      </c>
      <c r="E511" s="8" t="s">
        <v>31</v>
      </c>
      <c r="F511" s="15">
        <v>496.7</v>
      </c>
      <c r="G511" s="26">
        <v>70.734666243068375</v>
      </c>
      <c r="H511" s="26">
        <v>0.35997790036704036</v>
      </c>
      <c r="J511" s="46" t="e">
        <f>+IF(A511=#REF!,"si","no")</f>
        <v>#REF!</v>
      </c>
    </row>
    <row r="512" spans="1:10" x14ac:dyDescent="0.2">
      <c r="A512" s="8" t="s">
        <v>11</v>
      </c>
      <c r="B512" s="8">
        <v>2010</v>
      </c>
      <c r="C512" s="8" t="s">
        <v>10</v>
      </c>
      <c r="D512" s="8" t="s">
        <v>30</v>
      </c>
      <c r="E512" s="8" t="s">
        <v>32</v>
      </c>
      <c r="F512" s="15">
        <v>0</v>
      </c>
      <c r="G512" s="26">
        <v>0</v>
      </c>
      <c r="H512" s="26">
        <v>0</v>
      </c>
      <c r="J512" s="46" t="e">
        <f>+IF(A512=#REF!,"si","no")</f>
        <v>#REF!</v>
      </c>
    </row>
    <row r="513" spans="1:10" x14ac:dyDescent="0.2">
      <c r="A513" s="8" t="s">
        <v>11</v>
      </c>
      <c r="B513" s="8">
        <v>2010</v>
      </c>
      <c r="C513" s="8" t="s">
        <v>10</v>
      </c>
      <c r="D513" s="8" t="s">
        <v>30</v>
      </c>
      <c r="E513" s="8" t="s">
        <v>40</v>
      </c>
      <c r="F513" s="15">
        <v>496.7</v>
      </c>
      <c r="G513" s="26">
        <v>70.734666243068375</v>
      </c>
      <c r="H513" s="26">
        <v>0.35997790036704036</v>
      </c>
      <c r="J513" s="46" t="e">
        <f>+IF(A513=#REF!,"si","no")</f>
        <v>#REF!</v>
      </c>
    </row>
    <row r="514" spans="1:10" x14ac:dyDescent="0.2">
      <c r="A514" s="8" t="s">
        <v>11</v>
      </c>
      <c r="B514" s="8">
        <v>2011</v>
      </c>
      <c r="C514" s="8" t="s">
        <v>10</v>
      </c>
      <c r="D514" s="8" t="s">
        <v>30</v>
      </c>
      <c r="E514" s="8" t="s">
        <v>31</v>
      </c>
      <c r="F514" s="15">
        <v>755.6</v>
      </c>
      <c r="G514" s="26">
        <v>108.64750718627693</v>
      </c>
      <c r="H514" s="26">
        <v>0.45339384980076558</v>
      </c>
      <c r="J514" s="46" t="e">
        <f>+IF(A514=#REF!,"si","no")</f>
        <v>#REF!</v>
      </c>
    </row>
    <row r="515" spans="1:10" x14ac:dyDescent="0.2">
      <c r="A515" s="8" t="s">
        <v>11</v>
      </c>
      <c r="B515" s="8">
        <v>2011</v>
      </c>
      <c r="C515" s="8" t="s">
        <v>10</v>
      </c>
      <c r="D515" s="8" t="s">
        <v>30</v>
      </c>
      <c r="E515" s="8" t="s">
        <v>32</v>
      </c>
      <c r="F515" s="15">
        <v>0</v>
      </c>
      <c r="G515" s="26">
        <v>0</v>
      </c>
      <c r="H515" s="26">
        <v>0</v>
      </c>
      <c r="J515" s="46" t="e">
        <f>+IF(A515=#REF!,"si","no")</f>
        <v>#REF!</v>
      </c>
    </row>
    <row r="516" spans="1:10" x14ac:dyDescent="0.2">
      <c r="A516" s="8" t="s">
        <v>11</v>
      </c>
      <c r="B516" s="8">
        <v>2011</v>
      </c>
      <c r="C516" s="8" t="s">
        <v>10</v>
      </c>
      <c r="D516" s="8" t="s">
        <v>30</v>
      </c>
      <c r="E516" s="8" t="s">
        <v>40</v>
      </c>
      <c r="F516" s="15">
        <v>755.6</v>
      </c>
      <c r="G516" s="26">
        <v>108.64750718627693</v>
      </c>
      <c r="H516" s="26">
        <v>0.45339384980076558</v>
      </c>
      <c r="J516" s="46" t="e">
        <f>+IF(A516=#REF!,"si","no")</f>
        <v>#REF!</v>
      </c>
    </row>
    <row r="517" spans="1:10" x14ac:dyDescent="0.2">
      <c r="A517" s="8" t="s">
        <v>11</v>
      </c>
      <c r="B517" s="8">
        <v>2012</v>
      </c>
      <c r="C517" s="8" t="s">
        <v>10</v>
      </c>
      <c r="D517" s="8" t="s">
        <v>30</v>
      </c>
      <c r="E517" s="8" t="s">
        <v>31</v>
      </c>
      <c r="F517" s="15">
        <v>847.1</v>
      </c>
      <c r="G517" s="26">
        <v>122.36901940987417</v>
      </c>
      <c r="H517" s="26">
        <v>0.45180465035420231</v>
      </c>
      <c r="J517" s="46" t="e">
        <f>+IF(A517=#REF!,"si","no")</f>
        <v>#REF!</v>
      </c>
    </row>
    <row r="518" spans="1:10" x14ac:dyDescent="0.2">
      <c r="A518" s="8" t="s">
        <v>11</v>
      </c>
      <c r="B518" s="8">
        <v>2012</v>
      </c>
      <c r="C518" s="8" t="s">
        <v>10</v>
      </c>
      <c r="D518" s="8" t="s">
        <v>30</v>
      </c>
      <c r="E518" s="8" t="s">
        <v>32</v>
      </c>
      <c r="F518" s="15">
        <v>0</v>
      </c>
      <c r="G518" s="26">
        <v>0</v>
      </c>
      <c r="H518" s="26">
        <v>0</v>
      </c>
      <c r="J518" s="46" t="e">
        <f>+IF(A518=#REF!,"si","no")</f>
        <v>#REF!</v>
      </c>
    </row>
    <row r="519" spans="1:10" x14ac:dyDescent="0.2">
      <c r="A519" s="8" t="s">
        <v>11</v>
      </c>
      <c r="B519" s="8">
        <v>2012</v>
      </c>
      <c r="C519" s="8" t="s">
        <v>10</v>
      </c>
      <c r="D519" s="8" t="s">
        <v>30</v>
      </c>
      <c r="E519" s="8" t="s">
        <v>40</v>
      </c>
      <c r="F519" s="15">
        <v>847.1</v>
      </c>
      <c r="G519" s="26">
        <v>122.36901940987417</v>
      </c>
      <c r="H519" s="26">
        <v>0.45180465035420231</v>
      </c>
      <c r="J519" s="46" t="e">
        <f>+IF(A519=#REF!,"si","no")</f>
        <v>#REF!</v>
      </c>
    </row>
    <row r="520" spans="1:10" x14ac:dyDescent="0.2">
      <c r="A520" s="8" t="s">
        <v>11</v>
      </c>
      <c r="B520" s="8">
        <v>2013</v>
      </c>
      <c r="C520" s="8" t="s">
        <v>10</v>
      </c>
      <c r="D520" s="8" t="s">
        <v>30</v>
      </c>
      <c r="E520" s="8" t="s">
        <v>31</v>
      </c>
      <c r="F520" s="15">
        <v>1190.2</v>
      </c>
      <c r="G520" s="26">
        <v>172.06603432558762</v>
      </c>
      <c r="H520" s="26">
        <v>0.56121899667686104</v>
      </c>
      <c r="J520" s="46" t="e">
        <f>+IF(A520=#REF!,"si","no")</f>
        <v>#REF!</v>
      </c>
    </row>
    <row r="521" spans="1:10" x14ac:dyDescent="0.2">
      <c r="A521" s="8" t="s">
        <v>11</v>
      </c>
      <c r="B521" s="8">
        <v>2013</v>
      </c>
      <c r="C521" s="8" t="s">
        <v>10</v>
      </c>
      <c r="D521" s="8" t="s">
        <v>30</v>
      </c>
      <c r="E521" s="8" t="s">
        <v>32</v>
      </c>
      <c r="F521" s="15">
        <v>0</v>
      </c>
      <c r="G521" s="26">
        <v>0</v>
      </c>
      <c r="H521" s="26">
        <v>0</v>
      </c>
      <c r="J521" s="46" t="e">
        <f>+IF(A521=#REF!,"si","no")</f>
        <v>#REF!</v>
      </c>
    </row>
    <row r="522" spans="1:10" x14ac:dyDescent="0.2">
      <c r="A522" s="8" t="s">
        <v>11</v>
      </c>
      <c r="B522" s="8">
        <v>2013</v>
      </c>
      <c r="C522" s="8" t="s">
        <v>10</v>
      </c>
      <c r="D522" s="8" t="s">
        <v>30</v>
      </c>
      <c r="E522" s="8" t="s">
        <v>40</v>
      </c>
      <c r="F522" s="15">
        <v>1190.2</v>
      </c>
      <c r="G522" s="26">
        <v>172.06603432558762</v>
      </c>
      <c r="H522" s="26">
        <v>0.56121899667686104</v>
      </c>
      <c r="J522" s="46" t="e">
        <f>+IF(A522=#REF!,"si","no")</f>
        <v>#REF!</v>
      </c>
    </row>
    <row r="523" spans="1:10" x14ac:dyDescent="0.2">
      <c r="A523" s="8" t="s">
        <v>11</v>
      </c>
      <c r="B523" s="8">
        <v>2014</v>
      </c>
      <c r="C523" s="8" t="s">
        <v>10</v>
      </c>
      <c r="D523" s="8" t="s">
        <v>30</v>
      </c>
      <c r="E523" s="8" t="s">
        <v>31</v>
      </c>
      <c r="F523" s="15">
        <v>1471.1</v>
      </c>
      <c r="G523" s="26">
        <v>212.85461114315507</v>
      </c>
      <c r="H523" s="26">
        <v>0.64508849088215747</v>
      </c>
      <c r="J523" s="46" t="e">
        <f>+IF(A523=#REF!,"si","no")</f>
        <v>#REF!</v>
      </c>
    </row>
    <row r="524" spans="1:10" x14ac:dyDescent="0.2">
      <c r="A524" s="8" t="s">
        <v>11</v>
      </c>
      <c r="B524" s="8">
        <v>2014</v>
      </c>
      <c r="C524" s="8" t="s">
        <v>10</v>
      </c>
      <c r="D524" s="8" t="s">
        <v>30</v>
      </c>
      <c r="E524" s="8" t="s">
        <v>32</v>
      </c>
      <c r="F524" s="15">
        <v>0</v>
      </c>
      <c r="G524" s="26">
        <v>0</v>
      </c>
      <c r="H524" s="26">
        <v>0</v>
      </c>
      <c r="J524" s="46" t="e">
        <f>+IF(A524=#REF!,"si","no")</f>
        <v>#REF!</v>
      </c>
    </row>
    <row r="525" spans="1:10" x14ac:dyDescent="0.2">
      <c r="A525" s="8" t="s">
        <v>11</v>
      </c>
      <c r="B525" s="8">
        <v>2014</v>
      </c>
      <c r="C525" s="8" t="s">
        <v>10</v>
      </c>
      <c r="D525" s="8" t="s">
        <v>30</v>
      </c>
      <c r="E525" s="8" t="s">
        <v>40</v>
      </c>
      <c r="F525" s="15">
        <v>1471.1</v>
      </c>
      <c r="G525" s="26">
        <v>212.85461114315507</v>
      </c>
      <c r="H525" s="26">
        <v>0.64508849088215747</v>
      </c>
      <c r="J525" s="46" t="e">
        <f>+IF(A525=#REF!,"si","no")</f>
        <v>#REF!</v>
      </c>
    </row>
    <row r="526" spans="1:10" x14ac:dyDescent="0.2">
      <c r="A526" s="8" t="s">
        <v>11</v>
      </c>
      <c r="B526" s="8">
        <v>2015</v>
      </c>
      <c r="C526" s="8" t="s">
        <v>10</v>
      </c>
      <c r="D526" s="8" t="s">
        <v>30</v>
      </c>
      <c r="E526" s="8" t="s">
        <v>31</v>
      </c>
      <c r="F526" s="15">
        <v>2143.3000000000002</v>
      </c>
      <c r="G526" s="26">
        <v>310.44976306037267</v>
      </c>
      <c r="H526" s="26">
        <v>0.94075120574295323</v>
      </c>
      <c r="J526" s="46" t="e">
        <f>+IF(A526=#REF!,"si","no")</f>
        <v>#REF!</v>
      </c>
    </row>
    <row r="527" spans="1:10" x14ac:dyDescent="0.2">
      <c r="A527" s="8" t="s">
        <v>11</v>
      </c>
      <c r="B527" s="8">
        <v>2015</v>
      </c>
      <c r="C527" s="8" t="s">
        <v>10</v>
      </c>
      <c r="D527" s="8" t="s">
        <v>30</v>
      </c>
      <c r="E527" s="8" t="s">
        <v>32</v>
      </c>
      <c r="F527" s="15">
        <v>0</v>
      </c>
      <c r="G527" s="26">
        <v>0</v>
      </c>
      <c r="H527" s="26">
        <v>0</v>
      </c>
      <c r="J527" s="46" t="e">
        <f>+IF(A527=#REF!,"si","no")</f>
        <v>#REF!</v>
      </c>
    </row>
    <row r="528" spans="1:10" x14ac:dyDescent="0.2">
      <c r="A528" s="8" t="s">
        <v>11</v>
      </c>
      <c r="B528" s="8">
        <v>2015</v>
      </c>
      <c r="C528" s="8" t="s">
        <v>10</v>
      </c>
      <c r="D528" s="8" t="s">
        <v>30</v>
      </c>
      <c r="E528" s="8" t="s">
        <v>40</v>
      </c>
      <c r="F528" s="15">
        <v>2143.3000000000002</v>
      </c>
      <c r="G528" s="26">
        <v>310.44976306037267</v>
      </c>
      <c r="H528" s="26">
        <v>0.94075120574295323</v>
      </c>
      <c r="J528" s="46" t="e">
        <f>+IF(A528=#REF!,"si","no")</f>
        <v>#REF!</v>
      </c>
    </row>
    <row r="529" spans="1:10" x14ac:dyDescent="0.2">
      <c r="A529" s="8" t="s">
        <v>11</v>
      </c>
      <c r="B529" s="8">
        <v>2016</v>
      </c>
      <c r="C529" s="8" t="s">
        <v>10</v>
      </c>
      <c r="D529" s="8" t="s">
        <v>30</v>
      </c>
      <c r="E529" s="8" t="s">
        <v>31</v>
      </c>
      <c r="F529" s="15">
        <v>6004.6</v>
      </c>
      <c r="G529" s="26">
        <v>869.28357480244222</v>
      </c>
      <c r="H529" s="26">
        <v>2.5611512412281532</v>
      </c>
      <c r="J529" s="46" t="e">
        <f>+IF(A529=#REF!,"si","no")</f>
        <v>#REF!</v>
      </c>
    </row>
    <row r="530" spans="1:10" x14ac:dyDescent="0.2">
      <c r="A530" s="8" t="s">
        <v>11</v>
      </c>
      <c r="B530" s="8">
        <v>2016</v>
      </c>
      <c r="C530" s="8" t="s">
        <v>10</v>
      </c>
      <c r="D530" s="8" t="s">
        <v>30</v>
      </c>
      <c r="E530" s="8" t="s">
        <v>32</v>
      </c>
      <c r="F530" s="15">
        <v>0</v>
      </c>
      <c r="G530" s="26">
        <v>0</v>
      </c>
      <c r="H530" s="26">
        <v>0</v>
      </c>
      <c r="J530" s="46" t="e">
        <f>+IF(A530=#REF!,"si","no")</f>
        <v>#REF!</v>
      </c>
    </row>
    <row r="531" spans="1:10" x14ac:dyDescent="0.2">
      <c r="A531" s="8" t="s">
        <v>11</v>
      </c>
      <c r="B531" s="8">
        <v>2016</v>
      </c>
      <c r="C531" s="8" t="s">
        <v>10</v>
      </c>
      <c r="D531" s="8" t="s">
        <v>30</v>
      </c>
      <c r="E531" s="8" t="s">
        <v>40</v>
      </c>
      <c r="F531" s="15">
        <v>6004.6</v>
      </c>
      <c r="G531" s="26">
        <v>869.28357480244222</v>
      </c>
      <c r="H531" s="26">
        <v>2.5611512412281532</v>
      </c>
      <c r="J531" s="46" t="e">
        <f>+IF(A531=#REF!,"si","no")</f>
        <v>#REF!</v>
      </c>
    </row>
    <row r="532" spans="1:10" x14ac:dyDescent="0.2">
      <c r="A532" s="8" t="s">
        <v>11</v>
      </c>
      <c r="B532" s="8">
        <v>2017</v>
      </c>
      <c r="C532" s="8" t="s">
        <v>10</v>
      </c>
      <c r="D532" s="8" t="s">
        <v>30</v>
      </c>
      <c r="E532" s="8" t="s">
        <v>31</v>
      </c>
      <c r="F532" s="15">
        <v>5648.4426438300006</v>
      </c>
      <c r="G532" s="26">
        <v>817.12444878652195</v>
      </c>
      <c r="H532" s="26">
        <v>2.1784964817639558</v>
      </c>
      <c r="J532" s="46" t="e">
        <f>+IF(A532=#REF!,"si","no")</f>
        <v>#REF!</v>
      </c>
    </row>
    <row r="533" spans="1:10" x14ac:dyDescent="0.2">
      <c r="A533" s="8" t="s">
        <v>11</v>
      </c>
      <c r="B533" s="8">
        <v>2017</v>
      </c>
      <c r="C533" s="8" t="s">
        <v>10</v>
      </c>
      <c r="D533" s="8" t="s">
        <v>30</v>
      </c>
      <c r="E533" s="8" t="s">
        <v>32</v>
      </c>
      <c r="F533" s="15">
        <v>0</v>
      </c>
      <c r="G533" s="26">
        <v>0</v>
      </c>
      <c r="H533" s="26">
        <v>0</v>
      </c>
      <c r="J533" s="46" t="e">
        <f>+IF(A533=#REF!,"si","no")</f>
        <v>#REF!</v>
      </c>
    </row>
    <row r="534" spans="1:10" x14ac:dyDescent="0.2">
      <c r="A534" s="8" t="s">
        <v>11</v>
      </c>
      <c r="B534" s="8">
        <v>2017</v>
      </c>
      <c r="C534" s="8" t="s">
        <v>10</v>
      </c>
      <c r="D534" s="8" t="s">
        <v>30</v>
      </c>
      <c r="E534" s="8" t="s">
        <v>40</v>
      </c>
      <c r="F534" s="15">
        <v>5648.4426438300006</v>
      </c>
      <c r="G534" s="26">
        <v>817.12444878652195</v>
      </c>
      <c r="H534" s="26">
        <v>2.1784964817639558</v>
      </c>
      <c r="J534" s="46" t="e">
        <f>+IF(A534=#REF!,"si","no")</f>
        <v>#REF!</v>
      </c>
    </row>
    <row r="535" spans="1:10" x14ac:dyDescent="0.2">
      <c r="A535" s="8" t="s">
        <v>11</v>
      </c>
      <c r="B535" s="8">
        <v>2018</v>
      </c>
      <c r="C535" s="8" t="s">
        <v>10</v>
      </c>
      <c r="D535" s="8" t="s">
        <v>30</v>
      </c>
      <c r="E535" s="8" t="s">
        <v>31</v>
      </c>
      <c r="F535" s="15">
        <v>4129.3665738499994</v>
      </c>
      <c r="G535" s="26">
        <v>597.51154518081796</v>
      </c>
      <c r="H535" s="26">
        <v>1.4831135007938954</v>
      </c>
      <c r="J535" s="46" t="e">
        <f>+IF(A535=#REF!,"si","no")</f>
        <v>#REF!</v>
      </c>
    </row>
    <row r="536" spans="1:10" x14ac:dyDescent="0.2">
      <c r="A536" s="8" t="s">
        <v>11</v>
      </c>
      <c r="B536" s="8">
        <v>2018</v>
      </c>
      <c r="C536" s="8" t="s">
        <v>10</v>
      </c>
      <c r="D536" s="8" t="s">
        <v>30</v>
      </c>
      <c r="E536" s="8" t="s">
        <v>32</v>
      </c>
      <c r="F536" s="15">
        <v>0</v>
      </c>
      <c r="G536" s="26">
        <v>0</v>
      </c>
      <c r="H536" s="26">
        <v>0</v>
      </c>
      <c r="J536" s="46" t="e">
        <f>+IF(A536=#REF!,"si","no")</f>
        <v>#REF!</v>
      </c>
    </row>
    <row r="537" spans="1:10" x14ac:dyDescent="0.2">
      <c r="A537" s="8" t="s">
        <v>11</v>
      </c>
      <c r="B537" s="8">
        <v>2018</v>
      </c>
      <c r="C537" s="8" t="s">
        <v>10</v>
      </c>
      <c r="D537" s="8" t="s">
        <v>30</v>
      </c>
      <c r="E537" s="8" t="s">
        <v>40</v>
      </c>
      <c r="F537" s="15">
        <v>4129.3665738499994</v>
      </c>
      <c r="G537" s="26">
        <v>597.51154518081796</v>
      </c>
      <c r="H537" s="26">
        <v>1.4831135007938954</v>
      </c>
      <c r="J537" s="46" t="e">
        <f>+IF(A537=#REF!,"si","no")</f>
        <v>#REF!</v>
      </c>
    </row>
    <row r="538" spans="1:10" x14ac:dyDescent="0.2">
      <c r="A538" s="8" t="s">
        <v>11</v>
      </c>
      <c r="B538" s="8">
        <v>2019</v>
      </c>
      <c r="C538" s="8" t="s">
        <v>10</v>
      </c>
      <c r="D538" s="8" t="s">
        <v>30</v>
      </c>
      <c r="E538" s="8" t="s">
        <v>31</v>
      </c>
      <c r="F538" s="15">
        <v>3051.43866192</v>
      </c>
      <c r="G538" s="26">
        <v>441.88656262838066</v>
      </c>
      <c r="H538" s="26">
        <v>1.0805308080893286</v>
      </c>
      <c r="J538" s="46" t="e">
        <f>+IF(A538=#REF!,"si","no")</f>
        <v>#REF!</v>
      </c>
    </row>
    <row r="539" spans="1:10" x14ac:dyDescent="0.2">
      <c r="A539" s="8" t="s">
        <v>11</v>
      </c>
      <c r="B539" s="8">
        <v>2019</v>
      </c>
      <c r="C539" s="8" t="s">
        <v>10</v>
      </c>
      <c r="D539" s="8" t="s">
        <v>30</v>
      </c>
      <c r="E539" s="8" t="s">
        <v>32</v>
      </c>
      <c r="F539" s="15">
        <v>0</v>
      </c>
      <c r="G539" s="26">
        <v>0</v>
      </c>
      <c r="H539" s="26">
        <v>0</v>
      </c>
      <c r="J539" s="46" t="e">
        <f>+IF(A539=#REF!,"si","no")</f>
        <v>#REF!</v>
      </c>
    </row>
    <row r="540" spans="1:10" x14ac:dyDescent="0.2">
      <c r="A540" s="8" t="s">
        <v>11</v>
      </c>
      <c r="B540" s="8">
        <v>2019</v>
      </c>
      <c r="C540" s="8" t="s">
        <v>10</v>
      </c>
      <c r="D540" s="8" t="s">
        <v>30</v>
      </c>
      <c r="E540" s="8" t="s">
        <v>40</v>
      </c>
      <c r="F540" s="15">
        <v>3051.43866192</v>
      </c>
      <c r="G540" s="26">
        <v>441.88656262838066</v>
      </c>
      <c r="H540" s="26">
        <v>1.0805308080893286</v>
      </c>
      <c r="J540" s="46" t="e">
        <f>+IF(A540=#REF!,"si","no")</f>
        <v>#REF!</v>
      </c>
    </row>
    <row r="541" spans="1:10" x14ac:dyDescent="0.2">
      <c r="A541" s="8" t="s">
        <v>11</v>
      </c>
      <c r="B541" s="8">
        <v>2020</v>
      </c>
      <c r="C541" s="8" t="s">
        <v>10</v>
      </c>
      <c r="D541" s="8" t="s">
        <v>30</v>
      </c>
      <c r="E541" s="8" t="s">
        <v>31</v>
      </c>
      <c r="F541" s="15">
        <v>4129.3665738499994</v>
      </c>
      <c r="G541" s="26">
        <v>598.4572710510356</v>
      </c>
      <c r="H541" s="26">
        <v>1.6339819774808284</v>
      </c>
      <c r="J541" s="46" t="e">
        <f>+IF(A541=#REF!,"si","no")</f>
        <v>#REF!</v>
      </c>
    </row>
    <row r="542" spans="1:10" x14ac:dyDescent="0.2">
      <c r="A542" s="8" t="s">
        <v>11</v>
      </c>
      <c r="B542" s="8">
        <v>2020</v>
      </c>
      <c r="C542" s="8" t="s">
        <v>10</v>
      </c>
      <c r="D542" s="8" t="s">
        <v>30</v>
      </c>
      <c r="E542" s="8" t="s">
        <v>32</v>
      </c>
      <c r="F542" s="15">
        <v>0</v>
      </c>
      <c r="G542" s="26">
        <v>0</v>
      </c>
      <c r="H542" s="26">
        <v>0</v>
      </c>
      <c r="J542" s="46" t="e">
        <f>+IF(A542=#REF!,"si","no")</f>
        <v>#REF!</v>
      </c>
    </row>
    <row r="543" spans="1:10" x14ac:dyDescent="0.2">
      <c r="A543" s="8" t="s">
        <v>11</v>
      </c>
      <c r="B543" s="8">
        <v>2020</v>
      </c>
      <c r="C543" s="8" t="s">
        <v>10</v>
      </c>
      <c r="D543" s="8" t="s">
        <v>30</v>
      </c>
      <c r="E543" s="8" t="s">
        <v>40</v>
      </c>
      <c r="F543" s="15">
        <v>4129.3665738499994</v>
      </c>
      <c r="G543" s="26">
        <v>598.4572710510356</v>
      </c>
      <c r="H543" s="26">
        <v>1.6339819774808284</v>
      </c>
      <c r="J543" s="46" t="e">
        <f>+IF(A543=#REF!,"si","no")</f>
        <v>#REF!</v>
      </c>
    </row>
    <row r="544" spans="1:10" x14ac:dyDescent="0.2">
      <c r="A544" s="8" t="s">
        <v>11</v>
      </c>
      <c r="B544" s="8">
        <v>2021</v>
      </c>
      <c r="C544" s="8" t="s">
        <v>10</v>
      </c>
      <c r="D544" s="8" t="s">
        <v>30</v>
      </c>
      <c r="E544" s="8" t="s">
        <v>31</v>
      </c>
      <c r="F544" s="15">
        <v>2396.8555202907996</v>
      </c>
      <c r="G544" s="26">
        <v>347.64452736457747</v>
      </c>
      <c r="H544" s="26">
        <v>0.90641659114282669</v>
      </c>
      <c r="J544" s="46" t="e">
        <f>+IF(A544=#REF!,"si","no")</f>
        <v>#REF!</v>
      </c>
    </row>
    <row r="545" spans="1:10" x14ac:dyDescent="0.2">
      <c r="A545" s="8" t="s">
        <v>11</v>
      </c>
      <c r="B545" s="8">
        <v>2021</v>
      </c>
      <c r="C545" s="8" t="s">
        <v>10</v>
      </c>
      <c r="D545" s="8" t="s">
        <v>30</v>
      </c>
      <c r="E545" s="8" t="s">
        <v>32</v>
      </c>
      <c r="F545" s="15">
        <v>0</v>
      </c>
      <c r="G545" s="26">
        <v>0</v>
      </c>
      <c r="H545" s="26">
        <v>0</v>
      </c>
      <c r="J545" s="46" t="e">
        <f>+IF(A545=#REF!,"si","no")</f>
        <v>#REF!</v>
      </c>
    </row>
    <row r="546" spans="1:10" x14ac:dyDescent="0.2">
      <c r="A546" s="8" t="s">
        <v>11</v>
      </c>
      <c r="B546" s="8">
        <v>2021</v>
      </c>
      <c r="C546" s="8" t="s">
        <v>10</v>
      </c>
      <c r="D546" s="8" t="s">
        <v>30</v>
      </c>
      <c r="E546" s="8" t="s">
        <v>40</v>
      </c>
      <c r="F546" s="15">
        <v>2396.8555202907996</v>
      </c>
      <c r="G546" s="26">
        <v>347.64452736457747</v>
      </c>
      <c r="H546" s="26">
        <v>0.90641659114282669</v>
      </c>
      <c r="J546" s="46" t="e">
        <f>+IF(A546=#REF!,"si","no")</f>
        <v>#REF!</v>
      </c>
    </row>
    <row r="547" spans="1:10" x14ac:dyDescent="0.2">
      <c r="A547" s="8" t="s">
        <v>11</v>
      </c>
      <c r="B547" s="8">
        <v>2022</v>
      </c>
      <c r="C547" s="8" t="s">
        <v>10</v>
      </c>
      <c r="D547" s="8" t="s">
        <v>30</v>
      </c>
      <c r="E547" s="8" t="s">
        <v>31</v>
      </c>
      <c r="F547" s="15">
        <v>1706.3504456084002</v>
      </c>
      <c r="G547" s="26">
        <v>248.7391320128863</v>
      </c>
      <c r="H547" s="26">
        <v>0.56520980994115344</v>
      </c>
      <c r="J547" s="46" t="e">
        <f>+IF(A547=#REF!,"si","no")</f>
        <v>#REF!</v>
      </c>
    </row>
    <row r="548" spans="1:10" x14ac:dyDescent="0.2">
      <c r="A548" s="8" t="s">
        <v>11</v>
      </c>
      <c r="B548" s="8">
        <v>2022</v>
      </c>
      <c r="C548" s="8" t="s">
        <v>10</v>
      </c>
      <c r="D548" s="8" t="s">
        <v>30</v>
      </c>
      <c r="E548" s="8" t="s">
        <v>32</v>
      </c>
      <c r="F548" s="15">
        <v>0</v>
      </c>
      <c r="G548" s="26">
        <v>0</v>
      </c>
      <c r="H548" s="26">
        <v>0</v>
      </c>
      <c r="J548" s="46" t="e">
        <f>+IF(A548=#REF!,"si","no")</f>
        <v>#REF!</v>
      </c>
    </row>
    <row r="549" spans="1:10" x14ac:dyDescent="0.2">
      <c r="A549" s="8" t="s">
        <v>11</v>
      </c>
      <c r="B549" s="8">
        <v>2022</v>
      </c>
      <c r="C549" s="8" t="s">
        <v>10</v>
      </c>
      <c r="D549" s="8" t="s">
        <v>30</v>
      </c>
      <c r="E549" s="8" t="s">
        <v>40</v>
      </c>
      <c r="F549" s="15">
        <v>1706.3504456084002</v>
      </c>
      <c r="G549" s="26">
        <v>248.7391320128863</v>
      </c>
      <c r="H549" s="26">
        <v>0.56520980994115344</v>
      </c>
      <c r="J549" s="46" t="e">
        <f>+IF(A549=#REF!,"si","no")</f>
        <v>#REF!</v>
      </c>
    </row>
    <row r="550" spans="1:10" x14ac:dyDescent="0.2">
      <c r="A550" s="8" t="s">
        <v>11</v>
      </c>
      <c r="B550" s="8">
        <v>2023</v>
      </c>
      <c r="C550" s="8" t="s">
        <v>10</v>
      </c>
      <c r="D550" s="8" t="s">
        <v>30</v>
      </c>
      <c r="E550" s="8" t="s">
        <v>31</v>
      </c>
      <c r="F550" s="15">
        <v>1631.5369111589878</v>
      </c>
      <c r="G550" s="26">
        <v>235.43101171125366</v>
      </c>
      <c r="H550" s="26">
        <v>0.52161058082453449</v>
      </c>
      <c r="J550" s="46" t="e">
        <f>+IF(A550=#REF!,"si","no")</f>
        <v>#REF!</v>
      </c>
    </row>
    <row r="551" spans="1:10" x14ac:dyDescent="0.2">
      <c r="A551" s="8" t="s">
        <v>11</v>
      </c>
      <c r="B551" s="8">
        <v>2023</v>
      </c>
      <c r="C551" s="8" t="s">
        <v>10</v>
      </c>
      <c r="D551" s="8" t="s">
        <v>30</v>
      </c>
      <c r="E551" s="8" t="s">
        <v>32</v>
      </c>
      <c r="F551" s="15">
        <v>0</v>
      </c>
      <c r="G551" s="26">
        <v>0</v>
      </c>
      <c r="H551" s="26">
        <v>0</v>
      </c>
      <c r="J551" s="46" t="e">
        <f>+IF(A551=#REF!,"si","no")</f>
        <v>#REF!</v>
      </c>
    </row>
    <row r="552" spans="1:10" x14ac:dyDescent="0.2">
      <c r="A552" s="8" t="s">
        <v>11</v>
      </c>
      <c r="B552" s="8">
        <v>2023</v>
      </c>
      <c r="C552" s="8" t="s">
        <v>10</v>
      </c>
      <c r="D552" s="8" t="s">
        <v>30</v>
      </c>
      <c r="E552" s="8" t="s">
        <v>40</v>
      </c>
      <c r="F552" s="15">
        <v>1631.5369111589878</v>
      </c>
      <c r="G552" s="26">
        <v>235.43101171125366</v>
      </c>
      <c r="H552" s="26">
        <v>0.52161058082453449</v>
      </c>
      <c r="J552" s="46" t="e">
        <f>+IF(A552=#REF!,"si","no")</f>
        <v>#REF!</v>
      </c>
    </row>
    <row r="553" spans="1:10" x14ac:dyDescent="0.2">
      <c r="A553" s="8" t="s">
        <v>11</v>
      </c>
      <c r="B553" s="8">
        <v>2008</v>
      </c>
      <c r="C553" s="8" t="s">
        <v>10</v>
      </c>
      <c r="D553" s="8" t="s">
        <v>33</v>
      </c>
      <c r="E553" s="8" t="s">
        <v>34</v>
      </c>
      <c r="F553" s="15">
        <v>18.5</v>
      </c>
      <c r="G553" s="26">
        <v>2.5572119469895327</v>
      </c>
      <c r="H553" s="26">
        <v>1.5336268879153783E-2</v>
      </c>
      <c r="J553" s="46" t="e">
        <f>+IF(A553=#REF!,"si","no")</f>
        <v>#REF!</v>
      </c>
    </row>
    <row r="554" spans="1:10" x14ac:dyDescent="0.2">
      <c r="A554" s="8" t="s">
        <v>11</v>
      </c>
      <c r="B554" s="8">
        <v>2008</v>
      </c>
      <c r="C554" s="8" t="s">
        <v>10</v>
      </c>
      <c r="D554" s="8" t="s">
        <v>33</v>
      </c>
      <c r="E554" s="8" t="s">
        <v>35</v>
      </c>
      <c r="F554" s="15">
        <v>3155.5</v>
      </c>
      <c r="G554" s="26">
        <v>436.17742155272816</v>
      </c>
      <c r="H554" s="26">
        <v>2.6158700782794466</v>
      </c>
      <c r="J554" s="46" t="e">
        <f>+IF(A554=#REF!,"si","no")</f>
        <v>#REF!</v>
      </c>
    </row>
    <row r="555" spans="1:10" x14ac:dyDescent="0.2">
      <c r="A555" s="8" t="s">
        <v>11</v>
      </c>
      <c r="B555" s="8">
        <v>2008</v>
      </c>
      <c r="C555" s="8" t="s">
        <v>10</v>
      </c>
      <c r="D555" s="8" t="s">
        <v>33</v>
      </c>
      <c r="E555" s="8" t="s">
        <v>36</v>
      </c>
      <c r="F555" s="15">
        <v>0</v>
      </c>
      <c r="G555" s="26">
        <v>0</v>
      </c>
      <c r="H555" s="26">
        <v>0</v>
      </c>
      <c r="J555" s="46" t="e">
        <f>+IF(A555=#REF!,"si","no")</f>
        <v>#REF!</v>
      </c>
    </row>
    <row r="556" spans="1:10" x14ac:dyDescent="0.2">
      <c r="A556" s="8" t="s">
        <v>11</v>
      </c>
      <c r="B556" s="8">
        <v>2008</v>
      </c>
      <c r="C556" s="8" t="s">
        <v>10</v>
      </c>
      <c r="D556" s="8" t="s">
        <v>33</v>
      </c>
      <c r="E556" s="8" t="s">
        <v>42</v>
      </c>
      <c r="F556" s="15">
        <v>0.5</v>
      </c>
      <c r="G556" s="26">
        <v>6.9113836405122517E-2</v>
      </c>
      <c r="H556" s="26">
        <v>4.1449375349064281E-4</v>
      </c>
      <c r="J556" s="46" t="e">
        <f>+IF(A556=#REF!,"si","no")</f>
        <v>#REF!</v>
      </c>
    </row>
    <row r="557" spans="1:10" x14ac:dyDescent="0.2">
      <c r="A557" s="8" t="s">
        <v>11</v>
      </c>
      <c r="B557" s="8">
        <v>2008</v>
      </c>
      <c r="C557" s="8" t="s">
        <v>10</v>
      </c>
      <c r="D557" s="8" t="s">
        <v>33</v>
      </c>
      <c r="E557" s="8" t="s">
        <v>40</v>
      </c>
      <c r="F557" s="15">
        <v>3174.5</v>
      </c>
      <c r="G557" s="26">
        <v>438.8037473361228</v>
      </c>
      <c r="H557" s="26">
        <v>2.6316208409120914</v>
      </c>
      <c r="J557" s="46" t="e">
        <f>+IF(A557=#REF!,"si","no")</f>
        <v>#REF!</v>
      </c>
    </row>
    <row r="558" spans="1:10" x14ac:dyDescent="0.2">
      <c r="A558" s="8" t="s">
        <v>11</v>
      </c>
      <c r="B558" s="8">
        <v>2009</v>
      </c>
      <c r="C558" s="8" t="s">
        <v>10</v>
      </c>
      <c r="D558" s="8" t="s">
        <v>33</v>
      </c>
      <c r="E558" s="8" t="s">
        <v>34</v>
      </c>
      <c r="F558" s="15">
        <v>38.1</v>
      </c>
      <c r="G558" s="26">
        <v>5.4172019669741331</v>
      </c>
      <c r="H558" s="26">
        <v>3.1241086589605543E-2</v>
      </c>
      <c r="J558" s="46" t="e">
        <f>+IF(A558=#REF!,"si","no")</f>
        <v>#REF!</v>
      </c>
    </row>
    <row r="559" spans="1:10" x14ac:dyDescent="0.2">
      <c r="A559" s="8" t="s">
        <v>11</v>
      </c>
      <c r="B559" s="8">
        <v>2009</v>
      </c>
      <c r="C559" s="8" t="s">
        <v>10</v>
      </c>
      <c r="D559" s="8" t="s">
        <v>33</v>
      </c>
      <c r="E559" s="8" t="s">
        <v>35</v>
      </c>
      <c r="F559" s="15">
        <v>3281.4</v>
      </c>
      <c r="G559" s="26">
        <v>466.561851297347</v>
      </c>
      <c r="H559" s="26">
        <v>2.6906693316307515</v>
      </c>
      <c r="J559" s="46" t="e">
        <f>+IF(A559=#REF!,"si","no")</f>
        <v>#REF!</v>
      </c>
    </row>
    <row r="560" spans="1:10" x14ac:dyDescent="0.2">
      <c r="A560" s="8" t="s">
        <v>11</v>
      </c>
      <c r="B560" s="8">
        <v>2009</v>
      </c>
      <c r="C560" s="8" t="s">
        <v>10</v>
      </c>
      <c r="D560" s="8" t="s">
        <v>33</v>
      </c>
      <c r="E560" s="8" t="s">
        <v>36</v>
      </c>
      <c r="F560" s="15">
        <v>0</v>
      </c>
      <c r="G560" s="26">
        <v>0</v>
      </c>
      <c r="H560" s="26">
        <v>0</v>
      </c>
      <c r="J560" s="46" t="e">
        <f>+IF(A560=#REF!,"si","no")</f>
        <v>#REF!</v>
      </c>
    </row>
    <row r="561" spans="1:10" x14ac:dyDescent="0.2">
      <c r="A561" s="8" t="s">
        <v>11</v>
      </c>
      <c r="B561" s="8">
        <v>2009</v>
      </c>
      <c r="C561" s="8" t="s">
        <v>10</v>
      </c>
      <c r="D561" s="8" t="s">
        <v>33</v>
      </c>
      <c r="E561" s="8" t="s">
        <v>42</v>
      </c>
      <c r="F561" s="15">
        <v>0.4</v>
      </c>
      <c r="G561" s="26">
        <v>5.6873511464295368E-2</v>
      </c>
      <c r="H561" s="26">
        <v>3.2799041038955948E-4</v>
      </c>
      <c r="J561" s="46" t="e">
        <f>+IF(A561=#REF!,"si","no")</f>
        <v>#REF!</v>
      </c>
    </row>
    <row r="562" spans="1:10" x14ac:dyDescent="0.2">
      <c r="A562" s="8" t="s">
        <v>11</v>
      </c>
      <c r="B562" s="8">
        <v>2009</v>
      </c>
      <c r="C562" s="8" t="s">
        <v>10</v>
      </c>
      <c r="D562" s="8" t="s">
        <v>33</v>
      </c>
      <c r="E562" s="8" t="s">
        <v>40</v>
      </c>
      <c r="F562" s="15">
        <v>3319.9</v>
      </c>
      <c r="G562" s="26">
        <v>472.03592677578547</v>
      </c>
      <c r="H562" s="26">
        <v>2.7222384086307465</v>
      </c>
      <c r="J562" s="46" t="e">
        <f>+IF(A562=#REF!,"si","no")</f>
        <v>#REF!</v>
      </c>
    </row>
    <row r="563" spans="1:10" x14ac:dyDescent="0.2">
      <c r="A563" s="8" t="s">
        <v>11</v>
      </c>
      <c r="B563" s="8">
        <v>2010</v>
      </c>
      <c r="C563" s="8" t="s">
        <v>10</v>
      </c>
      <c r="D563" s="8" t="s">
        <v>33</v>
      </c>
      <c r="E563" s="8" t="s">
        <v>34</v>
      </c>
      <c r="F563" s="15">
        <v>75</v>
      </c>
      <c r="G563" s="26">
        <v>10.6806925070065</v>
      </c>
      <c r="H563" s="26">
        <v>5.4355430898989386E-2</v>
      </c>
      <c r="J563" s="46" t="e">
        <f>+IF(A563=#REF!,"si","no")</f>
        <v>#REF!</v>
      </c>
    </row>
    <row r="564" spans="1:10" x14ac:dyDescent="0.2">
      <c r="A564" s="8" t="s">
        <v>11</v>
      </c>
      <c r="B564" s="8">
        <v>2010</v>
      </c>
      <c r="C564" s="8" t="s">
        <v>10</v>
      </c>
      <c r="D564" s="8" t="s">
        <v>33</v>
      </c>
      <c r="E564" s="8" t="s">
        <v>35</v>
      </c>
      <c r="F564" s="15">
        <v>3944.4</v>
      </c>
      <c r="G564" s="26">
        <v>561.71898032848583</v>
      </c>
      <c r="H564" s="26">
        <v>2.8586608218396496</v>
      </c>
      <c r="J564" s="46" t="e">
        <f>+IF(A564=#REF!,"si","no")</f>
        <v>#REF!</v>
      </c>
    </row>
    <row r="565" spans="1:10" x14ac:dyDescent="0.2">
      <c r="A565" s="8" t="s">
        <v>11</v>
      </c>
      <c r="B565" s="8">
        <v>2010</v>
      </c>
      <c r="C565" s="8" t="s">
        <v>10</v>
      </c>
      <c r="D565" s="8" t="s">
        <v>33</v>
      </c>
      <c r="E565" s="8" t="s">
        <v>36</v>
      </c>
      <c r="F565" s="15">
        <v>1.5</v>
      </c>
      <c r="G565" s="26">
        <v>0.21361385014013001</v>
      </c>
      <c r="H565" s="26">
        <v>1.0871086179797876E-3</v>
      </c>
      <c r="J565" s="46" t="e">
        <f>+IF(A565=#REF!,"si","no")</f>
        <v>#REF!</v>
      </c>
    </row>
    <row r="566" spans="1:10" x14ac:dyDescent="0.2">
      <c r="A566" s="8" t="s">
        <v>11</v>
      </c>
      <c r="B566" s="8">
        <v>2010</v>
      </c>
      <c r="C566" s="8" t="s">
        <v>10</v>
      </c>
      <c r="D566" s="8" t="s">
        <v>33</v>
      </c>
      <c r="E566" s="8" t="s">
        <v>42</v>
      </c>
      <c r="F566" s="15">
        <v>183.9</v>
      </c>
      <c r="G566" s="26">
        <v>26.189058027179939</v>
      </c>
      <c r="H566" s="26">
        <v>0.13327951656432196</v>
      </c>
      <c r="J566" s="46" t="e">
        <f>+IF(A566=#REF!,"si","no")</f>
        <v>#REF!</v>
      </c>
    </row>
    <row r="567" spans="1:10" x14ac:dyDescent="0.2">
      <c r="A567" s="8" t="s">
        <v>11</v>
      </c>
      <c r="B567" s="8">
        <v>2010</v>
      </c>
      <c r="C567" s="8" t="s">
        <v>10</v>
      </c>
      <c r="D567" s="8" t="s">
        <v>33</v>
      </c>
      <c r="E567" s="8" t="s">
        <v>40</v>
      </c>
      <c r="F567" s="15">
        <v>4204.8</v>
      </c>
      <c r="G567" s="26">
        <v>598.80234471281244</v>
      </c>
      <c r="H567" s="26">
        <v>3.0473828779209406</v>
      </c>
      <c r="J567" s="46" t="e">
        <f>+IF(A567=#REF!,"si","no")</f>
        <v>#REF!</v>
      </c>
    </row>
    <row r="568" spans="1:10" x14ac:dyDescent="0.2">
      <c r="A568" s="8" t="s">
        <v>11</v>
      </c>
      <c r="B568" s="8">
        <v>2011</v>
      </c>
      <c r="C568" s="8" t="s">
        <v>10</v>
      </c>
      <c r="D568" s="8" t="s">
        <v>33</v>
      </c>
      <c r="E568" s="8" t="s">
        <v>34</v>
      </c>
      <c r="F568" s="15">
        <v>243.3</v>
      </c>
      <c r="G568" s="26">
        <v>34.984037186899386</v>
      </c>
      <c r="H568" s="26">
        <v>0.14599089949249108</v>
      </c>
      <c r="J568" s="46" t="e">
        <f>+IF(A568=#REF!,"si","no")</f>
        <v>#REF!</v>
      </c>
    </row>
    <row r="569" spans="1:10" x14ac:dyDescent="0.2">
      <c r="A569" s="8" t="s">
        <v>11</v>
      </c>
      <c r="B569" s="8">
        <v>2011</v>
      </c>
      <c r="C569" s="8" t="s">
        <v>10</v>
      </c>
      <c r="D569" s="8" t="s">
        <v>33</v>
      </c>
      <c r="E569" s="8" t="s">
        <v>35</v>
      </c>
      <c r="F569" s="15">
        <v>4840.3</v>
      </c>
      <c r="G569" s="26">
        <v>695.98534811240893</v>
      </c>
      <c r="H569" s="26">
        <v>2.9043968385265293</v>
      </c>
      <c r="J569" s="46" t="e">
        <f>+IF(A569=#REF!,"si","no")</f>
        <v>#REF!</v>
      </c>
    </row>
    <row r="570" spans="1:10" x14ac:dyDescent="0.2">
      <c r="A570" s="8" t="s">
        <v>11</v>
      </c>
      <c r="B570" s="8">
        <v>2011</v>
      </c>
      <c r="C570" s="8" t="s">
        <v>10</v>
      </c>
      <c r="D570" s="8" t="s">
        <v>33</v>
      </c>
      <c r="E570" s="8" t="s">
        <v>36</v>
      </c>
      <c r="F570" s="15">
        <v>1.3</v>
      </c>
      <c r="G570" s="26">
        <v>0.18692662697480147</v>
      </c>
      <c r="H570" s="26">
        <v>7.8005823814319118E-4</v>
      </c>
      <c r="J570" s="46" t="e">
        <f>+IF(A570=#REF!,"si","no")</f>
        <v>#REF!</v>
      </c>
    </row>
    <row r="571" spans="1:10" x14ac:dyDescent="0.2">
      <c r="A571" s="8" t="s">
        <v>11</v>
      </c>
      <c r="B571" s="8">
        <v>2011</v>
      </c>
      <c r="C571" s="8" t="s">
        <v>10</v>
      </c>
      <c r="D571" s="8" t="s">
        <v>33</v>
      </c>
      <c r="E571" s="8" t="s">
        <v>42</v>
      </c>
      <c r="F571" s="15">
        <v>22.2</v>
      </c>
      <c r="G571" s="26">
        <v>3.192131629877379</v>
      </c>
      <c r="H571" s="26">
        <v>1.3320994528291418E-2</v>
      </c>
      <c r="J571" s="46" t="e">
        <f>+IF(A571=#REF!,"si","no")</f>
        <v>#REF!</v>
      </c>
    </row>
    <row r="572" spans="1:10" x14ac:dyDescent="0.2">
      <c r="A572" s="8" t="s">
        <v>11</v>
      </c>
      <c r="B572" s="8">
        <v>2011</v>
      </c>
      <c r="C572" s="8" t="s">
        <v>10</v>
      </c>
      <c r="D572" s="8" t="s">
        <v>33</v>
      </c>
      <c r="E572" s="8" t="s">
        <v>40</v>
      </c>
      <c r="F572" s="15">
        <v>5107.1000000000004</v>
      </c>
      <c r="G572" s="26">
        <v>734.34844355616053</v>
      </c>
      <c r="H572" s="26">
        <v>3.0644887907854557</v>
      </c>
      <c r="J572" s="46" t="e">
        <f>+IF(A572=#REF!,"si","no")</f>
        <v>#REF!</v>
      </c>
    </row>
    <row r="573" spans="1:10" x14ac:dyDescent="0.2">
      <c r="A573" s="8" t="s">
        <v>11</v>
      </c>
      <c r="B573" s="8">
        <v>2012</v>
      </c>
      <c r="C573" s="8" t="s">
        <v>10</v>
      </c>
      <c r="D573" s="8" t="s">
        <v>33</v>
      </c>
      <c r="E573" s="8" t="s">
        <v>34</v>
      </c>
      <c r="F573" s="15">
        <v>193.8</v>
      </c>
      <c r="G573" s="26">
        <v>27.995650999449435</v>
      </c>
      <c r="H573" s="26">
        <v>0.10336411431784252</v>
      </c>
      <c r="J573" s="46" t="e">
        <f>+IF(A573=#REF!,"si","no")</f>
        <v>#REF!</v>
      </c>
    </row>
    <row r="574" spans="1:10" x14ac:dyDescent="0.2">
      <c r="A574" s="8" t="s">
        <v>11</v>
      </c>
      <c r="B574" s="8">
        <v>2012</v>
      </c>
      <c r="C574" s="8" t="s">
        <v>10</v>
      </c>
      <c r="D574" s="8" t="s">
        <v>33</v>
      </c>
      <c r="E574" s="8" t="s">
        <v>35</v>
      </c>
      <c r="F574" s="15">
        <v>5957.6</v>
      </c>
      <c r="G574" s="26">
        <v>860.61346952693475</v>
      </c>
      <c r="H574" s="26">
        <v>3.1775131447883314</v>
      </c>
      <c r="J574" s="46" t="e">
        <f>+IF(A574=#REF!,"si","no")</f>
        <v>#REF!</v>
      </c>
    </row>
    <row r="575" spans="1:10" x14ac:dyDescent="0.2">
      <c r="A575" s="8" t="s">
        <v>11</v>
      </c>
      <c r="B575" s="8">
        <v>2012</v>
      </c>
      <c r="C575" s="8" t="s">
        <v>10</v>
      </c>
      <c r="D575" s="8" t="s">
        <v>33</v>
      </c>
      <c r="E575" s="8" t="s">
        <v>36</v>
      </c>
      <c r="F575" s="15">
        <v>7.5</v>
      </c>
      <c r="G575" s="26">
        <v>1.0834230262944826</v>
      </c>
      <c r="H575" s="26">
        <v>4.0001592228267229E-3</v>
      </c>
      <c r="J575" s="46" t="e">
        <f>+IF(A575=#REF!,"si","no")</f>
        <v>#REF!</v>
      </c>
    </row>
    <row r="576" spans="1:10" x14ac:dyDescent="0.2">
      <c r="A576" s="8" t="s">
        <v>11</v>
      </c>
      <c r="B576" s="8">
        <v>2012</v>
      </c>
      <c r="C576" s="8" t="s">
        <v>10</v>
      </c>
      <c r="D576" s="8" t="s">
        <v>33</v>
      </c>
      <c r="E576" s="8" t="s">
        <v>42</v>
      </c>
      <c r="F576" s="15">
        <v>1.5</v>
      </c>
      <c r="G576" s="26">
        <v>0.21668460525889652</v>
      </c>
      <c r="H576" s="26">
        <v>8.0003184456534462E-4</v>
      </c>
      <c r="J576" s="46" t="e">
        <f>+IF(A576=#REF!,"si","no")</f>
        <v>#REF!</v>
      </c>
    </row>
    <row r="577" spans="1:10" x14ac:dyDescent="0.2">
      <c r="A577" s="8" t="s">
        <v>11</v>
      </c>
      <c r="B577" s="8">
        <v>2012</v>
      </c>
      <c r="C577" s="8" t="s">
        <v>10</v>
      </c>
      <c r="D577" s="8" t="s">
        <v>33</v>
      </c>
      <c r="E577" s="8" t="s">
        <v>40</v>
      </c>
      <c r="F577" s="15">
        <v>6160.4000000000005</v>
      </c>
      <c r="G577" s="26">
        <v>889.90922815793749</v>
      </c>
      <c r="H577" s="26">
        <v>3.2856774501735662</v>
      </c>
      <c r="J577" s="46" t="e">
        <f>+IF(A577=#REF!,"si","no")</f>
        <v>#REF!</v>
      </c>
    </row>
    <row r="578" spans="1:10" x14ac:dyDescent="0.2">
      <c r="A578" s="8" t="s">
        <v>11</v>
      </c>
      <c r="B578" s="8">
        <v>2013</v>
      </c>
      <c r="C578" s="8" t="s">
        <v>10</v>
      </c>
      <c r="D578" s="8" t="s">
        <v>33</v>
      </c>
      <c r="E578" s="8" t="s">
        <v>34</v>
      </c>
      <c r="F578" s="15">
        <v>305.5</v>
      </c>
      <c r="G578" s="26">
        <v>44.16583220170309</v>
      </c>
      <c r="H578" s="26">
        <v>0.1440534393251395</v>
      </c>
      <c r="J578" s="46" t="e">
        <f>+IF(A578=#REF!,"si","no")</f>
        <v>#REF!</v>
      </c>
    </row>
    <row r="579" spans="1:10" x14ac:dyDescent="0.2">
      <c r="A579" s="8" t="s">
        <v>11</v>
      </c>
      <c r="B579" s="8">
        <v>2013</v>
      </c>
      <c r="C579" s="8" t="s">
        <v>10</v>
      </c>
      <c r="D579" s="8" t="s">
        <v>33</v>
      </c>
      <c r="E579" s="8" t="s">
        <v>35</v>
      </c>
      <c r="F579" s="15">
        <v>6790.2</v>
      </c>
      <c r="G579" s="26">
        <v>981.6524838494413</v>
      </c>
      <c r="H579" s="26">
        <v>3.2018057731769631</v>
      </c>
      <c r="J579" s="46" t="e">
        <f>+IF(A579=#REF!,"si","no")</f>
        <v>#REF!</v>
      </c>
    </row>
    <row r="580" spans="1:10" x14ac:dyDescent="0.2">
      <c r="A580" s="8" t="s">
        <v>11</v>
      </c>
      <c r="B580" s="8">
        <v>2013</v>
      </c>
      <c r="C580" s="8" t="s">
        <v>10</v>
      </c>
      <c r="D580" s="8" t="s">
        <v>33</v>
      </c>
      <c r="E580" s="8" t="s">
        <v>36</v>
      </c>
      <c r="F580" s="15">
        <v>331.5</v>
      </c>
      <c r="G580" s="26">
        <v>47.924626431635268</v>
      </c>
      <c r="H580" s="26">
        <v>0.15631330650174713</v>
      </c>
      <c r="J580" s="46" t="e">
        <f>+IF(A580=#REF!,"si","no")</f>
        <v>#REF!</v>
      </c>
    </row>
    <row r="581" spans="1:10" x14ac:dyDescent="0.2">
      <c r="A581" s="8" t="s">
        <v>11</v>
      </c>
      <c r="B581" s="8">
        <v>2013</v>
      </c>
      <c r="C581" s="8" t="s">
        <v>10</v>
      </c>
      <c r="D581" s="8" t="s">
        <v>33</v>
      </c>
      <c r="E581" s="8" t="s">
        <v>42</v>
      </c>
      <c r="F581" s="15">
        <v>1.5</v>
      </c>
      <c r="G581" s="26">
        <v>0.21685351326531796</v>
      </c>
      <c r="H581" s="26">
        <v>7.0730002941967027E-4</v>
      </c>
      <c r="J581" s="46" t="e">
        <f>+IF(A581=#REF!,"si","no")</f>
        <v>#REF!</v>
      </c>
    </row>
    <row r="582" spans="1:10" x14ac:dyDescent="0.2">
      <c r="A582" s="8" t="s">
        <v>11</v>
      </c>
      <c r="B582" s="8">
        <v>2013</v>
      </c>
      <c r="C582" s="8" t="s">
        <v>10</v>
      </c>
      <c r="D582" s="8" t="s">
        <v>33</v>
      </c>
      <c r="E582" s="8" t="s">
        <v>40</v>
      </c>
      <c r="F582" s="15">
        <v>7428.7</v>
      </c>
      <c r="G582" s="26">
        <v>1073.9597959960449</v>
      </c>
      <c r="H582" s="26">
        <v>3.5028798190332697</v>
      </c>
      <c r="J582" s="46" t="e">
        <f>+IF(A582=#REF!,"si","no")</f>
        <v>#REF!</v>
      </c>
    </row>
    <row r="583" spans="1:10" x14ac:dyDescent="0.2">
      <c r="A583" s="8" t="s">
        <v>11</v>
      </c>
      <c r="B583" s="8">
        <v>2014</v>
      </c>
      <c r="C583" s="8" t="s">
        <v>10</v>
      </c>
      <c r="D583" s="8" t="s">
        <v>33</v>
      </c>
      <c r="E583" s="8" t="s">
        <v>34</v>
      </c>
      <c r="F583" s="15">
        <v>302.89999999999998</v>
      </c>
      <c r="G583" s="26">
        <v>43.826838226675051</v>
      </c>
      <c r="H583" s="26">
        <v>0.13282394391149852</v>
      </c>
      <c r="J583" s="46" t="e">
        <f>+IF(A583=#REF!,"si","no")</f>
        <v>#REF!</v>
      </c>
    </row>
    <row r="584" spans="1:10" x14ac:dyDescent="0.2">
      <c r="A584" s="8" t="s">
        <v>11</v>
      </c>
      <c r="B584" s="8">
        <v>2014</v>
      </c>
      <c r="C584" s="8" t="s">
        <v>10</v>
      </c>
      <c r="D584" s="8" t="s">
        <v>33</v>
      </c>
      <c r="E584" s="8" t="s">
        <v>35</v>
      </c>
      <c r="F584" s="15">
        <v>7726.5</v>
      </c>
      <c r="G584" s="26">
        <v>1117.953336277335</v>
      </c>
      <c r="H584" s="26">
        <v>3.3881287640547821</v>
      </c>
      <c r="J584" s="46" t="e">
        <f>+IF(A584=#REF!,"si","no")</f>
        <v>#REF!</v>
      </c>
    </row>
    <row r="585" spans="1:10" x14ac:dyDescent="0.2">
      <c r="A585" s="8" t="s">
        <v>11</v>
      </c>
      <c r="B585" s="8">
        <v>2014</v>
      </c>
      <c r="C585" s="8" t="s">
        <v>10</v>
      </c>
      <c r="D585" s="8" t="s">
        <v>33</v>
      </c>
      <c r="E585" s="8" t="s">
        <v>36</v>
      </c>
      <c r="F585" s="15">
        <v>356</v>
      </c>
      <c r="G585" s="26">
        <v>51.509918813787785</v>
      </c>
      <c r="H585" s="26">
        <v>0.15610869604652849</v>
      </c>
      <c r="J585" s="46" t="e">
        <f>+IF(A585=#REF!,"si","no")</f>
        <v>#REF!</v>
      </c>
    </row>
    <row r="586" spans="1:10" x14ac:dyDescent="0.2">
      <c r="A586" s="8" t="s">
        <v>11</v>
      </c>
      <c r="B586" s="8">
        <v>2014</v>
      </c>
      <c r="C586" s="8" t="s">
        <v>10</v>
      </c>
      <c r="D586" s="8" t="s">
        <v>33</v>
      </c>
      <c r="E586" s="8" t="s">
        <v>42</v>
      </c>
      <c r="F586" s="15">
        <v>10.6</v>
      </c>
      <c r="G586" s="26">
        <v>1.5337223017588497</v>
      </c>
      <c r="H586" s="26">
        <v>4.6481802755427024E-3</v>
      </c>
      <c r="J586" s="46" t="e">
        <f>+IF(A586=#REF!,"si","no")</f>
        <v>#REF!</v>
      </c>
    </row>
    <row r="587" spans="1:10" x14ac:dyDescent="0.2">
      <c r="A587" s="8" t="s">
        <v>11</v>
      </c>
      <c r="B587" s="8">
        <v>2014</v>
      </c>
      <c r="C587" s="8" t="s">
        <v>10</v>
      </c>
      <c r="D587" s="8" t="s">
        <v>33</v>
      </c>
      <c r="E587" s="8" t="s">
        <v>40</v>
      </c>
      <c r="F587" s="15">
        <v>8396</v>
      </c>
      <c r="G587" s="26">
        <v>1214.8238156195569</v>
      </c>
      <c r="H587" s="26">
        <v>3.681709584288352</v>
      </c>
      <c r="J587" s="46" t="e">
        <f>+IF(A587=#REF!,"si","no")</f>
        <v>#REF!</v>
      </c>
    </row>
    <row r="588" spans="1:10" x14ac:dyDescent="0.2">
      <c r="A588" s="8" t="s">
        <v>11</v>
      </c>
      <c r="B588" s="8">
        <v>2015</v>
      </c>
      <c r="C588" s="8" t="s">
        <v>10</v>
      </c>
      <c r="D588" s="8" t="s">
        <v>33</v>
      </c>
      <c r="E588" s="8" t="s">
        <v>34</v>
      </c>
      <c r="F588" s="15">
        <v>205.5</v>
      </c>
      <c r="G588" s="26">
        <v>29.765980641490493</v>
      </c>
      <c r="H588" s="26">
        <v>9.0199399421535417E-2</v>
      </c>
      <c r="J588" s="46" t="e">
        <f>+IF(A588=#REF!,"si","no")</f>
        <v>#REF!</v>
      </c>
    </row>
    <row r="589" spans="1:10" x14ac:dyDescent="0.2">
      <c r="A589" s="8" t="s">
        <v>11</v>
      </c>
      <c r="B589" s="8">
        <v>2015</v>
      </c>
      <c r="C589" s="8" t="s">
        <v>10</v>
      </c>
      <c r="D589" s="8" t="s">
        <v>33</v>
      </c>
      <c r="E589" s="8" t="s">
        <v>35</v>
      </c>
      <c r="F589" s="15">
        <v>9255.1</v>
      </c>
      <c r="G589" s="26">
        <v>1340.5699631876334</v>
      </c>
      <c r="H589" s="26">
        <v>4.0623088155048777</v>
      </c>
      <c r="J589" s="46" t="e">
        <f>+IF(A589=#REF!,"si","no")</f>
        <v>#REF!</v>
      </c>
    </row>
    <row r="590" spans="1:10" x14ac:dyDescent="0.2">
      <c r="A590" s="8" t="s">
        <v>11</v>
      </c>
      <c r="B590" s="8">
        <v>2015</v>
      </c>
      <c r="C590" s="8" t="s">
        <v>10</v>
      </c>
      <c r="D590" s="8" t="s">
        <v>33</v>
      </c>
      <c r="E590" s="8" t="s">
        <v>36</v>
      </c>
      <c r="F590" s="15">
        <v>339.1</v>
      </c>
      <c r="G590" s="26">
        <v>49.117489223987484</v>
      </c>
      <c r="H590" s="26">
        <v>0.1488399822084801</v>
      </c>
      <c r="J590" s="46" t="e">
        <f>+IF(A590=#REF!,"si","no")</f>
        <v>#REF!</v>
      </c>
    </row>
    <row r="591" spans="1:10" x14ac:dyDescent="0.2">
      <c r="A591" s="8" t="s">
        <v>11</v>
      </c>
      <c r="B591" s="8">
        <v>2015</v>
      </c>
      <c r="C591" s="8" t="s">
        <v>10</v>
      </c>
      <c r="D591" s="8" t="s">
        <v>33</v>
      </c>
      <c r="E591" s="8" t="s">
        <v>42</v>
      </c>
      <c r="F591" s="15">
        <v>17.100000000000001</v>
      </c>
      <c r="G591" s="26">
        <v>2.476877221262713</v>
      </c>
      <c r="H591" s="26">
        <v>7.5056434555146271E-3</v>
      </c>
      <c r="J591" s="46" t="e">
        <f>+IF(A591=#REF!,"si","no")</f>
        <v>#REF!</v>
      </c>
    </row>
    <row r="592" spans="1:10" x14ac:dyDescent="0.2">
      <c r="A592" s="8" t="s">
        <v>11</v>
      </c>
      <c r="B592" s="8">
        <v>2015</v>
      </c>
      <c r="C592" s="8" t="s">
        <v>10</v>
      </c>
      <c r="D592" s="8" t="s">
        <v>33</v>
      </c>
      <c r="E592" s="8" t="s">
        <v>40</v>
      </c>
      <c r="F592" s="15">
        <v>9816.8000000000011</v>
      </c>
      <c r="G592" s="26">
        <v>1421.9303102743743</v>
      </c>
      <c r="H592" s="26">
        <v>4.3088538405904089</v>
      </c>
      <c r="J592" s="46" t="e">
        <f>+IF(A592=#REF!,"si","no")</f>
        <v>#REF!</v>
      </c>
    </row>
    <row r="593" spans="1:13" x14ac:dyDescent="0.2">
      <c r="A593" s="8" t="s">
        <v>11</v>
      </c>
      <c r="B593" s="8">
        <v>2016</v>
      </c>
      <c r="C593" s="8" t="s">
        <v>10</v>
      </c>
      <c r="D593" s="8" t="s">
        <v>33</v>
      </c>
      <c r="E593" s="8" t="s">
        <v>34</v>
      </c>
      <c r="F593" s="15">
        <v>170.9</v>
      </c>
      <c r="G593" s="26">
        <v>24.741125625976313</v>
      </c>
      <c r="H593" s="26">
        <v>7.2894238937796257E-2</v>
      </c>
      <c r="J593" s="46" t="e">
        <f>+IF(A593=#REF!,"si","no")</f>
        <v>#REF!</v>
      </c>
      <c r="K593" s="46" t="e">
        <f>+IF(F593=#REF!,"si","no")</f>
        <v>#REF!</v>
      </c>
      <c r="L593" s="46" t="e">
        <f>+IF(G593=#REF!,"si","no")</f>
        <v>#REF!</v>
      </c>
      <c r="M593" s="46" t="e">
        <f>+IF(H593=#REF!,"si","no")</f>
        <v>#REF!</v>
      </c>
    </row>
    <row r="594" spans="1:13" x14ac:dyDescent="0.2">
      <c r="A594" s="8" t="s">
        <v>11</v>
      </c>
      <c r="B594" s="8">
        <v>2016</v>
      </c>
      <c r="C594" s="8" t="s">
        <v>10</v>
      </c>
      <c r="D594" s="8" t="s">
        <v>33</v>
      </c>
      <c r="E594" s="8" t="s">
        <v>35</v>
      </c>
      <c r="F594" s="15">
        <v>10876</v>
      </c>
      <c r="G594" s="26">
        <v>1574.5142323470939</v>
      </c>
      <c r="H594" s="26">
        <v>4.6389569496048688</v>
      </c>
      <c r="J594" s="46" t="e">
        <f>+IF(A594=#REF!,"si","no")</f>
        <v>#REF!</v>
      </c>
      <c r="K594" s="46" t="e">
        <f>+IF(F594=#REF!,"si","no")</f>
        <v>#REF!</v>
      </c>
      <c r="L594" s="46" t="e">
        <f>+IF(G594=#REF!,"si","no")</f>
        <v>#REF!</v>
      </c>
      <c r="M594" s="46" t="e">
        <f>+IF(H594=#REF!,"si","no")</f>
        <v>#REF!</v>
      </c>
    </row>
    <row r="595" spans="1:13" x14ac:dyDescent="0.2">
      <c r="A595" s="8" t="s">
        <v>11</v>
      </c>
      <c r="B595" s="8">
        <v>2016</v>
      </c>
      <c r="C595" s="8" t="s">
        <v>10</v>
      </c>
      <c r="D595" s="8" t="s">
        <v>33</v>
      </c>
      <c r="E595" s="8" t="s">
        <v>36</v>
      </c>
      <c r="F595" s="15">
        <v>397.3</v>
      </c>
      <c r="G595" s="26">
        <v>57.516964372149729</v>
      </c>
      <c r="H595" s="26">
        <v>0.16946097794023671</v>
      </c>
      <c r="J595" s="46" t="e">
        <f>+IF(A595=#REF!,"si","no")</f>
        <v>#REF!</v>
      </c>
      <c r="K595" s="46" t="e">
        <f>+IF(F595=#REF!,"si","no")</f>
        <v>#REF!</v>
      </c>
      <c r="L595" s="46" t="e">
        <f>+IF(G595=#REF!,"si","no")</f>
        <v>#REF!</v>
      </c>
      <c r="M595" s="46" t="e">
        <f>+IF(H595=#REF!,"si","no")</f>
        <v>#REF!</v>
      </c>
    </row>
    <row r="596" spans="1:13" x14ac:dyDescent="0.2">
      <c r="A596" s="8" t="s">
        <v>11</v>
      </c>
      <c r="B596" s="8">
        <v>2016</v>
      </c>
      <c r="C596" s="8" t="s">
        <v>10</v>
      </c>
      <c r="D596" s="8" t="s">
        <v>33</v>
      </c>
      <c r="E596" s="8" t="s">
        <v>42</v>
      </c>
      <c r="F596" s="15">
        <v>2.2000000000000002</v>
      </c>
      <c r="G596" s="26">
        <v>0.3184931326924979</v>
      </c>
      <c r="H596" s="26">
        <v>9.3836937193184197E-4</v>
      </c>
      <c r="J596" s="46" t="e">
        <f>+IF(A596=#REF!,"si","no")</f>
        <v>#REF!</v>
      </c>
      <c r="K596" s="46" t="e">
        <f>+IF(F596=#REF!,"si","no")</f>
        <v>#REF!</v>
      </c>
      <c r="L596" s="46" t="e">
        <f>+IF(G596=#REF!,"si","no")</f>
        <v>#REF!</v>
      </c>
      <c r="M596" s="46" t="e">
        <f>+IF(H596=#REF!,"si","no")</f>
        <v>#REF!</v>
      </c>
    </row>
    <row r="597" spans="1:13" x14ac:dyDescent="0.2">
      <c r="A597" s="8" t="s">
        <v>11</v>
      </c>
      <c r="B597" s="8">
        <v>2016</v>
      </c>
      <c r="C597" s="8" t="s">
        <v>10</v>
      </c>
      <c r="D597" s="8" t="s">
        <v>33</v>
      </c>
      <c r="E597" s="8" t="s">
        <v>40</v>
      </c>
      <c r="F597" s="15">
        <v>11446.4</v>
      </c>
      <c r="G597" s="26">
        <v>1657.0908154779124</v>
      </c>
      <c r="H597" s="26">
        <v>4.8822505358548334</v>
      </c>
      <c r="J597" s="46" t="e">
        <f>+IF(A597=#REF!,"si","no")</f>
        <v>#REF!</v>
      </c>
      <c r="K597" s="46" t="e">
        <f>+IF(F597=#REF!,"si","no")</f>
        <v>#REF!</v>
      </c>
      <c r="L597" s="46" t="e">
        <f>+IF(G597=#REF!,"si","no")</f>
        <v>#REF!</v>
      </c>
      <c r="M597" s="46" t="e">
        <f>+IF(H597=#REF!,"si","no")</f>
        <v>#REF!</v>
      </c>
    </row>
    <row r="598" spans="1:13" x14ac:dyDescent="0.2">
      <c r="A598" s="8" t="s">
        <v>11</v>
      </c>
      <c r="B598" s="8">
        <v>2017</v>
      </c>
      <c r="C598" s="8" t="s">
        <v>10</v>
      </c>
      <c r="D598" s="8" t="s">
        <v>33</v>
      </c>
      <c r="E598" s="8" t="s">
        <v>34</v>
      </c>
      <c r="F598" s="15">
        <v>185.93416363</v>
      </c>
      <c r="G598" s="26">
        <v>26.897918691394853</v>
      </c>
      <c r="H598" s="26">
        <v>7.1711256863011094E-2</v>
      </c>
      <c r="J598" s="46" t="e">
        <f>+IF(A598=#REF!,"si","no")</f>
        <v>#REF!</v>
      </c>
      <c r="K598" s="46" t="e">
        <f>+IF(F598=#REF!,"si","no")</f>
        <v>#REF!</v>
      </c>
      <c r="L598" s="46" t="e">
        <f>+IF(G598=#REF!,"si","no")</f>
        <v>#REF!</v>
      </c>
      <c r="M598" s="46" t="e">
        <f>+IF(H598=#REF!,"si","no")</f>
        <v>#REF!</v>
      </c>
    </row>
    <row r="599" spans="1:13" x14ac:dyDescent="0.2">
      <c r="A599" s="8" t="s">
        <v>11</v>
      </c>
      <c r="B599" s="8">
        <v>2017</v>
      </c>
      <c r="C599" s="8" t="s">
        <v>10</v>
      </c>
      <c r="D599" s="8" t="s">
        <v>33</v>
      </c>
      <c r="E599" s="8" t="s">
        <v>35</v>
      </c>
      <c r="F599" s="15">
        <v>9748.0142299098097</v>
      </c>
      <c r="G599" s="26">
        <v>1410.1835243169296</v>
      </c>
      <c r="H599" s="26">
        <v>3.7596229692161907</v>
      </c>
      <c r="J599" s="46" t="e">
        <f>+IF(A599=#REF!,"si","no")</f>
        <v>#REF!</v>
      </c>
      <c r="K599" s="46" t="e">
        <f>+IF(F599=#REF!,"si","no")</f>
        <v>#REF!</v>
      </c>
      <c r="L599" s="46" t="e">
        <f>+IF(G599=#REF!,"si","no")</f>
        <v>#REF!</v>
      </c>
      <c r="M599" s="46" t="e">
        <f>+IF(H599=#REF!,"si","no")</f>
        <v>#REF!</v>
      </c>
    </row>
    <row r="600" spans="1:13" x14ac:dyDescent="0.2">
      <c r="A600" s="8" t="s">
        <v>11</v>
      </c>
      <c r="B600" s="8">
        <v>2017</v>
      </c>
      <c r="C600" s="8" t="s">
        <v>10</v>
      </c>
      <c r="D600" s="8" t="s">
        <v>33</v>
      </c>
      <c r="E600" s="8" t="s">
        <v>36</v>
      </c>
      <c r="F600" s="15">
        <v>399.7775448003004</v>
      </c>
      <c r="G600" s="26">
        <v>57.833287249363487</v>
      </c>
      <c r="H600" s="26">
        <v>0.15418656605941064</v>
      </c>
      <c r="J600" s="46" t="e">
        <f>+IF(A600=#REF!,"si","no")</f>
        <v>#REF!</v>
      </c>
      <c r="K600" s="46" t="e">
        <f>+IF(F600=#REF!,"si","no")</f>
        <v>#REF!</v>
      </c>
      <c r="L600" s="46" t="e">
        <f>+IF(G600=#REF!,"si","no")</f>
        <v>#REF!</v>
      </c>
      <c r="M600" s="46" t="e">
        <f>+IF(H600=#REF!,"si","no")</f>
        <v>#REF!</v>
      </c>
    </row>
    <row r="601" spans="1:13" x14ac:dyDescent="0.2">
      <c r="A601" s="8" t="s">
        <v>11</v>
      </c>
      <c r="B601" s="8">
        <v>2017</v>
      </c>
      <c r="C601" s="8" t="s">
        <v>10</v>
      </c>
      <c r="D601" s="8" t="s">
        <v>33</v>
      </c>
      <c r="E601" s="8" t="s">
        <v>42</v>
      </c>
      <c r="F601" s="15">
        <v>0</v>
      </c>
      <c r="G601" s="26">
        <v>0</v>
      </c>
      <c r="H601" s="26">
        <v>0</v>
      </c>
      <c r="J601" s="46" t="e">
        <f>+IF(A601=#REF!,"si","no")</f>
        <v>#REF!</v>
      </c>
      <c r="K601" s="46" t="e">
        <f>+IF(F601=#REF!,"si","no")</f>
        <v>#REF!</v>
      </c>
      <c r="L601" s="46" t="e">
        <f>+IF(G601=#REF!,"si","no")</f>
        <v>#REF!</v>
      </c>
      <c r="M601" s="46" t="e">
        <f>+IF(H601=#REF!,"si","no")</f>
        <v>#REF!</v>
      </c>
    </row>
    <row r="602" spans="1:13" x14ac:dyDescent="0.2">
      <c r="A602" s="8" t="s">
        <v>11</v>
      </c>
      <c r="B602" s="8">
        <v>2017</v>
      </c>
      <c r="C602" s="8" t="s">
        <v>10</v>
      </c>
      <c r="D602" s="8" t="s">
        <v>33</v>
      </c>
      <c r="E602" s="8" t="s">
        <v>40</v>
      </c>
      <c r="F602" s="15">
        <v>10333.725938340111</v>
      </c>
      <c r="G602" s="26">
        <v>1494.914730257688</v>
      </c>
      <c r="H602" s="26">
        <v>3.9855207921386127</v>
      </c>
      <c r="J602" s="46" t="e">
        <f>+IF(A602=#REF!,"si","no")</f>
        <v>#REF!</v>
      </c>
      <c r="K602" s="46" t="e">
        <f>+IF(F602=#REF!,"si","no")</f>
        <v>#REF!</v>
      </c>
      <c r="L602" s="46" t="e">
        <f>+IF(G602=#REF!,"si","no")</f>
        <v>#REF!</v>
      </c>
      <c r="M602" s="46" t="e">
        <f>+IF(H602=#REF!,"si","no")</f>
        <v>#REF!</v>
      </c>
    </row>
    <row r="603" spans="1:13" x14ac:dyDescent="0.2">
      <c r="A603" s="8" t="s">
        <v>11</v>
      </c>
      <c r="B603" s="8">
        <v>2018</v>
      </c>
      <c r="C603" s="8" t="s">
        <v>10</v>
      </c>
      <c r="D603" s="8" t="s">
        <v>33</v>
      </c>
      <c r="E603" s="8" t="s">
        <v>34</v>
      </c>
      <c r="F603" s="15">
        <v>212.96929079000003</v>
      </c>
      <c r="G603" s="26">
        <v>30.816254197881324</v>
      </c>
      <c r="H603" s="26">
        <v>7.6490576648093833E-2</v>
      </c>
      <c r="J603" s="46" t="e">
        <f>+IF(A603=#REF!,"si","no")</f>
        <v>#REF!</v>
      </c>
      <c r="K603" s="46" t="e">
        <f>+IF(F603=#REF!,"si","no")</f>
        <v>#REF!</v>
      </c>
      <c r="L603" s="46" t="e">
        <f>+IF(G603=#REF!,"si","no")</f>
        <v>#REF!</v>
      </c>
      <c r="M603" s="46" t="e">
        <f>+IF(H603=#REF!,"si","no")</f>
        <v>#REF!</v>
      </c>
    </row>
    <row r="604" spans="1:13" x14ac:dyDescent="0.2">
      <c r="A604" s="8" t="s">
        <v>11</v>
      </c>
      <c r="B604" s="8">
        <v>2018</v>
      </c>
      <c r="C604" s="8" t="s">
        <v>10</v>
      </c>
      <c r="D604" s="8" t="s">
        <v>33</v>
      </c>
      <c r="E604" s="8" t="s">
        <v>35</v>
      </c>
      <c r="F604" s="15">
        <v>8201.3706429600006</v>
      </c>
      <c r="G604" s="26">
        <v>1186.7228442513269</v>
      </c>
      <c r="H604" s="26">
        <v>2.9456245426639449</v>
      </c>
      <c r="J604" s="46" t="e">
        <f>+IF(A604=#REF!,"si","no")</f>
        <v>#REF!</v>
      </c>
      <c r="K604" s="46" t="e">
        <f>+IF(F604=#REF!,"si","no")</f>
        <v>#REF!</v>
      </c>
      <c r="L604" s="46" t="e">
        <f>+IF(G604=#REF!,"si","no")</f>
        <v>#REF!</v>
      </c>
      <c r="M604" s="46" t="e">
        <f>+IF(H604=#REF!,"si","no")</f>
        <v>#REF!</v>
      </c>
    </row>
    <row r="605" spans="1:13" x14ac:dyDescent="0.2">
      <c r="A605" s="8" t="s">
        <v>11</v>
      </c>
      <c r="B605" s="8">
        <v>2018</v>
      </c>
      <c r="C605" s="8" t="s">
        <v>10</v>
      </c>
      <c r="D605" s="8" t="s">
        <v>33</v>
      </c>
      <c r="E605" s="8" t="s">
        <v>36</v>
      </c>
      <c r="F605" s="15">
        <v>1212.78828404</v>
      </c>
      <c r="G605" s="26">
        <v>175.48817442436547</v>
      </c>
      <c r="H605" s="26">
        <v>0.4355880364448661</v>
      </c>
      <c r="J605" s="46" t="e">
        <f>+IF(A605=#REF!,"si","no")</f>
        <v>#REF!</v>
      </c>
      <c r="K605" s="46" t="e">
        <f>+IF(F605=#REF!,"si","no")</f>
        <v>#REF!</v>
      </c>
      <c r="L605" s="46" t="e">
        <f>+IF(G605=#REF!,"si","no")</f>
        <v>#REF!</v>
      </c>
      <c r="M605" s="46" t="e">
        <f>+IF(H605=#REF!,"si","no")</f>
        <v>#REF!</v>
      </c>
    </row>
    <row r="606" spans="1:13" x14ac:dyDescent="0.2">
      <c r="A606" s="8" t="s">
        <v>11</v>
      </c>
      <c r="B606" s="8">
        <v>2018</v>
      </c>
      <c r="C606" s="8" t="s">
        <v>10</v>
      </c>
      <c r="D606" s="8" t="s">
        <v>33</v>
      </c>
      <c r="E606" s="8" t="s">
        <v>42</v>
      </c>
      <c r="F606" s="15">
        <v>2.2346694299999998</v>
      </c>
      <c r="G606" s="26">
        <v>0.32335244648496558</v>
      </c>
      <c r="H606" s="26">
        <v>8.0260939351634085E-4</v>
      </c>
      <c r="J606" s="46" t="e">
        <f>+IF(A606=#REF!,"si","no")</f>
        <v>#REF!</v>
      </c>
      <c r="K606" s="46" t="e">
        <f>+IF(F606=#REF!,"si","no")</f>
        <v>#REF!</v>
      </c>
      <c r="L606" s="46" t="e">
        <f>+IF(G606=#REF!,"si","no")</f>
        <v>#REF!</v>
      </c>
      <c r="M606" s="46" t="e">
        <f>+IF(H606=#REF!,"si","no")</f>
        <v>#REF!</v>
      </c>
    </row>
    <row r="607" spans="1:13" x14ac:dyDescent="0.2">
      <c r="A607" s="8" t="s">
        <v>11</v>
      </c>
      <c r="B607" s="8">
        <v>2018</v>
      </c>
      <c r="C607" s="8" t="s">
        <v>10</v>
      </c>
      <c r="D607" s="8" t="s">
        <v>33</v>
      </c>
      <c r="E607" s="8" t="s">
        <v>40</v>
      </c>
      <c r="F607" s="15">
        <v>9629.362887219997</v>
      </c>
      <c r="G607" s="26">
        <v>1393.3506253200583</v>
      </c>
      <c r="H607" s="26">
        <v>3.4585057651504201</v>
      </c>
      <c r="J607" s="46" t="e">
        <f>+IF(A607=#REF!,"si","no")</f>
        <v>#REF!</v>
      </c>
    </row>
    <row r="608" spans="1:13" x14ac:dyDescent="0.2">
      <c r="A608" s="8" t="s">
        <v>11</v>
      </c>
      <c r="B608" s="8">
        <v>2019</v>
      </c>
      <c r="C608" s="8" t="s">
        <v>10</v>
      </c>
      <c r="D608" s="8" t="s">
        <v>33</v>
      </c>
      <c r="E608" s="8" t="s">
        <v>34</v>
      </c>
      <c r="F608" s="15">
        <v>349.62515528999995</v>
      </c>
      <c r="G608" s="26">
        <v>50.630104418452269</v>
      </c>
      <c r="H608" s="26">
        <v>0.12380414402174374</v>
      </c>
      <c r="J608" s="46" t="e">
        <f>+IF(A608=#REF!,"si","no")</f>
        <v>#REF!</v>
      </c>
    </row>
    <row r="609" spans="1:10" x14ac:dyDescent="0.2">
      <c r="A609" s="8" t="s">
        <v>11</v>
      </c>
      <c r="B609" s="8">
        <v>2019</v>
      </c>
      <c r="C609" s="8" t="s">
        <v>10</v>
      </c>
      <c r="D609" s="8" t="s">
        <v>33</v>
      </c>
      <c r="E609" s="8" t="s">
        <v>35</v>
      </c>
      <c r="F609" s="15">
        <v>6853.0583782500007</v>
      </c>
      <c r="G609" s="26">
        <v>992.40874412697281</v>
      </c>
      <c r="H609" s="26">
        <v>2.4267047539715394</v>
      </c>
      <c r="J609" s="46" t="e">
        <f>+IF(A609=#REF!,"si","no")</f>
        <v>#REF!</v>
      </c>
    </row>
    <row r="610" spans="1:10" x14ac:dyDescent="0.2">
      <c r="A610" s="8" t="s">
        <v>11</v>
      </c>
      <c r="B610" s="8">
        <v>2019</v>
      </c>
      <c r="C610" s="8" t="s">
        <v>10</v>
      </c>
      <c r="D610" s="8" t="s">
        <v>33</v>
      </c>
      <c r="E610" s="8" t="s">
        <v>36</v>
      </c>
      <c r="F610" s="15">
        <v>857.76923736000003</v>
      </c>
      <c r="G610" s="26">
        <v>124.21573618880602</v>
      </c>
      <c r="H610" s="26">
        <v>0.30374069083059524</v>
      </c>
      <c r="J610" s="46" t="e">
        <f>+IF(A610=#REF!,"si","no")</f>
        <v>#REF!</v>
      </c>
    </row>
    <row r="611" spans="1:10" x14ac:dyDescent="0.2">
      <c r="A611" s="8" t="s">
        <v>11</v>
      </c>
      <c r="B611" s="8">
        <v>2019</v>
      </c>
      <c r="C611" s="8" t="s">
        <v>10</v>
      </c>
      <c r="D611" s="8" t="s">
        <v>33</v>
      </c>
      <c r="E611" s="8" t="s">
        <v>42</v>
      </c>
      <c r="F611" s="15">
        <v>1.8790736000000001</v>
      </c>
      <c r="G611" s="26">
        <v>0.27211340814148266</v>
      </c>
      <c r="H611" s="26">
        <v>6.6539004726045355E-4</v>
      </c>
      <c r="J611" s="46" t="e">
        <f>+IF(A611=#REF!,"si","no")</f>
        <v>#REF!</v>
      </c>
    </row>
    <row r="612" spans="1:10" x14ac:dyDescent="0.2">
      <c r="A612" s="8" t="s">
        <v>11</v>
      </c>
      <c r="B612" s="8">
        <v>2019</v>
      </c>
      <c r="C612" s="8" t="s">
        <v>10</v>
      </c>
      <c r="D612" s="8" t="s">
        <v>33</v>
      </c>
      <c r="E612" s="8" t="s">
        <v>40</v>
      </c>
      <c r="F612" s="15">
        <v>8062.3318445000014</v>
      </c>
      <c r="G612" s="26">
        <v>1167.5266981423727</v>
      </c>
      <c r="H612" s="26">
        <v>2.8549149788711392</v>
      </c>
      <c r="J612" s="46" t="e">
        <f>+IF(A612=#REF!,"si","no")</f>
        <v>#REF!</v>
      </c>
    </row>
    <row r="613" spans="1:10" x14ac:dyDescent="0.2">
      <c r="A613" s="8" t="s">
        <v>11</v>
      </c>
      <c r="B613" s="8">
        <v>2020</v>
      </c>
      <c r="C613" s="8" t="s">
        <v>10</v>
      </c>
      <c r="D613" s="8" t="s">
        <v>33</v>
      </c>
      <c r="E613" s="8" t="s">
        <v>34</v>
      </c>
      <c r="F613" s="15">
        <v>151.10982565999998</v>
      </c>
      <c r="G613" s="26">
        <v>21.899914254685964</v>
      </c>
      <c r="H613" s="26">
        <v>5.9793851510379151E-2</v>
      </c>
      <c r="J613" s="46" t="e">
        <f>+IF(A613=#REF!,"si","no")</f>
        <v>#REF!</v>
      </c>
    </row>
    <row r="614" spans="1:10" x14ac:dyDescent="0.2">
      <c r="A614" s="8" t="s">
        <v>11</v>
      </c>
      <c r="B614" s="8">
        <v>2020</v>
      </c>
      <c r="C614" s="8" t="s">
        <v>10</v>
      </c>
      <c r="D614" s="8" t="s">
        <v>33</v>
      </c>
      <c r="E614" s="8" t="s">
        <v>35</v>
      </c>
      <c r="F614" s="15">
        <v>2734.2739902603007</v>
      </c>
      <c r="G614" s="26">
        <v>396.27049845355924</v>
      </c>
      <c r="H614" s="26">
        <v>1.0819466718873609</v>
      </c>
      <c r="J614" s="46" t="e">
        <f>+IF(A614=#REF!,"si","no")</f>
        <v>#REF!</v>
      </c>
    </row>
    <row r="615" spans="1:10" x14ac:dyDescent="0.2">
      <c r="A615" s="8" t="s">
        <v>11</v>
      </c>
      <c r="B615" s="8">
        <v>2020</v>
      </c>
      <c r="C615" s="8" t="s">
        <v>10</v>
      </c>
      <c r="D615" s="8" t="s">
        <v>33</v>
      </c>
      <c r="E615" s="8" t="s">
        <v>36</v>
      </c>
      <c r="F615" s="15">
        <v>288.80334061980011</v>
      </c>
      <c r="G615" s="26">
        <v>41.855441023877141</v>
      </c>
      <c r="H615" s="26">
        <v>0.11427889608963354</v>
      </c>
      <c r="J615" s="46" t="e">
        <f>+IF(A615=#REF!,"si","no")</f>
        <v>#REF!</v>
      </c>
    </row>
    <row r="616" spans="1:10" x14ac:dyDescent="0.2">
      <c r="A616" s="8" t="s">
        <v>11</v>
      </c>
      <c r="B616" s="8">
        <v>2020</v>
      </c>
      <c r="C616" s="8" t="s">
        <v>10</v>
      </c>
      <c r="D616" s="8" t="s">
        <v>33</v>
      </c>
      <c r="E616" s="8" t="s">
        <v>42</v>
      </c>
      <c r="F616" s="15">
        <v>1.1319969699999999</v>
      </c>
      <c r="G616" s="26">
        <v>0.16405707882519649</v>
      </c>
      <c r="H616" s="26">
        <v>4.479289049454332E-4</v>
      </c>
      <c r="J616" s="46" t="e">
        <f>+IF(A616=#REF!,"si","no")</f>
        <v>#REF!</v>
      </c>
    </row>
    <row r="617" spans="1:10" x14ac:dyDescent="0.2">
      <c r="A617" s="8" t="s">
        <v>11</v>
      </c>
      <c r="B617" s="8">
        <v>2020</v>
      </c>
      <c r="C617" s="8" t="s">
        <v>10</v>
      </c>
      <c r="D617" s="8" t="s">
        <v>33</v>
      </c>
      <c r="E617" s="8" t="s">
        <v>40</v>
      </c>
      <c r="F617" s="15">
        <v>3175.3191535101005</v>
      </c>
      <c r="G617" s="26">
        <v>460.18991081094748</v>
      </c>
      <c r="H617" s="26">
        <v>1.256467348392319</v>
      </c>
      <c r="J617" s="46" t="e">
        <f>+IF(A617=#REF!,"si","no")</f>
        <v>#REF!</v>
      </c>
    </row>
    <row r="618" spans="1:10" x14ac:dyDescent="0.2">
      <c r="A618" s="8" t="s">
        <v>11</v>
      </c>
      <c r="B618" s="8">
        <v>2021</v>
      </c>
      <c r="C618" s="8" t="s">
        <v>10</v>
      </c>
      <c r="D618" s="8" t="s">
        <v>33</v>
      </c>
      <c r="E618" s="8" t="s">
        <v>34</v>
      </c>
      <c r="F618" s="15">
        <v>151.20132003000001</v>
      </c>
      <c r="G618" s="26">
        <v>21.930529810304204</v>
      </c>
      <c r="H618" s="26">
        <v>5.7179660566799788E-2</v>
      </c>
      <c r="J618" s="46" t="e">
        <f>+IF(A618=#REF!,"si","no")</f>
        <v>#REF!</v>
      </c>
    </row>
    <row r="619" spans="1:10" x14ac:dyDescent="0.2">
      <c r="A619" s="8" t="s">
        <v>11</v>
      </c>
      <c r="B619" s="8">
        <v>2021</v>
      </c>
      <c r="C619" s="8" t="s">
        <v>10</v>
      </c>
      <c r="D619" s="8" t="s">
        <v>33</v>
      </c>
      <c r="E619" s="8" t="s">
        <v>35</v>
      </c>
      <c r="F619" s="15">
        <v>4984.0565862895983</v>
      </c>
      <c r="G619" s="26">
        <v>722.89713820077839</v>
      </c>
      <c r="H619" s="26">
        <v>1.8848159777521625</v>
      </c>
      <c r="J619" s="46" t="e">
        <f>+IF(A619=#REF!,"si","no")</f>
        <v>#REF!</v>
      </c>
    </row>
    <row r="620" spans="1:10" x14ac:dyDescent="0.2">
      <c r="A620" s="8" t="s">
        <v>11</v>
      </c>
      <c r="B620" s="8">
        <v>2021</v>
      </c>
      <c r="C620" s="8" t="s">
        <v>10</v>
      </c>
      <c r="D620" s="8" t="s">
        <v>33</v>
      </c>
      <c r="E620" s="8" t="s">
        <v>36</v>
      </c>
      <c r="F620" s="15">
        <v>440.12584368940003</v>
      </c>
      <c r="G620" s="26">
        <v>63.836697546030514</v>
      </c>
      <c r="H620" s="26">
        <v>0.16644197513515765</v>
      </c>
      <c r="J620" s="46" t="e">
        <f>+IF(A620=#REF!,"si","no")</f>
        <v>#REF!</v>
      </c>
    </row>
    <row r="621" spans="1:10" x14ac:dyDescent="0.2">
      <c r="A621" s="8" t="s">
        <v>11</v>
      </c>
      <c r="B621" s="8">
        <v>2021</v>
      </c>
      <c r="C621" s="8" t="s">
        <v>10</v>
      </c>
      <c r="D621" s="8" t="s">
        <v>33</v>
      </c>
      <c r="E621" s="8" t="s">
        <v>42</v>
      </c>
      <c r="F621" s="15">
        <v>2.2893905800000001</v>
      </c>
      <c r="G621" s="26">
        <v>0.33205760605898083</v>
      </c>
      <c r="H621" s="26">
        <v>8.6577667604525934E-4</v>
      </c>
      <c r="J621" s="46" t="e">
        <f>+IF(A621=#REF!,"si","no")</f>
        <v>#REF!</v>
      </c>
    </row>
    <row r="622" spans="1:10" x14ac:dyDescent="0.2">
      <c r="A622" s="8" t="s">
        <v>11</v>
      </c>
      <c r="B622" s="8">
        <v>2021</v>
      </c>
      <c r="C622" s="8" t="s">
        <v>10</v>
      </c>
      <c r="D622" s="8" t="s">
        <v>33</v>
      </c>
      <c r="E622" s="8" t="s">
        <v>40</v>
      </c>
      <c r="F622" s="15">
        <v>5577.6731405889968</v>
      </c>
      <c r="G622" s="26">
        <v>808.99642316317193</v>
      </c>
      <c r="H622" s="26">
        <v>2.1093033901301643</v>
      </c>
      <c r="J622" s="46" t="e">
        <f>+IF(A622=#REF!,"si","no")</f>
        <v>#REF!</v>
      </c>
    </row>
    <row r="623" spans="1:10" x14ac:dyDescent="0.2">
      <c r="A623" s="8" t="s">
        <v>11</v>
      </c>
      <c r="B623" s="8">
        <v>2022</v>
      </c>
      <c r="C623" s="8" t="s">
        <v>10</v>
      </c>
      <c r="D623" s="8" t="s">
        <v>33</v>
      </c>
      <c r="E623" s="8" t="s">
        <v>34</v>
      </c>
      <c r="F623" s="15">
        <v>129.76994876000001</v>
      </c>
      <c r="G623" s="26">
        <v>18.916902151603498</v>
      </c>
      <c r="H623" s="26">
        <v>4.2984867653350557E-2</v>
      </c>
      <c r="J623" s="46" t="e">
        <f>+IF(A623=#REF!,"si","no")</f>
        <v>#REF!</v>
      </c>
    </row>
    <row r="624" spans="1:10" x14ac:dyDescent="0.2">
      <c r="A624" s="8" t="s">
        <v>11</v>
      </c>
      <c r="B624" s="8">
        <v>2022</v>
      </c>
      <c r="C624" s="8" t="s">
        <v>10</v>
      </c>
      <c r="D624" s="8" t="s">
        <v>33</v>
      </c>
      <c r="E624" s="8" t="s">
        <v>35</v>
      </c>
      <c r="F624" s="15">
        <v>4531.9512190804007</v>
      </c>
      <c r="G624" s="26">
        <v>660.63428849568515</v>
      </c>
      <c r="H624" s="26">
        <v>1.5011589757493848</v>
      </c>
      <c r="J624" s="46" t="e">
        <f>+IF(A624=#REF!,"si","no")</f>
        <v>#REF!</v>
      </c>
    </row>
    <row r="625" spans="1:10" x14ac:dyDescent="0.2">
      <c r="A625" s="8" t="s">
        <v>11</v>
      </c>
      <c r="B625" s="8">
        <v>2022</v>
      </c>
      <c r="C625" s="8" t="s">
        <v>10</v>
      </c>
      <c r="D625" s="8" t="s">
        <v>33</v>
      </c>
      <c r="E625" s="8" t="s">
        <v>36</v>
      </c>
      <c r="F625" s="15">
        <v>351.01854753060002</v>
      </c>
      <c r="G625" s="26">
        <v>51.168884479679299</v>
      </c>
      <c r="H625" s="26">
        <v>0.11627103157279682</v>
      </c>
      <c r="J625" s="46" t="e">
        <f>+IF(A625=#REF!,"si","no")</f>
        <v>#REF!</v>
      </c>
    </row>
    <row r="626" spans="1:10" x14ac:dyDescent="0.2">
      <c r="A626" s="8" t="s">
        <v>11</v>
      </c>
      <c r="B626" s="8">
        <v>2022</v>
      </c>
      <c r="C626" s="8" t="s">
        <v>10</v>
      </c>
      <c r="D626" s="8" t="s">
        <v>33</v>
      </c>
      <c r="E626" s="8" t="s">
        <v>42</v>
      </c>
      <c r="F626" s="15">
        <v>3.8595913599999996</v>
      </c>
      <c r="G626" s="26">
        <v>0.56262264723032063</v>
      </c>
      <c r="H626" s="26">
        <v>1.2784471704804521E-3</v>
      </c>
      <c r="J626" s="46" t="e">
        <f>+IF(A626=#REF!,"si","no")</f>
        <v>#REF!</v>
      </c>
    </row>
    <row r="627" spans="1:10" x14ac:dyDescent="0.2">
      <c r="A627" s="8" t="s">
        <v>11</v>
      </c>
      <c r="B627" s="8">
        <v>2022</v>
      </c>
      <c r="C627" s="8" t="s">
        <v>10</v>
      </c>
      <c r="D627" s="8" t="s">
        <v>33</v>
      </c>
      <c r="E627" s="8" t="s">
        <v>40</v>
      </c>
      <c r="F627" s="15">
        <v>5016.599306731001</v>
      </c>
      <c r="G627" s="26">
        <v>731.28269777419837</v>
      </c>
      <c r="H627" s="26">
        <v>1.6616933221460126</v>
      </c>
      <c r="J627" s="46" t="e">
        <f>+IF(A627=#REF!,"si","no")</f>
        <v>#REF!</v>
      </c>
    </row>
    <row r="628" spans="1:10" x14ac:dyDescent="0.2">
      <c r="A628" s="8" t="s">
        <v>11</v>
      </c>
      <c r="B628" s="8">
        <v>2023</v>
      </c>
      <c r="C628" s="8" t="s">
        <v>10</v>
      </c>
      <c r="D628" s="8" t="s">
        <v>33</v>
      </c>
      <c r="E628" s="8" t="s">
        <v>34</v>
      </c>
      <c r="F628" s="15">
        <v>311.87780831204077</v>
      </c>
      <c r="G628" s="26">
        <v>45.004012743440228</v>
      </c>
      <c r="H628" s="26">
        <v>9.9708908592429576E-2</v>
      </c>
      <c r="J628" s="46" t="e">
        <f>+IF(A628=#REF!,"si","no")</f>
        <v>#REF!</v>
      </c>
    </row>
    <row r="629" spans="1:10" x14ac:dyDescent="0.2">
      <c r="A629" s="8" t="s">
        <v>11</v>
      </c>
      <c r="B629" s="8">
        <v>2023</v>
      </c>
      <c r="C629" s="8" t="s">
        <v>10</v>
      </c>
      <c r="D629" s="8" t="s">
        <v>33</v>
      </c>
      <c r="E629" s="8" t="s">
        <v>35</v>
      </c>
      <c r="F629" s="15">
        <v>3503.663551999387</v>
      </c>
      <c r="G629" s="26">
        <v>505.57915613266772</v>
      </c>
      <c r="H629" s="26">
        <v>1.1201389118888672</v>
      </c>
      <c r="J629" s="46" t="e">
        <f>+IF(A629=#REF!,"si","no")</f>
        <v>#REF!</v>
      </c>
    </row>
    <row r="630" spans="1:10" x14ac:dyDescent="0.2">
      <c r="A630" s="8" t="s">
        <v>11</v>
      </c>
      <c r="B630" s="8">
        <v>2023</v>
      </c>
      <c r="C630" s="8" t="s">
        <v>10</v>
      </c>
      <c r="D630" s="8" t="s">
        <v>33</v>
      </c>
      <c r="E630" s="8" t="s">
        <v>36</v>
      </c>
      <c r="F630" s="15">
        <v>261.0579954394837</v>
      </c>
      <c r="G630" s="26">
        <v>37.670706412623915</v>
      </c>
      <c r="H630" s="26">
        <v>8.346155805531047E-2</v>
      </c>
      <c r="J630" s="46" t="e">
        <f>+IF(A630=#REF!,"si","no")</f>
        <v>#REF!</v>
      </c>
    </row>
    <row r="631" spans="1:10" x14ac:dyDescent="0.2">
      <c r="A631" s="8" t="s">
        <v>11</v>
      </c>
      <c r="B631" s="8">
        <v>2023</v>
      </c>
      <c r="C631" s="8" t="s">
        <v>10</v>
      </c>
      <c r="D631" s="8" t="s">
        <v>33</v>
      </c>
      <c r="E631" s="8" t="s">
        <v>42</v>
      </c>
      <c r="F631" s="15">
        <v>5.8657896507122471</v>
      </c>
      <c r="G631" s="26">
        <v>0.8464342930320703</v>
      </c>
      <c r="H631" s="26">
        <v>1.875322541449021E-3</v>
      </c>
      <c r="J631" s="46" t="e">
        <f>+IF(A631=#REF!,"si","no")</f>
        <v>#REF!</v>
      </c>
    </row>
    <row r="632" spans="1:10" x14ac:dyDescent="0.2">
      <c r="A632" s="8" t="s">
        <v>11</v>
      </c>
      <c r="B632" s="8">
        <v>2023</v>
      </c>
      <c r="C632" s="8" t="s">
        <v>10</v>
      </c>
      <c r="D632" s="8" t="s">
        <v>33</v>
      </c>
      <c r="E632" s="8" t="s">
        <v>40</v>
      </c>
      <c r="F632" s="15">
        <v>4082.4651454016234</v>
      </c>
      <c r="G632" s="26">
        <v>589.1003095817639</v>
      </c>
      <c r="H632" s="26">
        <v>1.3051847010780562</v>
      </c>
      <c r="J632" s="46" t="e">
        <f>+IF(A632=#REF!,"si","no")</f>
        <v>#REF!</v>
      </c>
    </row>
    <row r="633" spans="1:10" x14ac:dyDescent="0.2">
      <c r="A633" s="8" t="s">
        <v>11</v>
      </c>
      <c r="B633" s="8">
        <v>2008</v>
      </c>
      <c r="C633" s="8" t="s">
        <v>10</v>
      </c>
      <c r="D633" s="8" t="s">
        <v>37</v>
      </c>
      <c r="E633" s="8" t="s">
        <v>40</v>
      </c>
      <c r="F633" s="15">
        <v>50.9</v>
      </c>
      <c r="G633" s="26">
        <v>7.0357885460414717</v>
      </c>
      <c r="H633" s="26">
        <v>4.2195464105347434E-2</v>
      </c>
      <c r="J633" s="46" t="e">
        <f>+IF(A633=#REF!,"si","no")</f>
        <v>#REF!</v>
      </c>
    </row>
    <row r="634" spans="1:10" x14ac:dyDescent="0.2">
      <c r="A634" s="8" t="s">
        <v>11</v>
      </c>
      <c r="B634" s="8">
        <v>2009</v>
      </c>
      <c r="C634" s="8" t="s">
        <v>10</v>
      </c>
      <c r="D634" s="8" t="s">
        <v>37</v>
      </c>
      <c r="E634" s="8" t="s">
        <v>40</v>
      </c>
      <c r="F634" s="15">
        <v>9.6</v>
      </c>
      <c r="G634" s="26">
        <v>1.3649642751430886</v>
      </c>
      <c r="H634" s="26">
        <v>7.8717698493494283E-3</v>
      </c>
      <c r="J634" s="46" t="e">
        <f>+IF(A634=#REF!,"si","no")</f>
        <v>#REF!</v>
      </c>
    </row>
    <row r="635" spans="1:10" x14ac:dyDescent="0.2">
      <c r="A635" s="8" t="s">
        <v>11</v>
      </c>
      <c r="B635" s="8">
        <v>2010</v>
      </c>
      <c r="C635" s="8" t="s">
        <v>10</v>
      </c>
      <c r="D635" s="8" t="s">
        <v>37</v>
      </c>
      <c r="E635" s="8" t="s">
        <v>40</v>
      </c>
      <c r="F635" s="15">
        <v>59.5</v>
      </c>
      <c r="G635" s="26">
        <v>8.4733493888918225</v>
      </c>
      <c r="H635" s="26">
        <v>4.3121975179864915E-2</v>
      </c>
      <c r="J635" s="46" t="e">
        <f>+IF(A635=#REF!,"si","no")</f>
        <v>#REF!</v>
      </c>
    </row>
    <row r="636" spans="1:10" x14ac:dyDescent="0.2">
      <c r="A636" s="8" t="s">
        <v>11</v>
      </c>
      <c r="B636" s="8">
        <v>2011</v>
      </c>
      <c r="C636" s="8" t="s">
        <v>10</v>
      </c>
      <c r="D636" s="8" t="s">
        <v>37</v>
      </c>
      <c r="E636" s="8" t="s">
        <v>40</v>
      </c>
      <c r="F636" s="15">
        <v>602.4</v>
      </c>
      <c r="G636" s="26">
        <v>86.618923145861856</v>
      </c>
      <c r="H636" s="26">
        <v>0.36146698665958338</v>
      </c>
      <c r="J636" s="46" t="e">
        <f>+IF(A636=#REF!,"si","no")</f>
        <v>#REF!</v>
      </c>
    </row>
    <row r="637" spans="1:10" x14ac:dyDescent="0.2">
      <c r="A637" s="8" t="s">
        <v>11</v>
      </c>
      <c r="B637" s="8">
        <v>2012</v>
      </c>
      <c r="C637" s="8" t="s">
        <v>10</v>
      </c>
      <c r="D637" s="8" t="s">
        <v>37</v>
      </c>
      <c r="E637" s="8" t="s">
        <v>40</v>
      </c>
      <c r="F637" s="15">
        <v>556.20000000000005</v>
      </c>
      <c r="G637" s="26">
        <v>80.346651629998846</v>
      </c>
      <c r="H637" s="26">
        <v>0.29665180796482982</v>
      </c>
      <c r="J637" s="46" t="e">
        <f>+IF(A637=#REF!,"si","no")</f>
        <v>#REF!</v>
      </c>
    </row>
    <row r="638" spans="1:10" x14ac:dyDescent="0.2">
      <c r="A638" s="8" t="s">
        <v>11</v>
      </c>
      <c r="B638" s="8">
        <v>2013</v>
      </c>
      <c r="C638" s="8" t="s">
        <v>10</v>
      </c>
      <c r="D638" s="8" t="s">
        <v>37</v>
      </c>
      <c r="E638" s="8" t="s">
        <v>40</v>
      </c>
      <c r="F638" s="15">
        <v>914.7</v>
      </c>
      <c r="G638" s="26">
        <v>132.23727238919091</v>
      </c>
      <c r="H638" s="26">
        <v>0.43131155794011489</v>
      </c>
      <c r="J638" s="46" t="e">
        <f>+IF(A638=#REF!,"si","no")</f>
        <v>#REF!</v>
      </c>
    </row>
    <row r="639" spans="1:10" x14ac:dyDescent="0.2">
      <c r="A639" s="8" t="s">
        <v>11</v>
      </c>
      <c r="B639" s="8">
        <v>2014</v>
      </c>
      <c r="C639" s="8" t="s">
        <v>10</v>
      </c>
      <c r="D639" s="8" t="s">
        <v>37</v>
      </c>
      <c r="E639" s="8" t="s">
        <v>40</v>
      </c>
      <c r="F639" s="15">
        <v>236.5</v>
      </c>
      <c r="G639" s="26">
        <v>34.219370223204521</v>
      </c>
      <c r="H639" s="26">
        <v>0.10370704105338199</v>
      </c>
      <c r="J639" s="46" t="e">
        <f>+IF(A639=#REF!,"si","no")</f>
        <v>#REF!</v>
      </c>
    </row>
    <row r="640" spans="1:10" x14ac:dyDescent="0.2">
      <c r="A640" s="8" t="s">
        <v>11</v>
      </c>
      <c r="B640" s="8">
        <v>2015</v>
      </c>
      <c r="C640" s="8" t="s">
        <v>10</v>
      </c>
      <c r="D640" s="8" t="s">
        <v>37</v>
      </c>
      <c r="E640" s="8" t="s">
        <v>40</v>
      </c>
      <c r="F640" s="15">
        <v>135.30000000000001</v>
      </c>
      <c r="G640" s="26">
        <v>19.597747838411991</v>
      </c>
      <c r="H640" s="26">
        <v>5.9386757867317487E-2</v>
      </c>
      <c r="J640" s="46" t="e">
        <f>+IF(A640=#REF!,"si","no")</f>
        <v>#REF!</v>
      </c>
    </row>
    <row r="641" spans="1:10" x14ac:dyDescent="0.2">
      <c r="A641" s="8" t="s">
        <v>11</v>
      </c>
      <c r="B641" s="8">
        <v>2016</v>
      </c>
      <c r="C641" s="8" t="s">
        <v>10</v>
      </c>
      <c r="D641" s="8" t="s">
        <v>37</v>
      </c>
      <c r="E641" s="8" t="s">
        <v>40</v>
      </c>
      <c r="F641" s="15">
        <v>567.70000000000005</v>
      </c>
      <c r="G641" s="26">
        <v>82.185705195241383</v>
      </c>
      <c r="H641" s="26">
        <v>0.24214195111168485</v>
      </c>
      <c r="J641" s="46" t="e">
        <f>+IF(A641=#REF!,"si","no")</f>
        <v>#REF!</v>
      </c>
    </row>
    <row r="642" spans="1:10" x14ac:dyDescent="0.2">
      <c r="A642" s="8" t="s">
        <v>11</v>
      </c>
      <c r="B642" s="8">
        <v>2017</v>
      </c>
      <c r="C642" s="8" t="s">
        <v>10</v>
      </c>
      <c r="D642" s="8" t="s">
        <v>37</v>
      </c>
      <c r="E642" s="8" t="s">
        <v>40</v>
      </c>
      <c r="F642" s="15">
        <v>677.57409414000006</v>
      </c>
      <c r="G642" s="26">
        <v>98.020355892426394</v>
      </c>
      <c r="H642" s="26">
        <v>0.26132739115812381</v>
      </c>
      <c r="J642" s="46" t="e">
        <f>+IF(A642=#REF!,"si","no")</f>
        <v>#REF!</v>
      </c>
    </row>
    <row r="643" spans="1:10" x14ac:dyDescent="0.2">
      <c r="A643" s="8" t="s">
        <v>11</v>
      </c>
      <c r="B643" s="8">
        <v>2018</v>
      </c>
      <c r="C643" s="8" t="s">
        <v>10</v>
      </c>
      <c r="D643" s="8" t="s">
        <v>37</v>
      </c>
      <c r="E643" s="8" t="s">
        <v>40</v>
      </c>
      <c r="F643" s="15">
        <v>625.11110568000004</v>
      </c>
      <c r="G643" s="26">
        <v>90.452396507947896</v>
      </c>
      <c r="H643" s="26">
        <v>0.22451644913321883</v>
      </c>
      <c r="J643" s="46" t="e">
        <f>+IF(A643=#REF!,"si","no")</f>
        <v>#REF!</v>
      </c>
    </row>
    <row r="644" spans="1:10" x14ac:dyDescent="0.2">
      <c r="A644" s="8" t="s">
        <v>11</v>
      </c>
      <c r="B644" s="8">
        <v>2019</v>
      </c>
      <c r="C644" s="8" t="s">
        <v>10</v>
      </c>
      <c r="D644" s="8" t="s">
        <v>37</v>
      </c>
      <c r="E644" s="8" t="s">
        <v>40</v>
      </c>
      <c r="F644" s="15">
        <v>603.05479417999993</v>
      </c>
      <c r="G644" s="26">
        <v>87.329892421659338</v>
      </c>
      <c r="H644" s="26">
        <v>0.21354493937867747</v>
      </c>
      <c r="J644" s="46" t="e">
        <f>+IF(A644=#REF!,"si","no")</f>
        <v>#REF!</v>
      </c>
    </row>
    <row r="645" spans="1:10" x14ac:dyDescent="0.2">
      <c r="A645" s="8" t="s">
        <v>11</v>
      </c>
      <c r="B645" s="8">
        <v>2020</v>
      </c>
      <c r="C645" s="8" t="s">
        <v>10</v>
      </c>
      <c r="D645" s="8" t="s">
        <v>37</v>
      </c>
      <c r="E645" s="8" t="s">
        <v>40</v>
      </c>
      <c r="F645" s="15">
        <v>173.19692748000003</v>
      </c>
      <c r="G645" s="26">
        <v>25.100934664046147</v>
      </c>
      <c r="H645" s="26">
        <v>6.8533672900228715E-2</v>
      </c>
      <c r="J645" s="46" t="e">
        <f>+IF(A645=#REF!,"si","no")</f>
        <v>#REF!</v>
      </c>
    </row>
    <row r="646" spans="1:10" x14ac:dyDescent="0.2">
      <c r="A646" s="8" t="s">
        <v>11</v>
      </c>
      <c r="B646" s="8">
        <v>2021</v>
      </c>
      <c r="C646" s="8" t="s">
        <v>10</v>
      </c>
      <c r="D646" s="8" t="s">
        <v>37</v>
      </c>
      <c r="E646" s="8" t="s">
        <v>40</v>
      </c>
      <c r="F646" s="15">
        <v>241.23524718000002</v>
      </c>
      <c r="G646" s="26">
        <v>34.989223497039681</v>
      </c>
      <c r="H646" s="26">
        <v>9.122770586767108E-2</v>
      </c>
      <c r="J646" s="46" t="e">
        <f>+IF(A646=#REF!,"si","no")</f>
        <v>#REF!</v>
      </c>
    </row>
    <row r="647" spans="1:10" x14ac:dyDescent="0.2">
      <c r="A647" s="8" t="s">
        <v>11</v>
      </c>
      <c r="B647" s="8">
        <v>2022</v>
      </c>
      <c r="C647" s="8" t="s">
        <v>10</v>
      </c>
      <c r="D647" s="8" t="s">
        <v>37</v>
      </c>
      <c r="E647" s="8" t="s">
        <v>40</v>
      </c>
      <c r="F647" s="15">
        <v>473.83462924000003</v>
      </c>
      <c r="G647" s="26">
        <v>69.072103387755106</v>
      </c>
      <c r="H647" s="26">
        <v>0.15695250727982046</v>
      </c>
      <c r="J647" s="46" t="e">
        <f>+IF(A647=#REF!,"si","no")</f>
        <v>#REF!</v>
      </c>
    </row>
    <row r="648" spans="1:10" x14ac:dyDescent="0.2">
      <c r="A648" s="8" t="s">
        <v>11</v>
      </c>
      <c r="B648" s="8">
        <v>2023</v>
      </c>
      <c r="C648" s="8" t="s">
        <v>10</v>
      </c>
      <c r="D648" s="8" t="s">
        <v>37</v>
      </c>
      <c r="E648" s="8" t="s">
        <v>40</v>
      </c>
      <c r="F648" s="56">
        <v>369.70140142990101</v>
      </c>
      <c r="G648" s="26">
        <v>53.347965574300289</v>
      </c>
      <c r="H648" s="26">
        <v>0.11819540300470924</v>
      </c>
      <c r="J648" s="46" t="e">
        <f>+IF(A648=#REF!,"si","no")</f>
        <v>#REF!</v>
      </c>
    </row>
    <row r="649" spans="1:10" x14ac:dyDescent="0.2">
      <c r="A649" s="8" t="s">
        <v>12</v>
      </c>
      <c r="B649" s="8">
        <v>2008</v>
      </c>
      <c r="C649" s="8" t="s">
        <v>10</v>
      </c>
      <c r="D649" s="8" t="s">
        <v>41</v>
      </c>
      <c r="E649" s="8" t="s">
        <v>40</v>
      </c>
      <c r="F649" s="56">
        <v>20523.14362074625</v>
      </c>
      <c r="G649" s="15">
        <v>11178.154225521859</v>
      </c>
      <c r="H649" s="26">
        <v>0.65914548370382808</v>
      </c>
      <c r="J649" s="46" t="e">
        <f>+IF(A649=#REF!,"si","no")</f>
        <v>#REF!</v>
      </c>
    </row>
    <row r="650" spans="1:10" x14ac:dyDescent="0.2">
      <c r="A650" s="8" t="s">
        <v>12</v>
      </c>
      <c r="B650" s="8">
        <v>2009</v>
      </c>
      <c r="C650" s="8" t="s">
        <v>10</v>
      </c>
      <c r="D650" s="8" t="s">
        <v>41</v>
      </c>
      <c r="E650" s="8" t="s">
        <v>40</v>
      </c>
      <c r="F650" s="56">
        <v>34555.011007654022</v>
      </c>
      <c r="G650" s="15">
        <v>17282.851294179352</v>
      </c>
      <c r="H650" s="26">
        <v>1.0367660296330938</v>
      </c>
      <c r="J650" s="46" t="e">
        <f>+IF(A650=#REF!,"si","no")</f>
        <v>#REF!</v>
      </c>
    </row>
    <row r="651" spans="1:10" x14ac:dyDescent="0.2">
      <c r="A651" s="8" t="s">
        <v>12</v>
      </c>
      <c r="B651" s="8">
        <v>2010</v>
      </c>
      <c r="C651" s="8" t="s">
        <v>10</v>
      </c>
      <c r="D651" s="8" t="s">
        <v>41</v>
      </c>
      <c r="E651" s="8" t="s">
        <v>40</v>
      </c>
      <c r="F651" s="15">
        <v>40141.706826762289</v>
      </c>
      <c r="G651" s="15">
        <v>22804.769007146708</v>
      </c>
      <c r="H651" s="26">
        <v>1.0324327943468468</v>
      </c>
      <c r="J651" s="46" t="e">
        <f>+IF(A651=#REF!,"si","no")</f>
        <v>#REF!</v>
      </c>
    </row>
    <row r="652" spans="1:10" x14ac:dyDescent="0.2">
      <c r="A652" s="8" t="s">
        <v>12</v>
      </c>
      <c r="B652" s="8">
        <v>2011</v>
      </c>
      <c r="C652" s="8" t="s">
        <v>10</v>
      </c>
      <c r="D652" s="8" t="s">
        <v>41</v>
      </c>
      <c r="E652" s="8" t="s">
        <v>40</v>
      </c>
      <c r="F652" s="56">
        <v>38555.961471946241</v>
      </c>
      <c r="G652" s="15">
        <v>23027.702132531569</v>
      </c>
      <c r="H652" s="26">
        <v>0.88021114918172605</v>
      </c>
      <c r="J652" s="46" t="e">
        <f>+IF(A652=#REF!,"si","no")</f>
        <v>#REF!</v>
      </c>
    </row>
    <row r="653" spans="1:10" x14ac:dyDescent="0.2">
      <c r="A653" s="8" t="s">
        <v>12</v>
      </c>
      <c r="B653" s="8">
        <v>2012</v>
      </c>
      <c r="C653" s="8" t="s">
        <v>10</v>
      </c>
      <c r="D653" s="8" t="s">
        <v>41</v>
      </c>
      <c r="E653" s="8" t="s">
        <v>40</v>
      </c>
      <c r="F653" s="56">
        <v>38243.146062000968</v>
      </c>
      <c r="G653" s="15">
        <v>19570.005338771571</v>
      </c>
      <c r="H653" s="26">
        <v>0.79384150293474076</v>
      </c>
      <c r="J653" s="46" t="e">
        <f>+IF(A653=#REF!,"si","no")</f>
        <v>#REF!</v>
      </c>
    </row>
    <row r="654" spans="1:10" x14ac:dyDescent="0.2">
      <c r="A654" s="8" t="s">
        <v>12</v>
      </c>
      <c r="B654" s="8">
        <v>2013</v>
      </c>
      <c r="C654" s="8" t="s">
        <v>10</v>
      </c>
      <c r="D654" s="8" t="s">
        <v>41</v>
      </c>
      <c r="E654" s="8" t="s">
        <v>40</v>
      </c>
      <c r="F654" s="56">
        <v>46581.123926141023</v>
      </c>
      <c r="G654" s="15">
        <v>21577.641740893097</v>
      </c>
      <c r="H654" s="26">
        <v>0.87259272028593415</v>
      </c>
      <c r="J654" s="46" t="e">
        <f>+IF(A654=#REF!,"si","no")</f>
        <v>#REF!</v>
      </c>
    </row>
    <row r="655" spans="1:10" x14ac:dyDescent="0.2">
      <c r="A655" s="8" t="s">
        <v>12</v>
      </c>
      <c r="B655" s="8">
        <v>2014</v>
      </c>
      <c r="C655" s="8" t="s">
        <v>10</v>
      </c>
      <c r="D655" s="8" t="s">
        <v>41</v>
      </c>
      <c r="E655" s="8" t="s">
        <v>40</v>
      </c>
      <c r="F655" s="15">
        <v>49845.944368998331</v>
      </c>
      <c r="G655" s="15">
        <v>21172.068767857087</v>
      </c>
      <c r="H655" s="26">
        <v>0.86203955566277513</v>
      </c>
      <c r="J655" s="46" t="e">
        <f>+IF(A655=#REF!,"si","no")</f>
        <v>#REF!</v>
      </c>
    </row>
    <row r="656" spans="1:10" x14ac:dyDescent="0.2">
      <c r="A656" s="8" t="s">
        <v>12</v>
      </c>
      <c r="B656" s="8">
        <v>2015</v>
      </c>
      <c r="C656" s="8" t="s">
        <v>10</v>
      </c>
      <c r="D656" s="8" t="s">
        <v>41</v>
      </c>
      <c r="E656" s="8" t="s">
        <v>40</v>
      </c>
      <c r="F656" s="56">
        <v>33425.64055765255</v>
      </c>
      <c r="G656" s="15">
        <v>10032.973057032888</v>
      </c>
      <c r="H656" s="26">
        <v>0.55670326573715712</v>
      </c>
      <c r="J656" s="46" t="e">
        <f>+IF(A656=#REF!,"si","no")</f>
        <v>#REF!</v>
      </c>
    </row>
    <row r="657" spans="1:10" x14ac:dyDescent="0.2">
      <c r="A657" s="8" t="s">
        <v>12</v>
      </c>
      <c r="B657" s="8">
        <v>2016</v>
      </c>
      <c r="C657" s="8" t="s">
        <v>10</v>
      </c>
      <c r="D657" s="8" t="s">
        <v>41</v>
      </c>
      <c r="E657" s="8" t="s">
        <v>40</v>
      </c>
      <c r="F657" s="56">
        <v>31524.331683322733</v>
      </c>
      <c r="G657" s="15">
        <v>9047.8840828237298</v>
      </c>
      <c r="H657" s="26">
        <v>0.50386579128092435</v>
      </c>
      <c r="J657" s="46" t="e">
        <f>+IF(A657=#REF!,"si","no")</f>
        <v>#REF!</v>
      </c>
    </row>
    <row r="658" spans="1:10" x14ac:dyDescent="0.2">
      <c r="A658" s="8" t="s">
        <v>12</v>
      </c>
      <c r="B658" s="8">
        <v>2017</v>
      </c>
      <c r="C658" s="8" t="s">
        <v>10</v>
      </c>
      <c r="D658" s="8" t="s">
        <v>41</v>
      </c>
      <c r="E658" s="8" t="s">
        <v>40</v>
      </c>
      <c r="F658" s="56">
        <v>37655.587450691142</v>
      </c>
      <c r="G658" s="15">
        <v>11795.860457757395</v>
      </c>
      <c r="H658" s="26">
        <v>0.57182683346986751</v>
      </c>
      <c r="J658" s="46" t="e">
        <f>+IF(A658=#REF!,"si","no")</f>
        <v>#REF!</v>
      </c>
    </row>
    <row r="659" spans="1:10" x14ac:dyDescent="0.2">
      <c r="A659" s="8" t="s">
        <v>12</v>
      </c>
      <c r="B659" s="8">
        <v>2018</v>
      </c>
      <c r="C659" s="8" t="s">
        <v>10</v>
      </c>
      <c r="D659" s="8" t="s">
        <v>41</v>
      </c>
      <c r="E659" s="8" t="s">
        <v>40</v>
      </c>
      <c r="F659" s="15">
        <v>31225.25848955951</v>
      </c>
      <c r="G659" s="15">
        <v>8541.4372416111037</v>
      </c>
      <c r="H659" s="26">
        <v>0.45301382397513301</v>
      </c>
      <c r="J659" s="46" t="e">
        <f>+IF(A659=#REF!,"si","no")</f>
        <v>#REF!</v>
      </c>
    </row>
    <row r="660" spans="1:10" x14ac:dyDescent="0.2">
      <c r="A660" s="8" t="s">
        <v>12</v>
      </c>
      <c r="B660" s="8">
        <v>2019</v>
      </c>
      <c r="C660" s="8" t="s">
        <v>10</v>
      </c>
      <c r="D660" s="8" t="s">
        <v>41</v>
      </c>
      <c r="E660" s="8" t="s">
        <v>40</v>
      </c>
      <c r="F660" s="56">
        <v>26859.523926508231</v>
      </c>
      <c r="G660" s="15">
        <v>6808.2111254913725</v>
      </c>
      <c r="H660" s="26">
        <v>0.37005742540173758</v>
      </c>
      <c r="J660" s="46" t="e">
        <f>+IF(A660=#REF!,"si","no")</f>
        <v>#REF!</v>
      </c>
    </row>
    <row r="661" spans="1:10" x14ac:dyDescent="0.2">
      <c r="A661" s="8" t="s">
        <v>12</v>
      </c>
      <c r="B661" s="8">
        <v>2020</v>
      </c>
      <c r="C661" s="8" t="s">
        <v>10</v>
      </c>
      <c r="D661" s="8" t="s">
        <v>41</v>
      </c>
      <c r="E661" s="8" t="s">
        <v>40</v>
      </c>
      <c r="F661" s="56">
        <v>25790.585396806215</v>
      </c>
      <c r="G661" s="15">
        <v>6431.3835346785945</v>
      </c>
      <c r="H661" s="26">
        <v>0.44594820942370594</v>
      </c>
      <c r="J661" s="46" t="e">
        <f>+IF(A661=#REF!,"si","no")</f>
        <v>#REF!</v>
      </c>
    </row>
    <row r="662" spans="1:10" x14ac:dyDescent="0.2">
      <c r="A662" s="8" t="s">
        <v>12</v>
      </c>
      <c r="B662" s="8">
        <v>2021</v>
      </c>
      <c r="C662" s="8" t="s">
        <v>10</v>
      </c>
      <c r="D662" s="8" t="s">
        <v>41</v>
      </c>
      <c r="E662" s="8" t="s">
        <v>40</v>
      </c>
      <c r="F662" s="56">
        <v>42683.013379650474</v>
      </c>
      <c r="G662" s="15">
        <v>8275.9114647892347</v>
      </c>
      <c r="H662" s="26">
        <v>0.6357674050325135</v>
      </c>
      <c r="J662" s="46" t="e">
        <f>+IF(A662=#REF!,"si","no")</f>
        <v>#REF!</v>
      </c>
    </row>
    <row r="663" spans="1:10" x14ac:dyDescent="0.2">
      <c r="A663" s="8" t="s">
        <v>12</v>
      </c>
      <c r="B663" s="8">
        <v>2022</v>
      </c>
      <c r="C663" s="8" t="s">
        <v>10</v>
      </c>
      <c r="D663" s="8" t="s">
        <v>41</v>
      </c>
      <c r="E663" s="8" t="s">
        <v>40</v>
      </c>
      <c r="F663" s="15">
        <v>88648.253413826314</v>
      </c>
      <c r="G663" s="15">
        <v>17188.221699239228</v>
      </c>
      <c r="H663" s="26">
        <v>0.89329650113969339</v>
      </c>
      <c r="J663" s="46" t="e">
        <f>+IF(A663=#REF!,"si","no")</f>
        <v>#REF!</v>
      </c>
    </row>
    <row r="664" spans="1:10" x14ac:dyDescent="0.2">
      <c r="A664" s="8" t="s">
        <v>12</v>
      </c>
      <c r="B664" s="8">
        <v>2008</v>
      </c>
      <c r="C664" s="8" t="s">
        <v>10</v>
      </c>
      <c r="D664" s="8" t="s">
        <v>25</v>
      </c>
      <c r="E664" s="8" t="s">
        <v>26</v>
      </c>
      <c r="F664" s="56">
        <v>1676.8447316502441</v>
      </c>
      <c r="G664" s="15">
        <v>913.31178931537806</v>
      </c>
      <c r="H664" s="26">
        <v>5.3855522924008387E-2</v>
      </c>
      <c r="J664" s="46" t="e">
        <f>+IF(A664=#REF!,"si","no")</f>
        <v>#REF!</v>
      </c>
    </row>
    <row r="665" spans="1:10" x14ac:dyDescent="0.2">
      <c r="A665" s="8" t="s">
        <v>12</v>
      </c>
      <c r="B665" s="8">
        <v>2008</v>
      </c>
      <c r="C665" s="8" t="s">
        <v>10</v>
      </c>
      <c r="D665" s="8" t="s">
        <v>25</v>
      </c>
      <c r="E665" s="8" t="s">
        <v>27</v>
      </c>
      <c r="F665" s="56"/>
      <c r="G665" s="15"/>
      <c r="H665" s="26"/>
      <c r="J665" s="46" t="e">
        <f>+IF(A665=#REF!,"si","no")</f>
        <v>#REF!</v>
      </c>
    </row>
    <row r="666" spans="1:10" x14ac:dyDescent="0.2">
      <c r="A666" s="8" t="s">
        <v>12</v>
      </c>
      <c r="B666" s="8">
        <v>2008</v>
      </c>
      <c r="C666" s="8" t="s">
        <v>10</v>
      </c>
      <c r="D666" s="8" t="s">
        <v>25</v>
      </c>
      <c r="E666" s="8" t="s">
        <v>28</v>
      </c>
      <c r="F666" s="56">
        <v>536.73276903765191</v>
      </c>
      <c r="G666" s="15">
        <v>292.33736220260977</v>
      </c>
      <c r="H666" s="26">
        <v>1.723834258555727E-2</v>
      </c>
      <c r="J666" s="46" t="e">
        <f>+IF(A666=#REF!,"si","no")</f>
        <v>#REF!</v>
      </c>
    </row>
    <row r="667" spans="1:10" x14ac:dyDescent="0.2">
      <c r="A667" s="8" t="s">
        <v>12</v>
      </c>
      <c r="B667" s="8">
        <v>2008</v>
      </c>
      <c r="C667" s="8" t="s">
        <v>10</v>
      </c>
      <c r="D667" s="8" t="s">
        <v>25</v>
      </c>
      <c r="E667" s="8" t="s">
        <v>40</v>
      </c>
      <c r="F667" s="15">
        <v>2213.5775006878957</v>
      </c>
      <c r="G667" s="15">
        <v>1205.6491515179878</v>
      </c>
      <c r="H667" s="26">
        <v>7.1093865509565646E-2</v>
      </c>
      <c r="J667" s="46" t="e">
        <f>+IF(A667=#REF!,"si","no")</f>
        <v>#REF!</v>
      </c>
    </row>
    <row r="668" spans="1:10" x14ac:dyDescent="0.2">
      <c r="A668" s="8" t="s">
        <v>12</v>
      </c>
      <c r="B668" s="8">
        <v>2009</v>
      </c>
      <c r="C668" s="8" t="s">
        <v>10</v>
      </c>
      <c r="D668" s="8" t="s">
        <v>25</v>
      </c>
      <c r="E668" s="8" t="s">
        <v>26</v>
      </c>
      <c r="F668" s="15">
        <v>2581.929350545186</v>
      </c>
      <c r="G668" s="15">
        <v>1291.3641094678105</v>
      </c>
      <c r="H668" s="26">
        <v>7.7466525505228603E-2</v>
      </c>
      <c r="J668" s="46" t="e">
        <f>+IF(A668=#REF!,"si","no")</f>
        <v>#REF!</v>
      </c>
    </row>
    <row r="669" spans="1:10" x14ac:dyDescent="0.2">
      <c r="A669" s="8" t="s">
        <v>12</v>
      </c>
      <c r="B669" s="8">
        <v>2009</v>
      </c>
      <c r="C669" s="8" t="s">
        <v>10</v>
      </c>
      <c r="D669" s="8" t="s">
        <v>25</v>
      </c>
      <c r="E669" s="8" t="s">
        <v>27</v>
      </c>
      <c r="F669" s="15"/>
      <c r="G669" s="15"/>
      <c r="H669" s="26"/>
      <c r="J669" s="46" t="e">
        <f>+IF(A669=#REF!,"si","no")</f>
        <v>#REF!</v>
      </c>
    </row>
    <row r="670" spans="1:10" x14ac:dyDescent="0.2">
      <c r="A670" s="8" t="s">
        <v>12</v>
      </c>
      <c r="B670" s="8">
        <v>2009</v>
      </c>
      <c r="C670" s="8" t="s">
        <v>10</v>
      </c>
      <c r="D670" s="8" t="s">
        <v>25</v>
      </c>
      <c r="E670" s="8" t="s">
        <v>28</v>
      </c>
      <c r="F670" s="15">
        <v>605.75540325641555</v>
      </c>
      <c r="G670" s="15">
        <v>302.97141427063434</v>
      </c>
      <c r="H670" s="26">
        <v>1.8174690328526828E-2</v>
      </c>
      <c r="J670" s="46" t="e">
        <f>+IF(A670=#REF!,"si","no")</f>
        <v>#REF!</v>
      </c>
    </row>
    <row r="671" spans="1:10" x14ac:dyDescent="0.2">
      <c r="A671" s="8" t="s">
        <v>12</v>
      </c>
      <c r="B671" s="8">
        <v>2009</v>
      </c>
      <c r="C671" s="8" t="s">
        <v>10</v>
      </c>
      <c r="D671" s="8" t="s">
        <v>25</v>
      </c>
      <c r="E671" s="8" t="s">
        <v>40</v>
      </c>
      <c r="F671" s="15">
        <v>3187.6847538016018</v>
      </c>
      <c r="G671" s="15">
        <v>1594.3355237384449</v>
      </c>
      <c r="H671" s="26">
        <v>9.5641215833755427E-2</v>
      </c>
      <c r="J671" s="46" t="e">
        <f>+IF(A671=#REF!,"si","no")</f>
        <v>#REF!</v>
      </c>
    </row>
    <row r="672" spans="1:10" x14ac:dyDescent="0.2">
      <c r="A672" s="8" t="s">
        <v>12</v>
      </c>
      <c r="B672" s="8">
        <v>2010</v>
      </c>
      <c r="C672" s="8" t="s">
        <v>10</v>
      </c>
      <c r="D672" s="8" t="s">
        <v>25</v>
      </c>
      <c r="E672" s="8" t="s">
        <v>26</v>
      </c>
      <c r="F672" s="15">
        <v>2371.363534141361</v>
      </c>
      <c r="G672" s="15">
        <v>1347.1872997690016</v>
      </c>
      <c r="H672" s="26">
        <v>6.0990766798524033E-2</v>
      </c>
      <c r="J672" s="46" t="e">
        <f>+IF(A672=#REF!,"si","no")</f>
        <v>#REF!</v>
      </c>
    </row>
    <row r="673" spans="1:10" x14ac:dyDescent="0.2">
      <c r="A673" s="8" t="s">
        <v>12</v>
      </c>
      <c r="B673" s="8">
        <v>2010</v>
      </c>
      <c r="C673" s="8" t="s">
        <v>10</v>
      </c>
      <c r="D673" s="8" t="s">
        <v>25</v>
      </c>
      <c r="E673" s="8" t="s">
        <v>27</v>
      </c>
      <c r="F673" s="15"/>
      <c r="G673" s="15"/>
      <c r="H673" s="26"/>
      <c r="J673" s="46" t="e">
        <f>+IF(A673=#REF!,"si","no")</f>
        <v>#REF!</v>
      </c>
    </row>
    <row r="674" spans="1:10" x14ac:dyDescent="0.2">
      <c r="A674" s="8" t="s">
        <v>12</v>
      </c>
      <c r="B674" s="8">
        <v>2010</v>
      </c>
      <c r="C674" s="8" t="s">
        <v>10</v>
      </c>
      <c r="D674" s="8" t="s">
        <v>25</v>
      </c>
      <c r="E674" s="8" t="s">
        <v>28</v>
      </c>
      <c r="F674" s="15">
        <v>557.42423526494326</v>
      </c>
      <c r="G674" s="15">
        <v>316.67639293622278</v>
      </c>
      <c r="H674" s="26">
        <v>1.4336786009994825E-2</v>
      </c>
      <c r="J674" s="46" t="e">
        <f>+IF(A674=#REF!,"si","no")</f>
        <v>#REF!</v>
      </c>
    </row>
    <row r="675" spans="1:10" x14ac:dyDescent="0.2">
      <c r="A675" s="8" t="s">
        <v>12</v>
      </c>
      <c r="B675" s="8">
        <v>2010</v>
      </c>
      <c r="C675" s="8" t="s">
        <v>10</v>
      </c>
      <c r="D675" s="8" t="s">
        <v>25</v>
      </c>
      <c r="E675" s="8" t="s">
        <v>40</v>
      </c>
      <c r="F675" s="15">
        <v>2928.7877694063045</v>
      </c>
      <c r="G675" s="15">
        <v>1663.8636927052246</v>
      </c>
      <c r="H675" s="26">
        <v>7.5327552808518869E-2</v>
      </c>
      <c r="J675" s="46" t="e">
        <f>+IF(A675=#REF!,"si","no")</f>
        <v>#REF!</v>
      </c>
    </row>
    <row r="676" spans="1:10" x14ac:dyDescent="0.2">
      <c r="A676" s="8" t="s">
        <v>12</v>
      </c>
      <c r="B676" s="8">
        <v>2011</v>
      </c>
      <c r="C676" s="8" t="s">
        <v>10</v>
      </c>
      <c r="D676" s="8" t="s">
        <v>25</v>
      </c>
      <c r="E676" s="8" t="s">
        <v>26</v>
      </c>
      <c r="F676" s="15">
        <v>2107.1318970157472</v>
      </c>
      <c r="G676" s="15">
        <v>1258.4929496244119</v>
      </c>
      <c r="H676" s="26">
        <v>4.8104648872502313E-2</v>
      </c>
      <c r="J676" s="46" t="e">
        <f>+IF(A676=#REF!,"si","no")</f>
        <v>#REF!</v>
      </c>
    </row>
    <row r="677" spans="1:10" x14ac:dyDescent="0.2">
      <c r="A677" s="8" t="s">
        <v>12</v>
      </c>
      <c r="B677" s="8">
        <v>2011</v>
      </c>
      <c r="C677" s="8" t="s">
        <v>10</v>
      </c>
      <c r="D677" s="8" t="s">
        <v>25</v>
      </c>
      <c r="E677" s="8" t="s">
        <v>27</v>
      </c>
      <c r="F677" s="15"/>
      <c r="G677" s="15"/>
      <c r="H677" s="26"/>
      <c r="J677" s="46" t="e">
        <f>+IF(A677=#REF!,"si","no")</f>
        <v>#REF!</v>
      </c>
    </row>
    <row r="678" spans="1:10" x14ac:dyDescent="0.2">
      <c r="A678" s="8" t="s">
        <v>12</v>
      </c>
      <c r="B678" s="8">
        <v>2011</v>
      </c>
      <c r="C678" s="8" t="s">
        <v>10</v>
      </c>
      <c r="D678" s="8" t="s">
        <v>25</v>
      </c>
      <c r="E678" s="8" t="s">
        <v>28</v>
      </c>
      <c r="F678" s="15">
        <v>328.80284454270907</v>
      </c>
      <c r="G678" s="15">
        <v>196.37881342857321</v>
      </c>
      <c r="H678" s="26">
        <v>7.5063860062143887E-3</v>
      </c>
      <c r="J678" s="46" t="e">
        <f>+IF(A678=#REF!,"si","no")</f>
        <v>#REF!</v>
      </c>
    </row>
    <row r="679" spans="1:10" x14ac:dyDescent="0.2">
      <c r="A679" s="8" t="s">
        <v>12</v>
      </c>
      <c r="B679" s="8">
        <v>2011</v>
      </c>
      <c r="C679" s="8" t="s">
        <v>10</v>
      </c>
      <c r="D679" s="8" t="s">
        <v>25</v>
      </c>
      <c r="E679" s="8" t="s">
        <v>40</v>
      </c>
      <c r="F679" s="15">
        <v>2435.9347415584562</v>
      </c>
      <c r="G679" s="15">
        <v>1454.8717630529852</v>
      </c>
      <c r="H679" s="26">
        <v>5.56110348787167E-2</v>
      </c>
      <c r="J679" s="46" t="e">
        <f>+IF(A679=#REF!,"si","no")</f>
        <v>#REF!</v>
      </c>
    </row>
    <row r="680" spans="1:10" x14ac:dyDescent="0.2">
      <c r="A680" s="8" t="s">
        <v>12</v>
      </c>
      <c r="B680" s="8">
        <v>2012</v>
      </c>
      <c r="C680" s="8" t="s">
        <v>10</v>
      </c>
      <c r="D680" s="8" t="s">
        <v>25</v>
      </c>
      <c r="E680" s="8" t="s">
        <v>26</v>
      </c>
      <c r="F680" s="15">
        <v>4331.3993226811463</v>
      </c>
      <c r="G680" s="15">
        <v>2216.4888770342573</v>
      </c>
      <c r="H680" s="26">
        <v>8.9910085915871227E-2</v>
      </c>
      <c r="J680" s="46" t="e">
        <f>+IF(A680=#REF!,"si","no")</f>
        <v>#REF!</v>
      </c>
    </row>
    <row r="681" spans="1:10" x14ac:dyDescent="0.2">
      <c r="A681" s="8" t="s">
        <v>12</v>
      </c>
      <c r="B681" s="8">
        <v>2012</v>
      </c>
      <c r="C681" s="8" t="s">
        <v>10</v>
      </c>
      <c r="D681" s="8" t="s">
        <v>25</v>
      </c>
      <c r="E681" s="8" t="s">
        <v>27</v>
      </c>
      <c r="F681" s="15"/>
      <c r="G681" s="15"/>
      <c r="H681" s="26"/>
      <c r="J681" s="46" t="e">
        <f>+IF(A681=#REF!,"si","no")</f>
        <v>#REF!</v>
      </c>
    </row>
    <row r="682" spans="1:10" x14ac:dyDescent="0.2">
      <c r="A682" s="8" t="s">
        <v>12</v>
      </c>
      <c r="B682" s="8">
        <v>2012</v>
      </c>
      <c r="C682" s="8" t="s">
        <v>10</v>
      </c>
      <c r="D682" s="8" t="s">
        <v>25</v>
      </c>
      <c r="E682" s="8" t="s">
        <v>28</v>
      </c>
      <c r="F682" s="15">
        <v>138.84273007921308</v>
      </c>
      <c r="G682" s="15">
        <v>71.04941012161207</v>
      </c>
      <c r="H682" s="26">
        <v>2.8820620913079281E-3</v>
      </c>
      <c r="J682" s="46" t="e">
        <f>+IF(A682=#REF!,"si","no")</f>
        <v>#REF!</v>
      </c>
    </row>
    <row r="683" spans="1:10" x14ac:dyDescent="0.2">
      <c r="A683" s="8" t="s">
        <v>12</v>
      </c>
      <c r="B683" s="8">
        <v>2012</v>
      </c>
      <c r="C683" s="8" t="s">
        <v>10</v>
      </c>
      <c r="D683" s="8" t="s">
        <v>25</v>
      </c>
      <c r="E683" s="8" t="s">
        <v>40</v>
      </c>
      <c r="F683" s="15">
        <v>4470.242052760359</v>
      </c>
      <c r="G683" s="15">
        <v>2287.5382871558691</v>
      </c>
      <c r="H683" s="26">
        <v>9.2792148007179151E-2</v>
      </c>
      <c r="J683" s="46" t="e">
        <f>+IF(A683=#REF!,"si","no")</f>
        <v>#REF!</v>
      </c>
    </row>
    <row r="684" spans="1:10" x14ac:dyDescent="0.2">
      <c r="A684" s="8" t="s">
        <v>12</v>
      </c>
      <c r="B684" s="8">
        <v>2013</v>
      </c>
      <c r="C684" s="8" t="s">
        <v>10</v>
      </c>
      <c r="D684" s="8" t="s">
        <v>25</v>
      </c>
      <c r="E684" s="8" t="s">
        <v>26</v>
      </c>
      <c r="F684" s="15">
        <v>4462.5180155944508</v>
      </c>
      <c r="G684" s="15">
        <v>2067.1595463316116</v>
      </c>
      <c r="H684" s="26">
        <v>8.3595250744202959E-2</v>
      </c>
      <c r="J684" s="46" t="e">
        <f>+IF(A684=#REF!,"si","no")</f>
        <v>#REF!</v>
      </c>
    </row>
    <row r="685" spans="1:10" x14ac:dyDescent="0.2">
      <c r="A685" s="8" t="s">
        <v>12</v>
      </c>
      <c r="B685" s="8">
        <v>2013</v>
      </c>
      <c r="C685" s="8" t="s">
        <v>10</v>
      </c>
      <c r="D685" s="8" t="s">
        <v>25</v>
      </c>
      <c r="E685" s="8" t="s">
        <v>27</v>
      </c>
      <c r="F685" s="15"/>
      <c r="G685" s="15"/>
      <c r="H685" s="26"/>
      <c r="J685" s="46" t="e">
        <f>+IF(A685=#REF!,"si","no")</f>
        <v>#REF!</v>
      </c>
    </row>
    <row r="686" spans="1:10" x14ac:dyDescent="0.2">
      <c r="A686" s="8" t="s">
        <v>12</v>
      </c>
      <c r="B686" s="8">
        <v>2013</v>
      </c>
      <c r="C686" s="8" t="s">
        <v>10</v>
      </c>
      <c r="D686" s="8" t="s">
        <v>25</v>
      </c>
      <c r="E686" s="8" t="s">
        <v>28</v>
      </c>
      <c r="F686" s="15">
        <v>162.19158979072961</v>
      </c>
      <c r="G686" s="15">
        <v>75.131549497161075</v>
      </c>
      <c r="H686" s="26">
        <v>3.0382950992637807E-3</v>
      </c>
      <c r="J686" s="46" t="e">
        <f>+IF(A686=#REF!,"si","no")</f>
        <v>#REF!</v>
      </c>
    </row>
    <row r="687" spans="1:10" x14ac:dyDescent="0.2">
      <c r="A687" s="8" t="s">
        <v>12</v>
      </c>
      <c r="B687" s="8">
        <v>2013</v>
      </c>
      <c r="C687" s="8" t="s">
        <v>10</v>
      </c>
      <c r="D687" s="8" t="s">
        <v>25</v>
      </c>
      <c r="E687" s="8" t="s">
        <v>40</v>
      </c>
      <c r="F687" s="15">
        <v>4624.7096053851801</v>
      </c>
      <c r="G687" s="15">
        <v>2142.2910958287725</v>
      </c>
      <c r="H687" s="26">
        <v>8.6633545843466733E-2</v>
      </c>
      <c r="J687" s="46" t="e">
        <f>+IF(A687=#REF!,"si","no")</f>
        <v>#REF!</v>
      </c>
    </row>
    <row r="688" spans="1:10" x14ac:dyDescent="0.2">
      <c r="A688" s="8" t="s">
        <v>12</v>
      </c>
      <c r="B688" s="8">
        <v>2014</v>
      </c>
      <c r="C688" s="8" t="s">
        <v>10</v>
      </c>
      <c r="D688" s="8" t="s">
        <v>25</v>
      </c>
      <c r="E688" s="8" t="s">
        <v>26</v>
      </c>
      <c r="F688" s="15">
        <v>4307.0063071200348</v>
      </c>
      <c r="G688" s="15">
        <v>1829.4012656856003</v>
      </c>
      <c r="H688" s="26">
        <v>7.4485694879034239E-2</v>
      </c>
      <c r="J688" s="46" t="e">
        <f>+IF(A688=#REF!,"si","no")</f>
        <v>#REF!</v>
      </c>
    </row>
    <row r="689" spans="1:10" x14ac:dyDescent="0.2">
      <c r="A689" s="8" t="s">
        <v>12</v>
      </c>
      <c r="B689" s="8">
        <v>2014</v>
      </c>
      <c r="C689" s="8" t="s">
        <v>10</v>
      </c>
      <c r="D689" s="8" t="s">
        <v>25</v>
      </c>
      <c r="E689" s="8" t="s">
        <v>27</v>
      </c>
      <c r="F689" s="15"/>
      <c r="G689" s="15"/>
      <c r="H689" s="26"/>
      <c r="J689" s="46" t="e">
        <f>+IF(A689=#REF!,"si","no")</f>
        <v>#REF!</v>
      </c>
    </row>
    <row r="690" spans="1:10" x14ac:dyDescent="0.2">
      <c r="A690" s="8" t="s">
        <v>12</v>
      </c>
      <c r="B690" s="8">
        <v>2014</v>
      </c>
      <c r="C690" s="8" t="s">
        <v>10</v>
      </c>
      <c r="D690" s="8" t="s">
        <v>25</v>
      </c>
      <c r="E690" s="8" t="s">
        <v>28</v>
      </c>
      <c r="F690" s="15">
        <v>149.11167400680722</v>
      </c>
      <c r="G690" s="15">
        <v>63.335195192447934</v>
      </c>
      <c r="H690" s="26">
        <v>2.5787486390749614E-3</v>
      </c>
      <c r="J690" s="46" t="e">
        <f>+IF(A690=#REF!,"si","no")</f>
        <v>#REF!</v>
      </c>
    </row>
    <row r="691" spans="1:10" x14ac:dyDescent="0.2">
      <c r="A691" s="8" t="s">
        <v>12</v>
      </c>
      <c r="B691" s="8">
        <v>2014</v>
      </c>
      <c r="C691" s="8" t="s">
        <v>10</v>
      </c>
      <c r="D691" s="8" t="s">
        <v>25</v>
      </c>
      <c r="E691" s="8" t="s">
        <v>40</v>
      </c>
      <c r="F691" s="15">
        <v>4456.1179811268421</v>
      </c>
      <c r="G691" s="15">
        <v>1892.7364608780483</v>
      </c>
      <c r="H691" s="26">
        <v>7.7064443518109205E-2</v>
      </c>
      <c r="J691" s="46" t="e">
        <f>+IF(A691=#REF!,"si","no")</f>
        <v>#REF!</v>
      </c>
    </row>
    <row r="692" spans="1:10" x14ac:dyDescent="0.2">
      <c r="A692" s="8" t="s">
        <v>12</v>
      </c>
      <c r="B692" s="8">
        <v>2015</v>
      </c>
      <c r="C692" s="8" t="s">
        <v>10</v>
      </c>
      <c r="D692" s="8" t="s">
        <v>25</v>
      </c>
      <c r="E692" s="8" t="s">
        <v>26</v>
      </c>
      <c r="F692" s="15">
        <v>2439.150143167195</v>
      </c>
      <c r="G692" s="15">
        <v>732.13040229536341</v>
      </c>
      <c r="H692" s="26">
        <v>4.0623988880104031E-2</v>
      </c>
      <c r="J692" s="46" t="e">
        <f>+IF(A692=#REF!,"si","no")</f>
        <v>#REF!</v>
      </c>
    </row>
    <row r="693" spans="1:10" x14ac:dyDescent="0.2">
      <c r="A693" s="8" t="s">
        <v>12</v>
      </c>
      <c r="B693" s="8">
        <v>2015</v>
      </c>
      <c r="C693" s="8" t="s">
        <v>10</v>
      </c>
      <c r="D693" s="8" t="s">
        <v>25</v>
      </c>
      <c r="E693" s="8" t="s">
        <v>27</v>
      </c>
      <c r="F693" s="15"/>
      <c r="G693" s="15"/>
      <c r="H693" s="26"/>
      <c r="J693" s="46" t="e">
        <f>+IF(A693=#REF!,"si","no")</f>
        <v>#REF!</v>
      </c>
    </row>
    <row r="694" spans="1:10" x14ac:dyDescent="0.2">
      <c r="A694" s="8" t="s">
        <v>12</v>
      </c>
      <c r="B694" s="8">
        <v>2015</v>
      </c>
      <c r="C694" s="8" t="s">
        <v>10</v>
      </c>
      <c r="D694" s="8" t="s">
        <v>25</v>
      </c>
      <c r="E694" s="8" t="s">
        <v>28</v>
      </c>
      <c r="F694" s="15">
        <v>30.972040983058349</v>
      </c>
      <c r="G694" s="15">
        <v>9.296505542455515</v>
      </c>
      <c r="H694" s="26">
        <v>5.1583862191284665E-4</v>
      </c>
      <c r="J694" s="46" t="e">
        <f>+IF(A694=#REF!,"si","no")</f>
        <v>#REF!</v>
      </c>
    </row>
    <row r="695" spans="1:10" x14ac:dyDescent="0.2">
      <c r="A695" s="8" t="s">
        <v>12</v>
      </c>
      <c r="B695" s="8">
        <v>2015</v>
      </c>
      <c r="C695" s="8" t="s">
        <v>10</v>
      </c>
      <c r="D695" s="8" t="s">
        <v>25</v>
      </c>
      <c r="E695" s="8" t="s">
        <v>40</v>
      </c>
      <c r="F695" s="15">
        <v>2470.1221841502534</v>
      </c>
      <c r="G695" s="15">
        <v>741.42690783781893</v>
      </c>
      <c r="H695" s="26">
        <v>4.1139827502016876E-2</v>
      </c>
      <c r="J695" s="46" t="e">
        <f>+IF(A695=#REF!,"si","no")</f>
        <v>#REF!</v>
      </c>
    </row>
    <row r="696" spans="1:10" x14ac:dyDescent="0.2">
      <c r="A696" s="8" t="s">
        <v>12</v>
      </c>
      <c r="B696" s="8">
        <v>2016</v>
      </c>
      <c r="C696" s="8" t="s">
        <v>10</v>
      </c>
      <c r="D696" s="8" t="s">
        <v>25</v>
      </c>
      <c r="E696" s="8" t="s">
        <v>26</v>
      </c>
      <c r="F696" s="15">
        <v>3531.0141345405927</v>
      </c>
      <c r="G696" s="15">
        <v>1013.4459599356693</v>
      </c>
      <c r="H696" s="26">
        <v>5.6437587600489836E-2</v>
      </c>
      <c r="J696" s="46" t="e">
        <f>+IF(A696=#REF!,"si","no")</f>
        <v>#REF!</v>
      </c>
    </row>
    <row r="697" spans="1:10" x14ac:dyDescent="0.2">
      <c r="A697" s="8" t="s">
        <v>12</v>
      </c>
      <c r="B697" s="8">
        <v>2016</v>
      </c>
      <c r="C697" s="8" t="s">
        <v>10</v>
      </c>
      <c r="D697" s="8" t="s">
        <v>25</v>
      </c>
      <c r="E697" s="8" t="s">
        <v>27</v>
      </c>
      <c r="F697" s="15"/>
      <c r="G697" s="15"/>
      <c r="H697" s="26"/>
      <c r="J697" s="46" t="e">
        <f>+IF(A697=#REF!,"si","no")</f>
        <v>#REF!</v>
      </c>
    </row>
    <row r="698" spans="1:10" x14ac:dyDescent="0.2">
      <c r="A698" s="8" t="s">
        <v>12</v>
      </c>
      <c r="B698" s="8">
        <v>2016</v>
      </c>
      <c r="C698" s="8" t="s">
        <v>10</v>
      </c>
      <c r="D698" s="8" t="s">
        <v>25</v>
      </c>
      <c r="E698" s="8" t="s">
        <v>28</v>
      </c>
      <c r="F698" s="15">
        <v>34.239256855128581</v>
      </c>
      <c r="G698" s="15">
        <v>9.8271021323862158</v>
      </c>
      <c r="H698" s="26">
        <v>5.4725950803604089E-4</v>
      </c>
      <c r="J698" s="46" t="e">
        <f>+IF(A698=#REF!,"si","no")</f>
        <v>#REF!</v>
      </c>
    </row>
    <row r="699" spans="1:10" x14ac:dyDescent="0.2">
      <c r="A699" s="8" t="s">
        <v>12</v>
      </c>
      <c r="B699" s="8">
        <v>2016</v>
      </c>
      <c r="C699" s="8" t="s">
        <v>10</v>
      </c>
      <c r="D699" s="8" t="s">
        <v>25</v>
      </c>
      <c r="E699" s="8" t="s">
        <v>40</v>
      </c>
      <c r="F699" s="15">
        <v>3565.2533913957213</v>
      </c>
      <c r="G699" s="15">
        <v>1023.2730620680555</v>
      </c>
      <c r="H699" s="26">
        <v>5.6984847108525888E-2</v>
      </c>
      <c r="J699" s="46" t="e">
        <f>+IF(A699=#REF!,"si","no")</f>
        <v>#REF!</v>
      </c>
    </row>
    <row r="700" spans="1:10" x14ac:dyDescent="0.2">
      <c r="A700" s="8" t="s">
        <v>12</v>
      </c>
      <c r="B700" s="8">
        <v>2017</v>
      </c>
      <c r="C700" s="8" t="s">
        <v>10</v>
      </c>
      <c r="D700" s="8" t="s">
        <v>25</v>
      </c>
      <c r="E700" s="8" t="s">
        <v>26</v>
      </c>
      <c r="F700" s="15">
        <v>3710.6894203070851</v>
      </c>
      <c r="G700" s="15">
        <v>1162.3978688776419</v>
      </c>
      <c r="H700" s="26">
        <v>5.6349453689518623E-2</v>
      </c>
      <c r="J700" s="46" t="e">
        <f>+IF(A700=#REF!,"si","no")</f>
        <v>#REF!</v>
      </c>
    </row>
    <row r="701" spans="1:10" x14ac:dyDescent="0.2">
      <c r="A701" s="8" t="s">
        <v>12</v>
      </c>
      <c r="B701" s="8">
        <v>2017</v>
      </c>
      <c r="C701" s="8" t="s">
        <v>10</v>
      </c>
      <c r="D701" s="8" t="s">
        <v>25</v>
      </c>
      <c r="E701" s="8" t="s">
        <v>27</v>
      </c>
      <c r="F701" s="15"/>
      <c r="G701" s="15"/>
      <c r="H701" s="26"/>
      <c r="J701" s="46" t="e">
        <f>+IF(A701=#REF!,"si","no")</f>
        <v>#REF!</v>
      </c>
    </row>
    <row r="702" spans="1:10" x14ac:dyDescent="0.2">
      <c r="A702" s="8" t="s">
        <v>12</v>
      </c>
      <c r="B702" s="8">
        <v>2017</v>
      </c>
      <c r="C702" s="8" t="s">
        <v>10</v>
      </c>
      <c r="D702" s="8" t="s">
        <v>25</v>
      </c>
      <c r="E702" s="8" t="s">
        <v>28</v>
      </c>
      <c r="F702" s="15">
        <v>17.579685470455559</v>
      </c>
      <c r="G702" s="15">
        <v>5.5069521082973534</v>
      </c>
      <c r="H702" s="26">
        <v>2.6696000664258216E-4</v>
      </c>
      <c r="J702" s="46" t="e">
        <f>+IF(A702=#REF!,"si","no")</f>
        <v>#REF!</v>
      </c>
    </row>
    <row r="703" spans="1:10" x14ac:dyDescent="0.2">
      <c r="A703" s="8" t="s">
        <v>12</v>
      </c>
      <c r="B703" s="8">
        <v>2017</v>
      </c>
      <c r="C703" s="8" t="s">
        <v>10</v>
      </c>
      <c r="D703" s="8" t="s">
        <v>25</v>
      </c>
      <c r="E703" s="8" t="s">
        <v>40</v>
      </c>
      <c r="F703" s="15">
        <v>3728.2691057775405</v>
      </c>
      <c r="G703" s="15">
        <v>1167.9048209859391</v>
      </c>
      <c r="H703" s="26">
        <v>5.6616413696161196E-2</v>
      </c>
      <c r="J703" s="46" t="e">
        <f>+IF(A703=#REF!,"si","no")</f>
        <v>#REF!</v>
      </c>
    </row>
    <row r="704" spans="1:10" x14ac:dyDescent="0.2">
      <c r="A704" s="8" t="s">
        <v>12</v>
      </c>
      <c r="B704" s="8">
        <v>2018</v>
      </c>
      <c r="C704" s="8" t="s">
        <v>10</v>
      </c>
      <c r="D704" s="8" t="s">
        <v>25</v>
      </c>
      <c r="E704" s="8" t="s">
        <v>26</v>
      </c>
      <c r="F704" s="56">
        <v>3908.6509008824987</v>
      </c>
      <c r="G704" s="15">
        <v>1069.1823858053042</v>
      </c>
      <c r="H704" s="26">
        <v>5.6706428604415632E-2</v>
      </c>
      <c r="J704" s="46" t="e">
        <f>+IF(A704=#REF!,"si","no")</f>
        <v>#REF!</v>
      </c>
    </row>
    <row r="705" spans="1:10" x14ac:dyDescent="0.2">
      <c r="A705" s="8" t="s">
        <v>12</v>
      </c>
      <c r="B705" s="8">
        <v>2018</v>
      </c>
      <c r="C705" s="8" t="s">
        <v>10</v>
      </c>
      <c r="D705" s="8" t="s">
        <v>25</v>
      </c>
      <c r="E705" s="8" t="s">
        <v>27</v>
      </c>
      <c r="F705" s="56">
        <v>0</v>
      </c>
      <c r="G705" s="15"/>
      <c r="H705" s="26"/>
      <c r="J705" s="46" t="e">
        <f>+IF(A705=#REF!,"si","no")</f>
        <v>#REF!</v>
      </c>
    </row>
    <row r="706" spans="1:10" x14ac:dyDescent="0.2">
      <c r="A706" s="8" t="s">
        <v>12</v>
      </c>
      <c r="B706" s="8">
        <v>2018</v>
      </c>
      <c r="C706" s="8" t="s">
        <v>10</v>
      </c>
      <c r="D706" s="8" t="s">
        <v>25</v>
      </c>
      <c r="E706" s="8" t="s">
        <v>28</v>
      </c>
      <c r="F706" s="15">
        <v>47.025632624861998</v>
      </c>
      <c r="G706" s="15">
        <v>12.863512080984687</v>
      </c>
      <c r="H706" s="26">
        <v>6.8224452544921206E-4</v>
      </c>
      <c r="J706" s="46" t="e">
        <f>+IF(A706=#REF!,"si","no")</f>
        <v>#REF!</v>
      </c>
    </row>
    <row r="707" spans="1:10" x14ac:dyDescent="0.2">
      <c r="A707" s="8" t="s">
        <v>12</v>
      </c>
      <c r="B707" s="8">
        <v>2018</v>
      </c>
      <c r="C707" s="8" t="s">
        <v>10</v>
      </c>
      <c r="D707" s="8" t="s">
        <v>25</v>
      </c>
      <c r="E707" s="8" t="s">
        <v>40</v>
      </c>
      <c r="F707" s="56">
        <v>3955.6765335073605</v>
      </c>
      <c r="G707" s="15">
        <v>1082.0458978862889</v>
      </c>
      <c r="H707" s="26">
        <v>5.7388673129864842E-2</v>
      </c>
      <c r="J707" s="46" t="e">
        <f>+IF(A707=#REF!,"si","no")</f>
        <v>#REF!</v>
      </c>
    </row>
    <row r="708" spans="1:10" x14ac:dyDescent="0.2">
      <c r="A708" s="8" t="s">
        <v>12</v>
      </c>
      <c r="B708" s="8">
        <v>2019</v>
      </c>
      <c r="C708" s="8" t="s">
        <v>10</v>
      </c>
      <c r="D708" s="8" t="s">
        <v>25</v>
      </c>
      <c r="E708" s="8" t="s">
        <v>26</v>
      </c>
      <c r="F708" s="56">
        <v>4095.8048766607199</v>
      </c>
      <c r="G708" s="15">
        <v>1038.1831191580777</v>
      </c>
      <c r="H708" s="26">
        <v>5.6430002696700378E-2</v>
      </c>
      <c r="J708" s="46" t="e">
        <f>+IF(A708=#REF!,"si","no")</f>
        <v>#REF!</v>
      </c>
    </row>
    <row r="709" spans="1:10" x14ac:dyDescent="0.2">
      <c r="A709" s="8" t="s">
        <v>12</v>
      </c>
      <c r="B709" s="8">
        <v>2019</v>
      </c>
      <c r="C709" s="8" t="s">
        <v>10</v>
      </c>
      <c r="D709" s="8" t="s">
        <v>25</v>
      </c>
      <c r="E709" s="8" t="s">
        <v>27</v>
      </c>
      <c r="F709" s="15">
        <v>0</v>
      </c>
      <c r="G709" s="15"/>
      <c r="H709" s="26"/>
      <c r="J709" s="46" t="e">
        <f>+IF(A709=#REF!,"si","no")</f>
        <v>#REF!</v>
      </c>
    </row>
    <row r="710" spans="1:10" x14ac:dyDescent="0.2">
      <c r="A710" s="8" t="s">
        <v>12</v>
      </c>
      <c r="B710" s="8">
        <v>2019</v>
      </c>
      <c r="C710" s="8" t="s">
        <v>10</v>
      </c>
      <c r="D710" s="8" t="s">
        <v>25</v>
      </c>
      <c r="E710" s="8" t="s">
        <v>28</v>
      </c>
      <c r="F710" s="56">
        <v>34.979309237129875</v>
      </c>
      <c r="G710" s="15">
        <v>8.8663716811152753</v>
      </c>
      <c r="H710" s="26">
        <v>4.8192786864135166E-4</v>
      </c>
      <c r="J710" s="46" t="e">
        <f>+IF(A710=#REF!,"si","no")</f>
        <v>#REF!</v>
      </c>
    </row>
    <row r="711" spans="1:10" x14ac:dyDescent="0.2">
      <c r="A711" s="8" t="s">
        <v>12</v>
      </c>
      <c r="B711" s="8">
        <v>2019</v>
      </c>
      <c r="C711" s="8" t="s">
        <v>10</v>
      </c>
      <c r="D711" s="8" t="s">
        <v>25</v>
      </c>
      <c r="E711" s="8" t="s">
        <v>40</v>
      </c>
      <c r="F711" s="56">
        <v>4130.78418589785</v>
      </c>
      <c r="G711" s="15">
        <v>1047.0494908391929</v>
      </c>
      <c r="H711" s="26">
        <v>5.6911930565341717E-2</v>
      </c>
      <c r="J711" s="46" t="e">
        <f>+IF(A711=#REF!,"si","no")</f>
        <v>#REF!</v>
      </c>
    </row>
    <row r="712" spans="1:10" x14ac:dyDescent="0.2">
      <c r="A712" s="8" t="s">
        <v>12</v>
      </c>
      <c r="B712" s="8">
        <v>2020</v>
      </c>
      <c r="C712" s="8" t="s">
        <v>10</v>
      </c>
      <c r="D712" s="8" t="s">
        <v>25</v>
      </c>
      <c r="E712" s="8" t="s">
        <v>26</v>
      </c>
      <c r="F712" s="15">
        <v>5249.8752904128705</v>
      </c>
      <c r="G712" s="15">
        <v>1309.1583995630635</v>
      </c>
      <c r="H712" s="26">
        <v>9.0776244487544594E-2</v>
      </c>
      <c r="J712" s="46" t="e">
        <f>+IF(A712=#REF!,"si","no")</f>
        <v>#REF!</v>
      </c>
    </row>
    <row r="713" spans="1:10" x14ac:dyDescent="0.2">
      <c r="A713" s="8" t="s">
        <v>12</v>
      </c>
      <c r="B713" s="8">
        <v>2020</v>
      </c>
      <c r="C713" s="8" t="s">
        <v>10</v>
      </c>
      <c r="D713" s="8" t="s">
        <v>25</v>
      </c>
      <c r="E713" s="8" t="s">
        <v>27</v>
      </c>
      <c r="F713" s="15">
        <v>0</v>
      </c>
      <c r="G713" s="15">
        <v>0</v>
      </c>
      <c r="H713" s="26">
        <v>0</v>
      </c>
      <c r="J713" s="46" t="e">
        <f>+IF(A713=#REF!,"si","no")</f>
        <v>#REF!</v>
      </c>
    </row>
    <row r="714" spans="1:10" x14ac:dyDescent="0.2">
      <c r="A714" s="8" t="s">
        <v>12</v>
      </c>
      <c r="B714" s="8">
        <v>2020</v>
      </c>
      <c r="C714" s="8" t="s">
        <v>10</v>
      </c>
      <c r="D714" s="8" t="s">
        <v>25</v>
      </c>
      <c r="E714" s="8" t="s">
        <v>28</v>
      </c>
      <c r="F714" s="15">
        <v>56.205190160690023</v>
      </c>
      <c r="G714" s="15">
        <v>14.015856135150186</v>
      </c>
      <c r="H714" s="26">
        <v>9.7185091097554133E-4</v>
      </c>
      <c r="J714" s="46" t="e">
        <f>+IF(A714=#REF!,"si","no")</f>
        <v>#REF!</v>
      </c>
    </row>
    <row r="715" spans="1:10" x14ac:dyDescent="0.2">
      <c r="A715" s="8" t="s">
        <v>12</v>
      </c>
      <c r="B715" s="8">
        <v>2020</v>
      </c>
      <c r="C715" s="8" t="s">
        <v>10</v>
      </c>
      <c r="D715" s="8" t="s">
        <v>25</v>
      </c>
      <c r="E715" s="8" t="s">
        <v>40</v>
      </c>
      <c r="F715" s="15">
        <v>5306.0804805735606</v>
      </c>
      <c r="G715" s="15">
        <v>1323.1742556982138</v>
      </c>
      <c r="H715" s="26">
        <v>9.1748095398520135E-2</v>
      </c>
      <c r="J715" s="46" t="e">
        <f>+IF(A715=#REF!,"si","no")</f>
        <v>#REF!</v>
      </c>
    </row>
    <row r="716" spans="1:10" x14ac:dyDescent="0.2">
      <c r="A716" s="8" t="s">
        <v>12</v>
      </c>
      <c r="B716" s="8">
        <v>2021</v>
      </c>
      <c r="C716" s="8" t="s">
        <v>10</v>
      </c>
      <c r="D716" s="8" t="s">
        <v>25</v>
      </c>
      <c r="E716" s="8" t="s">
        <v>26</v>
      </c>
      <c r="F716" s="15">
        <v>5455.8763669526143</v>
      </c>
      <c r="G716" s="15">
        <v>1057.8529068255191</v>
      </c>
      <c r="H716" s="26">
        <v>8.1265779647352654E-2</v>
      </c>
      <c r="J716" s="46" t="e">
        <f>+IF(A716=#REF!,"si","no")</f>
        <v>#REF!</v>
      </c>
    </row>
    <row r="717" spans="1:10" x14ac:dyDescent="0.2">
      <c r="A717" s="8" t="s">
        <v>12</v>
      </c>
      <c r="B717" s="8">
        <v>2021</v>
      </c>
      <c r="C717" s="8" t="s">
        <v>10</v>
      </c>
      <c r="D717" s="8" t="s">
        <v>25</v>
      </c>
      <c r="E717" s="8" t="s">
        <v>27</v>
      </c>
      <c r="F717" s="15">
        <v>0</v>
      </c>
      <c r="G717" s="15">
        <v>0</v>
      </c>
      <c r="H717" s="26">
        <v>0</v>
      </c>
      <c r="J717" s="46" t="e">
        <f>+IF(A717=#REF!,"si","no")</f>
        <v>#REF!</v>
      </c>
    </row>
    <row r="718" spans="1:10" x14ac:dyDescent="0.2">
      <c r="A718" s="8" t="s">
        <v>12</v>
      </c>
      <c r="B718" s="8">
        <v>2021</v>
      </c>
      <c r="C718" s="8" t="s">
        <v>10</v>
      </c>
      <c r="D718" s="8" t="s">
        <v>25</v>
      </c>
      <c r="E718" s="8" t="s">
        <v>28</v>
      </c>
      <c r="F718" s="15">
        <v>42.997141531494847</v>
      </c>
      <c r="G718" s="15">
        <v>8.3368185228298302</v>
      </c>
      <c r="H718" s="26">
        <v>6.4044637270917182E-4</v>
      </c>
      <c r="J718" s="46" t="e">
        <f>+IF(A718=#REF!,"si","no")</f>
        <v>#REF!</v>
      </c>
    </row>
    <row r="719" spans="1:10" x14ac:dyDescent="0.2">
      <c r="A719" s="8" t="s">
        <v>12</v>
      </c>
      <c r="B719" s="8">
        <v>2021</v>
      </c>
      <c r="C719" s="8" t="s">
        <v>10</v>
      </c>
      <c r="D719" s="8" t="s">
        <v>25</v>
      </c>
      <c r="E719" s="8" t="s">
        <v>40</v>
      </c>
      <c r="F719" s="15">
        <v>5498.8735084841092</v>
      </c>
      <c r="G719" s="15">
        <v>1066.1897253483489</v>
      </c>
      <c r="H719" s="26">
        <v>8.1906226020061826E-2</v>
      </c>
      <c r="J719" s="46" t="e">
        <f>+IF(A719=#REF!,"si","no")</f>
        <v>#REF!</v>
      </c>
    </row>
    <row r="720" spans="1:10" x14ac:dyDescent="0.2">
      <c r="A720" s="8" t="s">
        <v>12</v>
      </c>
      <c r="B720" s="8">
        <v>2022</v>
      </c>
      <c r="C720" s="8" t="s">
        <v>10</v>
      </c>
      <c r="D720" s="8" t="s">
        <v>25</v>
      </c>
      <c r="E720" s="8" t="s">
        <v>26</v>
      </c>
      <c r="F720" s="15">
        <v>8120.0472761654546</v>
      </c>
      <c r="G720" s="15">
        <v>1574.4153710451683</v>
      </c>
      <c r="H720" s="26">
        <v>8.182462193616287E-2</v>
      </c>
      <c r="J720" s="46" t="e">
        <f>+IF(A720=#REF!,"si","no")</f>
        <v>#REF!</v>
      </c>
    </row>
    <row r="721" spans="1:10" x14ac:dyDescent="0.2">
      <c r="A721" s="8" t="s">
        <v>12</v>
      </c>
      <c r="B721" s="8">
        <v>2022</v>
      </c>
      <c r="C721" s="8" t="s">
        <v>10</v>
      </c>
      <c r="D721" s="8" t="s">
        <v>25</v>
      </c>
      <c r="E721" s="8" t="s">
        <v>27</v>
      </c>
      <c r="F721" s="15">
        <v>0</v>
      </c>
      <c r="G721" s="15">
        <v>0</v>
      </c>
      <c r="H721" s="26">
        <v>0</v>
      </c>
      <c r="J721" s="46" t="e">
        <f>+IF(A721=#REF!,"si","no")</f>
        <v>#REF!</v>
      </c>
    </row>
    <row r="722" spans="1:10" x14ac:dyDescent="0.2">
      <c r="A722" s="8" t="s">
        <v>12</v>
      </c>
      <c r="B722" s="8">
        <v>2022</v>
      </c>
      <c r="C722" s="8" t="s">
        <v>10</v>
      </c>
      <c r="D722" s="8" t="s">
        <v>25</v>
      </c>
      <c r="E722" s="8" t="s">
        <v>28</v>
      </c>
      <c r="F722" s="15">
        <v>176.80638724119308</v>
      </c>
      <c r="G722" s="15">
        <v>34.281412940609421</v>
      </c>
      <c r="H722" s="26">
        <v>1.7816541332677154E-3</v>
      </c>
      <c r="J722" s="46" t="e">
        <f>+IF(A722=#REF!,"si","no")</f>
        <v>#REF!</v>
      </c>
    </row>
    <row r="723" spans="1:10" x14ac:dyDescent="0.2">
      <c r="A723" s="8" t="s">
        <v>12</v>
      </c>
      <c r="B723" s="8">
        <v>2022</v>
      </c>
      <c r="C723" s="8" t="s">
        <v>10</v>
      </c>
      <c r="D723" s="8" t="s">
        <v>25</v>
      </c>
      <c r="E723" s="8" t="s">
        <v>40</v>
      </c>
      <c r="F723" s="15">
        <v>8296.8536634066477</v>
      </c>
      <c r="G723" s="15">
        <v>1608.6967839857775</v>
      </c>
      <c r="H723" s="26">
        <v>8.3606276069430593E-2</v>
      </c>
      <c r="J723" s="46" t="e">
        <f>+IF(A723=#REF!,"si","no")</f>
        <v>#REF!</v>
      </c>
    </row>
    <row r="724" spans="1:10" x14ac:dyDescent="0.2">
      <c r="A724" s="8" t="s">
        <v>12</v>
      </c>
      <c r="B724" s="8">
        <v>2008</v>
      </c>
      <c r="C724" s="8" t="s">
        <v>10</v>
      </c>
      <c r="D724" s="8" t="s">
        <v>30</v>
      </c>
      <c r="E724" s="8" t="s">
        <v>31</v>
      </c>
      <c r="F724" s="15">
        <v>8476.3745196744676</v>
      </c>
      <c r="G724" s="15">
        <v>4616.7499192679588</v>
      </c>
      <c r="H724" s="26">
        <v>0.27223724036008445</v>
      </c>
      <c r="J724" s="46" t="e">
        <f>+IF(A724=#REF!,"si","no")</f>
        <v>#REF!</v>
      </c>
    </row>
    <row r="725" spans="1:10" x14ac:dyDescent="0.2">
      <c r="A725" s="8" t="s">
        <v>12</v>
      </c>
      <c r="B725" s="8">
        <v>2008</v>
      </c>
      <c r="C725" s="8" t="s">
        <v>10</v>
      </c>
      <c r="D725" s="8" t="s">
        <v>30</v>
      </c>
      <c r="E725" s="8" t="s">
        <v>32</v>
      </c>
      <c r="F725" s="15">
        <v>3732.3691180036444</v>
      </c>
      <c r="G725" s="15">
        <v>2032.8755866350409</v>
      </c>
      <c r="H725" s="26">
        <v>0.11987316821974697</v>
      </c>
      <c r="J725" s="46" t="e">
        <f>+IF(A725=#REF!,"si","no")</f>
        <v>#REF!</v>
      </c>
    </row>
    <row r="726" spans="1:10" x14ac:dyDescent="0.2">
      <c r="A726" s="8" t="s">
        <v>12</v>
      </c>
      <c r="B726" s="8">
        <v>2008</v>
      </c>
      <c r="C726" s="8" t="s">
        <v>10</v>
      </c>
      <c r="D726" s="8" t="s">
        <v>30</v>
      </c>
      <c r="E726" s="8" t="s">
        <v>40</v>
      </c>
      <c r="F726" s="15">
        <v>12208.743637678112</v>
      </c>
      <c r="G726" s="15">
        <v>6649.6255059029991</v>
      </c>
      <c r="H726" s="26">
        <v>0.39211040857983137</v>
      </c>
      <c r="J726" s="46" t="e">
        <f>+IF(A726=#REF!,"si","no")</f>
        <v>#REF!</v>
      </c>
    </row>
    <row r="727" spans="1:10" x14ac:dyDescent="0.2">
      <c r="A727" s="8" t="s">
        <v>12</v>
      </c>
      <c r="B727" s="8">
        <v>2009</v>
      </c>
      <c r="C727" s="8" t="s">
        <v>10</v>
      </c>
      <c r="D727" s="8" t="s">
        <v>30</v>
      </c>
      <c r="E727" s="8" t="s">
        <v>31</v>
      </c>
      <c r="F727" s="15">
        <v>11152.693864248766</v>
      </c>
      <c r="G727" s="15">
        <v>5578.0722958711613</v>
      </c>
      <c r="H727" s="26">
        <v>0.33461815812442913</v>
      </c>
      <c r="J727" s="46" t="e">
        <f>+IF(A727=#REF!,"si","no")</f>
        <v>#REF!</v>
      </c>
    </row>
    <row r="728" spans="1:10" x14ac:dyDescent="0.2">
      <c r="A728" s="8" t="s">
        <v>12</v>
      </c>
      <c r="B728" s="8">
        <v>2009</v>
      </c>
      <c r="C728" s="8" t="s">
        <v>10</v>
      </c>
      <c r="D728" s="8" t="s">
        <v>30</v>
      </c>
      <c r="E728" s="8" t="s">
        <v>32</v>
      </c>
      <c r="F728" s="15">
        <v>9463.9379028091425</v>
      </c>
      <c r="G728" s="15">
        <v>4733.4330582435123</v>
      </c>
      <c r="H728" s="26">
        <v>0.28394982487536252</v>
      </c>
      <c r="J728" s="46" t="e">
        <f>+IF(A728=#REF!,"si","no")</f>
        <v>#REF!</v>
      </c>
    </row>
    <row r="729" spans="1:10" x14ac:dyDescent="0.2">
      <c r="A729" s="8" t="s">
        <v>12</v>
      </c>
      <c r="B729" s="8">
        <v>2009</v>
      </c>
      <c r="C729" s="8" t="s">
        <v>10</v>
      </c>
      <c r="D729" s="8" t="s">
        <v>30</v>
      </c>
      <c r="E729" s="8" t="s">
        <v>40</v>
      </c>
      <c r="F729" s="15">
        <v>20616.631767057908</v>
      </c>
      <c r="G729" s="15">
        <v>10311.505354114674</v>
      </c>
      <c r="H729" s="26">
        <v>0.61856798299979154</v>
      </c>
      <c r="J729" s="46" t="e">
        <f>+IF(A729=#REF!,"si","no")</f>
        <v>#REF!</v>
      </c>
    </row>
    <row r="730" spans="1:10" x14ac:dyDescent="0.2">
      <c r="A730" s="8" t="s">
        <v>12</v>
      </c>
      <c r="B730" s="8">
        <v>2010</v>
      </c>
      <c r="C730" s="8" t="s">
        <v>10</v>
      </c>
      <c r="D730" s="8" t="s">
        <v>30</v>
      </c>
      <c r="E730" s="8" t="s">
        <v>31</v>
      </c>
      <c r="F730" s="15">
        <v>13671.134203611669</v>
      </c>
      <c r="G730" s="15">
        <v>7766.6617148230735</v>
      </c>
      <c r="H730" s="26">
        <v>0.35161751712848088</v>
      </c>
      <c r="J730" s="46" t="e">
        <f>+IF(A730=#REF!,"si","no")</f>
        <v>#REF!</v>
      </c>
    </row>
    <row r="731" spans="1:10" x14ac:dyDescent="0.2">
      <c r="A731" s="8" t="s">
        <v>12</v>
      </c>
      <c r="B731" s="8">
        <v>2010</v>
      </c>
      <c r="C731" s="8" t="s">
        <v>10</v>
      </c>
      <c r="D731" s="8" t="s">
        <v>30</v>
      </c>
      <c r="E731" s="8" t="s">
        <v>32</v>
      </c>
      <c r="F731" s="15">
        <v>7764.9640852620059</v>
      </c>
      <c r="G731" s="15">
        <v>4411.3274275406011</v>
      </c>
      <c r="H731" s="26">
        <v>0.19971257333794271</v>
      </c>
      <c r="J731" s="46" t="e">
        <f>+IF(A731=#REF!,"si","no")</f>
        <v>#REF!</v>
      </c>
    </row>
    <row r="732" spans="1:10" x14ac:dyDescent="0.2">
      <c r="A732" s="8" t="s">
        <v>12</v>
      </c>
      <c r="B732" s="8">
        <v>2010</v>
      </c>
      <c r="C732" s="8" t="s">
        <v>10</v>
      </c>
      <c r="D732" s="8" t="s">
        <v>30</v>
      </c>
      <c r="E732" s="8" t="s">
        <v>40</v>
      </c>
      <c r="F732" s="15">
        <v>21436.098288873676</v>
      </c>
      <c r="G732" s="15">
        <v>12177.989142363675</v>
      </c>
      <c r="H732" s="26">
        <v>0.55133009046642356</v>
      </c>
      <c r="J732" s="46" t="e">
        <f>+IF(A732=#REF!,"si","no")</f>
        <v>#REF!</v>
      </c>
    </row>
    <row r="733" spans="1:10" x14ac:dyDescent="0.2">
      <c r="A733" s="8" t="s">
        <v>12</v>
      </c>
      <c r="B733" s="8">
        <v>2011</v>
      </c>
      <c r="C733" s="8" t="s">
        <v>10</v>
      </c>
      <c r="D733" s="8" t="s">
        <v>30</v>
      </c>
      <c r="E733" s="8" t="s">
        <v>31</v>
      </c>
      <c r="F733" s="15">
        <v>17886.056101161965</v>
      </c>
      <c r="G733" s="15">
        <v>10682.518513330071</v>
      </c>
      <c r="H733" s="26">
        <v>0.40832870959754836</v>
      </c>
      <c r="J733" s="46" t="e">
        <f>+IF(A733=#REF!,"si","no")</f>
        <v>#REF!</v>
      </c>
    </row>
    <row r="734" spans="1:10" x14ac:dyDescent="0.2">
      <c r="A734" s="8" t="s">
        <v>12</v>
      </c>
      <c r="B734" s="8">
        <v>2011</v>
      </c>
      <c r="C734" s="8" t="s">
        <v>10</v>
      </c>
      <c r="D734" s="8" t="s">
        <v>30</v>
      </c>
      <c r="E734" s="8" t="s">
        <v>32</v>
      </c>
      <c r="F734" s="15">
        <v>3550.0777641290156</v>
      </c>
      <c r="G734" s="15">
        <v>2120.2981375310524</v>
      </c>
      <c r="H734" s="26">
        <v>8.1046300212799696E-2</v>
      </c>
      <c r="J734" s="46" t="e">
        <f>+IF(A734=#REF!,"si","no")</f>
        <v>#REF!</v>
      </c>
    </row>
    <row r="735" spans="1:10" x14ac:dyDescent="0.2">
      <c r="A735" s="8" t="s">
        <v>12</v>
      </c>
      <c r="B735" s="8">
        <v>2011</v>
      </c>
      <c r="C735" s="8" t="s">
        <v>10</v>
      </c>
      <c r="D735" s="8" t="s">
        <v>30</v>
      </c>
      <c r="E735" s="8" t="s">
        <v>40</v>
      </c>
      <c r="F735" s="15">
        <v>21436.13386529098</v>
      </c>
      <c r="G735" s="15">
        <v>12802.816650861123</v>
      </c>
      <c r="H735" s="26">
        <v>0.48937500981034793</v>
      </c>
      <c r="J735" s="46" t="e">
        <f>+IF(A735=#REF!,"si","no")</f>
        <v>#REF!</v>
      </c>
    </row>
    <row r="736" spans="1:10" x14ac:dyDescent="0.2">
      <c r="A736" s="8" t="s">
        <v>12</v>
      </c>
      <c r="B736" s="8">
        <v>2012</v>
      </c>
      <c r="C736" s="8" t="s">
        <v>10</v>
      </c>
      <c r="D736" s="8" t="s">
        <v>30</v>
      </c>
      <c r="E736" s="8" t="s">
        <v>31</v>
      </c>
      <c r="F736" s="15">
        <v>17223.239101081468</v>
      </c>
      <c r="G736" s="15">
        <v>8813.5761794454193</v>
      </c>
      <c r="H736" s="26">
        <v>0.35751561838664092</v>
      </c>
      <c r="J736" s="46" t="e">
        <f>+IF(A736=#REF!,"si","no")</f>
        <v>#REF!</v>
      </c>
    </row>
    <row r="737" spans="1:10" x14ac:dyDescent="0.2">
      <c r="A737" s="8" t="s">
        <v>12</v>
      </c>
      <c r="B737" s="8">
        <v>2012</v>
      </c>
      <c r="C737" s="8" t="s">
        <v>10</v>
      </c>
      <c r="D737" s="8" t="s">
        <v>30</v>
      </c>
      <c r="E737" s="8" t="s">
        <v>32</v>
      </c>
      <c r="F737" s="15">
        <v>3680.2610250341727</v>
      </c>
      <c r="G737" s="15">
        <v>1883.2845967020137</v>
      </c>
      <c r="H737" s="26">
        <v>7.6393922680126278E-2</v>
      </c>
      <c r="J737" s="46" t="e">
        <f>+IF(A737=#REF!,"si","no")</f>
        <v>#REF!</v>
      </c>
    </row>
    <row r="738" spans="1:10" x14ac:dyDescent="0.2">
      <c r="A738" s="8" t="s">
        <v>12</v>
      </c>
      <c r="B738" s="8">
        <v>2012</v>
      </c>
      <c r="C738" s="8" t="s">
        <v>10</v>
      </c>
      <c r="D738" s="8" t="s">
        <v>30</v>
      </c>
      <c r="E738" s="8" t="s">
        <v>40</v>
      </c>
      <c r="F738" s="15">
        <v>20903.500126115639</v>
      </c>
      <c r="G738" s="15">
        <v>10696.860776147432</v>
      </c>
      <c r="H738" s="26">
        <v>0.43390954106676716</v>
      </c>
      <c r="J738" s="46" t="e">
        <f>+IF(A738=#REF!,"si","no")</f>
        <v>#REF!</v>
      </c>
    </row>
    <row r="739" spans="1:10" x14ac:dyDescent="0.2">
      <c r="A739" s="8" t="s">
        <v>12</v>
      </c>
      <c r="B739" s="8">
        <v>2013</v>
      </c>
      <c r="C739" s="8" t="s">
        <v>10</v>
      </c>
      <c r="D739" s="8" t="s">
        <v>30</v>
      </c>
      <c r="E739" s="8" t="s">
        <v>31</v>
      </c>
      <c r="F739" s="15">
        <v>23232.551241527315</v>
      </c>
      <c r="G739" s="15">
        <v>10761.948728662797</v>
      </c>
      <c r="H739" s="26">
        <v>0.43520965958594771</v>
      </c>
      <c r="J739" s="46" t="e">
        <f>+IF(A739=#REF!,"si","no")</f>
        <v>#REF!</v>
      </c>
    </row>
    <row r="740" spans="1:10" x14ac:dyDescent="0.2">
      <c r="A740" s="8" t="s">
        <v>12</v>
      </c>
      <c r="B740" s="8">
        <v>2013</v>
      </c>
      <c r="C740" s="8" t="s">
        <v>10</v>
      </c>
      <c r="D740" s="8" t="s">
        <v>30</v>
      </c>
      <c r="E740" s="8" t="s">
        <v>32</v>
      </c>
      <c r="F740" s="15">
        <v>2520.0915917055181</v>
      </c>
      <c r="G740" s="15">
        <v>1167.3748706939709</v>
      </c>
      <c r="H740" s="26">
        <v>4.7208255018981099E-2</v>
      </c>
      <c r="J740" s="46" t="e">
        <f>+IF(A740=#REF!,"si","no")</f>
        <v>#REF!</v>
      </c>
    </row>
    <row r="741" spans="1:10" x14ac:dyDescent="0.2">
      <c r="A741" s="8" t="s">
        <v>12</v>
      </c>
      <c r="B741" s="8">
        <v>2013</v>
      </c>
      <c r="C741" s="8" t="s">
        <v>10</v>
      </c>
      <c r="D741" s="8" t="s">
        <v>30</v>
      </c>
      <c r="E741" s="8" t="s">
        <v>40</v>
      </c>
      <c r="F741" s="15">
        <v>25752.642833232832</v>
      </c>
      <c r="G741" s="15">
        <v>11929.323599356767</v>
      </c>
      <c r="H741" s="26">
        <v>0.48241791460492878</v>
      </c>
      <c r="J741" s="46" t="e">
        <f>+IF(A741=#REF!,"si","no")</f>
        <v>#REF!</v>
      </c>
    </row>
    <row r="742" spans="1:10" x14ac:dyDescent="0.2">
      <c r="A742" s="8" t="s">
        <v>12</v>
      </c>
      <c r="B742" s="8">
        <v>2014</v>
      </c>
      <c r="C742" s="8" t="s">
        <v>10</v>
      </c>
      <c r="D742" s="8" t="s">
        <v>30</v>
      </c>
      <c r="E742" s="8" t="s">
        <v>31</v>
      </c>
      <c r="F742" s="15">
        <v>22518.488134427716</v>
      </c>
      <c r="G742" s="15">
        <v>9564.7295956699745</v>
      </c>
      <c r="H742" s="26">
        <v>0.38943644766559432</v>
      </c>
      <c r="J742" s="46" t="e">
        <f>+IF(A742=#REF!,"si","no")</f>
        <v>#REF!</v>
      </c>
    </row>
    <row r="743" spans="1:10" x14ac:dyDescent="0.2">
      <c r="A743" s="8" t="s">
        <v>12</v>
      </c>
      <c r="B743" s="8">
        <v>2014</v>
      </c>
      <c r="C743" s="8" t="s">
        <v>10</v>
      </c>
      <c r="D743" s="8" t="s">
        <v>30</v>
      </c>
      <c r="E743" s="8" t="s">
        <v>32</v>
      </c>
      <c r="F743" s="15">
        <v>4524.9066379171818</v>
      </c>
      <c r="G743" s="15">
        <v>1921.9544482278757</v>
      </c>
      <c r="H743" s="26">
        <v>7.8254079784105285E-2</v>
      </c>
      <c r="J743" s="46" t="e">
        <f>+IF(A743=#REF!,"si","no")</f>
        <v>#REF!</v>
      </c>
    </row>
    <row r="744" spans="1:10" x14ac:dyDescent="0.2">
      <c r="A744" s="8" t="s">
        <v>12</v>
      </c>
      <c r="B744" s="8">
        <v>2014</v>
      </c>
      <c r="C744" s="8" t="s">
        <v>10</v>
      </c>
      <c r="D744" s="8" t="s">
        <v>30</v>
      </c>
      <c r="E744" s="8" t="s">
        <v>40</v>
      </c>
      <c r="F744" s="15">
        <v>27043.394772344898</v>
      </c>
      <c r="G744" s="15">
        <v>11486.684043897849</v>
      </c>
      <c r="H744" s="26">
        <v>0.46769052744969958</v>
      </c>
      <c r="J744" s="46" t="e">
        <f>+IF(A744=#REF!,"si","no")</f>
        <v>#REF!</v>
      </c>
    </row>
    <row r="745" spans="1:10" x14ac:dyDescent="0.2">
      <c r="A745" s="8" t="s">
        <v>12</v>
      </c>
      <c r="B745" s="8">
        <v>2015</v>
      </c>
      <c r="C745" s="8" t="s">
        <v>10</v>
      </c>
      <c r="D745" s="8" t="s">
        <v>30</v>
      </c>
      <c r="E745" s="8" t="s">
        <v>31</v>
      </c>
      <c r="F745" s="15">
        <v>18285.588220801677</v>
      </c>
      <c r="G745" s="15">
        <v>5488.5653914356963</v>
      </c>
      <c r="H745" s="26">
        <v>0.30454604634688537</v>
      </c>
      <c r="J745" s="46" t="e">
        <f>+IF(A745=#REF!,"si","no")</f>
        <v>#REF!</v>
      </c>
    </row>
    <row r="746" spans="1:10" x14ac:dyDescent="0.2">
      <c r="A746" s="8" t="s">
        <v>12</v>
      </c>
      <c r="B746" s="8">
        <v>2015</v>
      </c>
      <c r="C746" s="8" t="s">
        <v>10</v>
      </c>
      <c r="D746" s="8" t="s">
        <v>30</v>
      </c>
      <c r="E746" s="8" t="s">
        <v>32</v>
      </c>
      <c r="F746" s="15">
        <v>1891.2227942428549</v>
      </c>
      <c r="G746" s="15">
        <v>567.66563102231783</v>
      </c>
      <c r="H746" s="26">
        <v>3.1498271632987643E-2</v>
      </c>
      <c r="J746" s="46" t="e">
        <f>+IF(A746=#REF!,"si","no")</f>
        <v>#REF!</v>
      </c>
    </row>
    <row r="747" spans="1:10" x14ac:dyDescent="0.2">
      <c r="A747" s="8" t="s">
        <v>12</v>
      </c>
      <c r="B747" s="8">
        <v>2015</v>
      </c>
      <c r="C747" s="8" t="s">
        <v>10</v>
      </c>
      <c r="D747" s="8" t="s">
        <v>30</v>
      </c>
      <c r="E747" s="8" t="s">
        <v>40</v>
      </c>
      <c r="F747" s="15">
        <v>20176.811015044532</v>
      </c>
      <c r="G747" s="15">
        <v>6056.2310224580142</v>
      </c>
      <c r="H747" s="26">
        <v>0.33604431797987294</v>
      </c>
      <c r="J747" s="46" t="e">
        <f>+IF(A747=#REF!,"si","no")</f>
        <v>#REF!</v>
      </c>
    </row>
    <row r="748" spans="1:10" x14ac:dyDescent="0.2">
      <c r="A748" s="8" t="s">
        <v>12</v>
      </c>
      <c r="B748" s="8">
        <v>2016</v>
      </c>
      <c r="C748" s="8" t="s">
        <v>10</v>
      </c>
      <c r="D748" s="8" t="s">
        <v>30</v>
      </c>
      <c r="E748" s="8" t="s">
        <v>31</v>
      </c>
      <c r="F748" s="15">
        <v>14318.850592478331</v>
      </c>
      <c r="G748" s="15">
        <v>4109.6922104951163</v>
      </c>
      <c r="H748" s="26">
        <v>0.22886382038129771</v>
      </c>
      <c r="J748" s="46" t="e">
        <f>+IF(A748=#REF!,"si","no")</f>
        <v>#REF!</v>
      </c>
    </row>
    <row r="749" spans="1:10" x14ac:dyDescent="0.2">
      <c r="A749" s="8" t="s">
        <v>12</v>
      </c>
      <c r="B749" s="8">
        <v>2016</v>
      </c>
      <c r="C749" s="8" t="s">
        <v>10</v>
      </c>
      <c r="D749" s="8" t="s">
        <v>30</v>
      </c>
      <c r="E749" s="8" t="s">
        <v>32</v>
      </c>
      <c r="F749" s="15">
        <v>3229.7357042977947</v>
      </c>
      <c r="G749" s="15">
        <v>926.97521914803735</v>
      </c>
      <c r="H749" s="26">
        <v>5.162213596220909E-2</v>
      </c>
      <c r="J749" s="46" t="e">
        <f>+IF(A749=#REF!,"si","no")</f>
        <v>#REF!</v>
      </c>
    </row>
    <row r="750" spans="1:10" x14ac:dyDescent="0.2">
      <c r="A750" s="8" t="s">
        <v>12</v>
      </c>
      <c r="B750" s="8">
        <v>2016</v>
      </c>
      <c r="C750" s="8" t="s">
        <v>10</v>
      </c>
      <c r="D750" s="8" t="s">
        <v>30</v>
      </c>
      <c r="E750" s="8" t="s">
        <v>40</v>
      </c>
      <c r="F750" s="15">
        <v>17548.586296776128</v>
      </c>
      <c r="G750" s="15">
        <v>5036.6674296431547</v>
      </c>
      <c r="H750" s="26">
        <v>0.28048595634350687</v>
      </c>
      <c r="J750" s="46" t="e">
        <f>+IF(A750=#REF!,"si","no")</f>
        <v>#REF!</v>
      </c>
    </row>
    <row r="751" spans="1:10" x14ac:dyDescent="0.2">
      <c r="A751" s="8" t="s">
        <v>12</v>
      </c>
      <c r="B751" s="8">
        <v>2017</v>
      </c>
      <c r="C751" s="8" t="s">
        <v>10</v>
      </c>
      <c r="D751" s="8" t="s">
        <v>30</v>
      </c>
      <c r="E751" s="8" t="s">
        <v>31</v>
      </c>
      <c r="F751" s="15">
        <v>11968.778917331212</v>
      </c>
      <c r="G751" s="15">
        <v>3749.298723422155</v>
      </c>
      <c r="H751" s="26">
        <v>0.18175440650768016</v>
      </c>
      <c r="J751" s="46" t="e">
        <f>+IF(A751=#REF!,"si","no")</f>
        <v>#REF!</v>
      </c>
    </row>
    <row r="752" spans="1:10" x14ac:dyDescent="0.2">
      <c r="A752" s="8" t="s">
        <v>12</v>
      </c>
      <c r="B752" s="8">
        <v>2017</v>
      </c>
      <c r="C752" s="8" t="s">
        <v>10</v>
      </c>
      <c r="D752" s="8" t="s">
        <v>30</v>
      </c>
      <c r="E752" s="8" t="s">
        <v>32</v>
      </c>
      <c r="F752" s="15">
        <v>4399.3133892751111</v>
      </c>
      <c r="G752" s="15">
        <v>1378.1138567493117</v>
      </c>
      <c r="H752" s="26">
        <v>6.6806697628205625E-2</v>
      </c>
      <c r="J752" s="46" t="e">
        <f>+IF(A752=#REF!,"si","no")</f>
        <v>#REF!</v>
      </c>
    </row>
    <row r="753" spans="1:13" x14ac:dyDescent="0.2">
      <c r="A753" s="8" t="s">
        <v>12</v>
      </c>
      <c r="B753" s="8">
        <v>2017</v>
      </c>
      <c r="C753" s="8" t="s">
        <v>10</v>
      </c>
      <c r="D753" s="8" t="s">
        <v>30</v>
      </c>
      <c r="E753" s="8" t="s">
        <v>40</v>
      </c>
      <c r="F753" s="15">
        <v>16368.092306606322</v>
      </c>
      <c r="G753" s="15">
        <v>5127.4125801714663</v>
      </c>
      <c r="H753" s="26">
        <v>0.24856110413588575</v>
      </c>
      <c r="J753" s="46" t="e">
        <f>+IF(A753=#REF!,"si","no")</f>
        <v>#REF!</v>
      </c>
    </row>
    <row r="754" spans="1:13" x14ac:dyDescent="0.2">
      <c r="A754" s="8" t="s">
        <v>12</v>
      </c>
      <c r="B754" s="8">
        <v>2018</v>
      </c>
      <c r="C754" s="8" t="s">
        <v>10</v>
      </c>
      <c r="D754" s="8" t="s">
        <v>30</v>
      </c>
      <c r="E754" s="8" t="s">
        <v>31</v>
      </c>
      <c r="F754" s="15">
        <v>10053.517180105137</v>
      </c>
      <c r="G754" s="15">
        <v>2750.0648579110753</v>
      </c>
      <c r="H754" s="26">
        <v>0.14585571048777482</v>
      </c>
      <c r="J754" s="46" t="e">
        <f>+IF(A754=#REF!,"si","no")</f>
        <v>#REF!</v>
      </c>
    </row>
    <row r="755" spans="1:13" x14ac:dyDescent="0.2">
      <c r="A755" s="8" t="s">
        <v>12</v>
      </c>
      <c r="B755" s="8">
        <v>2018</v>
      </c>
      <c r="C755" s="8" t="s">
        <v>10</v>
      </c>
      <c r="D755" s="8" t="s">
        <v>30</v>
      </c>
      <c r="E755" s="8" t="s">
        <v>32</v>
      </c>
      <c r="F755" s="15">
        <v>1915.5116101115154</v>
      </c>
      <c r="G755" s="15">
        <v>523.97395553396279</v>
      </c>
      <c r="H755" s="26">
        <v>2.7790105873920119E-2</v>
      </c>
      <c r="J755" s="46" t="e">
        <f>+IF(A755=#REF!,"si","no")</f>
        <v>#REF!</v>
      </c>
    </row>
    <row r="756" spans="1:13" x14ac:dyDescent="0.2">
      <c r="A756" s="8" t="s">
        <v>12</v>
      </c>
      <c r="B756" s="8">
        <v>2018</v>
      </c>
      <c r="C756" s="8" t="s">
        <v>10</v>
      </c>
      <c r="D756" s="8" t="s">
        <v>30</v>
      </c>
      <c r="E756" s="8" t="s">
        <v>40</v>
      </c>
      <c r="F756" s="15">
        <v>11969.028790216653</v>
      </c>
      <c r="G756" s="15">
        <v>3274.0388134450382</v>
      </c>
      <c r="H756" s="26">
        <v>0.17364581636169496</v>
      </c>
      <c r="J756" s="46" t="e">
        <f>+IF(A756=#REF!,"si","no")</f>
        <v>#REF!</v>
      </c>
    </row>
    <row r="757" spans="1:13" x14ac:dyDescent="0.2">
      <c r="A757" s="8" t="s">
        <v>12</v>
      </c>
      <c r="B757" s="8">
        <v>2019</v>
      </c>
      <c r="C757" s="8" t="s">
        <v>10</v>
      </c>
      <c r="D757" s="8" t="s">
        <v>30</v>
      </c>
      <c r="E757" s="8" t="s">
        <v>31</v>
      </c>
      <c r="F757" s="15">
        <v>8574.6675486189306</v>
      </c>
      <c r="G757" s="15">
        <v>2173.4617174015739</v>
      </c>
      <c r="H757" s="26">
        <v>0.11813758893865324</v>
      </c>
      <c r="J757" s="46" t="e">
        <f>+IF(A757=#REF!,"si","no")</f>
        <v>#REF!</v>
      </c>
    </row>
    <row r="758" spans="1:13" x14ac:dyDescent="0.2">
      <c r="A758" s="8" t="s">
        <v>12</v>
      </c>
      <c r="B758" s="8">
        <v>2019</v>
      </c>
      <c r="C758" s="8" t="s">
        <v>10</v>
      </c>
      <c r="D758" s="8" t="s">
        <v>30</v>
      </c>
      <c r="E758" s="8" t="s">
        <v>32</v>
      </c>
      <c r="F758" s="15">
        <v>1929.3033004746635</v>
      </c>
      <c r="G758" s="15">
        <v>489.02967270300417</v>
      </c>
      <c r="H758" s="26">
        <v>2.6581000249528391E-2</v>
      </c>
      <c r="J758" s="46" t="e">
        <f>+IF(A758=#REF!,"si","no")</f>
        <v>#REF!</v>
      </c>
    </row>
    <row r="759" spans="1:13" x14ac:dyDescent="0.2">
      <c r="A759" s="8" t="s">
        <v>12</v>
      </c>
      <c r="B759" s="8">
        <v>2019</v>
      </c>
      <c r="C759" s="8" t="s">
        <v>10</v>
      </c>
      <c r="D759" s="8" t="s">
        <v>30</v>
      </c>
      <c r="E759" s="8" t="s">
        <v>40</v>
      </c>
      <c r="F759" s="15">
        <v>10503.970849093594</v>
      </c>
      <c r="G759" s="15">
        <v>2662.4913901045779</v>
      </c>
      <c r="H759" s="26">
        <v>0.14471858918818162</v>
      </c>
      <c r="J759" s="46" t="e">
        <f>+IF(A759=#REF!,"si","no")</f>
        <v>#REF!</v>
      </c>
    </row>
    <row r="760" spans="1:13" x14ac:dyDescent="0.2">
      <c r="A760" s="8" t="s">
        <v>12</v>
      </c>
      <c r="B760" s="8">
        <v>2020</v>
      </c>
      <c r="C760" s="8" t="s">
        <v>10</v>
      </c>
      <c r="D760" s="8" t="s">
        <v>30</v>
      </c>
      <c r="E760" s="8" t="s">
        <v>31</v>
      </c>
      <c r="F760" s="15">
        <v>6991.1449398341974</v>
      </c>
      <c r="G760" s="15">
        <v>1743.377816471324</v>
      </c>
      <c r="H760" s="26">
        <v>0.12088475386552268</v>
      </c>
      <c r="J760" s="46" t="e">
        <f>+IF(A760=#REF!,"si","no")</f>
        <v>#REF!</v>
      </c>
    </row>
    <row r="761" spans="1:13" x14ac:dyDescent="0.2">
      <c r="A761" s="8" t="s">
        <v>12</v>
      </c>
      <c r="B761" s="8">
        <v>2020</v>
      </c>
      <c r="C761" s="8" t="s">
        <v>10</v>
      </c>
      <c r="D761" s="8" t="s">
        <v>30</v>
      </c>
      <c r="E761" s="8" t="s">
        <v>32</v>
      </c>
      <c r="F761" s="15">
        <v>1505.0456290591617</v>
      </c>
      <c r="G761" s="15">
        <v>375.31236801122583</v>
      </c>
      <c r="H761" s="26">
        <v>2.6023930556575238E-2</v>
      </c>
      <c r="J761" s="46" t="e">
        <f>+IF(A761=#REF!,"si","no")</f>
        <v>#REF!</v>
      </c>
      <c r="K761" s="46" t="e">
        <f>+IF(F761=#REF!,"si","no")</f>
        <v>#REF!</v>
      </c>
      <c r="L761" s="46" t="e">
        <f>+IF(G761=#REF!,"si","no")</f>
        <v>#REF!</v>
      </c>
      <c r="M761" s="46" t="e">
        <f>+IF(H761=#REF!,"si","no")</f>
        <v>#REF!</v>
      </c>
    </row>
    <row r="762" spans="1:13" x14ac:dyDescent="0.2">
      <c r="A762" s="8" t="s">
        <v>12</v>
      </c>
      <c r="B762" s="8">
        <v>2020</v>
      </c>
      <c r="C762" s="8" t="s">
        <v>10</v>
      </c>
      <c r="D762" s="8" t="s">
        <v>30</v>
      </c>
      <c r="E762" s="8" t="s">
        <v>40</v>
      </c>
      <c r="F762" s="15">
        <v>8496.1905688933584</v>
      </c>
      <c r="G762" s="15">
        <v>2118.6901844825497</v>
      </c>
      <c r="H762" s="26">
        <v>0.14690868442209792</v>
      </c>
      <c r="J762" s="46" t="e">
        <f>+IF(A762=#REF!,"si","no")</f>
        <v>#REF!</v>
      </c>
      <c r="K762" s="46" t="e">
        <f>+IF(F762=#REF!,"si","no")</f>
        <v>#REF!</v>
      </c>
      <c r="L762" s="46" t="e">
        <f>+IF(G762=#REF!,"si","no")</f>
        <v>#REF!</v>
      </c>
      <c r="M762" s="46" t="e">
        <f>+IF(H762=#REF!,"si","no")</f>
        <v>#REF!</v>
      </c>
    </row>
    <row r="763" spans="1:13" x14ac:dyDescent="0.2">
      <c r="A763" s="8" t="s">
        <v>12</v>
      </c>
      <c r="B763" s="8">
        <v>2021</v>
      </c>
      <c r="C763" s="8" t="s">
        <v>10</v>
      </c>
      <c r="D763" s="8" t="s">
        <v>30</v>
      </c>
      <c r="E763" s="8" t="s">
        <v>31</v>
      </c>
      <c r="F763" s="15">
        <v>17075.53263598726</v>
      </c>
      <c r="G763" s="15">
        <v>3310.8158285966574</v>
      </c>
      <c r="H763" s="26">
        <v>0.25434162712385594</v>
      </c>
      <c r="J763" s="46" t="e">
        <f>+IF(A763=#REF!,"si","no")</f>
        <v>#REF!</v>
      </c>
      <c r="K763" s="46" t="e">
        <f>+IF(F763=#REF!,"si","no")</f>
        <v>#REF!</v>
      </c>
      <c r="L763" s="46" t="e">
        <f>+IF(G763=#REF!,"si","no")</f>
        <v>#REF!</v>
      </c>
      <c r="M763" s="46" t="e">
        <f>+IF(H763=#REF!,"si","no")</f>
        <v>#REF!</v>
      </c>
    </row>
    <row r="764" spans="1:13" x14ac:dyDescent="0.2">
      <c r="A764" s="8" t="s">
        <v>12</v>
      </c>
      <c r="B764" s="8">
        <v>2021</v>
      </c>
      <c r="C764" s="8" t="s">
        <v>10</v>
      </c>
      <c r="D764" s="8" t="s">
        <v>30</v>
      </c>
      <c r="E764" s="8" t="s">
        <v>32</v>
      </c>
      <c r="F764" s="15">
        <v>2606.5556254735939</v>
      </c>
      <c r="G764" s="15">
        <v>505.39129917083744</v>
      </c>
      <c r="H764" s="26">
        <v>3.8824885472362521E-2</v>
      </c>
      <c r="J764" s="46" t="e">
        <f>+IF(A764=#REF!,"si","no")</f>
        <v>#REF!</v>
      </c>
      <c r="K764" s="46" t="e">
        <f>+IF(F764=#REF!,"si","no")</f>
        <v>#REF!</v>
      </c>
      <c r="L764" s="46" t="e">
        <f>+IF(G764=#REF!,"si","no")</f>
        <v>#REF!</v>
      </c>
      <c r="M764" s="46" t="e">
        <f>+IF(H764=#REF!,"si","no")</f>
        <v>#REF!</v>
      </c>
    </row>
    <row r="765" spans="1:13" x14ac:dyDescent="0.2">
      <c r="A765" s="8" t="s">
        <v>12</v>
      </c>
      <c r="B765" s="8">
        <v>2021</v>
      </c>
      <c r="C765" s="8" t="s">
        <v>10</v>
      </c>
      <c r="D765" s="8" t="s">
        <v>30</v>
      </c>
      <c r="E765" s="8" t="s">
        <v>40</v>
      </c>
      <c r="F765" s="15">
        <v>19682.088261460853</v>
      </c>
      <c r="G765" s="15">
        <v>3816.2071277674945</v>
      </c>
      <c r="H765" s="26">
        <v>0.29316651259621845</v>
      </c>
      <c r="J765" s="46" t="e">
        <f>+IF(A765=#REF!,"si","no")</f>
        <v>#REF!</v>
      </c>
      <c r="K765" s="46" t="e">
        <f>+IF(F765=#REF!,"si","no")</f>
        <v>#REF!</v>
      </c>
      <c r="L765" s="46" t="e">
        <f>+IF(G765=#REF!,"si","no")</f>
        <v>#REF!</v>
      </c>
      <c r="M765" s="46" t="e">
        <f>+IF(H765=#REF!,"si","no")</f>
        <v>#REF!</v>
      </c>
    </row>
    <row r="766" spans="1:13" x14ac:dyDescent="0.2">
      <c r="A766" s="8" t="s">
        <v>12</v>
      </c>
      <c r="B766" s="8">
        <v>2022</v>
      </c>
      <c r="C766" s="8" t="s">
        <v>10</v>
      </c>
      <c r="D766" s="8" t="s">
        <v>30</v>
      </c>
      <c r="E766" s="8" t="s">
        <v>31</v>
      </c>
      <c r="F766" s="15">
        <v>27192.021507163023</v>
      </c>
      <c r="G766" s="15">
        <v>5272.3260314421759</v>
      </c>
      <c r="H766" s="26">
        <v>0.27401033563370203</v>
      </c>
      <c r="J766" s="46" t="e">
        <f>+IF(A766=#REF!,"si","no")</f>
        <v>#REF!</v>
      </c>
      <c r="K766" s="46" t="e">
        <f>+IF(F766=#REF!,"si","no")</f>
        <v>#REF!</v>
      </c>
      <c r="L766" s="46" t="e">
        <f>+IF(G766=#REF!,"si","no")</f>
        <v>#REF!</v>
      </c>
      <c r="M766" s="46" t="e">
        <f>+IF(H766=#REF!,"si","no")</f>
        <v>#REF!</v>
      </c>
    </row>
    <row r="767" spans="1:13" x14ac:dyDescent="0.2">
      <c r="A767" s="8" t="s">
        <v>12</v>
      </c>
      <c r="B767" s="8">
        <v>2022</v>
      </c>
      <c r="C767" s="8" t="s">
        <v>10</v>
      </c>
      <c r="D767" s="8" t="s">
        <v>30</v>
      </c>
      <c r="E767" s="8" t="s">
        <v>32</v>
      </c>
      <c r="F767" s="15">
        <v>5777.2787398843093</v>
      </c>
      <c r="G767" s="15">
        <v>1120.1703809761143</v>
      </c>
      <c r="H767" s="26">
        <v>5.8216859167610692E-2</v>
      </c>
      <c r="J767" s="46" t="e">
        <f>+IF(A767=#REF!,"si","no")</f>
        <v>#REF!</v>
      </c>
      <c r="K767" s="46" t="e">
        <f>+IF(F767=#REF!,"si","no")</f>
        <v>#REF!</v>
      </c>
      <c r="L767" s="46" t="e">
        <f>+IF(G767=#REF!,"si","no")</f>
        <v>#REF!</v>
      </c>
      <c r="M767" s="46" t="e">
        <f>+IF(H767=#REF!,"si","no")</f>
        <v>#REF!</v>
      </c>
    </row>
    <row r="768" spans="1:13" x14ac:dyDescent="0.2">
      <c r="A768" s="8" t="s">
        <v>12</v>
      </c>
      <c r="B768" s="8">
        <v>2022</v>
      </c>
      <c r="C768" s="8" t="s">
        <v>10</v>
      </c>
      <c r="D768" s="8" t="s">
        <v>30</v>
      </c>
      <c r="E768" s="8" t="s">
        <v>40</v>
      </c>
      <c r="F768" s="15">
        <v>32969.300247047329</v>
      </c>
      <c r="G768" s="15">
        <v>6392.4964124182898</v>
      </c>
      <c r="H768" s="26">
        <v>0.33222719480131269</v>
      </c>
      <c r="J768" s="46" t="e">
        <f>+IF(A768=#REF!,"si","no")</f>
        <v>#REF!</v>
      </c>
      <c r="K768" s="46" t="e">
        <f>+IF(F768=#REF!,"si","no")</f>
        <v>#REF!</v>
      </c>
      <c r="L768" s="46" t="e">
        <f>+IF(G768=#REF!,"si","no")</f>
        <v>#REF!</v>
      </c>
      <c r="M768" s="46" t="e">
        <f>+IF(H768=#REF!,"si","no")</f>
        <v>#REF!</v>
      </c>
    </row>
    <row r="769" spans="1:13" x14ac:dyDescent="0.2">
      <c r="A769" s="8" t="s">
        <v>12</v>
      </c>
      <c r="B769" s="8">
        <v>2008</v>
      </c>
      <c r="C769" s="8" t="s">
        <v>10</v>
      </c>
      <c r="D769" s="8" t="s">
        <v>33</v>
      </c>
      <c r="E769" s="8" t="s">
        <v>34</v>
      </c>
      <c r="F769" s="15">
        <v>748.20431996255206</v>
      </c>
      <c r="G769" s="15">
        <v>407.51765106241555</v>
      </c>
      <c r="H769" s="26">
        <v>2.4030212305900023E-2</v>
      </c>
      <c r="J769" s="46" t="e">
        <f>+IF(A769=#REF!,"si","no")</f>
        <v>#REF!</v>
      </c>
      <c r="K769" s="46" t="e">
        <f>+IF(F769=#REF!,"si","no")</f>
        <v>#REF!</v>
      </c>
      <c r="L769" s="46" t="e">
        <f>+IF(G769=#REF!,"si","no")</f>
        <v>#REF!</v>
      </c>
      <c r="M769" s="46" t="e">
        <f>+IF(H769=#REF!,"si","no")</f>
        <v>#REF!</v>
      </c>
    </row>
    <row r="770" spans="1:13" x14ac:dyDescent="0.2">
      <c r="A770" s="8" t="s">
        <v>12</v>
      </c>
      <c r="B770" s="8">
        <v>2008</v>
      </c>
      <c r="C770" s="8" t="s">
        <v>10</v>
      </c>
      <c r="D770" s="8" t="s">
        <v>33</v>
      </c>
      <c r="E770" s="8" t="s">
        <v>35</v>
      </c>
      <c r="F770" s="15">
        <v>3375.417807655906</v>
      </c>
      <c r="G770" s="15">
        <v>1838.458158593671</v>
      </c>
      <c r="H770" s="26">
        <v>0.10840889897982244</v>
      </c>
      <c r="J770" s="46" t="e">
        <f>+IF(A770=#REF!,"si","no")</f>
        <v>#REF!</v>
      </c>
      <c r="K770" s="46" t="e">
        <f>+IF(F770=#REF!,"si","no")</f>
        <v>#REF!</v>
      </c>
      <c r="L770" s="46" t="e">
        <f>+IF(G770=#REF!,"si","no")</f>
        <v>#REF!</v>
      </c>
      <c r="M770" s="46" t="e">
        <f>+IF(H770=#REF!,"si","no")</f>
        <v>#REF!</v>
      </c>
    </row>
    <row r="771" spans="1:13" x14ac:dyDescent="0.2">
      <c r="A771" s="8" t="s">
        <v>12</v>
      </c>
      <c r="B771" s="8">
        <v>2008</v>
      </c>
      <c r="C771" s="8" t="s">
        <v>10</v>
      </c>
      <c r="D771" s="8" t="s">
        <v>33</v>
      </c>
      <c r="E771" s="8" t="s">
        <v>36</v>
      </c>
      <c r="F771" s="15">
        <v>487.09910099390015</v>
      </c>
      <c r="G771" s="15">
        <v>265.30384304862554</v>
      </c>
      <c r="H771" s="26">
        <v>1.5644249169107047E-2</v>
      </c>
      <c r="J771" s="46" t="e">
        <f>+IF(A771=#REF!,"si","no")</f>
        <v>#REF!</v>
      </c>
      <c r="K771" s="46" t="e">
        <f>+IF(F771=#REF!,"si","no")</f>
        <v>#REF!</v>
      </c>
      <c r="L771" s="46" t="e">
        <f>+IF(G771=#REF!,"si","no")</f>
        <v>#REF!</v>
      </c>
      <c r="M771" s="46" t="e">
        <f>+IF(H771=#REF!,"si","no")</f>
        <v>#REF!</v>
      </c>
    </row>
    <row r="772" spans="1:13" x14ac:dyDescent="0.2">
      <c r="A772" s="8" t="s">
        <v>12</v>
      </c>
      <c r="B772" s="8">
        <v>2008</v>
      </c>
      <c r="C772" s="8" t="s">
        <v>10</v>
      </c>
      <c r="D772" s="8" t="s">
        <v>33</v>
      </c>
      <c r="E772" s="8" t="s">
        <v>42</v>
      </c>
      <c r="F772" s="15">
        <v>1463.0298906901517</v>
      </c>
      <c r="G772" s="15">
        <v>796.85520195605636</v>
      </c>
      <c r="H772" s="26">
        <v>4.698839333742643E-2</v>
      </c>
      <c r="J772" s="46" t="e">
        <f>+IF(A772=#REF!,"si","no")</f>
        <v>#REF!</v>
      </c>
      <c r="K772" s="46" t="e">
        <f>+IF(F772=#REF!,"si","no")</f>
        <v>#REF!</v>
      </c>
      <c r="L772" s="46" t="e">
        <f>+IF(G772=#REF!,"si","no")</f>
        <v>#REF!</v>
      </c>
      <c r="M772" s="46" t="e">
        <f>+IF(H772=#REF!,"si","no")</f>
        <v>#REF!</v>
      </c>
    </row>
    <row r="773" spans="1:13" x14ac:dyDescent="0.2">
      <c r="A773" s="8" t="s">
        <v>12</v>
      </c>
      <c r="B773" s="8">
        <v>2008</v>
      </c>
      <c r="C773" s="8" t="s">
        <v>10</v>
      </c>
      <c r="D773" s="8" t="s">
        <v>33</v>
      </c>
      <c r="E773" s="8" t="s">
        <v>40</v>
      </c>
      <c r="F773" s="56">
        <v>6073.7511193025093</v>
      </c>
      <c r="G773" s="15">
        <v>3308.1348546607683</v>
      </c>
      <c r="H773" s="26">
        <v>0.19507175379225591</v>
      </c>
      <c r="J773" s="46" t="e">
        <f>+IF(A773=#REF!,"si","no")</f>
        <v>#REF!</v>
      </c>
      <c r="K773" s="46" t="e">
        <f>+IF(F773=#REF!,"si","no")</f>
        <v>#REF!</v>
      </c>
      <c r="L773" s="46" t="e">
        <f>+IF(G773=#REF!,"si","no")</f>
        <v>#REF!</v>
      </c>
      <c r="M773" s="46" t="e">
        <f>+IF(H773=#REF!,"si","no")</f>
        <v>#REF!</v>
      </c>
    </row>
    <row r="774" spans="1:13" x14ac:dyDescent="0.2">
      <c r="A774" s="8" t="s">
        <v>12</v>
      </c>
      <c r="B774" s="8">
        <v>2009</v>
      </c>
      <c r="C774" s="8" t="s">
        <v>10</v>
      </c>
      <c r="D774" s="8" t="s">
        <v>33</v>
      </c>
      <c r="E774" s="8" t="s">
        <v>34</v>
      </c>
      <c r="F774" s="56">
        <v>718.65410646601617</v>
      </c>
      <c r="G774" s="15">
        <v>359.43823173004768</v>
      </c>
      <c r="H774" s="26">
        <v>2.156202943981856E-2</v>
      </c>
      <c r="J774" s="46" t="e">
        <f>+IF(A774=#REF!,"si","no")</f>
        <v>#REF!</v>
      </c>
      <c r="K774" s="46" t="e">
        <f>+IF(F774=#REF!,"si","no")</f>
        <v>#REF!</v>
      </c>
      <c r="L774" s="46" t="e">
        <f>+IF(G774=#REF!,"si","no")</f>
        <v>#REF!</v>
      </c>
      <c r="M774" s="46" t="e">
        <f>+IF(H774=#REF!,"si","no")</f>
        <v>#REF!</v>
      </c>
    </row>
    <row r="775" spans="1:13" x14ac:dyDescent="0.2">
      <c r="A775" s="8" t="s">
        <v>12</v>
      </c>
      <c r="B775" s="8">
        <v>2009</v>
      </c>
      <c r="C775" s="8" t="s">
        <v>10</v>
      </c>
      <c r="D775" s="8" t="s">
        <v>33</v>
      </c>
      <c r="E775" s="8" t="s">
        <v>35</v>
      </c>
      <c r="F775" s="56">
        <v>6735.7189140845521</v>
      </c>
      <c r="G775" s="15">
        <v>3368.901498127982</v>
      </c>
      <c r="H775" s="26">
        <v>0.202094120407982</v>
      </c>
      <c r="J775" s="46" t="e">
        <f>+IF(A775=#REF!,"si","no")</f>
        <v>#REF!</v>
      </c>
      <c r="L775" s="32"/>
    </row>
    <row r="776" spans="1:13" x14ac:dyDescent="0.2">
      <c r="A776" s="8" t="s">
        <v>12</v>
      </c>
      <c r="B776" s="8">
        <v>2009</v>
      </c>
      <c r="C776" s="8" t="s">
        <v>10</v>
      </c>
      <c r="D776" s="8" t="s">
        <v>33</v>
      </c>
      <c r="E776" s="8" t="s">
        <v>36</v>
      </c>
      <c r="F776" s="56">
        <v>673.31933004376037</v>
      </c>
      <c r="G776" s="15">
        <v>336.76383005825642</v>
      </c>
      <c r="H776" s="26">
        <v>2.0201834354214472E-2</v>
      </c>
      <c r="J776" s="46" t="e">
        <f>+IF(A776=#REF!,"si","no")</f>
        <v>#REF!</v>
      </c>
      <c r="L776" s="32"/>
    </row>
    <row r="777" spans="1:13" x14ac:dyDescent="0.2">
      <c r="A777" s="8" t="s">
        <v>12</v>
      </c>
      <c r="B777" s="8">
        <v>2009</v>
      </c>
      <c r="C777" s="8" t="s">
        <v>10</v>
      </c>
      <c r="D777" s="8" t="s">
        <v>33</v>
      </c>
      <c r="E777" s="8" t="s">
        <v>42</v>
      </c>
      <c r="F777" s="15">
        <v>2580.9576459517002</v>
      </c>
      <c r="G777" s="15">
        <v>1290.878106844707</v>
      </c>
      <c r="H777" s="26">
        <v>7.7437371113897577E-2</v>
      </c>
      <c r="J777" s="46" t="e">
        <f>+IF(A777=#REF!,"si","no")</f>
        <v>#REF!</v>
      </c>
      <c r="L777" s="32"/>
    </row>
    <row r="778" spans="1:13" x14ac:dyDescent="0.2">
      <c r="A778" s="8" t="s">
        <v>12</v>
      </c>
      <c r="B778" s="8">
        <v>2009</v>
      </c>
      <c r="C778" s="8" t="s">
        <v>10</v>
      </c>
      <c r="D778" s="8" t="s">
        <v>33</v>
      </c>
      <c r="E778" s="8" t="s">
        <v>40</v>
      </c>
      <c r="F778" s="56">
        <v>10708.649996546028</v>
      </c>
      <c r="G778" s="15">
        <v>5355.981666760993</v>
      </c>
      <c r="H778" s="26">
        <v>0.32129535531591263</v>
      </c>
      <c r="J778" s="46" t="e">
        <f>+IF(A778=#REF!,"si","no")</f>
        <v>#REF!</v>
      </c>
      <c r="L778" s="32"/>
    </row>
    <row r="779" spans="1:13" x14ac:dyDescent="0.2">
      <c r="A779" s="8" t="s">
        <v>12</v>
      </c>
      <c r="B779" s="8">
        <v>2010</v>
      </c>
      <c r="C779" s="8" t="s">
        <v>10</v>
      </c>
      <c r="D779" s="8" t="s">
        <v>33</v>
      </c>
      <c r="E779" s="8" t="s">
        <v>34</v>
      </c>
      <c r="F779" s="56">
        <v>1081.3235737970967</v>
      </c>
      <c r="G779" s="15">
        <v>614.3070704204556</v>
      </c>
      <c r="H779" s="26">
        <v>2.781132161884458E-2</v>
      </c>
      <c r="J779" s="46" t="e">
        <f>+IF(A779=#REF!,"si","no")</f>
        <v>#REF!</v>
      </c>
      <c r="L779" s="32"/>
    </row>
    <row r="780" spans="1:13" x14ac:dyDescent="0.2">
      <c r="A780" s="8" t="s">
        <v>12</v>
      </c>
      <c r="B780" s="8">
        <v>2010</v>
      </c>
      <c r="C780" s="8" t="s">
        <v>10</v>
      </c>
      <c r="D780" s="8" t="s">
        <v>33</v>
      </c>
      <c r="E780" s="8" t="s">
        <v>35</v>
      </c>
      <c r="F780" s="56">
        <v>9603.8088828654254</v>
      </c>
      <c r="G780" s="15">
        <v>5455.9873128392983</v>
      </c>
      <c r="H780" s="26">
        <v>0.24700711616725132</v>
      </c>
      <c r="J780" s="46" t="e">
        <f>+IF(A780=#REF!,"si","no")</f>
        <v>#REF!</v>
      </c>
      <c r="L780" s="32"/>
    </row>
    <row r="781" spans="1:13" x14ac:dyDescent="0.2">
      <c r="A781" s="8" t="s">
        <v>12</v>
      </c>
      <c r="B781" s="8">
        <v>2010</v>
      </c>
      <c r="C781" s="8" t="s">
        <v>10</v>
      </c>
      <c r="D781" s="8" t="s">
        <v>33</v>
      </c>
      <c r="E781" s="8" t="s">
        <v>36</v>
      </c>
      <c r="F781" s="56">
        <v>2914.0004692934012</v>
      </c>
      <c r="G781" s="15">
        <v>1655.4629297588597</v>
      </c>
      <c r="H781" s="26">
        <v>7.4947227835236177E-2</v>
      </c>
      <c r="J781" s="46" t="e">
        <f>+IF(A781=#REF!,"si","no")</f>
        <v>#REF!</v>
      </c>
      <c r="L781" s="32"/>
    </row>
    <row r="782" spans="1:13" x14ac:dyDescent="0.2">
      <c r="A782" s="8" t="s">
        <v>12</v>
      </c>
      <c r="B782" s="8">
        <v>2010</v>
      </c>
      <c r="C782" s="8" t="s">
        <v>10</v>
      </c>
      <c r="D782" s="8" t="s">
        <v>33</v>
      </c>
      <c r="E782" s="8" t="s">
        <v>42</v>
      </c>
      <c r="F782" s="15">
        <v>2100.9070486951323</v>
      </c>
      <c r="G782" s="15">
        <v>1193.5391825201855</v>
      </c>
      <c r="H782" s="26">
        <v>5.4034706204899328E-2</v>
      </c>
      <c r="J782" s="46" t="e">
        <f>+IF(A782=#REF!,"si","no")</f>
        <v>#REF!</v>
      </c>
      <c r="L782" s="32"/>
    </row>
    <row r="783" spans="1:13" x14ac:dyDescent="0.2">
      <c r="A783" s="8" t="s">
        <v>12</v>
      </c>
      <c r="B783" s="8">
        <v>2010</v>
      </c>
      <c r="C783" s="8" t="s">
        <v>10</v>
      </c>
      <c r="D783" s="8" t="s">
        <v>33</v>
      </c>
      <c r="E783" s="8" t="s">
        <v>40</v>
      </c>
      <c r="F783" s="56">
        <v>15700.039974651056</v>
      </c>
      <c r="G783" s="15">
        <v>8919.2964955387979</v>
      </c>
      <c r="H783" s="26">
        <v>0.40380037182623135</v>
      </c>
      <c r="J783" s="46" t="e">
        <f>+IF(A783=#REF!,"si","no")</f>
        <v>#REF!</v>
      </c>
      <c r="L783" s="32"/>
    </row>
    <row r="784" spans="1:13" x14ac:dyDescent="0.2">
      <c r="A784" s="8" t="s">
        <v>12</v>
      </c>
      <c r="B784" s="8">
        <v>2011</v>
      </c>
      <c r="C784" s="8" t="s">
        <v>10</v>
      </c>
      <c r="D784" s="8" t="s">
        <v>33</v>
      </c>
      <c r="E784" s="8" t="s">
        <v>34</v>
      </c>
      <c r="F784" s="56">
        <v>1916.6885546326314</v>
      </c>
      <c r="G784" s="15">
        <v>1144.7499020100233</v>
      </c>
      <c r="H784" s="26">
        <v>4.3756933322080339E-2</v>
      </c>
      <c r="J784" s="46" t="e">
        <f>+IF(A784=#REF!,"si","no")</f>
        <v>#REF!</v>
      </c>
      <c r="L784" s="32"/>
    </row>
    <row r="785" spans="1:12" x14ac:dyDescent="0.2">
      <c r="A785" s="8" t="s">
        <v>12</v>
      </c>
      <c r="B785" s="8">
        <v>2011</v>
      </c>
      <c r="C785" s="8" t="s">
        <v>10</v>
      </c>
      <c r="D785" s="8" t="s">
        <v>33</v>
      </c>
      <c r="E785" s="8" t="s">
        <v>35</v>
      </c>
      <c r="F785" s="56">
        <v>9224.4341220367915</v>
      </c>
      <c r="G785" s="15">
        <v>5509.3301578792425</v>
      </c>
      <c r="H785" s="26">
        <v>0.21058869884536366</v>
      </c>
      <c r="J785" s="46" t="e">
        <f>+IF(A785=#REF!,"si","no")</f>
        <v>#REF!</v>
      </c>
      <c r="L785" s="32"/>
    </row>
    <row r="786" spans="1:12" x14ac:dyDescent="0.2">
      <c r="A786" s="8" t="s">
        <v>12</v>
      </c>
      <c r="B786" s="8">
        <v>2011</v>
      </c>
      <c r="C786" s="8" t="s">
        <v>10</v>
      </c>
      <c r="D786" s="8" t="s">
        <v>33</v>
      </c>
      <c r="E786" s="8" t="s">
        <v>36</v>
      </c>
      <c r="F786" s="56">
        <v>1569.8709478459232</v>
      </c>
      <c r="G786" s="15">
        <v>937.61169980975455</v>
      </c>
      <c r="H786" s="26">
        <v>3.5839280316635136E-2</v>
      </c>
      <c r="J786" s="46" t="e">
        <f>+IF(A786=#REF!,"si","no")</f>
        <v>#REF!</v>
      </c>
      <c r="L786" s="32"/>
    </row>
    <row r="787" spans="1:12" x14ac:dyDescent="0.2">
      <c r="A787" s="8" t="s">
        <v>12</v>
      </c>
      <c r="B787" s="8">
        <v>2011</v>
      </c>
      <c r="C787" s="8" t="s">
        <v>10</v>
      </c>
      <c r="D787" s="8" t="s">
        <v>33</v>
      </c>
      <c r="E787" s="8" t="s">
        <v>42</v>
      </c>
      <c r="F787" s="15">
        <v>1810.9848229348884</v>
      </c>
      <c r="G787" s="15">
        <v>1081.6179256591354</v>
      </c>
      <c r="H787" s="26">
        <v>4.1343775937374337E-2</v>
      </c>
      <c r="J787" s="46" t="e">
        <f>+IF(A787=#REF!,"si","no")</f>
        <v>#REF!</v>
      </c>
      <c r="L787" s="32"/>
    </row>
    <row r="788" spans="1:12" x14ac:dyDescent="0.2">
      <c r="A788" s="8" t="s">
        <v>12</v>
      </c>
      <c r="B788" s="8">
        <v>2011</v>
      </c>
      <c r="C788" s="8" t="s">
        <v>10</v>
      </c>
      <c r="D788" s="8" t="s">
        <v>33</v>
      </c>
      <c r="E788" s="8" t="s">
        <v>40</v>
      </c>
      <c r="F788" s="15">
        <v>14521.978447450236</v>
      </c>
      <c r="G788" s="15">
        <v>8673.3096853581574</v>
      </c>
      <c r="H788" s="26">
        <v>0.3315286884214535</v>
      </c>
      <c r="J788" s="46" t="e">
        <f>+IF(A788=#REF!,"si","no")</f>
        <v>#REF!</v>
      </c>
      <c r="L788" s="32"/>
    </row>
    <row r="789" spans="1:12" x14ac:dyDescent="0.2">
      <c r="A789" s="8" t="s">
        <v>12</v>
      </c>
      <c r="B789" s="8">
        <v>2012</v>
      </c>
      <c r="C789" s="8" t="s">
        <v>10</v>
      </c>
      <c r="D789" s="8" t="s">
        <v>33</v>
      </c>
      <c r="E789" s="8" t="s">
        <v>34</v>
      </c>
      <c r="F789" s="15">
        <v>2692.1410145704986</v>
      </c>
      <c r="G789" s="15">
        <v>1377.6380725177703</v>
      </c>
      <c r="H789" s="26">
        <v>5.5882778724692682E-2</v>
      </c>
      <c r="J789" s="46" t="e">
        <f>+IF(A789=#REF!,"si","no")</f>
        <v>#REF!</v>
      </c>
      <c r="L789" s="32"/>
    </row>
    <row r="790" spans="1:12" x14ac:dyDescent="0.2">
      <c r="A790" s="8" t="s">
        <v>12</v>
      </c>
      <c r="B790" s="8">
        <v>2012</v>
      </c>
      <c r="C790" s="8" t="s">
        <v>10</v>
      </c>
      <c r="D790" s="8" t="s">
        <v>33</v>
      </c>
      <c r="E790" s="8" t="s">
        <v>35</v>
      </c>
      <c r="F790" s="15">
        <v>6893.5231398433307</v>
      </c>
      <c r="G790" s="15">
        <v>3527.5937923874026</v>
      </c>
      <c r="H790" s="26">
        <v>0.14309400071261597</v>
      </c>
      <c r="J790" s="46" t="e">
        <f>+IF(A790=#REF!,"si","no")</f>
        <v>#REF!</v>
      </c>
      <c r="L790" s="32"/>
    </row>
    <row r="791" spans="1:12" x14ac:dyDescent="0.2">
      <c r="A791" s="8" t="s">
        <v>12</v>
      </c>
      <c r="B791" s="8">
        <v>2012</v>
      </c>
      <c r="C791" s="8" t="s">
        <v>10</v>
      </c>
      <c r="D791" s="8" t="s">
        <v>33</v>
      </c>
      <c r="E791" s="8" t="s">
        <v>36</v>
      </c>
      <c r="F791" s="15">
        <v>817.02822655866203</v>
      </c>
      <c r="G791" s="15">
        <v>418.09444049811765</v>
      </c>
      <c r="H791" s="26">
        <v>1.6959664203879007E-2</v>
      </c>
      <c r="J791" s="46" t="e">
        <f>+IF(A791=#REF!,"si","no")</f>
        <v>#REF!</v>
      </c>
      <c r="L791" s="32"/>
    </row>
    <row r="792" spans="1:12" x14ac:dyDescent="0.2">
      <c r="A792" s="8" t="s">
        <v>12</v>
      </c>
      <c r="B792" s="8">
        <v>2012</v>
      </c>
      <c r="C792" s="8" t="s">
        <v>10</v>
      </c>
      <c r="D792" s="8" t="s">
        <v>33</v>
      </c>
      <c r="E792" s="8" t="s">
        <v>42</v>
      </c>
      <c r="F792" s="15">
        <v>2230.6186604619525</v>
      </c>
      <c r="G792" s="15">
        <v>1141.4651666793302</v>
      </c>
      <c r="H792" s="26">
        <v>4.6302615036550282E-2</v>
      </c>
      <c r="J792" s="46" t="e">
        <f>+IF(A792=#REF!,"si","no")</f>
        <v>#REF!</v>
      </c>
      <c r="L792" s="32"/>
    </row>
    <row r="793" spans="1:12" x14ac:dyDescent="0.2">
      <c r="A793" s="8" t="s">
        <v>12</v>
      </c>
      <c r="B793" s="8">
        <v>2012</v>
      </c>
      <c r="C793" s="8" t="s">
        <v>10</v>
      </c>
      <c r="D793" s="8" t="s">
        <v>33</v>
      </c>
      <c r="E793" s="8" t="s">
        <v>40</v>
      </c>
      <c r="F793" s="15">
        <v>12633.311041434443</v>
      </c>
      <c r="G793" s="15">
        <v>6464.7914720826202</v>
      </c>
      <c r="H793" s="26">
        <v>0.26223905867773789</v>
      </c>
      <c r="J793" s="46" t="e">
        <f>+IF(A793=#REF!,"si","no")</f>
        <v>#REF!</v>
      </c>
      <c r="L793" s="32"/>
    </row>
    <row r="794" spans="1:12" x14ac:dyDescent="0.2">
      <c r="A794" s="8" t="s">
        <v>12</v>
      </c>
      <c r="B794" s="8">
        <v>2013</v>
      </c>
      <c r="C794" s="8" t="s">
        <v>10</v>
      </c>
      <c r="D794" s="8" t="s">
        <v>33</v>
      </c>
      <c r="E794" s="8" t="s">
        <v>34</v>
      </c>
      <c r="F794" s="15">
        <v>4449.8079080907964</v>
      </c>
      <c r="G794" s="15">
        <v>2061.2718793307695</v>
      </c>
      <c r="H794" s="26">
        <v>8.3357155431188934E-2</v>
      </c>
      <c r="J794" s="46" t="e">
        <f>+IF(A794=#REF!,"si","no")</f>
        <v>#REF!</v>
      </c>
      <c r="L794" s="32"/>
    </row>
    <row r="795" spans="1:12" x14ac:dyDescent="0.2">
      <c r="A795" s="8" t="s">
        <v>12</v>
      </c>
      <c r="B795" s="8">
        <v>2013</v>
      </c>
      <c r="C795" s="8" t="s">
        <v>10</v>
      </c>
      <c r="D795" s="8" t="s">
        <v>33</v>
      </c>
      <c r="E795" s="8" t="s">
        <v>35</v>
      </c>
      <c r="F795" s="15">
        <v>5810.8546306212666</v>
      </c>
      <c r="G795" s="15">
        <v>2691.7456870891515</v>
      </c>
      <c r="H795" s="26">
        <v>0.10885330842080415</v>
      </c>
      <c r="J795" s="46" t="e">
        <f>+IF(A795=#REF!,"si","no")</f>
        <v>#REF!</v>
      </c>
      <c r="L795" s="32"/>
    </row>
    <row r="796" spans="1:12" x14ac:dyDescent="0.2">
      <c r="A796" s="8" t="s">
        <v>12</v>
      </c>
      <c r="B796" s="8">
        <v>2013</v>
      </c>
      <c r="C796" s="8" t="s">
        <v>10</v>
      </c>
      <c r="D796" s="8" t="s">
        <v>33</v>
      </c>
      <c r="E796" s="8" t="s">
        <v>36</v>
      </c>
      <c r="F796" s="15">
        <v>2332.8139499283975</v>
      </c>
      <c r="G796" s="15">
        <v>1080.6227805822459</v>
      </c>
      <c r="H796" s="26">
        <v>4.3700029087246475E-2</v>
      </c>
      <c r="J796" s="46" t="e">
        <f>+IF(A796=#REF!,"si","no")</f>
        <v>#REF!</v>
      </c>
      <c r="L796" s="32"/>
    </row>
    <row r="797" spans="1:12" x14ac:dyDescent="0.2">
      <c r="A797" s="8" t="s">
        <v>12</v>
      </c>
      <c r="B797" s="8">
        <v>2013</v>
      </c>
      <c r="C797" s="8" t="s">
        <v>10</v>
      </c>
      <c r="D797" s="8" t="s">
        <v>33</v>
      </c>
      <c r="E797" s="8" t="s">
        <v>42</v>
      </c>
      <c r="F797" s="15">
        <v>3051.2857319103664</v>
      </c>
      <c r="G797" s="15">
        <v>1413.438423612444</v>
      </c>
      <c r="H797" s="26">
        <v>5.7158983999592371E-2</v>
      </c>
      <c r="J797" s="46" t="e">
        <f>+IF(A797=#REF!,"si","no")</f>
        <v>#REF!</v>
      </c>
      <c r="L797" s="32"/>
    </row>
    <row r="798" spans="1:12" x14ac:dyDescent="0.2">
      <c r="A798" s="8" t="s">
        <v>12</v>
      </c>
      <c r="B798" s="8">
        <v>2013</v>
      </c>
      <c r="C798" s="8" t="s">
        <v>10</v>
      </c>
      <c r="D798" s="8" t="s">
        <v>33</v>
      </c>
      <c r="E798" s="8" t="s">
        <v>40</v>
      </c>
      <c r="F798" s="15">
        <v>15644.762220550825</v>
      </c>
      <c r="G798" s="15">
        <v>7247.0787706146102</v>
      </c>
      <c r="H798" s="26">
        <v>0.2930694769388319</v>
      </c>
      <c r="J798" s="46" t="e">
        <f>+IF(A798=#REF!,"si","no")</f>
        <v>#REF!</v>
      </c>
      <c r="L798" s="32"/>
    </row>
    <row r="799" spans="1:12" x14ac:dyDescent="0.2">
      <c r="A799" s="8" t="s">
        <v>12</v>
      </c>
      <c r="B799" s="8">
        <v>2014</v>
      </c>
      <c r="C799" s="8" t="s">
        <v>10</v>
      </c>
      <c r="D799" s="8" t="s">
        <v>33</v>
      </c>
      <c r="E799" s="8" t="s">
        <v>34</v>
      </c>
      <c r="F799" s="15">
        <v>4343.6263057259766</v>
      </c>
      <c r="G799" s="15">
        <v>1844.9556129565499</v>
      </c>
      <c r="H799" s="26">
        <v>7.5119003922051814E-2</v>
      </c>
      <c r="J799" s="46" t="e">
        <f>+IF(A799=#REF!,"si","no")</f>
        <v>#REF!</v>
      </c>
      <c r="L799" s="32"/>
    </row>
    <row r="800" spans="1:12" x14ac:dyDescent="0.2">
      <c r="A800" s="8" t="s">
        <v>12</v>
      </c>
      <c r="B800" s="8">
        <v>2014</v>
      </c>
      <c r="C800" s="8" t="s">
        <v>10</v>
      </c>
      <c r="D800" s="8" t="s">
        <v>33</v>
      </c>
      <c r="E800" s="8" t="s">
        <v>35</v>
      </c>
      <c r="F800" s="56">
        <v>5580.71837966577</v>
      </c>
      <c r="G800" s="15">
        <v>2370.4105680825323</v>
      </c>
      <c r="H800" s="26">
        <v>9.6513368403112004E-2</v>
      </c>
      <c r="J800" s="46" t="e">
        <f>+IF(A800=#REF!,"si","no")</f>
        <v>#REF!</v>
      </c>
      <c r="L800" s="32"/>
    </row>
    <row r="801" spans="1:12" x14ac:dyDescent="0.2">
      <c r="A801" s="8" t="s">
        <v>12</v>
      </c>
      <c r="B801" s="8">
        <v>2014</v>
      </c>
      <c r="C801" s="8" t="s">
        <v>10</v>
      </c>
      <c r="D801" s="8" t="s">
        <v>33</v>
      </c>
      <c r="E801" s="8" t="s">
        <v>36</v>
      </c>
      <c r="F801" s="56">
        <v>3741.7665898096839</v>
      </c>
      <c r="G801" s="15">
        <v>1589.3156515656699</v>
      </c>
      <c r="H801" s="26">
        <v>6.4710396187808758E-2</v>
      </c>
      <c r="J801" s="46" t="e">
        <f>+IF(A801=#REF!,"si","no")</f>
        <v>#REF!</v>
      </c>
      <c r="L801" s="32"/>
    </row>
    <row r="802" spans="1:12" x14ac:dyDescent="0.2">
      <c r="A802" s="8" t="s">
        <v>12</v>
      </c>
      <c r="B802" s="8">
        <v>2014</v>
      </c>
      <c r="C802" s="8" t="s">
        <v>10</v>
      </c>
      <c r="D802" s="8" t="s">
        <v>33</v>
      </c>
      <c r="E802" s="8" t="s">
        <v>42</v>
      </c>
      <c r="F802" s="56">
        <v>3068.114057226293</v>
      </c>
      <c r="G802" s="15">
        <v>1303.1816856824341</v>
      </c>
      <c r="H802" s="26">
        <v>5.3060198018016133E-2</v>
      </c>
      <c r="J802" s="46" t="e">
        <f>+IF(A802=#REF!,"si","no")</f>
        <v>#REF!</v>
      </c>
      <c r="L802" s="32"/>
    </row>
    <row r="803" spans="1:12" x14ac:dyDescent="0.2">
      <c r="A803" s="8" t="s">
        <v>12</v>
      </c>
      <c r="B803" s="8">
        <v>2014</v>
      </c>
      <c r="C803" s="8" t="s">
        <v>10</v>
      </c>
      <c r="D803" s="8" t="s">
        <v>33</v>
      </c>
      <c r="E803" s="8" t="s">
        <v>40</v>
      </c>
      <c r="F803" s="15">
        <v>16734.225332427723</v>
      </c>
      <c r="G803" s="15">
        <v>7107.8635182871858</v>
      </c>
      <c r="H803" s="26">
        <v>0.28940296653098868</v>
      </c>
      <c r="J803" s="46" t="e">
        <f>+IF(A803=#REF!,"si","no")</f>
        <v>#REF!</v>
      </c>
      <c r="L803" s="32"/>
    </row>
    <row r="804" spans="1:12" x14ac:dyDescent="0.2">
      <c r="A804" s="8" t="s">
        <v>12</v>
      </c>
      <c r="B804" s="8">
        <v>2015</v>
      </c>
      <c r="C804" s="8" t="s">
        <v>10</v>
      </c>
      <c r="D804" s="8" t="s">
        <v>33</v>
      </c>
      <c r="E804" s="8" t="s">
        <v>34</v>
      </c>
      <c r="F804" s="15">
        <v>3250.7205329434501</v>
      </c>
      <c r="G804" s="15">
        <v>975.7297385733541</v>
      </c>
      <c r="H804" s="26">
        <v>5.4140674838141167E-2</v>
      </c>
      <c r="J804" s="46" t="e">
        <f>+IF(A804=#REF!,"si","no")</f>
        <v>#REF!</v>
      </c>
      <c r="L804" s="32"/>
    </row>
    <row r="805" spans="1:12" x14ac:dyDescent="0.2">
      <c r="A805" s="8" t="s">
        <v>12</v>
      </c>
      <c r="B805" s="8">
        <v>2015</v>
      </c>
      <c r="C805" s="8" t="s">
        <v>10</v>
      </c>
      <c r="D805" s="8" t="s">
        <v>33</v>
      </c>
      <c r="E805" s="8" t="s">
        <v>35</v>
      </c>
      <c r="F805" s="15">
        <v>1611.6550406705808</v>
      </c>
      <c r="G805" s="15">
        <v>483.75113626886798</v>
      </c>
      <c r="H805" s="26">
        <v>2.684207720224684E-2</v>
      </c>
      <c r="J805" s="46" t="e">
        <f>+IF(A805=#REF!,"si","no")</f>
        <v>#REF!</v>
      </c>
      <c r="L805" s="32"/>
    </row>
    <row r="806" spans="1:12" x14ac:dyDescent="0.2">
      <c r="A806" s="8" t="s">
        <v>12</v>
      </c>
      <c r="B806" s="8">
        <v>2015</v>
      </c>
      <c r="C806" s="8" t="s">
        <v>10</v>
      </c>
      <c r="D806" s="8" t="s">
        <v>33</v>
      </c>
      <c r="E806" s="8" t="s">
        <v>36</v>
      </c>
      <c r="F806" s="15">
        <v>1632.1862835006646</v>
      </c>
      <c r="G806" s="15">
        <v>489.91375283223169</v>
      </c>
      <c r="H806" s="26">
        <v>2.7184024573859246E-2</v>
      </c>
      <c r="J806" s="46" t="e">
        <f>+IF(A806=#REF!,"si","no")</f>
        <v>#REF!</v>
      </c>
      <c r="L806" s="32"/>
    </row>
    <row r="807" spans="1:12" x14ac:dyDescent="0.2">
      <c r="A807" s="8" t="s">
        <v>12</v>
      </c>
      <c r="B807" s="8">
        <v>2015</v>
      </c>
      <c r="C807" s="8" t="s">
        <v>10</v>
      </c>
      <c r="D807" s="8" t="s">
        <v>33</v>
      </c>
      <c r="E807" s="8" t="s">
        <v>42</v>
      </c>
      <c r="F807" s="15">
        <v>3262.8930032626909</v>
      </c>
      <c r="G807" s="15">
        <v>979.3834027878014</v>
      </c>
      <c r="H807" s="26">
        <v>5.434340704807808E-2</v>
      </c>
      <c r="J807" s="46" t="e">
        <f>+IF(A807=#REF!,"si","no")</f>
        <v>#REF!</v>
      </c>
      <c r="L807" s="32"/>
    </row>
    <row r="808" spans="1:12" x14ac:dyDescent="0.2">
      <c r="A808" s="8" t="s">
        <v>12</v>
      </c>
      <c r="B808" s="8">
        <v>2015</v>
      </c>
      <c r="C808" s="8" t="s">
        <v>10</v>
      </c>
      <c r="D808" s="8" t="s">
        <v>33</v>
      </c>
      <c r="E808" s="8" t="s">
        <v>40</v>
      </c>
      <c r="F808" s="15">
        <v>9757.4548603773856</v>
      </c>
      <c r="G808" s="15">
        <v>2928.7780304622552</v>
      </c>
      <c r="H808" s="26">
        <v>0.16251018366232534</v>
      </c>
      <c r="J808" s="46" t="e">
        <f>+IF(A808=#REF!,"si","no")</f>
        <v>#REF!</v>
      </c>
      <c r="L808" s="32"/>
    </row>
    <row r="809" spans="1:12" x14ac:dyDescent="0.2">
      <c r="A809" s="8" t="s">
        <v>12</v>
      </c>
      <c r="B809" s="8">
        <v>2016</v>
      </c>
      <c r="C809" s="8" t="s">
        <v>10</v>
      </c>
      <c r="D809" s="8" t="s">
        <v>33</v>
      </c>
      <c r="E809" s="8" t="s">
        <v>34</v>
      </c>
      <c r="F809" s="15">
        <v>2115.6004108115485</v>
      </c>
      <c r="G809" s="15">
        <v>607.20422164329852</v>
      </c>
      <c r="H809" s="26">
        <v>3.3814473395854493E-2</v>
      </c>
      <c r="J809" s="46" t="e">
        <f>+IF(A809=#REF!,"si","no")</f>
        <v>#REF!</v>
      </c>
      <c r="L809" s="32"/>
    </row>
    <row r="810" spans="1:12" x14ac:dyDescent="0.2">
      <c r="A810" s="8" t="s">
        <v>12</v>
      </c>
      <c r="B810" s="8">
        <v>2016</v>
      </c>
      <c r="C810" s="8" t="s">
        <v>10</v>
      </c>
      <c r="D810" s="8" t="s">
        <v>33</v>
      </c>
      <c r="E810" s="8" t="s">
        <v>35</v>
      </c>
      <c r="F810" s="15">
        <v>4567.2066272068105</v>
      </c>
      <c r="G810" s="15">
        <v>1310.846382419358</v>
      </c>
      <c r="H810" s="26">
        <v>7.2999459727752847E-2</v>
      </c>
      <c r="J810" s="46" t="e">
        <f>+IF(A810=#REF!,"si","no")</f>
        <v>#REF!</v>
      </c>
      <c r="L810" s="32"/>
    </row>
    <row r="811" spans="1:12" x14ac:dyDescent="0.2">
      <c r="A811" s="8" t="s">
        <v>12</v>
      </c>
      <c r="B811" s="8">
        <v>2016</v>
      </c>
      <c r="C811" s="8" t="s">
        <v>10</v>
      </c>
      <c r="D811" s="8" t="s">
        <v>33</v>
      </c>
      <c r="E811" s="8" t="s">
        <v>36</v>
      </c>
      <c r="F811" s="15">
        <v>979.08951277026722</v>
      </c>
      <c r="G811" s="15">
        <v>281.01114108440373</v>
      </c>
      <c r="H811" s="26">
        <v>1.5649172741950018E-2</v>
      </c>
      <c r="J811" s="46" t="e">
        <f>+IF(A811=#REF!,"si","no")</f>
        <v>#REF!</v>
      </c>
      <c r="L811" s="32"/>
    </row>
    <row r="812" spans="1:12" x14ac:dyDescent="0.2">
      <c r="A812" s="8" t="s">
        <v>12</v>
      </c>
      <c r="B812" s="8">
        <v>2016</v>
      </c>
      <c r="C812" s="8" t="s">
        <v>10</v>
      </c>
      <c r="D812" s="8" t="s">
        <v>33</v>
      </c>
      <c r="E812" s="8" t="s">
        <v>42</v>
      </c>
      <c r="F812" s="15">
        <v>2227.4157135251485</v>
      </c>
      <c r="G812" s="15">
        <v>639.29663545880578</v>
      </c>
      <c r="H812" s="26">
        <v>3.5601661354193029E-2</v>
      </c>
      <c r="J812" s="46" t="e">
        <f>+IF(A812=#REF!,"si","no")</f>
        <v>#REF!</v>
      </c>
      <c r="L812" s="32"/>
    </row>
    <row r="813" spans="1:12" x14ac:dyDescent="0.2">
      <c r="A813" s="8" t="s">
        <v>12</v>
      </c>
      <c r="B813" s="8">
        <v>2016</v>
      </c>
      <c r="C813" s="8" t="s">
        <v>10</v>
      </c>
      <c r="D813" s="8" t="s">
        <v>33</v>
      </c>
      <c r="E813" s="8" t="s">
        <v>40</v>
      </c>
      <c r="F813" s="15">
        <v>9889.312264313774</v>
      </c>
      <c r="G813" s="15">
        <v>2838.3583806058659</v>
      </c>
      <c r="H813" s="26">
        <v>0.15806476721975038</v>
      </c>
      <c r="J813" s="46" t="e">
        <f>+IF(A813=#REF!,"si","no")</f>
        <v>#REF!</v>
      </c>
      <c r="L813" s="32"/>
    </row>
    <row r="814" spans="1:12" x14ac:dyDescent="0.2">
      <c r="A814" s="8" t="s">
        <v>12</v>
      </c>
      <c r="B814" s="8">
        <v>2017</v>
      </c>
      <c r="C814" s="8" t="s">
        <v>10</v>
      </c>
      <c r="D814" s="8" t="s">
        <v>33</v>
      </c>
      <c r="E814" s="8" t="s">
        <v>34</v>
      </c>
      <c r="F814" s="15">
        <v>4911.3147226952306</v>
      </c>
      <c r="G814" s="15">
        <v>1538.5016422570529</v>
      </c>
      <c r="H814" s="26">
        <v>7.4581801431999897E-2</v>
      </c>
      <c r="J814" s="46" t="e">
        <f>+IF(A814=#REF!,"si","no")</f>
        <v>#REF!</v>
      </c>
      <c r="L814" s="32"/>
    </row>
    <row r="815" spans="1:12" x14ac:dyDescent="0.2">
      <c r="A815" s="8" t="s">
        <v>12</v>
      </c>
      <c r="B815" s="8">
        <v>2017</v>
      </c>
      <c r="C815" s="8" t="s">
        <v>10</v>
      </c>
      <c r="D815" s="8" t="s">
        <v>33</v>
      </c>
      <c r="E815" s="8" t="s">
        <v>35</v>
      </c>
      <c r="F815" s="15">
        <v>8948.5244493425562</v>
      </c>
      <c r="G815" s="15">
        <v>2803.1841448628825</v>
      </c>
      <c r="H815" s="26">
        <v>0.13588969782494592</v>
      </c>
      <c r="J815" s="46" t="e">
        <f>+IF(A815=#REF!,"si","no")</f>
        <v>#REF!</v>
      </c>
      <c r="L815" s="32"/>
    </row>
    <row r="816" spans="1:12" x14ac:dyDescent="0.2">
      <c r="A816" s="8" t="s">
        <v>12</v>
      </c>
      <c r="B816" s="8">
        <v>2017</v>
      </c>
      <c r="C816" s="8" t="s">
        <v>10</v>
      </c>
      <c r="D816" s="8" t="s">
        <v>33</v>
      </c>
      <c r="E816" s="8" t="s">
        <v>36</v>
      </c>
      <c r="F816" s="15">
        <v>622.13294108224068</v>
      </c>
      <c r="G816" s="15">
        <v>194.88723602546318</v>
      </c>
      <c r="H816" s="26">
        <v>9.4475304670840754E-3</v>
      </c>
      <c r="J816" s="46" t="e">
        <f>+IF(A816=#REF!,"si","no")</f>
        <v>#REF!</v>
      </c>
      <c r="L816" s="32"/>
    </row>
    <row r="817" spans="1:12" x14ac:dyDescent="0.2">
      <c r="A817" s="8" t="s">
        <v>12</v>
      </c>
      <c r="B817" s="8">
        <v>2017</v>
      </c>
      <c r="C817" s="8" t="s">
        <v>10</v>
      </c>
      <c r="D817" s="8" t="s">
        <v>33</v>
      </c>
      <c r="E817" s="8" t="s">
        <v>42</v>
      </c>
      <c r="F817" s="15">
        <v>2520.4781198145956</v>
      </c>
      <c r="G817" s="15">
        <v>789.55635009268724</v>
      </c>
      <c r="H817" s="26">
        <v>3.8275249960473316E-2</v>
      </c>
      <c r="J817" s="46" t="e">
        <f>+IF(A817=#REF!,"si","no")</f>
        <v>#REF!</v>
      </c>
      <c r="L817" s="32"/>
    </row>
    <row r="818" spans="1:12" x14ac:dyDescent="0.2">
      <c r="A818" s="8" t="s">
        <v>12</v>
      </c>
      <c r="B818" s="8">
        <v>2017</v>
      </c>
      <c r="C818" s="8" t="s">
        <v>10</v>
      </c>
      <c r="D818" s="8" t="s">
        <v>33</v>
      </c>
      <c r="E818" s="8" t="s">
        <v>40</v>
      </c>
      <c r="F818" s="15">
        <v>17002.450232934621</v>
      </c>
      <c r="G818" s="15">
        <v>5326.1293732380855</v>
      </c>
      <c r="H818" s="26">
        <v>0.2581942796845032</v>
      </c>
      <c r="J818" s="46" t="e">
        <f>+IF(A818=#REF!,"si","no")</f>
        <v>#REF!</v>
      </c>
      <c r="L818" s="32"/>
    </row>
    <row r="819" spans="1:12" x14ac:dyDescent="0.2">
      <c r="A819" s="8" t="s">
        <v>12</v>
      </c>
      <c r="B819" s="8">
        <v>2018</v>
      </c>
      <c r="C819" s="8" t="s">
        <v>10</v>
      </c>
      <c r="D819" s="8" t="s">
        <v>33</v>
      </c>
      <c r="E819" s="8" t="s">
        <v>34</v>
      </c>
      <c r="F819" s="15">
        <v>2066.8608640892371</v>
      </c>
      <c r="G819" s="15">
        <v>565.37441839474616</v>
      </c>
      <c r="H819" s="26">
        <v>2.9985870060248832E-2</v>
      </c>
      <c r="J819" s="46" t="e">
        <f>+IF(A819=#REF!,"si","no")</f>
        <v>#REF!</v>
      </c>
      <c r="L819" s="32"/>
    </row>
    <row r="820" spans="1:12" x14ac:dyDescent="0.2">
      <c r="A820" s="8" t="s">
        <v>12</v>
      </c>
      <c r="B820" s="8">
        <v>2018</v>
      </c>
      <c r="C820" s="8" t="s">
        <v>10</v>
      </c>
      <c r="D820" s="8" t="s">
        <v>33</v>
      </c>
      <c r="E820" s="8" t="s">
        <v>35</v>
      </c>
      <c r="F820" s="15">
        <v>9303.6086527787647</v>
      </c>
      <c r="G820" s="15">
        <v>2544.932957233651</v>
      </c>
      <c r="H820" s="26">
        <v>0.13497609103773026</v>
      </c>
      <c r="J820" s="46" t="e">
        <f>+IF(A820=#REF!,"si","no")</f>
        <v>#REF!</v>
      </c>
      <c r="L820" s="32"/>
    </row>
    <row r="821" spans="1:12" x14ac:dyDescent="0.2">
      <c r="A821" s="8" t="s">
        <v>12</v>
      </c>
      <c r="B821" s="8">
        <v>2018</v>
      </c>
      <c r="C821" s="8" t="s">
        <v>10</v>
      </c>
      <c r="D821" s="8" t="s">
        <v>33</v>
      </c>
      <c r="E821" s="8" t="s">
        <v>36</v>
      </c>
      <c r="F821" s="15">
        <v>687.5991044196885</v>
      </c>
      <c r="G821" s="15">
        <v>188.08762142841817</v>
      </c>
      <c r="H821" s="26">
        <v>9.9756387848379362E-3</v>
      </c>
      <c r="J821" s="46" t="e">
        <f>+IF(A821=#REF!,"si","no")</f>
        <v>#REF!</v>
      </c>
      <c r="L821" s="32"/>
    </row>
    <row r="822" spans="1:12" x14ac:dyDescent="0.2">
      <c r="A822" s="8" t="s">
        <v>12</v>
      </c>
      <c r="B822" s="8">
        <v>2018</v>
      </c>
      <c r="C822" s="8" t="s">
        <v>10</v>
      </c>
      <c r="D822" s="8" t="s">
        <v>33</v>
      </c>
      <c r="E822" s="8" t="s">
        <v>42</v>
      </c>
      <c r="F822" s="15">
        <v>2829.2045561782429</v>
      </c>
      <c r="G822" s="15">
        <v>773.90786591427695</v>
      </c>
      <c r="H822" s="26">
        <v>4.1045897994109938E-2</v>
      </c>
      <c r="J822" s="46" t="e">
        <f>+IF(A822=#REF!,"si","no")</f>
        <v>#REF!</v>
      </c>
      <c r="L822" s="32"/>
    </row>
    <row r="823" spans="1:12" x14ac:dyDescent="0.2">
      <c r="A823" s="8" t="s">
        <v>12</v>
      </c>
      <c r="B823" s="8">
        <v>2018</v>
      </c>
      <c r="C823" s="8" t="s">
        <v>10</v>
      </c>
      <c r="D823" s="8" t="s">
        <v>33</v>
      </c>
      <c r="E823" s="8" t="s">
        <v>40</v>
      </c>
      <c r="F823" s="15">
        <v>14887.273177465933</v>
      </c>
      <c r="G823" s="15">
        <v>4072.3028629710925</v>
      </c>
      <c r="H823" s="26">
        <v>0.21598349787692697</v>
      </c>
      <c r="J823" s="46" t="e">
        <f>+IF(A823=#REF!,"si","no")</f>
        <v>#REF!</v>
      </c>
      <c r="L823" s="32"/>
    </row>
    <row r="824" spans="1:12" x14ac:dyDescent="0.2">
      <c r="A824" s="8" t="s">
        <v>12</v>
      </c>
      <c r="B824" s="8">
        <v>2019</v>
      </c>
      <c r="C824" s="8" t="s">
        <v>10</v>
      </c>
      <c r="D824" s="8" t="s">
        <v>33</v>
      </c>
      <c r="E824" s="8" t="s">
        <v>34</v>
      </c>
      <c r="F824" s="15">
        <v>1161.4116599396359</v>
      </c>
      <c r="G824" s="15">
        <v>294.3885307167605</v>
      </c>
      <c r="H824" s="26">
        <v>1.6001363608855786E-2</v>
      </c>
      <c r="J824" s="46" t="e">
        <f>+IF(A824=#REF!,"si","no")</f>
        <v>#REF!</v>
      </c>
      <c r="L824" s="32"/>
    </row>
    <row r="825" spans="1:12" x14ac:dyDescent="0.2">
      <c r="A825" s="8" t="s">
        <v>12</v>
      </c>
      <c r="B825" s="8">
        <v>2019</v>
      </c>
      <c r="C825" s="8" t="s">
        <v>10</v>
      </c>
      <c r="D825" s="8" t="s">
        <v>33</v>
      </c>
      <c r="E825" s="8" t="s">
        <v>35</v>
      </c>
      <c r="F825" s="15">
        <v>8408.8123935339972</v>
      </c>
      <c r="G825" s="15">
        <v>2131.4216233493134</v>
      </c>
      <c r="H825" s="26">
        <v>0.11585251747393664</v>
      </c>
      <c r="J825" s="46" t="e">
        <f>+IF(A825=#REF!,"si","no")</f>
        <v>#REF!</v>
      </c>
      <c r="L825" s="32"/>
    </row>
    <row r="826" spans="1:12" x14ac:dyDescent="0.2">
      <c r="A826" s="8" t="s">
        <v>12</v>
      </c>
      <c r="B826" s="8">
        <v>2019</v>
      </c>
      <c r="C826" s="8" t="s">
        <v>10</v>
      </c>
      <c r="D826" s="8" t="s">
        <v>33</v>
      </c>
      <c r="E826" s="8" t="s">
        <v>36</v>
      </c>
      <c r="F826" s="15">
        <v>728.56559525604871</v>
      </c>
      <c r="G826" s="15">
        <v>184.67298247148457</v>
      </c>
      <c r="H826" s="26">
        <v>1.003782156208111E-2</v>
      </c>
      <c r="J826" s="46" t="e">
        <f>+IF(A826=#REF!,"si","no")</f>
        <v>#REF!</v>
      </c>
      <c r="L826" s="32"/>
    </row>
    <row r="827" spans="1:12" x14ac:dyDescent="0.2">
      <c r="A827" s="8" t="s">
        <v>12</v>
      </c>
      <c r="B827" s="8">
        <v>2019</v>
      </c>
      <c r="C827" s="8" t="s">
        <v>10</v>
      </c>
      <c r="D827" s="8" t="s">
        <v>33</v>
      </c>
      <c r="E827" s="8" t="s">
        <v>42</v>
      </c>
      <c r="F827" s="15">
        <v>1710.3400651593256</v>
      </c>
      <c r="G827" s="15">
        <v>433.52802126545879</v>
      </c>
      <c r="H827" s="26">
        <v>2.3564231548037759E-2</v>
      </c>
      <c r="J827" s="46" t="e">
        <f>+IF(A827=#REF!,"si","no")</f>
        <v>#REF!</v>
      </c>
      <c r="L827" s="32"/>
    </row>
    <row r="828" spans="1:12" x14ac:dyDescent="0.2">
      <c r="A828" s="8" t="s">
        <v>12</v>
      </c>
      <c r="B828" s="8">
        <v>2019</v>
      </c>
      <c r="C828" s="8" t="s">
        <v>10</v>
      </c>
      <c r="D828" s="8" t="s">
        <v>33</v>
      </c>
      <c r="E828" s="8" t="s">
        <v>40</v>
      </c>
      <c r="F828" s="15">
        <v>12009.129713889008</v>
      </c>
      <c r="G828" s="15">
        <v>3044.0111578030173</v>
      </c>
      <c r="H828" s="26">
        <v>0.1654559341929113</v>
      </c>
      <c r="J828" s="46" t="e">
        <f>+IF(A828=#REF!,"si","no")</f>
        <v>#REF!</v>
      </c>
      <c r="L828" s="32"/>
    </row>
    <row r="829" spans="1:12" x14ac:dyDescent="0.2">
      <c r="A829" s="8" t="s">
        <v>12</v>
      </c>
      <c r="B829" s="8">
        <v>2020</v>
      </c>
      <c r="C829" s="8" t="s">
        <v>10</v>
      </c>
      <c r="D829" s="8" t="s">
        <v>33</v>
      </c>
      <c r="E829" s="8" t="s">
        <v>34</v>
      </c>
      <c r="F829" s="15">
        <v>991.2201253602683</v>
      </c>
      <c r="G829" s="15">
        <v>247.17999593268334</v>
      </c>
      <c r="H829" s="26">
        <v>1.7139310071802104E-2</v>
      </c>
      <c r="J829" s="46" t="e">
        <f>+IF(A829=#REF!,"si","no")</f>
        <v>#REF!</v>
      </c>
      <c r="L829" s="32"/>
    </row>
    <row r="830" spans="1:12" x14ac:dyDescent="0.2">
      <c r="A830" s="8" t="s">
        <v>12</v>
      </c>
      <c r="B830" s="8">
        <v>2020</v>
      </c>
      <c r="C830" s="8" t="s">
        <v>10</v>
      </c>
      <c r="D830" s="8" t="s">
        <v>33</v>
      </c>
      <c r="E830" s="8" t="s">
        <v>35</v>
      </c>
      <c r="F830" s="15">
        <v>10183.30794343536</v>
      </c>
      <c r="G830" s="15">
        <v>2539.4056795656229</v>
      </c>
      <c r="H830" s="26">
        <v>0.17608084010173591</v>
      </c>
      <c r="J830" s="46" t="e">
        <f>+IF(A830=#REF!,"si","no")</f>
        <v>#REF!</v>
      </c>
      <c r="L830" s="32"/>
    </row>
    <row r="831" spans="1:12" x14ac:dyDescent="0.2">
      <c r="A831" s="8" t="s">
        <v>12</v>
      </c>
      <c r="B831" s="8">
        <v>2020</v>
      </c>
      <c r="C831" s="8" t="s">
        <v>10</v>
      </c>
      <c r="D831" s="8" t="s">
        <v>33</v>
      </c>
      <c r="E831" s="8" t="s">
        <v>36</v>
      </c>
      <c r="F831" s="15">
        <v>484.94273436243719</v>
      </c>
      <c r="G831" s="15">
        <v>120.92989240278425</v>
      </c>
      <c r="H831" s="26">
        <v>8.3852049395026652E-3</v>
      </c>
      <c r="J831" s="46" t="e">
        <f>+IF(A831=#REF!,"si","no")</f>
        <v>#REF!</v>
      </c>
      <c r="L831" s="32"/>
    </row>
    <row r="832" spans="1:12" x14ac:dyDescent="0.2">
      <c r="A832" s="8" t="s">
        <v>12</v>
      </c>
      <c r="B832" s="8">
        <v>2020</v>
      </c>
      <c r="C832" s="8" t="s">
        <v>10</v>
      </c>
      <c r="D832" s="8" t="s">
        <v>33</v>
      </c>
      <c r="E832" s="8" t="s">
        <v>42</v>
      </c>
      <c r="F832" s="15">
        <v>235.95011132649057</v>
      </c>
      <c r="G832" s="15">
        <v>58.838744357415443</v>
      </c>
      <c r="H832" s="26">
        <v>4.0798426263097811E-3</v>
      </c>
      <c r="J832" s="46" t="e">
        <f>+IF(A832=#REF!,"si","no")</f>
        <v>#REF!</v>
      </c>
      <c r="L832" s="32"/>
    </row>
    <row r="833" spans="1:12" x14ac:dyDescent="0.2">
      <c r="A833" s="8" t="s">
        <v>12</v>
      </c>
      <c r="B833" s="8">
        <v>2020</v>
      </c>
      <c r="C833" s="8" t="s">
        <v>10</v>
      </c>
      <c r="D833" s="8" t="s">
        <v>33</v>
      </c>
      <c r="E833" s="8" t="s">
        <v>40</v>
      </c>
      <c r="F833" s="15">
        <v>11895.420914484557</v>
      </c>
      <c r="G833" s="15">
        <v>2966.3543122585061</v>
      </c>
      <c r="H833" s="26">
        <v>0.20568519773935046</v>
      </c>
      <c r="J833" s="46" t="e">
        <f>+IF(A833=#REF!,"si","no")</f>
        <v>#REF!</v>
      </c>
      <c r="L833" s="32"/>
    </row>
    <row r="834" spans="1:12" x14ac:dyDescent="0.2">
      <c r="A834" s="8" t="s">
        <v>12</v>
      </c>
      <c r="B834" s="8">
        <v>2021</v>
      </c>
      <c r="C834" s="8" t="s">
        <v>10</v>
      </c>
      <c r="D834" s="8" t="s">
        <v>33</v>
      </c>
      <c r="E834" s="8" t="s">
        <v>34</v>
      </c>
      <c r="F834" s="15">
        <v>1830.1608035123527</v>
      </c>
      <c r="G834" s="15">
        <v>354.85425177166314</v>
      </c>
      <c r="H834" s="26">
        <v>2.7260413281785877E-2</v>
      </c>
      <c r="J834" s="46" t="e">
        <f>+IF(A834=#REF!,"si","no")</f>
        <v>#REF!</v>
      </c>
      <c r="L834" s="32"/>
    </row>
    <row r="835" spans="1:12" x14ac:dyDescent="0.2">
      <c r="A835" s="8" t="s">
        <v>12</v>
      </c>
      <c r="B835" s="8">
        <v>2021</v>
      </c>
      <c r="C835" s="8" t="s">
        <v>10</v>
      </c>
      <c r="D835" s="8" t="s">
        <v>33</v>
      </c>
      <c r="E835" s="8" t="s">
        <v>35</v>
      </c>
      <c r="F835" s="15">
        <v>13956.31530510128</v>
      </c>
      <c r="G835" s="15">
        <v>2706.0233262435831</v>
      </c>
      <c r="H835" s="26">
        <v>0.20788059845770082</v>
      </c>
      <c r="J835" s="46" t="e">
        <f>+IF(A835=#REF!,"si","no")</f>
        <v>#REF!</v>
      </c>
      <c r="L835" s="32"/>
    </row>
    <row r="836" spans="1:12" x14ac:dyDescent="0.2">
      <c r="A836" s="8" t="s">
        <v>12</v>
      </c>
      <c r="B836" s="8">
        <v>2021</v>
      </c>
      <c r="C836" s="8" t="s">
        <v>10</v>
      </c>
      <c r="D836" s="8" t="s">
        <v>33</v>
      </c>
      <c r="E836" s="8" t="s">
        <v>36</v>
      </c>
      <c r="F836" s="15">
        <v>721.14584890561491</v>
      </c>
      <c r="G836" s="15">
        <v>139.82469198363839</v>
      </c>
      <c r="H836" s="26">
        <v>1.0741533661896443E-2</v>
      </c>
      <c r="J836" s="46" t="e">
        <f>+IF(A836=#REF!,"si","no")</f>
        <v>#REF!</v>
      </c>
      <c r="L836" s="32"/>
    </row>
    <row r="837" spans="1:12" x14ac:dyDescent="0.2">
      <c r="A837" s="8" t="s">
        <v>12</v>
      </c>
      <c r="B837" s="8">
        <v>2021</v>
      </c>
      <c r="C837" s="8" t="s">
        <v>10</v>
      </c>
      <c r="D837" s="8" t="s">
        <v>33</v>
      </c>
      <c r="E837" s="8" t="s">
        <v>42</v>
      </c>
      <c r="F837" s="15">
        <v>922.9931962449233</v>
      </c>
      <c r="G837" s="15">
        <v>178.96135651864728</v>
      </c>
      <c r="H837" s="26">
        <v>1.3748068441650068E-2</v>
      </c>
      <c r="J837" s="46" t="e">
        <f>+IF(A837=#REF!,"si","no")</f>
        <v>#REF!</v>
      </c>
      <c r="L837" s="32"/>
    </row>
    <row r="838" spans="1:12" x14ac:dyDescent="0.2">
      <c r="A838" s="8" t="s">
        <v>12</v>
      </c>
      <c r="B838" s="8">
        <v>2021</v>
      </c>
      <c r="C838" s="8" t="s">
        <v>10</v>
      </c>
      <c r="D838" s="8" t="s">
        <v>33</v>
      </c>
      <c r="E838" s="8" t="s">
        <v>40</v>
      </c>
      <c r="F838" s="15">
        <v>17430.615153764167</v>
      </c>
      <c r="G838" s="15">
        <v>3379.6636265175312</v>
      </c>
      <c r="H838" s="26">
        <v>0.25963061384303315</v>
      </c>
      <c r="J838" s="46" t="e">
        <f>+IF(A838=#REF!,"si","no")</f>
        <v>#REF!</v>
      </c>
      <c r="L838" s="32"/>
    </row>
    <row r="839" spans="1:12" x14ac:dyDescent="0.2">
      <c r="A839" s="8" t="s">
        <v>12</v>
      </c>
      <c r="B839" s="8">
        <v>2022</v>
      </c>
      <c r="C839" s="8" t="s">
        <v>10</v>
      </c>
      <c r="D839" s="8" t="s">
        <v>33</v>
      </c>
      <c r="E839" s="8" t="s">
        <v>34</v>
      </c>
      <c r="F839" s="15">
        <v>3090.6136600227396</v>
      </c>
      <c r="G839" s="15">
        <v>599.24646825453021</v>
      </c>
      <c r="H839" s="26">
        <v>3.1143697281713758E-2</v>
      </c>
      <c r="J839" s="46" t="e">
        <f>+IF(A839=#REF!,"si","no")</f>
        <v>#REF!</v>
      </c>
      <c r="L839" s="32"/>
    </row>
    <row r="840" spans="1:12" x14ac:dyDescent="0.2">
      <c r="A840" s="8" t="s">
        <v>12</v>
      </c>
      <c r="B840" s="8">
        <v>2022</v>
      </c>
      <c r="C840" s="8" t="s">
        <v>10</v>
      </c>
      <c r="D840" s="8" t="s">
        <v>33</v>
      </c>
      <c r="E840" s="8" t="s">
        <v>35</v>
      </c>
      <c r="F840" s="15">
        <v>38299.361677559617</v>
      </c>
      <c r="G840" s="15">
        <v>7425.9547605544585</v>
      </c>
      <c r="H840" s="26">
        <v>0.38593750542085209</v>
      </c>
      <c r="J840" s="46" t="e">
        <f>+IF(A840=#REF!,"si","no")</f>
        <v>#REF!</v>
      </c>
      <c r="L840" s="32"/>
    </row>
    <row r="841" spans="1:12" x14ac:dyDescent="0.2">
      <c r="A841" s="8" t="s">
        <v>12</v>
      </c>
      <c r="B841" s="8">
        <v>2022</v>
      </c>
      <c r="C841" s="8" t="s">
        <v>10</v>
      </c>
      <c r="D841" s="8" t="s">
        <v>33</v>
      </c>
      <c r="E841" s="8" t="s">
        <v>36</v>
      </c>
      <c r="F841" s="15">
        <v>1106.9745712667504</v>
      </c>
      <c r="G841" s="15">
        <v>214.63394498628222</v>
      </c>
      <c r="H841" s="26">
        <v>1.1154833550380702E-2</v>
      </c>
      <c r="J841" s="46" t="e">
        <f>+IF(A841=#REF!,"si","no")</f>
        <v>#REF!</v>
      </c>
      <c r="L841" s="32"/>
    </row>
    <row r="842" spans="1:12" x14ac:dyDescent="0.2">
      <c r="A842" s="8" t="s">
        <v>12</v>
      </c>
      <c r="B842" s="8">
        <v>2022</v>
      </c>
      <c r="C842" s="8" t="s">
        <v>10</v>
      </c>
      <c r="D842" s="8" t="s">
        <v>33</v>
      </c>
      <c r="E842" s="8" t="s">
        <v>42</v>
      </c>
      <c r="F842" s="15">
        <v>4201.8302882034268</v>
      </c>
      <c r="G842" s="15">
        <v>814.70291579319962</v>
      </c>
      <c r="H842" s="26">
        <v>4.2341277467847854E-2</v>
      </c>
      <c r="J842" s="46" t="e">
        <f>+IF(A842=#REF!,"si","no")</f>
        <v>#REF!</v>
      </c>
      <c r="L842" s="32"/>
    </row>
    <row r="843" spans="1:12" x14ac:dyDescent="0.2">
      <c r="A843" s="8" t="s">
        <v>12</v>
      </c>
      <c r="B843" s="8">
        <v>2022</v>
      </c>
      <c r="C843" s="8" t="s">
        <v>10</v>
      </c>
      <c r="D843" s="8" t="s">
        <v>33</v>
      </c>
      <c r="E843" s="8" t="s">
        <v>40</v>
      </c>
      <c r="F843" s="15">
        <v>46698.780197052532</v>
      </c>
      <c r="G843" s="15">
        <v>9054.53808958847</v>
      </c>
      <c r="H843" s="26">
        <v>0.47057731372079437</v>
      </c>
      <c r="J843" s="46" t="e">
        <f>+IF(A843=#REF!,"si","no")</f>
        <v>#REF!</v>
      </c>
      <c r="L843" s="32"/>
    </row>
    <row r="844" spans="1:12" x14ac:dyDescent="0.2">
      <c r="A844" s="8" t="s">
        <v>12</v>
      </c>
      <c r="B844" s="8">
        <v>2008</v>
      </c>
      <c r="C844" s="8" t="s">
        <v>10</v>
      </c>
      <c r="D844" s="8" t="s">
        <v>37</v>
      </c>
      <c r="E844" s="8" t="s">
        <v>40</v>
      </c>
      <c r="F844" s="15">
        <v>27.071363077734368</v>
      </c>
      <c r="G844" s="15">
        <v>14.744713440104535</v>
      </c>
      <c r="H844" s="26">
        <v>8.6945582217517721E-4</v>
      </c>
      <c r="J844" s="46" t="e">
        <f>+IF(A844=#REF!,"si","no")</f>
        <v>#REF!</v>
      </c>
      <c r="L844" s="32"/>
    </row>
    <row r="845" spans="1:12" x14ac:dyDescent="0.2">
      <c r="A845" s="8" t="s">
        <v>12</v>
      </c>
      <c r="B845" s="8">
        <v>2009</v>
      </c>
      <c r="C845" s="8" t="s">
        <v>10</v>
      </c>
      <c r="D845" s="8" t="s">
        <v>37</v>
      </c>
      <c r="E845" s="8" t="s">
        <v>40</v>
      </c>
      <c r="F845" s="15">
        <v>42.044490248481814</v>
      </c>
      <c r="G845" s="15">
        <v>21.028749565240496</v>
      </c>
      <c r="H845" s="26">
        <v>1.2614754836342106E-3</v>
      </c>
      <c r="J845" s="46" t="e">
        <f>+IF(A845=#REF!,"si","no")</f>
        <v>#REF!</v>
      </c>
      <c r="L845" s="32"/>
    </row>
    <row r="846" spans="1:12" x14ac:dyDescent="0.2">
      <c r="A846" s="8" t="s">
        <v>12</v>
      </c>
      <c r="B846" s="8">
        <v>2010</v>
      </c>
      <c r="C846" s="8" t="s">
        <v>10</v>
      </c>
      <c r="D846" s="8" t="s">
        <v>37</v>
      </c>
      <c r="E846" s="8" t="s">
        <v>40</v>
      </c>
      <c r="F846" s="15">
        <v>76.780793831255295</v>
      </c>
      <c r="G846" s="15">
        <v>43.619676539009781</v>
      </c>
      <c r="H846" s="26">
        <v>1.9747792456727927E-3</v>
      </c>
      <c r="J846" s="46" t="e">
        <f>+IF(A846=#REF!,"si","no")</f>
        <v>#REF!</v>
      </c>
      <c r="L846" s="32"/>
    </row>
    <row r="847" spans="1:12" x14ac:dyDescent="0.2">
      <c r="A847" s="8" t="s">
        <v>12</v>
      </c>
      <c r="B847" s="8">
        <v>2011</v>
      </c>
      <c r="C847" s="8" t="s">
        <v>10</v>
      </c>
      <c r="D847" s="8" t="s">
        <v>37</v>
      </c>
      <c r="E847" s="8" t="s">
        <v>40</v>
      </c>
      <c r="F847" s="15">
        <v>161.91441764656912</v>
      </c>
      <c r="G847" s="15">
        <v>96.704033259303316</v>
      </c>
      <c r="H847" s="26">
        <v>3.6964160712079489E-3</v>
      </c>
      <c r="J847" s="46" t="e">
        <f>+IF(A847=#REF!,"si","no")</f>
        <v>#REF!</v>
      </c>
      <c r="L847" s="32"/>
    </row>
    <row r="848" spans="1:12" x14ac:dyDescent="0.2">
      <c r="A848" s="8" t="s">
        <v>12</v>
      </c>
      <c r="B848" s="8">
        <v>2012</v>
      </c>
      <c r="C848" s="8" t="s">
        <v>10</v>
      </c>
      <c r="D848" s="8" t="s">
        <v>37</v>
      </c>
      <c r="E848" s="8" t="s">
        <v>40</v>
      </c>
      <c r="F848" s="15">
        <v>236.09284169052648</v>
      </c>
      <c r="G848" s="15">
        <v>120.81480338565034</v>
      </c>
      <c r="H848" s="26">
        <v>4.9007551830565878E-3</v>
      </c>
      <c r="J848" s="46" t="e">
        <f>+IF(A848=#REF!,"si","no")</f>
        <v>#REF!</v>
      </c>
      <c r="L848" s="32"/>
    </row>
    <row r="849" spans="1:12" x14ac:dyDescent="0.2">
      <c r="A849" s="8" t="s">
        <v>12</v>
      </c>
      <c r="B849" s="8">
        <v>2013</v>
      </c>
      <c r="C849" s="8" t="s">
        <v>10</v>
      </c>
      <c r="D849" s="8" t="s">
        <v>37</v>
      </c>
      <c r="E849" s="8" t="s">
        <v>40</v>
      </c>
      <c r="F849" s="15">
        <v>559.00926697218233</v>
      </c>
      <c r="G849" s="15">
        <v>258.94827509294686</v>
      </c>
      <c r="H849" s="26">
        <v>1.0471782898706733E-2</v>
      </c>
      <c r="J849" s="46" t="e">
        <f>+IF(A849=#REF!,"si","no")</f>
        <v>#REF!</v>
      </c>
      <c r="L849" s="32"/>
    </row>
    <row r="850" spans="1:12" x14ac:dyDescent="0.2">
      <c r="A850" s="8" t="s">
        <v>12</v>
      </c>
      <c r="B850" s="8">
        <v>2014</v>
      </c>
      <c r="C850" s="8" t="s">
        <v>10</v>
      </c>
      <c r="D850" s="8" t="s">
        <v>37</v>
      </c>
      <c r="E850" s="8" t="s">
        <v>40</v>
      </c>
      <c r="F850" s="15">
        <v>1612.2062830988739</v>
      </c>
      <c r="G850" s="15">
        <v>684.7847447940037</v>
      </c>
      <c r="H850" s="26">
        <v>2.7881618163977731E-2</v>
      </c>
      <c r="J850" s="46" t="e">
        <f>+IF(A850=#REF!,"si","no")</f>
        <v>#REF!</v>
      </c>
      <c r="L850" s="32"/>
    </row>
    <row r="851" spans="1:12" x14ac:dyDescent="0.2">
      <c r="A851" s="8" t="s">
        <v>12</v>
      </c>
      <c r="B851" s="8">
        <v>2015</v>
      </c>
      <c r="C851" s="8" t="s">
        <v>10</v>
      </c>
      <c r="D851" s="8" t="s">
        <v>37</v>
      </c>
      <c r="E851" s="8" t="s">
        <v>40</v>
      </c>
      <c r="F851" s="15">
        <v>1021.2524980803767</v>
      </c>
      <c r="G851" s="15">
        <v>306.5370962747985</v>
      </c>
      <c r="H851" s="26">
        <v>1.7008936592941778E-2</v>
      </c>
      <c r="J851" s="46" t="e">
        <f>+IF(A851=#REF!,"si","no")</f>
        <v>#REF!</v>
      </c>
      <c r="L851" s="32"/>
    </row>
    <row r="852" spans="1:12" x14ac:dyDescent="0.2">
      <c r="A852" s="8" t="s">
        <v>12</v>
      </c>
      <c r="B852" s="8">
        <v>2016</v>
      </c>
      <c r="C852" s="8" t="s">
        <v>10</v>
      </c>
      <c r="D852" s="8" t="s">
        <v>37</v>
      </c>
      <c r="E852" s="8" t="s">
        <v>40</v>
      </c>
      <c r="F852" s="15">
        <v>521.17973083710558</v>
      </c>
      <c r="G852" s="15">
        <v>149.58521050665371</v>
      </c>
      <c r="H852" s="26">
        <v>8.330220609141183E-3</v>
      </c>
      <c r="J852" s="46" t="e">
        <f>+IF(A852=#REF!,"si","no")</f>
        <v>#REF!</v>
      </c>
      <c r="L852" s="32"/>
    </row>
    <row r="853" spans="1:12" x14ac:dyDescent="0.2">
      <c r="A853" s="8" t="s">
        <v>12</v>
      </c>
      <c r="B853" s="8">
        <v>2017</v>
      </c>
      <c r="C853" s="8" t="s">
        <v>10</v>
      </c>
      <c r="D853" s="8" t="s">
        <v>37</v>
      </c>
      <c r="E853" s="8" t="s">
        <v>40</v>
      </c>
      <c r="F853" s="15">
        <v>556.77580537265942</v>
      </c>
      <c r="G853" s="15">
        <v>174.41368336190533</v>
      </c>
      <c r="H853" s="26">
        <v>8.4550359533174524E-3</v>
      </c>
      <c r="J853" s="46" t="e">
        <f>+IF(A853=#REF!,"si","no")</f>
        <v>#REF!</v>
      </c>
      <c r="L853" s="32"/>
    </row>
    <row r="854" spans="1:12" x14ac:dyDescent="0.2">
      <c r="A854" s="8" t="s">
        <v>12</v>
      </c>
      <c r="B854" s="8">
        <v>2018</v>
      </c>
      <c r="C854" s="8" t="s">
        <v>10</v>
      </c>
      <c r="D854" s="8" t="s">
        <v>37</v>
      </c>
      <c r="E854" s="8" t="s">
        <v>40</v>
      </c>
      <c r="F854" s="15">
        <v>413.27998836956255</v>
      </c>
      <c r="G854" s="15">
        <v>113.04966730868472</v>
      </c>
      <c r="H854" s="26">
        <v>5.9958366066462992E-3</v>
      </c>
      <c r="J854" s="46" t="e">
        <f>+IF(A854=#REF!,"si","no")</f>
        <v>#REF!</v>
      </c>
      <c r="L854" s="32"/>
    </row>
    <row r="855" spans="1:12" x14ac:dyDescent="0.2">
      <c r="A855" s="8" t="s">
        <v>12</v>
      </c>
      <c r="B855" s="8">
        <v>2019</v>
      </c>
      <c r="C855" s="8" t="s">
        <v>10</v>
      </c>
      <c r="D855" s="8" t="s">
        <v>37</v>
      </c>
      <c r="E855" s="8" t="s">
        <v>40</v>
      </c>
      <c r="F855" s="15">
        <v>215.63917762777658</v>
      </c>
      <c r="G855" s="15">
        <v>54.659086744583853</v>
      </c>
      <c r="H855" s="26">
        <v>2.9709714553029661E-3</v>
      </c>
      <c r="J855" s="46" t="e">
        <f>+IF(A855=#REF!,"si","no")</f>
        <v>#REF!</v>
      </c>
      <c r="L855" s="32"/>
    </row>
    <row r="856" spans="1:12" x14ac:dyDescent="0.2">
      <c r="A856" s="8" t="s">
        <v>12</v>
      </c>
      <c r="B856" s="8">
        <v>2020</v>
      </c>
      <c r="C856" s="8" t="s">
        <v>10</v>
      </c>
      <c r="D856" s="8" t="s">
        <v>37</v>
      </c>
      <c r="E856" s="8" t="s">
        <v>40</v>
      </c>
      <c r="F856" s="15">
        <v>92.893432854741363</v>
      </c>
      <c r="G856" s="15">
        <v>23.164782239325927</v>
      </c>
      <c r="H856" s="26">
        <v>1.6062318637374989E-3</v>
      </c>
      <c r="J856" s="46" t="e">
        <f>+IF(A856=#REF!,"si","no")</f>
        <v>#REF!</v>
      </c>
      <c r="L856" s="32"/>
    </row>
    <row r="857" spans="1:12" x14ac:dyDescent="0.2">
      <c r="A857" s="8" t="s">
        <v>12</v>
      </c>
      <c r="B857" s="8">
        <v>2021</v>
      </c>
      <c r="C857" s="8" t="s">
        <v>10</v>
      </c>
      <c r="D857" s="8" t="s">
        <v>37</v>
      </c>
      <c r="E857" s="8" t="s">
        <v>40</v>
      </c>
      <c r="F857" s="15">
        <v>71.436455941346466</v>
      </c>
      <c r="G857" s="15">
        <v>13.850985155859712</v>
      </c>
      <c r="H857" s="26">
        <v>1.0640525732000517E-3</v>
      </c>
      <c r="J857" s="46" t="e">
        <f>+IF(A857=#REF!,"si","no")</f>
        <v>#REF!</v>
      </c>
      <c r="L857" s="32"/>
    </row>
    <row r="858" spans="1:12" x14ac:dyDescent="0.2">
      <c r="A858" s="8" t="s">
        <v>12</v>
      </c>
      <c r="B858" s="8">
        <v>2022</v>
      </c>
      <c r="C858" s="8" t="s">
        <v>10</v>
      </c>
      <c r="D858" s="8" t="s">
        <v>37</v>
      </c>
      <c r="E858" s="8" t="s">
        <v>40</v>
      </c>
      <c r="F858" s="15">
        <v>683.31930631980947</v>
      </c>
      <c r="G858" s="15">
        <v>132.49041324669113</v>
      </c>
      <c r="H858" s="26">
        <v>6.8857165481557483E-3</v>
      </c>
      <c r="J858" s="46" t="e">
        <f>+IF(A858=#REF!,"si","no")</f>
        <v>#REF!</v>
      </c>
      <c r="L858" s="32"/>
    </row>
    <row r="859" spans="1:12" x14ac:dyDescent="0.2">
      <c r="A859" s="8" t="s">
        <v>13</v>
      </c>
      <c r="B859" s="8">
        <v>2008</v>
      </c>
      <c r="C859" s="8" t="s">
        <v>10</v>
      </c>
      <c r="D859" s="8" t="s">
        <v>41</v>
      </c>
      <c r="E859" s="8" t="s">
        <v>40</v>
      </c>
      <c r="F859" s="15">
        <v>1008949.4047873251</v>
      </c>
      <c r="G859" s="15">
        <v>1927.5441980212092</v>
      </c>
      <c r="H859" s="26">
        <v>1.0730129510964017</v>
      </c>
      <c r="J859" s="46" t="e">
        <f>+IF(A859=#REF!,"si","no")</f>
        <v>#REF!</v>
      </c>
      <c r="L859" s="32"/>
    </row>
    <row r="860" spans="1:12" x14ac:dyDescent="0.2">
      <c r="A860" s="8" t="s">
        <v>13</v>
      </c>
      <c r="B860" s="8">
        <v>2009</v>
      </c>
      <c r="C860" s="8" t="s">
        <v>10</v>
      </c>
      <c r="D860" s="8" t="s">
        <v>41</v>
      </c>
      <c r="E860" s="8" t="s">
        <v>40</v>
      </c>
      <c r="F860" s="15">
        <v>1273630.1277528752</v>
      </c>
      <c r="G860" s="15">
        <v>2277.7197129131928</v>
      </c>
      <c r="H860" s="26">
        <v>1.3212635992985942</v>
      </c>
      <c r="J860" s="46" t="e">
        <f>+IF(A860=#REF!,"si","no")</f>
        <v>#REF!</v>
      </c>
      <c r="L860" s="32"/>
    </row>
    <row r="861" spans="1:12" x14ac:dyDescent="0.2">
      <c r="A861" s="8" t="s">
        <v>13</v>
      </c>
      <c r="B861" s="8">
        <v>2010</v>
      </c>
      <c r="C861" s="8" t="s">
        <v>10</v>
      </c>
      <c r="D861" s="8" t="s">
        <v>41</v>
      </c>
      <c r="E861" s="8" t="s">
        <v>40</v>
      </c>
      <c r="F861" s="15">
        <v>1079193.370036125</v>
      </c>
      <c r="G861" s="15">
        <v>2115.4547436504827</v>
      </c>
      <c r="H861" s="26">
        <v>0.96800508363077298</v>
      </c>
      <c r="J861" s="46" t="e">
        <f>+IF(A861=#REF!,"si","no")</f>
        <v>#REF!</v>
      </c>
      <c r="L861" s="32"/>
    </row>
    <row r="862" spans="1:12" x14ac:dyDescent="0.2">
      <c r="A862" s="8" t="s">
        <v>13</v>
      </c>
      <c r="B862" s="8">
        <v>2011</v>
      </c>
      <c r="C862" s="8" t="s">
        <v>10</v>
      </c>
      <c r="D862" s="8" t="s">
        <v>41</v>
      </c>
      <c r="E862" s="8" t="s">
        <v>40</v>
      </c>
      <c r="F862" s="15">
        <v>1279769.2101484749</v>
      </c>
      <c r="G862" s="15">
        <v>2646.0450818450072</v>
      </c>
      <c r="H862" s="26">
        <v>1.0489689538449205</v>
      </c>
      <c r="J862" s="46" t="e">
        <f>+IF(A862=#REF!,"si","no")</f>
        <v>#REF!</v>
      </c>
      <c r="L862" s="32"/>
    </row>
    <row r="863" spans="1:12" x14ac:dyDescent="0.2">
      <c r="A863" s="8" t="s">
        <v>13</v>
      </c>
      <c r="B863" s="8">
        <v>2012</v>
      </c>
      <c r="C863" s="8" t="s">
        <v>10</v>
      </c>
      <c r="D863" s="8" t="s">
        <v>41</v>
      </c>
      <c r="E863" s="8" t="s">
        <v>40</v>
      </c>
      <c r="F863" s="15">
        <v>1516773.5060299498</v>
      </c>
      <c r="G863" s="15">
        <v>3119.1870861301895</v>
      </c>
      <c r="H863" s="26">
        <v>1.1676999163567583</v>
      </c>
      <c r="J863" s="46" t="e">
        <f>+IF(A863=#REF!,"si","no")</f>
        <v>#REF!</v>
      </c>
      <c r="L863" s="32"/>
    </row>
    <row r="864" spans="1:12" x14ac:dyDescent="0.2">
      <c r="A864" s="8" t="s">
        <v>13</v>
      </c>
      <c r="B864" s="8">
        <v>2013</v>
      </c>
      <c r="C864" s="8" t="s">
        <v>10</v>
      </c>
      <c r="D864" s="8" t="s">
        <v>41</v>
      </c>
      <c r="E864" s="8" t="s">
        <v>40</v>
      </c>
      <c r="F864" s="15">
        <v>1620031.98725435</v>
      </c>
      <c r="G864" s="15">
        <v>3269.6800369712541</v>
      </c>
      <c r="H864" s="26">
        <v>1.174520080834522</v>
      </c>
      <c r="J864" s="46" t="e">
        <f>+IF(A864=#REF!,"si","no")</f>
        <v>#REF!</v>
      </c>
      <c r="L864" s="32"/>
    </row>
    <row r="865" spans="1:12" x14ac:dyDescent="0.2">
      <c r="A865" s="8" t="s">
        <v>13</v>
      </c>
      <c r="B865" s="8">
        <v>2014</v>
      </c>
      <c r="C865" s="8" t="s">
        <v>10</v>
      </c>
      <c r="D865" s="8" t="s">
        <v>41</v>
      </c>
      <c r="E865" s="8" t="s">
        <v>40</v>
      </c>
      <c r="F865" s="15">
        <v>1939636.2363057751</v>
      </c>
      <c r="G865" s="15">
        <v>3398.5911109667427</v>
      </c>
      <c r="H865" s="26">
        <v>1.3044330426120128</v>
      </c>
      <c r="J865" s="46" t="e">
        <f>+IF(A865=#REF!,"si","no")</f>
        <v>#REF!</v>
      </c>
      <c r="L865" s="32"/>
    </row>
    <row r="866" spans="1:12" x14ac:dyDescent="0.2">
      <c r="A866" s="8" t="s">
        <v>13</v>
      </c>
      <c r="B866" s="8">
        <v>2015</v>
      </c>
      <c r="C866" s="8" t="s">
        <v>10</v>
      </c>
      <c r="D866" s="8" t="s">
        <v>41</v>
      </c>
      <c r="E866" s="8" t="s">
        <v>40</v>
      </c>
      <c r="F866" s="15">
        <v>2366451.4460786246</v>
      </c>
      <c r="G866" s="15">
        <v>3616.2215665437589</v>
      </c>
      <c r="H866" s="26">
        <v>1.4825496586158791</v>
      </c>
      <c r="J866" s="46" t="e">
        <f>+IF(A866=#REF!,"si","no")</f>
        <v>#REF!</v>
      </c>
      <c r="L866" s="32"/>
    </row>
    <row r="867" spans="1:12" x14ac:dyDescent="0.2">
      <c r="A867" s="8" t="s">
        <v>13</v>
      </c>
      <c r="B867" s="8">
        <v>2016</v>
      </c>
      <c r="C867" s="8" t="s">
        <v>10</v>
      </c>
      <c r="D867" s="8" t="s">
        <v>41</v>
      </c>
      <c r="E867" s="8" t="s">
        <v>40</v>
      </c>
      <c r="F867" s="15">
        <v>2392264.1362991836</v>
      </c>
      <c r="G867" s="15">
        <v>3538.8128805122151</v>
      </c>
      <c r="H867" s="26">
        <v>1.4130374356128577</v>
      </c>
      <c r="J867" s="46" t="e">
        <f>+IF(A867=#REF!,"si","no")</f>
        <v>#REF!</v>
      </c>
      <c r="L867" s="32"/>
    </row>
    <row r="868" spans="1:12" x14ac:dyDescent="0.2">
      <c r="A868" s="8" t="s">
        <v>13</v>
      </c>
      <c r="B868" s="8">
        <v>2017</v>
      </c>
      <c r="C868" s="8" t="s">
        <v>10</v>
      </c>
      <c r="D868" s="8" t="s">
        <v>41</v>
      </c>
      <c r="E868" s="8" t="s">
        <v>40</v>
      </c>
      <c r="F868" s="15">
        <v>2226193.064804825</v>
      </c>
      <c r="G868" s="15">
        <v>3431.5147741300184</v>
      </c>
      <c r="H868" s="26">
        <v>1.2386130015803036</v>
      </c>
      <c r="J868" s="46" t="e">
        <f>+IF(A868=#REF!,"si","no")</f>
        <v>#REF!</v>
      </c>
      <c r="L868" s="32"/>
    </row>
    <row r="869" spans="1:12" x14ac:dyDescent="0.2">
      <c r="A869" s="8" t="s">
        <v>13</v>
      </c>
      <c r="B869" s="8">
        <v>2018</v>
      </c>
      <c r="C869" s="8" t="s">
        <v>10</v>
      </c>
      <c r="D869" s="8" t="s">
        <v>41</v>
      </c>
      <c r="E869" s="8" t="s">
        <v>40</v>
      </c>
      <c r="F869" s="15">
        <v>2125882.9502003053</v>
      </c>
      <c r="G869" s="15">
        <v>3311.164542172985</v>
      </c>
      <c r="H869" s="26">
        <v>1.1101678171876082</v>
      </c>
      <c r="J869" s="46" t="e">
        <f>+IF(A869=#REF!,"si","no")</f>
        <v>#REF!</v>
      </c>
      <c r="L869" s="32"/>
    </row>
    <row r="870" spans="1:12" x14ac:dyDescent="0.2">
      <c r="A870" s="8" t="s">
        <v>13</v>
      </c>
      <c r="B870" s="8">
        <v>2019</v>
      </c>
      <c r="C870" s="8" t="s">
        <v>10</v>
      </c>
      <c r="D870" s="8" t="s">
        <v>41</v>
      </c>
      <c r="E870" s="8" t="s">
        <v>40</v>
      </c>
      <c r="F870" s="15">
        <v>2291855.7347704112</v>
      </c>
      <c r="G870" s="15">
        <v>3258.5859369176505</v>
      </c>
      <c r="H870" s="26">
        <v>1.1663404826369754</v>
      </c>
      <c r="J870" s="46" t="e">
        <f>+IF(A870=#REF!,"si","no")</f>
        <v>#REF!</v>
      </c>
      <c r="L870" s="32"/>
    </row>
    <row r="871" spans="1:12" x14ac:dyDescent="0.2">
      <c r="A871" s="8" t="s">
        <v>13</v>
      </c>
      <c r="B871" s="8">
        <v>2020</v>
      </c>
      <c r="C871" s="8" t="s">
        <v>10</v>
      </c>
      <c r="D871" s="8" t="s">
        <v>41</v>
      </c>
      <c r="E871" s="8" t="s">
        <v>40</v>
      </c>
      <c r="F871" s="15">
        <v>2270703.9677732247</v>
      </c>
      <c r="G871" s="15">
        <v>2867.1952722021624</v>
      </c>
      <c r="H871" s="26">
        <v>1.1345029506946873</v>
      </c>
      <c r="J871" s="46" t="e">
        <f>+IF(A871=#REF!,"si","no")</f>
        <v>#REF!</v>
      </c>
      <c r="L871" s="32"/>
    </row>
    <row r="872" spans="1:12" x14ac:dyDescent="0.2">
      <c r="A872" s="8" t="s">
        <v>13</v>
      </c>
      <c r="B872" s="8">
        <v>2021</v>
      </c>
      <c r="C872" s="8" t="s">
        <v>10</v>
      </c>
      <c r="D872" s="8" t="s">
        <v>41</v>
      </c>
      <c r="E872" s="8" t="s">
        <v>40</v>
      </c>
      <c r="F872" s="15">
        <v>2087992.0536524502</v>
      </c>
      <c r="G872" s="15">
        <v>2636.486758993447</v>
      </c>
      <c r="H872" s="26">
        <v>0.83154452609559948</v>
      </c>
      <c r="J872" s="46" t="e">
        <f>+IF(A872=#REF!,"si","no")</f>
        <v>#REF!</v>
      </c>
      <c r="L872" s="32"/>
    </row>
    <row r="873" spans="1:12" x14ac:dyDescent="0.2">
      <c r="A873" s="8" t="s">
        <v>13</v>
      </c>
      <c r="B873" s="8">
        <v>2008</v>
      </c>
      <c r="C873" s="8" t="s">
        <v>10</v>
      </c>
      <c r="D873" s="8" t="s">
        <v>25</v>
      </c>
      <c r="E873" s="8" t="s">
        <v>26</v>
      </c>
      <c r="F873" s="15">
        <v>33907.531999999999</v>
      </c>
      <c r="G873" s="15">
        <v>64.778537224664163</v>
      </c>
      <c r="H873" s="26">
        <v>3.6060500955828245E-2</v>
      </c>
      <c r="J873" s="46" t="e">
        <f>+IF(A873=#REF!,"si","no")</f>
        <v>#REF!</v>
      </c>
      <c r="L873" s="32"/>
    </row>
    <row r="874" spans="1:12" x14ac:dyDescent="0.2">
      <c r="A874" s="8" t="s">
        <v>13</v>
      </c>
      <c r="B874" s="8">
        <v>2008</v>
      </c>
      <c r="C874" s="8" t="s">
        <v>10</v>
      </c>
      <c r="D874" s="8" t="s">
        <v>25</v>
      </c>
      <c r="E874" s="8" t="s">
        <v>27</v>
      </c>
      <c r="F874" s="15">
        <v>0</v>
      </c>
      <c r="G874" s="15">
        <v>0</v>
      </c>
      <c r="H874" s="26">
        <v>0</v>
      </c>
      <c r="J874" s="46" t="e">
        <f>+IF(A874=#REF!,"si","no")</f>
        <v>#REF!</v>
      </c>
      <c r="L874" s="32"/>
    </row>
    <row r="875" spans="1:12" x14ac:dyDescent="0.2">
      <c r="A875" s="8" t="s">
        <v>13</v>
      </c>
      <c r="B875" s="8">
        <v>2008</v>
      </c>
      <c r="C875" s="8" t="s">
        <v>10</v>
      </c>
      <c r="D875" s="8" t="s">
        <v>25</v>
      </c>
      <c r="E875" s="8" t="s">
        <v>28</v>
      </c>
      <c r="F875" s="15">
        <v>102412.65789489001</v>
      </c>
      <c r="G875" s="15">
        <v>195.65393823770273</v>
      </c>
      <c r="H875" s="26">
        <v>0.10891538045020774</v>
      </c>
      <c r="J875" s="46" t="e">
        <f>+IF(A875=#REF!,"si","no")</f>
        <v>#REF!</v>
      </c>
      <c r="L875" s="32"/>
    </row>
    <row r="876" spans="1:12" x14ac:dyDescent="0.2">
      <c r="A876" s="8" t="s">
        <v>13</v>
      </c>
      <c r="B876" s="8">
        <v>2008</v>
      </c>
      <c r="C876" s="8" t="s">
        <v>10</v>
      </c>
      <c r="D876" s="8" t="s">
        <v>25</v>
      </c>
      <c r="E876" s="8" t="s">
        <v>40</v>
      </c>
      <c r="F876" s="15">
        <v>136320.18989489001</v>
      </c>
      <c r="G876" s="15">
        <v>260.43247546236688</v>
      </c>
      <c r="H876" s="26">
        <v>0.14497588140603596</v>
      </c>
      <c r="J876" s="46" t="e">
        <f>+IF(A876=#REF!,"si","no")</f>
        <v>#REF!</v>
      </c>
      <c r="L876" s="32"/>
    </row>
    <row r="877" spans="1:12" x14ac:dyDescent="0.2">
      <c r="A877" s="8" t="s">
        <v>13</v>
      </c>
      <c r="B877" s="8">
        <v>2009</v>
      </c>
      <c r="C877" s="8" t="s">
        <v>10</v>
      </c>
      <c r="D877" s="8" t="s">
        <v>25</v>
      </c>
      <c r="E877" s="8" t="s">
        <v>26</v>
      </c>
      <c r="F877" s="15">
        <v>33678.962</v>
      </c>
      <c r="G877" s="15">
        <v>60.23038713225128</v>
      </c>
      <c r="H877" s="26">
        <v>3.4938547371890345E-2</v>
      </c>
      <c r="J877" s="46" t="e">
        <f>+IF(A877=#REF!,"si","no")</f>
        <v>#REF!</v>
      </c>
      <c r="L877" s="32"/>
    </row>
    <row r="878" spans="1:12" x14ac:dyDescent="0.2">
      <c r="A878" s="8" t="s">
        <v>13</v>
      </c>
      <c r="B878" s="8">
        <v>2009</v>
      </c>
      <c r="C878" s="8" t="s">
        <v>10</v>
      </c>
      <c r="D878" s="8" t="s">
        <v>25</v>
      </c>
      <c r="E878" s="8" t="s">
        <v>27</v>
      </c>
      <c r="F878" s="15">
        <v>0</v>
      </c>
      <c r="G878" s="15">
        <v>0</v>
      </c>
      <c r="H878" s="26">
        <v>0</v>
      </c>
      <c r="J878" s="46" t="e">
        <f>+IF(A878=#REF!,"si","no")</f>
        <v>#REF!</v>
      </c>
      <c r="L878" s="32"/>
    </row>
    <row r="879" spans="1:12" x14ac:dyDescent="0.2">
      <c r="A879" s="8" t="s">
        <v>13</v>
      </c>
      <c r="B879" s="8">
        <v>2009</v>
      </c>
      <c r="C879" s="8" t="s">
        <v>10</v>
      </c>
      <c r="D879" s="8" t="s">
        <v>25</v>
      </c>
      <c r="E879" s="8" t="s">
        <v>28</v>
      </c>
      <c r="F879" s="15">
        <v>120376.66735895</v>
      </c>
      <c r="G879" s="15">
        <v>215.27781279956889</v>
      </c>
      <c r="H879" s="26">
        <v>0.12487872681441192</v>
      </c>
      <c r="J879" s="46" t="e">
        <f>+IF(A879=#REF!,"si","no")</f>
        <v>#REF!</v>
      </c>
      <c r="L879" s="32"/>
    </row>
    <row r="880" spans="1:12" x14ac:dyDescent="0.2">
      <c r="A880" s="8" t="s">
        <v>13</v>
      </c>
      <c r="B880" s="8">
        <v>2009</v>
      </c>
      <c r="C880" s="8" t="s">
        <v>10</v>
      </c>
      <c r="D880" s="8" t="s">
        <v>25</v>
      </c>
      <c r="E880" s="8" t="s">
        <v>40</v>
      </c>
      <c r="F880" s="15">
        <v>154055.62935895001</v>
      </c>
      <c r="G880" s="15">
        <v>275.50819993182017</v>
      </c>
      <c r="H880" s="26">
        <v>0.15981727418630226</v>
      </c>
      <c r="J880" s="46" t="e">
        <f>+IF(A880=#REF!,"si","no")</f>
        <v>#REF!</v>
      </c>
      <c r="L880" s="32"/>
    </row>
    <row r="881" spans="1:12" x14ac:dyDescent="0.2">
      <c r="A881" s="8" t="s">
        <v>13</v>
      </c>
      <c r="B881" s="8">
        <v>2010</v>
      </c>
      <c r="C881" s="8" t="s">
        <v>10</v>
      </c>
      <c r="D881" s="8" t="s">
        <v>25</v>
      </c>
      <c r="E881" s="8" t="s">
        <v>26</v>
      </c>
      <c r="F881" s="15">
        <v>49159.985999999997</v>
      </c>
      <c r="G881" s="15">
        <v>96.364311039095952</v>
      </c>
      <c r="H881" s="26">
        <v>4.4095078491470624E-2</v>
      </c>
      <c r="J881" s="46" t="e">
        <f>+IF(A881=#REF!,"si","no")</f>
        <v>#REF!</v>
      </c>
      <c r="L881" s="32"/>
    </row>
    <row r="882" spans="1:12" x14ac:dyDescent="0.2">
      <c r="A882" s="8" t="s">
        <v>13</v>
      </c>
      <c r="B882" s="8">
        <v>2010</v>
      </c>
      <c r="C882" s="8" t="s">
        <v>10</v>
      </c>
      <c r="D882" s="8" t="s">
        <v>25</v>
      </c>
      <c r="E882" s="8" t="s">
        <v>27</v>
      </c>
      <c r="F882" s="15">
        <v>0</v>
      </c>
      <c r="G882" s="15">
        <v>0</v>
      </c>
      <c r="H882" s="26">
        <v>0</v>
      </c>
      <c r="J882" s="46" t="e">
        <f>+IF(A882=#REF!,"si","no")</f>
        <v>#REF!</v>
      </c>
      <c r="L882" s="32"/>
    </row>
    <row r="883" spans="1:12" x14ac:dyDescent="0.2">
      <c r="A883" s="8" t="s">
        <v>13</v>
      </c>
      <c r="B883" s="8">
        <v>2010</v>
      </c>
      <c r="C883" s="8" t="s">
        <v>10</v>
      </c>
      <c r="D883" s="8" t="s">
        <v>25</v>
      </c>
      <c r="E883" s="8" t="s">
        <v>28</v>
      </c>
      <c r="F883" s="15">
        <v>119788.99487985</v>
      </c>
      <c r="G883" s="15">
        <v>234.81259660372029</v>
      </c>
      <c r="H883" s="26">
        <v>0.10744724645855998</v>
      </c>
      <c r="J883" s="46" t="e">
        <f>+IF(A883=#REF!,"si","no")</f>
        <v>#REF!</v>
      </c>
      <c r="L883" s="32"/>
    </row>
    <row r="884" spans="1:12" x14ac:dyDescent="0.2">
      <c r="A884" s="8" t="s">
        <v>13</v>
      </c>
      <c r="B884" s="8">
        <v>2010</v>
      </c>
      <c r="C884" s="8" t="s">
        <v>10</v>
      </c>
      <c r="D884" s="8" t="s">
        <v>25</v>
      </c>
      <c r="E884" s="8" t="s">
        <v>40</v>
      </c>
      <c r="F884" s="15">
        <v>168948.98087984999</v>
      </c>
      <c r="G884" s="15">
        <v>331.17690764281622</v>
      </c>
      <c r="H884" s="26">
        <v>0.15154232495003059</v>
      </c>
      <c r="J884" s="46" t="e">
        <f>+IF(A884=#REF!,"si","no")</f>
        <v>#REF!</v>
      </c>
      <c r="L884" s="32"/>
    </row>
    <row r="885" spans="1:12" x14ac:dyDescent="0.2">
      <c r="A885" s="8" t="s">
        <v>13</v>
      </c>
      <c r="B885" s="8">
        <v>2011</v>
      </c>
      <c r="C885" s="8" t="s">
        <v>10</v>
      </c>
      <c r="D885" s="8" t="s">
        <v>25</v>
      </c>
      <c r="E885" s="8" t="s">
        <v>26</v>
      </c>
      <c r="F885" s="15">
        <v>38615.171000000002</v>
      </c>
      <c r="G885" s="15">
        <v>79.840554452235679</v>
      </c>
      <c r="H885" s="26">
        <v>3.1651109594763041E-2</v>
      </c>
      <c r="J885" s="46" t="e">
        <f>+IF(A885=#REF!,"si","no")</f>
        <v>#REF!</v>
      </c>
      <c r="L885" s="32"/>
    </row>
    <row r="886" spans="1:12" x14ac:dyDescent="0.2">
      <c r="A886" s="8" t="s">
        <v>13</v>
      </c>
      <c r="B886" s="8">
        <v>2011</v>
      </c>
      <c r="C886" s="8" t="s">
        <v>10</v>
      </c>
      <c r="D886" s="8" t="s">
        <v>25</v>
      </c>
      <c r="E886" s="8" t="s">
        <v>27</v>
      </c>
      <c r="F886" s="15">
        <v>0</v>
      </c>
      <c r="G886" s="15">
        <v>0</v>
      </c>
      <c r="H886" s="26">
        <v>0</v>
      </c>
      <c r="J886" s="46" t="e">
        <f>+IF(A886=#REF!,"si","no")</f>
        <v>#REF!</v>
      </c>
      <c r="L886" s="32"/>
    </row>
    <row r="887" spans="1:12" x14ac:dyDescent="0.2">
      <c r="A887" s="8" t="s">
        <v>13</v>
      </c>
      <c r="B887" s="8">
        <v>2011</v>
      </c>
      <c r="C887" s="8" t="s">
        <v>10</v>
      </c>
      <c r="D887" s="8" t="s">
        <v>25</v>
      </c>
      <c r="E887" s="8" t="s">
        <v>28</v>
      </c>
      <c r="F887" s="15">
        <v>139247.70355047</v>
      </c>
      <c r="G887" s="15">
        <v>287.90792762953373</v>
      </c>
      <c r="H887" s="26">
        <v>0.11413504619453842</v>
      </c>
      <c r="J887" s="46" t="e">
        <f>+IF(A887=#REF!,"si","no")</f>
        <v>#REF!</v>
      </c>
      <c r="L887" s="32"/>
    </row>
    <row r="888" spans="1:12" x14ac:dyDescent="0.2">
      <c r="A888" s="8" t="s">
        <v>13</v>
      </c>
      <c r="B888" s="8">
        <v>2011</v>
      </c>
      <c r="C888" s="8" t="s">
        <v>10</v>
      </c>
      <c r="D888" s="8" t="s">
        <v>25</v>
      </c>
      <c r="E888" s="8" t="s">
        <v>40</v>
      </c>
      <c r="F888" s="15">
        <v>177862.87455047001</v>
      </c>
      <c r="G888" s="15">
        <v>367.74848208176945</v>
      </c>
      <c r="H888" s="26">
        <v>0.14578615578930149</v>
      </c>
      <c r="J888" s="46" t="e">
        <f>+IF(A888=#REF!,"si","no")</f>
        <v>#REF!</v>
      </c>
      <c r="L888" s="32"/>
    </row>
    <row r="889" spans="1:12" x14ac:dyDescent="0.2">
      <c r="A889" s="8" t="s">
        <v>13</v>
      </c>
      <c r="B889" s="8">
        <v>2012</v>
      </c>
      <c r="C889" s="8" t="s">
        <v>10</v>
      </c>
      <c r="D889" s="8" t="s">
        <v>25</v>
      </c>
      <c r="E889" s="8" t="s">
        <v>26</v>
      </c>
      <c r="F889" s="15">
        <v>64817.894</v>
      </c>
      <c r="G889" s="15">
        <v>133.29553628883292</v>
      </c>
      <c r="H889" s="26">
        <v>4.99005613569352E-2</v>
      </c>
      <c r="J889" s="46" t="e">
        <f>+IF(A889=#REF!,"si","no")</f>
        <v>#REF!</v>
      </c>
      <c r="L889" s="32"/>
    </row>
    <row r="890" spans="1:12" x14ac:dyDescent="0.2">
      <c r="A890" s="8" t="s">
        <v>13</v>
      </c>
      <c r="B890" s="8">
        <v>2012</v>
      </c>
      <c r="C890" s="8" t="s">
        <v>10</v>
      </c>
      <c r="D890" s="8" t="s">
        <v>25</v>
      </c>
      <c r="E890" s="8" t="s">
        <v>27</v>
      </c>
      <c r="F890" s="15">
        <v>0</v>
      </c>
      <c r="G890" s="15">
        <v>0</v>
      </c>
      <c r="H890" s="26">
        <v>0</v>
      </c>
      <c r="J890" s="46" t="e">
        <f>+IF(A890=#REF!,"si","no")</f>
        <v>#REF!</v>
      </c>
      <c r="L890" s="32"/>
    </row>
    <row r="891" spans="1:12" x14ac:dyDescent="0.2">
      <c r="A891" s="8" t="s">
        <v>13</v>
      </c>
      <c r="B891" s="8">
        <v>2012</v>
      </c>
      <c r="C891" s="8" t="s">
        <v>10</v>
      </c>
      <c r="D891" s="8" t="s">
        <v>25</v>
      </c>
      <c r="E891" s="8" t="s">
        <v>28</v>
      </c>
      <c r="F891" s="15">
        <v>141839.06611334003</v>
      </c>
      <c r="G891" s="15">
        <v>291.68665036054529</v>
      </c>
      <c r="H891" s="26">
        <v>0.10919591157033136</v>
      </c>
      <c r="J891" s="46" t="e">
        <f>+IF(A891=#REF!,"si","no")</f>
        <v>#REF!</v>
      </c>
      <c r="L891" s="32"/>
    </row>
    <row r="892" spans="1:12" x14ac:dyDescent="0.2">
      <c r="A892" s="8" t="s">
        <v>13</v>
      </c>
      <c r="B892" s="8">
        <v>2012</v>
      </c>
      <c r="C892" s="8" t="s">
        <v>10</v>
      </c>
      <c r="D892" s="8" t="s">
        <v>25</v>
      </c>
      <c r="E892" s="8" t="s">
        <v>40</v>
      </c>
      <c r="F892" s="15">
        <v>206656.96011334003</v>
      </c>
      <c r="G892" s="15">
        <v>424.98218664937821</v>
      </c>
      <c r="H892" s="26">
        <v>0.15909647292726656</v>
      </c>
      <c r="J892" s="46" t="e">
        <f>+IF(A892=#REF!,"si","no")</f>
        <v>#REF!</v>
      </c>
      <c r="L892" s="32"/>
    </row>
    <row r="893" spans="1:12" x14ac:dyDescent="0.2">
      <c r="A893" s="8" t="s">
        <v>13</v>
      </c>
      <c r="B893" s="8">
        <v>2013</v>
      </c>
      <c r="C893" s="8" t="s">
        <v>10</v>
      </c>
      <c r="D893" s="8" t="s">
        <v>25</v>
      </c>
      <c r="E893" s="8" t="s">
        <v>26</v>
      </c>
      <c r="F893" s="15">
        <v>61969.159</v>
      </c>
      <c r="G893" s="15">
        <v>125.07118605330703</v>
      </c>
      <c r="H893" s="26">
        <v>4.4927521314738109E-2</v>
      </c>
      <c r="J893" s="46" t="e">
        <f>+IF(A893=#REF!,"si","no")</f>
        <v>#REF!</v>
      </c>
      <c r="L893" s="32"/>
    </row>
    <row r="894" spans="1:12" x14ac:dyDescent="0.2">
      <c r="A894" s="8" t="s">
        <v>13</v>
      </c>
      <c r="B894" s="8">
        <v>2013</v>
      </c>
      <c r="C894" s="8" t="s">
        <v>10</v>
      </c>
      <c r="D894" s="8" t="s">
        <v>25</v>
      </c>
      <c r="E894" s="8" t="s">
        <v>27</v>
      </c>
      <c r="F894" s="15">
        <v>0</v>
      </c>
      <c r="G894" s="15">
        <v>0</v>
      </c>
      <c r="H894" s="26">
        <v>0</v>
      </c>
      <c r="J894" s="46" t="e">
        <f>+IF(A894=#REF!,"si","no")</f>
        <v>#REF!</v>
      </c>
      <c r="L894" s="32"/>
    </row>
    <row r="895" spans="1:12" x14ac:dyDescent="0.2">
      <c r="A895" s="8" t="s">
        <v>13</v>
      </c>
      <c r="B895" s="8">
        <v>2013</v>
      </c>
      <c r="C895" s="8" t="s">
        <v>10</v>
      </c>
      <c r="D895" s="8" t="s">
        <v>25</v>
      </c>
      <c r="E895" s="8" t="s">
        <v>28</v>
      </c>
      <c r="F895" s="15">
        <v>148138.31809342001</v>
      </c>
      <c r="G895" s="15">
        <v>298.98477634473164</v>
      </c>
      <c r="H895" s="26">
        <v>0.10739999624122029</v>
      </c>
      <c r="J895" s="46" t="e">
        <f>+IF(A895=#REF!,"si","no")</f>
        <v>#REF!</v>
      </c>
      <c r="L895" s="32"/>
    </row>
    <row r="896" spans="1:12" x14ac:dyDescent="0.2">
      <c r="A896" s="8" t="s">
        <v>13</v>
      </c>
      <c r="B896" s="8">
        <v>2013</v>
      </c>
      <c r="C896" s="8" t="s">
        <v>10</v>
      </c>
      <c r="D896" s="8" t="s">
        <v>25</v>
      </c>
      <c r="E896" s="8" t="s">
        <v>40</v>
      </c>
      <c r="F896" s="15">
        <v>210107.47709341999</v>
      </c>
      <c r="G896" s="15">
        <v>424.05596239803862</v>
      </c>
      <c r="H896" s="26">
        <v>0.15232751755595839</v>
      </c>
      <c r="J896" s="46" t="e">
        <f>+IF(A896=#REF!,"si","no")</f>
        <v>#REF!</v>
      </c>
      <c r="L896" s="32"/>
    </row>
    <row r="897" spans="1:12" x14ac:dyDescent="0.2">
      <c r="A897" s="8" t="s">
        <v>13</v>
      </c>
      <c r="B897" s="8">
        <v>2014</v>
      </c>
      <c r="C897" s="8" t="s">
        <v>10</v>
      </c>
      <c r="D897" s="8" t="s">
        <v>25</v>
      </c>
      <c r="E897" s="8" t="s">
        <v>26</v>
      </c>
      <c r="F897" s="15">
        <v>67417.599000000002</v>
      </c>
      <c r="G897" s="15">
        <v>118.12774395291297</v>
      </c>
      <c r="H897" s="26">
        <v>4.533929720588236E-2</v>
      </c>
      <c r="J897" s="46" t="e">
        <f>+IF(A897=#REF!,"si","no")</f>
        <v>#REF!</v>
      </c>
      <c r="L897" s="32"/>
    </row>
    <row r="898" spans="1:12" x14ac:dyDescent="0.2">
      <c r="A898" s="8" t="s">
        <v>13</v>
      </c>
      <c r="B898" s="8">
        <v>2014</v>
      </c>
      <c r="C898" s="8" t="s">
        <v>10</v>
      </c>
      <c r="D898" s="8" t="s">
        <v>25</v>
      </c>
      <c r="E898" s="8" t="s">
        <v>27</v>
      </c>
      <c r="F898" s="15">
        <v>0</v>
      </c>
      <c r="G898" s="15">
        <v>0</v>
      </c>
      <c r="H898" s="26">
        <v>0</v>
      </c>
      <c r="J898" s="46" t="e">
        <f>+IF(A898=#REF!,"si","no")</f>
        <v>#REF!</v>
      </c>
      <c r="L898" s="32"/>
    </row>
    <row r="899" spans="1:12" x14ac:dyDescent="0.2">
      <c r="A899" s="8" t="s">
        <v>13</v>
      </c>
      <c r="B899" s="8">
        <v>2014</v>
      </c>
      <c r="C899" s="8" t="s">
        <v>10</v>
      </c>
      <c r="D899" s="8" t="s">
        <v>25</v>
      </c>
      <c r="E899" s="8" t="s">
        <v>28</v>
      </c>
      <c r="F899" s="15">
        <v>158434.21670403</v>
      </c>
      <c r="G899" s="15">
        <v>277.60520786558982</v>
      </c>
      <c r="H899" s="26">
        <v>0.10654927118845017</v>
      </c>
      <c r="J899" s="46" t="e">
        <f>+IF(A899=#REF!,"si","no")</f>
        <v>#REF!</v>
      </c>
      <c r="L899" s="32"/>
    </row>
    <row r="900" spans="1:12" x14ac:dyDescent="0.2">
      <c r="A900" s="8" t="s">
        <v>13</v>
      </c>
      <c r="B900" s="8">
        <v>2014</v>
      </c>
      <c r="C900" s="8" t="s">
        <v>10</v>
      </c>
      <c r="D900" s="8" t="s">
        <v>25</v>
      </c>
      <c r="E900" s="8" t="s">
        <v>40</v>
      </c>
      <c r="F900" s="15">
        <v>225851.81570402998</v>
      </c>
      <c r="G900" s="15">
        <v>395.73295181850273</v>
      </c>
      <c r="H900" s="26">
        <v>0.15188856839433248</v>
      </c>
      <c r="J900" s="46" t="e">
        <f>+IF(A900=#REF!,"si","no")</f>
        <v>#REF!</v>
      </c>
      <c r="L900" s="32"/>
    </row>
    <row r="901" spans="1:12" x14ac:dyDescent="0.2">
      <c r="A901" s="8" t="s">
        <v>13</v>
      </c>
      <c r="B901" s="8">
        <v>2015</v>
      </c>
      <c r="C901" s="8" t="s">
        <v>10</v>
      </c>
      <c r="D901" s="8" t="s">
        <v>25</v>
      </c>
      <c r="E901" s="8" t="s">
        <v>26</v>
      </c>
      <c r="F901" s="15">
        <v>93526.873999999996</v>
      </c>
      <c r="G901" s="15">
        <v>142.92027811120519</v>
      </c>
      <c r="H901" s="26">
        <v>5.8593315045561874E-2</v>
      </c>
      <c r="J901" s="46" t="e">
        <f>+IF(A901=#REF!,"si","no")</f>
        <v>#REF!</v>
      </c>
      <c r="L901" s="32"/>
    </row>
    <row r="902" spans="1:12" x14ac:dyDescent="0.2">
      <c r="A902" s="8" t="s">
        <v>13</v>
      </c>
      <c r="B902" s="8">
        <v>2015</v>
      </c>
      <c r="C902" s="8" t="s">
        <v>10</v>
      </c>
      <c r="D902" s="8" t="s">
        <v>25</v>
      </c>
      <c r="E902" s="8" t="s">
        <v>27</v>
      </c>
      <c r="F902" s="15">
        <v>0</v>
      </c>
      <c r="G902" s="15">
        <v>0</v>
      </c>
      <c r="H902" s="26">
        <v>0</v>
      </c>
      <c r="J902" s="46" t="e">
        <f>+IF(A902=#REF!,"si","no")</f>
        <v>#REF!</v>
      </c>
      <c r="L902" s="32"/>
    </row>
    <row r="903" spans="1:12" x14ac:dyDescent="0.2">
      <c r="A903" s="8" t="s">
        <v>13</v>
      </c>
      <c r="B903" s="8">
        <v>2015</v>
      </c>
      <c r="C903" s="8" t="s">
        <v>10</v>
      </c>
      <c r="D903" s="8" t="s">
        <v>25</v>
      </c>
      <c r="E903" s="8" t="s">
        <v>28</v>
      </c>
      <c r="F903" s="15">
        <v>186483.46402084999</v>
      </c>
      <c r="G903" s="15">
        <v>284.96909392054317</v>
      </c>
      <c r="H903" s="26">
        <v>0.11682935493130418</v>
      </c>
      <c r="J903" s="46" t="e">
        <f>+IF(A903=#REF!,"si","no")</f>
        <v>#REF!</v>
      </c>
      <c r="L903" s="32"/>
    </row>
    <row r="904" spans="1:12" x14ac:dyDescent="0.2">
      <c r="A904" s="8" t="s">
        <v>13</v>
      </c>
      <c r="B904" s="8">
        <v>2015</v>
      </c>
      <c r="C904" s="8" t="s">
        <v>10</v>
      </c>
      <c r="D904" s="8" t="s">
        <v>25</v>
      </c>
      <c r="E904" s="8" t="s">
        <v>40</v>
      </c>
      <c r="F904" s="15">
        <v>280010.33802084997</v>
      </c>
      <c r="G904" s="15">
        <v>427.88937203174839</v>
      </c>
      <c r="H904" s="26">
        <v>0.17542266997686609</v>
      </c>
      <c r="J904" s="46" t="e">
        <f>+IF(A904=#REF!,"si","no")</f>
        <v>#REF!</v>
      </c>
      <c r="L904" s="32"/>
    </row>
    <row r="905" spans="1:12" x14ac:dyDescent="0.2">
      <c r="A905" s="8" t="s">
        <v>13</v>
      </c>
      <c r="B905" s="8">
        <v>2016</v>
      </c>
      <c r="C905" s="8" t="s">
        <v>10</v>
      </c>
      <c r="D905" s="8" t="s">
        <v>25</v>
      </c>
      <c r="E905" s="8" t="s">
        <v>26</v>
      </c>
      <c r="F905" s="15">
        <v>80271.975999999995</v>
      </c>
      <c r="G905" s="15">
        <v>118.74420483200399</v>
      </c>
      <c r="H905" s="26">
        <v>4.7414207067488834E-2</v>
      </c>
      <c r="J905" s="46" t="e">
        <f>+IF(A905=#REF!,"si","no")</f>
        <v>#REF!</v>
      </c>
      <c r="L905" s="32"/>
    </row>
    <row r="906" spans="1:12" x14ac:dyDescent="0.2">
      <c r="A906" s="8" t="s">
        <v>13</v>
      </c>
      <c r="B906" s="8">
        <v>2016</v>
      </c>
      <c r="C906" s="8" t="s">
        <v>10</v>
      </c>
      <c r="D906" s="8" t="s">
        <v>25</v>
      </c>
      <c r="E906" s="8" t="s">
        <v>27</v>
      </c>
      <c r="F906" s="15">
        <v>0</v>
      </c>
      <c r="G906" s="15">
        <v>0</v>
      </c>
      <c r="H906" s="26">
        <v>0</v>
      </c>
      <c r="J906" s="46" t="e">
        <f>+IF(A906=#REF!,"si","no")</f>
        <v>#REF!</v>
      </c>
      <c r="L906" s="32"/>
    </row>
    <row r="907" spans="1:12" x14ac:dyDescent="0.2">
      <c r="A907" s="8" t="s">
        <v>13</v>
      </c>
      <c r="B907" s="8">
        <v>2016</v>
      </c>
      <c r="C907" s="8" t="s">
        <v>10</v>
      </c>
      <c r="D907" s="8" t="s">
        <v>25</v>
      </c>
      <c r="E907" s="8" t="s">
        <v>28</v>
      </c>
      <c r="F907" s="15">
        <v>192396.83525761002</v>
      </c>
      <c r="G907" s="15">
        <v>284.60753494917049</v>
      </c>
      <c r="H907" s="26">
        <v>0.1136429404208744</v>
      </c>
      <c r="J907" s="46" t="e">
        <f>+IF(A907=#REF!,"si","no")</f>
        <v>#REF!</v>
      </c>
      <c r="L907" s="32"/>
    </row>
    <row r="908" spans="1:12" x14ac:dyDescent="0.2">
      <c r="A908" s="8" t="s">
        <v>13</v>
      </c>
      <c r="B908" s="8">
        <v>2016</v>
      </c>
      <c r="C908" s="8" t="s">
        <v>10</v>
      </c>
      <c r="D908" s="8" t="s">
        <v>25</v>
      </c>
      <c r="E908" s="8" t="s">
        <v>40</v>
      </c>
      <c r="F908" s="15">
        <v>272668.81125760998</v>
      </c>
      <c r="G908" s="15">
        <v>403.35173978117439</v>
      </c>
      <c r="H908" s="26">
        <v>0.16105714748836322</v>
      </c>
      <c r="J908" s="46" t="e">
        <f>+IF(A908=#REF!,"si","no")</f>
        <v>#REF!</v>
      </c>
      <c r="L908" s="32"/>
    </row>
    <row r="909" spans="1:12" x14ac:dyDescent="0.2">
      <c r="A909" s="8" t="s">
        <v>13</v>
      </c>
      <c r="B909" s="8">
        <v>2017</v>
      </c>
      <c r="C909" s="8" t="s">
        <v>10</v>
      </c>
      <c r="D909" s="8" t="s">
        <v>25</v>
      </c>
      <c r="E909" s="8" t="s">
        <v>26</v>
      </c>
      <c r="F909" s="15">
        <v>100202.685</v>
      </c>
      <c r="G909" s="15">
        <v>154.45515459601083</v>
      </c>
      <c r="H909" s="26">
        <v>5.5750936608517765E-2</v>
      </c>
      <c r="J909" s="46" t="e">
        <f>+IF(A909=#REF!,"si","no")</f>
        <v>#REF!</v>
      </c>
      <c r="L909" s="32"/>
    </row>
    <row r="910" spans="1:12" x14ac:dyDescent="0.2">
      <c r="A910" s="8" t="s">
        <v>13</v>
      </c>
      <c r="B910" s="8">
        <v>2017</v>
      </c>
      <c r="C910" s="8" t="s">
        <v>10</v>
      </c>
      <c r="D910" s="8" t="s">
        <v>25</v>
      </c>
      <c r="E910" s="8" t="s">
        <v>27</v>
      </c>
      <c r="F910" s="15">
        <v>0</v>
      </c>
      <c r="G910" s="15">
        <v>0</v>
      </c>
      <c r="H910" s="26">
        <v>0</v>
      </c>
      <c r="J910" s="46" t="e">
        <f>+IF(A910=#REF!,"si","no")</f>
        <v>#REF!</v>
      </c>
      <c r="L910" s="32"/>
    </row>
    <row r="911" spans="1:12" x14ac:dyDescent="0.2">
      <c r="A911" s="8" t="s">
        <v>13</v>
      </c>
      <c r="B911" s="8">
        <v>2017</v>
      </c>
      <c r="C911" s="8" t="s">
        <v>10</v>
      </c>
      <c r="D911" s="8" t="s">
        <v>25</v>
      </c>
      <c r="E911" s="8" t="s">
        <v>28</v>
      </c>
      <c r="F911" s="15">
        <v>214980.34962005002</v>
      </c>
      <c r="G911" s="15">
        <v>331.37658073403207</v>
      </c>
      <c r="H911" s="26">
        <v>0.11961112462948868</v>
      </c>
      <c r="J911" s="46" t="e">
        <f>+IF(A911=#REF!,"si","no")</f>
        <v>#REF!</v>
      </c>
      <c r="L911" s="32"/>
    </row>
    <row r="912" spans="1:12" x14ac:dyDescent="0.2">
      <c r="A912" s="8" t="s">
        <v>13</v>
      </c>
      <c r="B912" s="8">
        <v>2017</v>
      </c>
      <c r="C912" s="8" t="s">
        <v>10</v>
      </c>
      <c r="D912" s="8" t="s">
        <v>25</v>
      </c>
      <c r="E912" s="8" t="s">
        <v>40</v>
      </c>
      <c r="F912" s="15">
        <v>315183.03462004999</v>
      </c>
      <c r="G912" s="15">
        <v>485.83173533004282</v>
      </c>
      <c r="H912" s="26">
        <v>0.17536206123800641</v>
      </c>
      <c r="J912" s="46" t="e">
        <f>+IF(A912=#REF!,"si","no")</f>
        <v>#REF!</v>
      </c>
      <c r="L912" s="32"/>
    </row>
    <row r="913" spans="1:12" x14ac:dyDescent="0.2">
      <c r="A913" s="8" t="s">
        <v>13</v>
      </c>
      <c r="B913" s="8">
        <v>2018</v>
      </c>
      <c r="C913" s="8" t="s">
        <v>10</v>
      </c>
      <c r="D913" s="8" t="s">
        <v>25</v>
      </c>
      <c r="E913" s="8" t="s">
        <v>26</v>
      </c>
      <c r="F913" s="15">
        <v>101837.3582</v>
      </c>
      <c r="G913" s="15">
        <v>158.61656424152494</v>
      </c>
      <c r="H913" s="26">
        <v>5.3180988939392992E-2</v>
      </c>
      <c r="J913" s="46" t="e">
        <f>+IF(A913=#REF!,"si","no")</f>
        <v>#REF!</v>
      </c>
      <c r="L913" s="32"/>
    </row>
    <row r="914" spans="1:12" x14ac:dyDescent="0.2">
      <c r="A914" s="8" t="s">
        <v>13</v>
      </c>
      <c r="B914" s="8">
        <v>2018</v>
      </c>
      <c r="C914" s="8" t="s">
        <v>10</v>
      </c>
      <c r="D914" s="8" t="s">
        <v>25</v>
      </c>
      <c r="E914" s="8" t="s">
        <v>27</v>
      </c>
      <c r="F914" s="15">
        <v>0</v>
      </c>
      <c r="G914" s="15">
        <v>0</v>
      </c>
      <c r="H914" s="26">
        <v>0</v>
      </c>
      <c r="J914" s="46" t="e">
        <f>+IF(A914=#REF!,"si","no")</f>
        <v>#REF!</v>
      </c>
      <c r="L914" s="32"/>
    </row>
    <row r="915" spans="1:12" x14ac:dyDescent="0.2">
      <c r="A915" s="8" t="s">
        <v>13</v>
      </c>
      <c r="B915" s="8">
        <v>2018</v>
      </c>
      <c r="C915" s="8" t="s">
        <v>10</v>
      </c>
      <c r="D915" s="8" t="s">
        <v>25</v>
      </c>
      <c r="E915" s="8" t="s">
        <v>28</v>
      </c>
      <c r="F915" s="15">
        <v>186158.92650073612</v>
      </c>
      <c r="G915" s="15">
        <v>289.95144656489458</v>
      </c>
      <c r="H915" s="26">
        <v>9.7214970873084963E-2</v>
      </c>
      <c r="J915" s="46" t="e">
        <f>+IF(A915=#REF!,"si","no")</f>
        <v>#REF!</v>
      </c>
      <c r="L915" s="32"/>
    </row>
    <row r="916" spans="1:12" x14ac:dyDescent="0.2">
      <c r="A916" s="8" t="s">
        <v>13</v>
      </c>
      <c r="B916" s="8">
        <v>2018</v>
      </c>
      <c r="C916" s="8" t="s">
        <v>10</v>
      </c>
      <c r="D916" s="8" t="s">
        <v>25</v>
      </c>
      <c r="E916" s="8" t="s">
        <v>40</v>
      </c>
      <c r="F916" s="15">
        <v>287996.28470073611</v>
      </c>
      <c r="G916" s="15">
        <v>448.56801080641952</v>
      </c>
      <c r="H916" s="26">
        <v>0.15039595981247797</v>
      </c>
      <c r="J916" s="46" t="e">
        <f>+IF(A916=#REF!,"si","no")</f>
        <v>#REF!</v>
      </c>
      <c r="L916" s="32"/>
    </row>
    <row r="917" spans="1:12" x14ac:dyDescent="0.2">
      <c r="A917" s="8" t="s">
        <v>13</v>
      </c>
      <c r="B917" s="8">
        <v>2019</v>
      </c>
      <c r="C917" s="8" t="s">
        <v>10</v>
      </c>
      <c r="D917" s="8" t="s">
        <v>25</v>
      </c>
      <c r="E917" s="8" t="s">
        <v>26</v>
      </c>
      <c r="F917" s="15">
        <v>109754.08100000001</v>
      </c>
      <c r="G917" s="15">
        <v>156.04957128845982</v>
      </c>
      <c r="H917" s="26">
        <v>5.5854574903136861E-2</v>
      </c>
      <c r="J917" s="46" t="e">
        <f>+IF(A917=#REF!,"si","no")</f>
        <v>#REF!</v>
      </c>
      <c r="L917" s="32"/>
    </row>
    <row r="918" spans="1:12" x14ac:dyDescent="0.2">
      <c r="A918" s="8" t="s">
        <v>13</v>
      </c>
      <c r="B918" s="8">
        <v>2019</v>
      </c>
      <c r="C918" s="8" t="s">
        <v>10</v>
      </c>
      <c r="D918" s="8" t="s">
        <v>25</v>
      </c>
      <c r="E918" s="8" t="s">
        <v>27</v>
      </c>
      <c r="F918" s="15">
        <v>0</v>
      </c>
      <c r="G918" s="15">
        <v>0</v>
      </c>
      <c r="H918" s="26">
        <v>0</v>
      </c>
      <c r="J918" s="46" t="e">
        <f>+IF(A918=#REF!,"si","no")</f>
        <v>#REF!</v>
      </c>
      <c r="L918" s="32"/>
    </row>
    <row r="919" spans="1:12" x14ac:dyDescent="0.2">
      <c r="A919" s="8" t="s">
        <v>13</v>
      </c>
      <c r="B919" s="8">
        <v>2019</v>
      </c>
      <c r="C919" s="8" t="s">
        <v>10</v>
      </c>
      <c r="D919" s="8" t="s">
        <v>25</v>
      </c>
      <c r="E919" s="8" t="s">
        <v>28</v>
      </c>
      <c r="F919" s="15">
        <v>205136.43990142859</v>
      </c>
      <c r="G919" s="15">
        <v>291.66526848563228</v>
      </c>
      <c r="H919" s="26">
        <v>0.10439528574647879</v>
      </c>
      <c r="J919" s="46" t="e">
        <f>+IF(A919=#REF!,"si","no")</f>
        <v>#REF!</v>
      </c>
      <c r="L919" s="32"/>
    </row>
    <row r="920" spans="1:12" x14ac:dyDescent="0.2">
      <c r="A920" s="8" t="s">
        <v>13</v>
      </c>
      <c r="B920" s="8">
        <v>2019</v>
      </c>
      <c r="C920" s="8" t="s">
        <v>10</v>
      </c>
      <c r="D920" s="8" t="s">
        <v>25</v>
      </c>
      <c r="E920" s="8" t="s">
        <v>40</v>
      </c>
      <c r="F920" s="15">
        <v>314890.52090142859</v>
      </c>
      <c r="G920" s="15">
        <v>447.71483977409207</v>
      </c>
      <c r="H920" s="26">
        <v>0.16024986064961563</v>
      </c>
      <c r="J920" s="46" t="e">
        <f>+IF(A920=#REF!,"si","no")</f>
        <v>#REF!</v>
      </c>
      <c r="L920" s="32"/>
    </row>
    <row r="921" spans="1:12" x14ac:dyDescent="0.2">
      <c r="A921" s="8" t="s">
        <v>13</v>
      </c>
      <c r="B921" s="8">
        <v>2020</v>
      </c>
      <c r="C921" s="8" t="s">
        <v>10</v>
      </c>
      <c r="D921" s="8" t="s">
        <v>25</v>
      </c>
      <c r="E921" s="8" t="s">
        <v>26</v>
      </c>
      <c r="F921" s="15">
        <v>145498.59</v>
      </c>
      <c r="G921" s="15">
        <v>183.7196196777615</v>
      </c>
      <c r="H921" s="26">
        <v>7.2694891989285484E-2</v>
      </c>
      <c r="J921" s="46" t="e">
        <f>+IF(A921=#REF!,"si","no")</f>
        <v>#REF!</v>
      </c>
      <c r="L921" s="32"/>
    </row>
    <row r="922" spans="1:12" x14ac:dyDescent="0.2">
      <c r="A922" s="8" t="s">
        <v>13</v>
      </c>
      <c r="B922" s="8">
        <v>2020</v>
      </c>
      <c r="C922" s="8" t="s">
        <v>10</v>
      </c>
      <c r="D922" s="8" t="s">
        <v>25</v>
      </c>
      <c r="E922" s="8" t="s">
        <v>27</v>
      </c>
      <c r="F922" s="15">
        <v>0</v>
      </c>
      <c r="G922" s="15">
        <v>0</v>
      </c>
      <c r="H922" s="26">
        <v>0</v>
      </c>
      <c r="J922" s="46" t="e">
        <f>+IF(A922=#REF!,"si","no")</f>
        <v>#REF!</v>
      </c>
      <c r="L922" s="32"/>
    </row>
    <row r="923" spans="1:12" x14ac:dyDescent="0.2">
      <c r="A923" s="8" t="s">
        <v>13</v>
      </c>
      <c r="B923" s="8">
        <v>2020</v>
      </c>
      <c r="C923" s="8" t="s">
        <v>10</v>
      </c>
      <c r="D923" s="8" t="s">
        <v>25</v>
      </c>
      <c r="E923" s="8" t="s">
        <v>28</v>
      </c>
      <c r="F923" s="54">
        <v>208826.04613797</v>
      </c>
      <c r="G923" s="15">
        <v>263.68256747559218</v>
      </c>
      <c r="H923" s="26">
        <v>0.10433494144891214</v>
      </c>
      <c r="J923" s="46" t="e">
        <f>+IF(A923=#REF!,"si","no")</f>
        <v>#REF!</v>
      </c>
      <c r="L923" s="32"/>
    </row>
    <row r="924" spans="1:12" x14ac:dyDescent="0.2">
      <c r="A924" s="8" t="s">
        <v>13</v>
      </c>
      <c r="B924" s="8">
        <v>2020</v>
      </c>
      <c r="C924" s="8" t="s">
        <v>10</v>
      </c>
      <c r="D924" s="8" t="s">
        <v>25</v>
      </c>
      <c r="E924" s="8" t="s">
        <v>40</v>
      </c>
      <c r="F924" s="15">
        <v>354324.63613797002</v>
      </c>
      <c r="G924" s="15">
        <v>447.40218715335374</v>
      </c>
      <c r="H924" s="26">
        <v>0.17702983343819764</v>
      </c>
      <c r="J924" s="46" t="e">
        <f>+IF(A924=#REF!,"si","no")</f>
        <v>#REF!</v>
      </c>
      <c r="L924" s="32"/>
    </row>
    <row r="925" spans="1:12" x14ac:dyDescent="0.2">
      <c r="A925" s="8" t="s">
        <v>13</v>
      </c>
      <c r="B925" s="8">
        <v>2021</v>
      </c>
      <c r="C925" s="8" t="s">
        <v>10</v>
      </c>
      <c r="D925" s="8" t="s">
        <v>25</v>
      </c>
      <c r="E925" s="8" t="s">
        <v>26</v>
      </c>
      <c r="F925" s="15">
        <v>68214.17790699999</v>
      </c>
      <c r="G925" s="15">
        <v>86.133362678670622</v>
      </c>
      <c r="H925" s="26">
        <v>2.7166351587140126E-2</v>
      </c>
      <c r="J925" s="46" t="e">
        <f>+IF(A925=#REF!,"si","no")</f>
        <v>#REF!</v>
      </c>
      <c r="L925" s="32"/>
    </row>
    <row r="926" spans="1:12" x14ac:dyDescent="0.2">
      <c r="A926" s="8" t="s">
        <v>13</v>
      </c>
      <c r="B926" s="8">
        <v>2021</v>
      </c>
      <c r="C926" s="8" t="s">
        <v>10</v>
      </c>
      <c r="D926" s="8" t="s">
        <v>25</v>
      </c>
      <c r="E926" s="8" t="s">
        <v>27</v>
      </c>
      <c r="F926" s="15"/>
      <c r="G926" s="15"/>
      <c r="H926" s="26"/>
      <c r="J926" s="46" t="e">
        <f>+IF(A926=#REF!,"si","no")</f>
        <v>#REF!</v>
      </c>
      <c r="L926" s="32"/>
    </row>
    <row r="927" spans="1:12" x14ac:dyDescent="0.2">
      <c r="A927" s="8" t="s">
        <v>13</v>
      </c>
      <c r="B927" s="8">
        <v>2021</v>
      </c>
      <c r="C927" s="8" t="s">
        <v>10</v>
      </c>
      <c r="D927" s="8" t="s">
        <v>25</v>
      </c>
      <c r="E927" s="8" t="s">
        <v>28</v>
      </c>
      <c r="F927" s="54">
        <v>154616.28058754001</v>
      </c>
      <c r="G927" s="15">
        <v>195.23243672349614</v>
      </c>
      <c r="H927" s="26">
        <v>6.1576058942813844E-2</v>
      </c>
      <c r="J927" s="46" t="e">
        <f>+IF(A927=#REF!,"si","no")</f>
        <v>#REF!</v>
      </c>
      <c r="L927" s="32"/>
    </row>
    <row r="928" spans="1:12" x14ac:dyDescent="0.2">
      <c r="A928" s="8" t="s">
        <v>13</v>
      </c>
      <c r="B928" s="8">
        <v>2021</v>
      </c>
      <c r="C928" s="8" t="s">
        <v>10</v>
      </c>
      <c r="D928" s="8" t="s">
        <v>25</v>
      </c>
      <c r="E928" s="8" t="s">
        <v>40</v>
      </c>
      <c r="F928" s="15">
        <v>222830.45849454001</v>
      </c>
      <c r="G928" s="15">
        <v>281.36579940216677</v>
      </c>
      <c r="H928" s="26">
        <v>8.8742410529953977E-2</v>
      </c>
      <c r="J928" s="46" t="e">
        <f>+IF(A928=#REF!,"si","no")</f>
        <v>#REF!</v>
      </c>
      <c r="L928" s="32"/>
    </row>
    <row r="929" spans="1:13" x14ac:dyDescent="0.2">
      <c r="A929" s="8" t="s">
        <v>13</v>
      </c>
      <c r="B929" s="8">
        <v>2008</v>
      </c>
      <c r="C929" s="8" t="s">
        <v>10</v>
      </c>
      <c r="D929" s="8" t="s">
        <v>30</v>
      </c>
      <c r="E929" s="8" t="s">
        <v>31</v>
      </c>
      <c r="F929" s="15">
        <v>14623.845744105001</v>
      </c>
      <c r="G929" s="15">
        <v>27.938079831414814</v>
      </c>
      <c r="H929" s="26">
        <v>1.5552391233699442E-2</v>
      </c>
      <c r="J929" s="46" t="e">
        <f>+IF(A929=#REF!,"si","no")</f>
        <v>#REF!</v>
      </c>
      <c r="L929" s="32"/>
    </row>
    <row r="930" spans="1:13" x14ac:dyDescent="0.2">
      <c r="A930" s="8" t="s">
        <v>13</v>
      </c>
      <c r="B930" s="8">
        <v>2008</v>
      </c>
      <c r="C930" s="8" t="s">
        <v>10</v>
      </c>
      <c r="D930" s="8" t="s">
        <v>30</v>
      </c>
      <c r="E930" s="8" t="s">
        <v>32</v>
      </c>
      <c r="F930" s="15"/>
      <c r="G930" s="15">
        <v>0</v>
      </c>
      <c r="H930" s="26">
        <v>0</v>
      </c>
      <c r="J930" s="46" t="e">
        <f>+IF(A930=#REF!,"si","no")</f>
        <v>#REF!</v>
      </c>
      <c r="L930" s="32"/>
    </row>
    <row r="931" spans="1:13" x14ac:dyDescent="0.2">
      <c r="A931" s="8" t="s">
        <v>13</v>
      </c>
      <c r="B931" s="8">
        <v>2008</v>
      </c>
      <c r="C931" s="8" t="s">
        <v>10</v>
      </c>
      <c r="D931" s="8" t="s">
        <v>30</v>
      </c>
      <c r="E931" s="8" t="s">
        <v>40</v>
      </c>
      <c r="F931" s="15">
        <v>14623.845744105001</v>
      </c>
      <c r="G931" s="15">
        <v>27.938079831414814</v>
      </c>
      <c r="H931" s="26">
        <v>1.5552391233699442E-2</v>
      </c>
      <c r="J931" s="46" t="e">
        <f>+IF(A931=#REF!,"si","no")</f>
        <v>#REF!</v>
      </c>
      <c r="L931" s="32"/>
    </row>
    <row r="932" spans="1:13" x14ac:dyDescent="0.2">
      <c r="A932" s="8" t="s">
        <v>13</v>
      </c>
      <c r="B932" s="8">
        <v>2009</v>
      </c>
      <c r="C932" s="8" t="s">
        <v>10</v>
      </c>
      <c r="D932" s="8" t="s">
        <v>30</v>
      </c>
      <c r="E932" s="8" t="s">
        <v>31</v>
      </c>
      <c r="F932" s="15">
        <v>17441.443655775001</v>
      </c>
      <c r="G932" s="15">
        <v>31.191724481671269</v>
      </c>
      <c r="H932" s="26">
        <v>1.8093749605508955E-2</v>
      </c>
      <c r="J932" s="46" t="e">
        <f>+IF(A932=#REF!,"si","no")</f>
        <v>#REF!</v>
      </c>
      <c r="L932" s="32"/>
    </row>
    <row r="933" spans="1:13" x14ac:dyDescent="0.2">
      <c r="A933" s="8" t="s">
        <v>13</v>
      </c>
      <c r="B933" s="8">
        <v>2009</v>
      </c>
      <c r="C933" s="8" t="s">
        <v>10</v>
      </c>
      <c r="D933" s="8" t="s">
        <v>30</v>
      </c>
      <c r="E933" s="8" t="s">
        <v>32</v>
      </c>
      <c r="F933" s="15"/>
      <c r="G933" s="15">
        <v>0</v>
      </c>
      <c r="H933" s="26">
        <v>0</v>
      </c>
      <c r="J933" s="46" t="e">
        <f>+IF(A933=#REF!,"si","no")</f>
        <v>#REF!</v>
      </c>
      <c r="L933" s="32"/>
    </row>
    <row r="934" spans="1:13" x14ac:dyDescent="0.2">
      <c r="A934" s="8" t="s">
        <v>13</v>
      </c>
      <c r="B934" s="8">
        <v>2009</v>
      </c>
      <c r="C934" s="8" t="s">
        <v>10</v>
      </c>
      <c r="D934" s="8" t="s">
        <v>30</v>
      </c>
      <c r="E934" s="8" t="s">
        <v>40</v>
      </c>
      <c r="F934" s="15">
        <v>17441.443655775001</v>
      </c>
      <c r="G934" s="15">
        <v>31.191724481671269</v>
      </c>
      <c r="H934" s="26">
        <v>1.8093749605508955E-2</v>
      </c>
      <c r="J934" s="46" t="e">
        <f>+IF(A934=#REF!,"si","no")</f>
        <v>#REF!</v>
      </c>
      <c r="L934" s="32"/>
    </row>
    <row r="935" spans="1:13" x14ac:dyDescent="0.2">
      <c r="A935" s="8" t="s">
        <v>13</v>
      </c>
      <c r="B935" s="8">
        <v>2010</v>
      </c>
      <c r="C935" s="8" t="s">
        <v>10</v>
      </c>
      <c r="D935" s="8" t="s">
        <v>30</v>
      </c>
      <c r="E935" s="8" t="s">
        <v>31</v>
      </c>
      <c r="F935" s="15">
        <v>17447.126250825004</v>
      </c>
      <c r="G935" s="15">
        <v>34.20017859185063</v>
      </c>
      <c r="H935" s="26">
        <v>1.5649565105261141E-2</v>
      </c>
      <c r="J935" s="46" t="e">
        <f>+IF(A935=#REF!,"si","no")</f>
        <v>#REF!</v>
      </c>
      <c r="L935" s="32"/>
    </row>
    <row r="936" spans="1:13" x14ac:dyDescent="0.2">
      <c r="A936" s="8" t="s">
        <v>13</v>
      </c>
      <c r="B936" s="8">
        <v>2010</v>
      </c>
      <c r="C936" s="8" t="s">
        <v>10</v>
      </c>
      <c r="D936" s="8" t="s">
        <v>30</v>
      </c>
      <c r="E936" s="8" t="s">
        <v>32</v>
      </c>
      <c r="F936" s="15"/>
      <c r="G936" s="15">
        <v>0</v>
      </c>
      <c r="H936" s="26">
        <v>0</v>
      </c>
      <c r="J936" s="46" t="e">
        <f>+IF(A936=#REF!,"si","no")</f>
        <v>#REF!</v>
      </c>
      <c r="L936" s="32"/>
    </row>
    <row r="937" spans="1:13" x14ac:dyDescent="0.2">
      <c r="A937" s="8" t="s">
        <v>13</v>
      </c>
      <c r="B937" s="8">
        <v>2010</v>
      </c>
      <c r="C937" s="8" t="s">
        <v>10</v>
      </c>
      <c r="D937" s="8" t="s">
        <v>30</v>
      </c>
      <c r="E937" s="8" t="s">
        <v>40</v>
      </c>
      <c r="F937" s="15">
        <v>17447.126250825004</v>
      </c>
      <c r="G937" s="15">
        <v>34.20017859185063</v>
      </c>
      <c r="H937" s="26">
        <v>1.5649565105261141E-2</v>
      </c>
      <c r="J937" s="46" t="e">
        <f>+IF(A937=#REF!,"si","no")</f>
        <v>#REF!</v>
      </c>
      <c r="L937" s="32"/>
    </row>
    <row r="938" spans="1:13" x14ac:dyDescent="0.2">
      <c r="A938" s="8" t="s">
        <v>13</v>
      </c>
      <c r="B938" s="8">
        <v>2011</v>
      </c>
      <c r="C938" s="8" t="s">
        <v>10</v>
      </c>
      <c r="D938" s="8" t="s">
        <v>30</v>
      </c>
      <c r="E938" s="8" t="s">
        <v>31</v>
      </c>
      <c r="F938" s="15">
        <v>22528.543490415002</v>
      </c>
      <c r="G938" s="15">
        <v>46.579915527916178</v>
      </c>
      <c r="H938" s="26">
        <v>1.8465628419087173E-2</v>
      </c>
      <c r="J938" s="46" t="e">
        <f>+IF(A938=#REF!,"si","no")</f>
        <v>#REF!</v>
      </c>
      <c r="L938" s="32"/>
    </row>
    <row r="939" spans="1:13" x14ac:dyDescent="0.2">
      <c r="A939" s="8" t="s">
        <v>13</v>
      </c>
      <c r="B939" s="8">
        <v>2011</v>
      </c>
      <c r="C939" s="8" t="s">
        <v>10</v>
      </c>
      <c r="D939" s="8" t="s">
        <v>30</v>
      </c>
      <c r="E939" s="8" t="s">
        <v>32</v>
      </c>
      <c r="F939" s="15"/>
      <c r="G939" s="15">
        <v>0</v>
      </c>
      <c r="H939" s="26">
        <v>0</v>
      </c>
      <c r="J939" s="46" t="e">
        <f>+IF(A939=#REF!,"si","no")</f>
        <v>#REF!</v>
      </c>
      <c r="L939" s="32"/>
    </row>
    <row r="940" spans="1:13" x14ac:dyDescent="0.2">
      <c r="A940" s="8" t="s">
        <v>13</v>
      </c>
      <c r="B940" s="8">
        <v>2011</v>
      </c>
      <c r="C940" s="8" t="s">
        <v>10</v>
      </c>
      <c r="D940" s="8" t="s">
        <v>30</v>
      </c>
      <c r="E940" s="8" t="s">
        <v>40</v>
      </c>
      <c r="F940" s="15">
        <v>22528.543490415002</v>
      </c>
      <c r="G940" s="15">
        <v>46.579915527916178</v>
      </c>
      <c r="H940" s="26">
        <v>1.8465628419087173E-2</v>
      </c>
      <c r="J940" s="46" t="e">
        <f>+IF(A940=#REF!,"si","no")</f>
        <v>#REF!</v>
      </c>
      <c r="L940" s="32"/>
    </row>
    <row r="941" spans="1:13" x14ac:dyDescent="0.2">
      <c r="A941" s="8" t="s">
        <v>13</v>
      </c>
      <c r="B941" s="8">
        <v>2012</v>
      </c>
      <c r="C941" s="8" t="s">
        <v>10</v>
      </c>
      <c r="D941" s="8" t="s">
        <v>30</v>
      </c>
      <c r="E941" s="8" t="s">
        <v>31</v>
      </c>
      <c r="F941" s="15">
        <v>24695.177472630006</v>
      </c>
      <c r="G941" s="15">
        <v>50.784694192040888</v>
      </c>
      <c r="H941" s="26">
        <v>1.9011775030724962E-2</v>
      </c>
      <c r="J941" s="46" t="e">
        <f>+IF(A941=#REF!,"si","no")</f>
        <v>#REF!</v>
      </c>
      <c r="L941" s="32"/>
    </row>
    <row r="942" spans="1:13" x14ac:dyDescent="0.2">
      <c r="A942" s="8" t="s">
        <v>13</v>
      </c>
      <c r="B942" s="8">
        <v>2012</v>
      </c>
      <c r="C942" s="8" t="s">
        <v>10</v>
      </c>
      <c r="D942" s="8" t="s">
        <v>30</v>
      </c>
      <c r="E942" s="8" t="s">
        <v>32</v>
      </c>
      <c r="F942" s="15"/>
      <c r="G942" s="15">
        <v>0</v>
      </c>
      <c r="H942" s="26">
        <v>0</v>
      </c>
      <c r="J942" s="46" t="e">
        <f>+IF(A942=#REF!,"si","no")</f>
        <v>#REF!</v>
      </c>
      <c r="L942" s="32"/>
    </row>
    <row r="943" spans="1:13" x14ac:dyDescent="0.2">
      <c r="A943" s="8" t="s">
        <v>13</v>
      </c>
      <c r="B943" s="8">
        <v>2012</v>
      </c>
      <c r="C943" s="8" t="s">
        <v>10</v>
      </c>
      <c r="D943" s="8" t="s">
        <v>30</v>
      </c>
      <c r="E943" s="8" t="s">
        <v>40</v>
      </c>
      <c r="F943" s="15">
        <v>24695.177472630006</v>
      </c>
      <c r="G943" s="15">
        <v>50.784694192040888</v>
      </c>
      <c r="H943" s="26">
        <v>1.9011775030724962E-2</v>
      </c>
      <c r="J943" s="46" t="e">
        <f>+IF(A943=#REF!,"si","no")</f>
        <v>#REF!</v>
      </c>
      <c r="K943" s="46" t="e">
        <f>+IF(F943=#REF!,"si","no")</f>
        <v>#REF!</v>
      </c>
      <c r="L943" s="46" t="e">
        <f>+IF(G943=#REF!,"si","no")</f>
        <v>#REF!</v>
      </c>
      <c r="M943" s="46" t="e">
        <f>+IF(H943=#REF!,"si","no")</f>
        <v>#REF!</v>
      </c>
    </row>
    <row r="944" spans="1:13" x14ac:dyDescent="0.2">
      <c r="A944" s="8" t="s">
        <v>13</v>
      </c>
      <c r="B944" s="8">
        <v>2013</v>
      </c>
      <c r="C944" s="8" t="s">
        <v>10</v>
      </c>
      <c r="D944" s="8" t="s">
        <v>30</v>
      </c>
      <c r="E944" s="8" t="s">
        <v>31</v>
      </c>
      <c r="F944" s="15">
        <v>25130.919734190004</v>
      </c>
      <c r="G944" s="15">
        <v>50.721261809694774</v>
      </c>
      <c r="H944" s="26">
        <v>1.8219868564244901E-2</v>
      </c>
      <c r="J944" s="46" t="e">
        <f>+IF(A944=#REF!,"si","no")</f>
        <v>#REF!</v>
      </c>
      <c r="K944" s="46" t="e">
        <f>+IF(F944=#REF!,"si","no")</f>
        <v>#REF!</v>
      </c>
      <c r="L944" s="46" t="e">
        <f>+IF(G944=#REF!,"si","no")</f>
        <v>#REF!</v>
      </c>
      <c r="M944" s="46" t="e">
        <f>+IF(H944=#REF!,"si","no")</f>
        <v>#REF!</v>
      </c>
    </row>
    <row r="945" spans="1:13" x14ac:dyDescent="0.2">
      <c r="A945" s="8" t="s">
        <v>13</v>
      </c>
      <c r="B945" s="8">
        <v>2013</v>
      </c>
      <c r="C945" s="8" t="s">
        <v>10</v>
      </c>
      <c r="D945" s="8" t="s">
        <v>30</v>
      </c>
      <c r="E945" s="8" t="s">
        <v>32</v>
      </c>
      <c r="F945" s="15"/>
      <c r="G945" s="15">
        <v>0</v>
      </c>
      <c r="H945" s="26">
        <v>0</v>
      </c>
      <c r="J945" s="46" t="e">
        <f>+IF(A945=#REF!,"si","no")</f>
        <v>#REF!</v>
      </c>
      <c r="K945" s="46" t="e">
        <f>+IF(F945=#REF!,"si","no")</f>
        <v>#REF!</v>
      </c>
      <c r="L945" s="46" t="e">
        <f>+IF(G945=#REF!,"si","no")</f>
        <v>#REF!</v>
      </c>
      <c r="M945" s="46" t="e">
        <f>+IF(H945=#REF!,"si","no")</f>
        <v>#REF!</v>
      </c>
    </row>
    <row r="946" spans="1:13" x14ac:dyDescent="0.2">
      <c r="A946" s="8" t="s">
        <v>13</v>
      </c>
      <c r="B946" s="8">
        <v>2013</v>
      </c>
      <c r="C946" s="8" t="s">
        <v>10</v>
      </c>
      <c r="D946" s="8" t="s">
        <v>30</v>
      </c>
      <c r="E946" s="8" t="s">
        <v>40</v>
      </c>
      <c r="F946" s="15">
        <v>25130.919734190004</v>
      </c>
      <c r="G946" s="15">
        <v>50.721261809694774</v>
      </c>
      <c r="H946" s="26">
        <v>1.8219868564244901E-2</v>
      </c>
      <c r="J946" s="46" t="e">
        <f>+IF(A946=#REF!,"si","no")</f>
        <v>#REF!</v>
      </c>
      <c r="K946" s="46" t="e">
        <f>+IF(F946=#REF!,"si","no")</f>
        <v>#REF!</v>
      </c>
      <c r="L946" s="46" t="e">
        <f>+IF(G946=#REF!,"si","no")</f>
        <v>#REF!</v>
      </c>
      <c r="M946" s="46" t="e">
        <f>+IF(H946=#REF!,"si","no")</f>
        <v>#REF!</v>
      </c>
    </row>
    <row r="947" spans="1:13" x14ac:dyDescent="0.2">
      <c r="A947" s="8" t="s">
        <v>13</v>
      </c>
      <c r="B947" s="8">
        <v>2014</v>
      </c>
      <c r="C947" s="8" t="s">
        <v>10</v>
      </c>
      <c r="D947" s="8" t="s">
        <v>30</v>
      </c>
      <c r="E947" s="8" t="s">
        <v>31</v>
      </c>
      <c r="F947" s="15">
        <v>27266.627909835006</v>
      </c>
      <c r="G947" s="15">
        <v>47.776030116295594</v>
      </c>
      <c r="H947" s="26">
        <v>1.8337196295083368E-2</v>
      </c>
      <c r="J947" s="46" t="e">
        <f>+IF(A947=#REF!,"si","no")</f>
        <v>#REF!</v>
      </c>
      <c r="K947" s="46" t="e">
        <f>+IF(F947=#REF!,"si","no")</f>
        <v>#REF!</v>
      </c>
      <c r="L947" s="46" t="e">
        <f>+IF(G947=#REF!,"si","no")</f>
        <v>#REF!</v>
      </c>
      <c r="M947" s="46" t="e">
        <f>+IF(H947=#REF!,"si","no")</f>
        <v>#REF!</v>
      </c>
    </row>
    <row r="948" spans="1:13" x14ac:dyDescent="0.2">
      <c r="A948" s="8" t="s">
        <v>13</v>
      </c>
      <c r="B948" s="8">
        <v>2014</v>
      </c>
      <c r="C948" s="8" t="s">
        <v>10</v>
      </c>
      <c r="D948" s="8" t="s">
        <v>30</v>
      </c>
      <c r="E948" s="8" t="s">
        <v>32</v>
      </c>
      <c r="F948" s="15"/>
      <c r="G948" s="15">
        <v>0</v>
      </c>
      <c r="H948" s="26">
        <v>0</v>
      </c>
      <c r="J948" s="46" t="e">
        <f>+IF(A948=#REF!,"si","no")</f>
        <v>#REF!</v>
      </c>
      <c r="K948" s="46" t="e">
        <f>+IF(F948=#REF!,"si","no")</f>
        <v>#REF!</v>
      </c>
      <c r="L948" s="46" t="e">
        <f>+IF(G948=#REF!,"si","no")</f>
        <v>#REF!</v>
      </c>
      <c r="M948" s="46" t="e">
        <f>+IF(H948=#REF!,"si","no")</f>
        <v>#REF!</v>
      </c>
    </row>
    <row r="949" spans="1:13" x14ac:dyDescent="0.2">
      <c r="A949" s="8" t="s">
        <v>13</v>
      </c>
      <c r="B949" s="8">
        <v>2014</v>
      </c>
      <c r="C949" s="8" t="s">
        <v>10</v>
      </c>
      <c r="D949" s="8" t="s">
        <v>30</v>
      </c>
      <c r="E949" s="8" t="s">
        <v>40</v>
      </c>
      <c r="F949" s="15">
        <v>27266.627909835006</v>
      </c>
      <c r="G949" s="15">
        <v>47.776030116295594</v>
      </c>
      <c r="H949" s="26">
        <v>1.8337196295083368E-2</v>
      </c>
      <c r="J949" s="46" t="e">
        <f>+IF(A949=#REF!,"si","no")</f>
        <v>#REF!</v>
      </c>
      <c r="K949" s="46" t="e">
        <f>+IF(F949=#REF!,"si","no")</f>
        <v>#REF!</v>
      </c>
      <c r="L949" s="46" t="e">
        <f>+IF(G949=#REF!,"si","no")</f>
        <v>#REF!</v>
      </c>
      <c r="M949" s="46" t="e">
        <f>+IF(H949=#REF!,"si","no")</f>
        <v>#REF!</v>
      </c>
    </row>
    <row r="950" spans="1:13" x14ac:dyDescent="0.2">
      <c r="A950" s="8" t="s">
        <v>13</v>
      </c>
      <c r="B950" s="8">
        <v>2015</v>
      </c>
      <c r="C950" s="8" t="s">
        <v>10</v>
      </c>
      <c r="D950" s="8" t="s">
        <v>30</v>
      </c>
      <c r="E950" s="8" t="s">
        <v>31</v>
      </c>
      <c r="F950" s="15">
        <v>30178.590875325004</v>
      </c>
      <c r="G950" s="15">
        <v>46.116505518036767</v>
      </c>
      <c r="H950" s="26">
        <v>1.8906476899773608E-2</v>
      </c>
      <c r="J950" s="46" t="e">
        <f>+IF(A950=#REF!,"si","no")</f>
        <v>#REF!</v>
      </c>
      <c r="K950" s="46" t="e">
        <f>+IF(F950=#REF!,"si","no")</f>
        <v>#REF!</v>
      </c>
      <c r="L950" s="46" t="e">
        <f>+IF(G950=#REF!,"si","no")</f>
        <v>#REF!</v>
      </c>
      <c r="M950" s="46" t="e">
        <f>+IF(H950=#REF!,"si","no")</f>
        <v>#REF!</v>
      </c>
    </row>
    <row r="951" spans="1:13" x14ac:dyDescent="0.2">
      <c r="A951" s="8" t="s">
        <v>13</v>
      </c>
      <c r="B951" s="8">
        <v>2015</v>
      </c>
      <c r="C951" s="8" t="s">
        <v>10</v>
      </c>
      <c r="D951" s="8" t="s">
        <v>30</v>
      </c>
      <c r="E951" s="8" t="s">
        <v>32</v>
      </c>
      <c r="F951" s="15"/>
      <c r="G951" s="15">
        <v>0</v>
      </c>
      <c r="H951" s="26">
        <v>0</v>
      </c>
      <c r="J951" s="46" t="e">
        <f>+IF(A951=#REF!,"si","no")</f>
        <v>#REF!</v>
      </c>
      <c r="K951" s="46" t="e">
        <f>+IF(F951=#REF!,"si","no")</f>
        <v>#REF!</v>
      </c>
      <c r="L951" s="46" t="e">
        <f>+IF(G951=#REF!,"si","no")</f>
        <v>#REF!</v>
      </c>
      <c r="M951" s="46" t="e">
        <f>+IF(H951=#REF!,"si","no")</f>
        <v>#REF!</v>
      </c>
    </row>
    <row r="952" spans="1:13" x14ac:dyDescent="0.2">
      <c r="A952" s="8" t="s">
        <v>13</v>
      </c>
      <c r="B952" s="8">
        <v>2015</v>
      </c>
      <c r="C952" s="8" t="s">
        <v>10</v>
      </c>
      <c r="D952" s="8" t="s">
        <v>30</v>
      </c>
      <c r="E952" s="8" t="s">
        <v>40</v>
      </c>
      <c r="F952" s="15">
        <v>30178.590875325004</v>
      </c>
      <c r="G952" s="15">
        <v>46.116505518036767</v>
      </c>
      <c r="H952" s="26">
        <v>1.8906476899773608E-2</v>
      </c>
      <c r="J952" s="46" t="e">
        <f>+IF(A952=#REF!,"si","no")</f>
        <v>#REF!</v>
      </c>
      <c r="K952" s="46" t="e">
        <f>+IF(F952=#REF!,"si","no")</f>
        <v>#REF!</v>
      </c>
      <c r="L952" s="46" t="e">
        <f>+IF(G952=#REF!,"si","no")</f>
        <v>#REF!</v>
      </c>
      <c r="M952" s="46" t="e">
        <f>+IF(H952=#REF!,"si","no")</f>
        <v>#REF!</v>
      </c>
    </row>
    <row r="953" spans="1:13" x14ac:dyDescent="0.2">
      <c r="A953" s="8" t="s">
        <v>13</v>
      </c>
      <c r="B953" s="8">
        <v>2016</v>
      </c>
      <c r="C953" s="8" t="s">
        <v>10</v>
      </c>
      <c r="D953" s="8" t="s">
        <v>30</v>
      </c>
      <c r="E953" s="8" t="s">
        <v>31</v>
      </c>
      <c r="F953" s="15">
        <v>34267.469417145003</v>
      </c>
      <c r="G953" s="15">
        <v>50.690958542541658</v>
      </c>
      <c r="H953" s="26">
        <v>2.0240748659573975E-2</v>
      </c>
      <c r="J953" s="46" t="e">
        <f>+IF(A953=#REF!,"si","no")</f>
        <v>#REF!</v>
      </c>
      <c r="K953" s="46" t="e">
        <f>+IF(F953=#REF!,"si","no")</f>
        <v>#REF!</v>
      </c>
      <c r="L953" s="46" t="e">
        <f>+IF(G953=#REF!,"si","no")</f>
        <v>#REF!</v>
      </c>
      <c r="M953" s="46" t="e">
        <f>+IF(H953=#REF!,"si","no")</f>
        <v>#REF!</v>
      </c>
    </row>
    <row r="954" spans="1:13" x14ac:dyDescent="0.2">
      <c r="A954" s="8" t="s">
        <v>13</v>
      </c>
      <c r="B954" s="8">
        <v>2016</v>
      </c>
      <c r="C954" s="8" t="s">
        <v>10</v>
      </c>
      <c r="D954" s="8" t="s">
        <v>30</v>
      </c>
      <c r="E954" s="8" t="s">
        <v>32</v>
      </c>
      <c r="F954" s="15"/>
      <c r="G954" s="15">
        <v>0</v>
      </c>
      <c r="H954" s="26">
        <v>0</v>
      </c>
      <c r="J954" s="46" t="e">
        <f>+IF(A954=#REF!,"si","no")</f>
        <v>#REF!</v>
      </c>
      <c r="K954" s="46" t="e">
        <f>+IF(F954=#REF!,"si","no")</f>
        <v>#REF!</v>
      </c>
      <c r="L954" s="46" t="e">
        <f>+IF(G954=#REF!,"si","no")</f>
        <v>#REF!</v>
      </c>
      <c r="M954" s="46" t="e">
        <f>+IF(H954=#REF!,"si","no")</f>
        <v>#REF!</v>
      </c>
    </row>
    <row r="955" spans="1:13" x14ac:dyDescent="0.2">
      <c r="A955" s="8" t="s">
        <v>13</v>
      </c>
      <c r="B955" s="8">
        <v>2016</v>
      </c>
      <c r="C955" s="8" t="s">
        <v>10</v>
      </c>
      <c r="D955" s="8" t="s">
        <v>30</v>
      </c>
      <c r="E955" s="8" t="s">
        <v>40</v>
      </c>
      <c r="F955" s="15">
        <v>34267.469417145003</v>
      </c>
      <c r="G955" s="15">
        <v>50.690958542541658</v>
      </c>
      <c r="H955" s="26">
        <v>2.0240748659573975E-2</v>
      </c>
      <c r="J955" s="46" t="e">
        <f>+IF(A955=#REF!,"si","no")</f>
        <v>#REF!</v>
      </c>
      <c r="K955" s="46" t="e">
        <f>+IF(F955=#REF!,"si","no")</f>
        <v>#REF!</v>
      </c>
      <c r="L955" s="46" t="e">
        <f>+IF(G955=#REF!,"si","no")</f>
        <v>#REF!</v>
      </c>
      <c r="M955" s="46" t="e">
        <f>+IF(H955=#REF!,"si","no")</f>
        <v>#REF!</v>
      </c>
    </row>
    <row r="956" spans="1:13" x14ac:dyDescent="0.2">
      <c r="A956" s="8" t="s">
        <v>13</v>
      </c>
      <c r="B956" s="8">
        <v>2017</v>
      </c>
      <c r="C956" s="8" t="s">
        <v>10</v>
      </c>
      <c r="D956" s="8" t="s">
        <v>30</v>
      </c>
      <c r="E956" s="8" t="s">
        <v>31</v>
      </c>
      <c r="F956" s="15">
        <v>35614.731559724998</v>
      </c>
      <c r="G956" s="15">
        <v>54.897519651821206</v>
      </c>
      <c r="H956" s="26">
        <v>1.9815383604896469E-2</v>
      </c>
      <c r="J956" s="46" t="e">
        <f>+IF(A956=#REF!,"si","no")</f>
        <v>#REF!</v>
      </c>
      <c r="K956" s="46" t="e">
        <f>+IF(F956=#REF!,"si","no")</f>
        <v>#REF!</v>
      </c>
      <c r="L956" s="46" t="e">
        <f>+IF(G956=#REF!,"si","no")</f>
        <v>#REF!</v>
      </c>
      <c r="M956" s="46" t="e">
        <f>+IF(H956=#REF!,"si","no")</f>
        <v>#REF!</v>
      </c>
    </row>
    <row r="957" spans="1:13" x14ac:dyDescent="0.2">
      <c r="A957" s="8" t="s">
        <v>13</v>
      </c>
      <c r="B957" s="8">
        <v>2017</v>
      </c>
      <c r="C957" s="8" t="s">
        <v>10</v>
      </c>
      <c r="D957" s="8" t="s">
        <v>30</v>
      </c>
      <c r="E957" s="8" t="s">
        <v>32</v>
      </c>
      <c r="F957" s="15"/>
      <c r="G957" s="15">
        <v>0</v>
      </c>
      <c r="H957" s="26">
        <v>0</v>
      </c>
      <c r="J957" s="46" t="e">
        <f>+IF(A957=#REF!,"si","no")</f>
        <v>#REF!</v>
      </c>
    </row>
    <row r="958" spans="1:13" x14ac:dyDescent="0.2">
      <c r="A958" s="8" t="s">
        <v>13</v>
      </c>
      <c r="B958" s="8">
        <v>2017</v>
      </c>
      <c r="C958" s="8" t="s">
        <v>10</v>
      </c>
      <c r="D958" s="8" t="s">
        <v>30</v>
      </c>
      <c r="E958" s="8" t="s">
        <v>40</v>
      </c>
      <c r="F958" s="15">
        <v>35614.731559724998</v>
      </c>
      <c r="G958" s="15">
        <v>54.897519651821206</v>
      </c>
      <c r="H958" s="26">
        <v>1.9815383604896469E-2</v>
      </c>
      <c r="J958" s="46" t="e">
        <f>+IF(A958=#REF!,"si","no")</f>
        <v>#REF!</v>
      </c>
    </row>
    <row r="959" spans="1:13" x14ac:dyDescent="0.2">
      <c r="A959" s="8" t="s">
        <v>13</v>
      </c>
      <c r="B959" s="8">
        <v>2018</v>
      </c>
      <c r="C959" s="8" t="s">
        <v>10</v>
      </c>
      <c r="D959" s="8" t="s">
        <v>30</v>
      </c>
      <c r="E959" s="8" t="s">
        <v>31</v>
      </c>
      <c r="F959" s="15">
        <v>35045.164336079346</v>
      </c>
      <c r="G959" s="15">
        <v>54.584522404357976</v>
      </c>
      <c r="H959" s="26">
        <v>1.8301108059736036E-2</v>
      </c>
      <c r="J959" s="46" t="e">
        <f>+IF(A959=#REF!,"si","no")</f>
        <v>#REF!</v>
      </c>
    </row>
    <row r="960" spans="1:13" x14ac:dyDescent="0.2">
      <c r="A960" s="8" t="s">
        <v>13</v>
      </c>
      <c r="B960" s="8">
        <v>2018</v>
      </c>
      <c r="C960" s="8" t="s">
        <v>10</v>
      </c>
      <c r="D960" s="8" t="s">
        <v>30</v>
      </c>
      <c r="E960" s="8" t="s">
        <v>32</v>
      </c>
      <c r="F960" s="15"/>
      <c r="G960" s="15">
        <v>0</v>
      </c>
      <c r="H960" s="26">
        <v>0</v>
      </c>
      <c r="J960" s="46" t="e">
        <f>+IF(A960=#REF!,"si","no")</f>
        <v>#REF!</v>
      </c>
    </row>
    <row r="961" spans="1:10" x14ac:dyDescent="0.2">
      <c r="A961" s="8" t="s">
        <v>13</v>
      </c>
      <c r="B961" s="8">
        <v>2018</v>
      </c>
      <c r="C961" s="8" t="s">
        <v>10</v>
      </c>
      <c r="D961" s="8" t="s">
        <v>30</v>
      </c>
      <c r="E961" s="8" t="s">
        <v>40</v>
      </c>
      <c r="F961" s="15">
        <v>35045.164336079346</v>
      </c>
      <c r="G961" s="15">
        <v>54.584522404357976</v>
      </c>
      <c r="H961" s="26">
        <v>1.8301108059736036E-2</v>
      </c>
      <c r="J961" s="46" t="e">
        <f>+IF(A961=#REF!,"si","no")</f>
        <v>#REF!</v>
      </c>
    </row>
    <row r="962" spans="1:10" x14ac:dyDescent="0.2">
      <c r="A962" s="8" t="s">
        <v>13</v>
      </c>
      <c r="B962" s="8">
        <v>2019</v>
      </c>
      <c r="C962" s="8" t="s">
        <v>10</v>
      </c>
      <c r="D962" s="8" t="s">
        <v>30</v>
      </c>
      <c r="E962" s="8" t="s">
        <v>31</v>
      </c>
      <c r="F962" s="15">
        <v>38089.653868982699</v>
      </c>
      <c r="G962" s="15">
        <v>54.156292892476358</v>
      </c>
      <c r="H962" s="26">
        <v>1.9384075796321877E-2</v>
      </c>
      <c r="J962" s="46" t="e">
        <f>+IF(A962=#REF!,"si","no")</f>
        <v>#REF!</v>
      </c>
    </row>
    <row r="963" spans="1:10" x14ac:dyDescent="0.2">
      <c r="A963" s="8" t="s">
        <v>13</v>
      </c>
      <c r="B963" s="8">
        <v>2019</v>
      </c>
      <c r="C963" s="8" t="s">
        <v>10</v>
      </c>
      <c r="D963" s="8" t="s">
        <v>30</v>
      </c>
      <c r="E963" s="8" t="s">
        <v>32</v>
      </c>
      <c r="F963" s="15"/>
      <c r="G963" s="15">
        <v>0</v>
      </c>
      <c r="H963" s="26">
        <v>0</v>
      </c>
      <c r="J963" s="46" t="e">
        <f>+IF(A963=#REF!,"si","no")</f>
        <v>#REF!</v>
      </c>
    </row>
    <row r="964" spans="1:10" x14ac:dyDescent="0.2">
      <c r="A964" s="8" t="s">
        <v>13</v>
      </c>
      <c r="B964" s="8">
        <v>2019</v>
      </c>
      <c r="C964" s="8" t="s">
        <v>10</v>
      </c>
      <c r="D964" s="8" t="s">
        <v>30</v>
      </c>
      <c r="E964" s="8" t="s">
        <v>40</v>
      </c>
      <c r="F964" s="15">
        <v>38089.653868982699</v>
      </c>
      <c r="G964" s="15">
        <v>54.156292892476358</v>
      </c>
      <c r="H964" s="26">
        <v>1.9384075796321877E-2</v>
      </c>
      <c r="J964" s="46" t="e">
        <f>+IF(A964=#REF!,"si","no")</f>
        <v>#REF!</v>
      </c>
    </row>
    <row r="965" spans="1:10" x14ac:dyDescent="0.2">
      <c r="A965" s="8" t="s">
        <v>13</v>
      </c>
      <c r="B965" s="8">
        <v>2020</v>
      </c>
      <c r="C965" s="8" t="s">
        <v>10</v>
      </c>
      <c r="D965" s="8" t="s">
        <v>30</v>
      </c>
      <c r="E965" s="8" t="s">
        <v>31</v>
      </c>
      <c r="F965" s="15">
        <v>34497.210759165006</v>
      </c>
      <c r="G965" s="15">
        <v>43.559284255726304</v>
      </c>
      <c r="H965" s="26">
        <v>1.7235706614539131E-2</v>
      </c>
      <c r="J965" s="46" t="e">
        <f>+IF(A965=#REF!,"si","no")</f>
        <v>#REF!</v>
      </c>
    </row>
    <row r="966" spans="1:10" x14ac:dyDescent="0.2">
      <c r="A966" s="8" t="s">
        <v>13</v>
      </c>
      <c r="B966" s="8">
        <v>2020</v>
      </c>
      <c r="C966" s="8" t="s">
        <v>10</v>
      </c>
      <c r="D966" s="8" t="s">
        <v>30</v>
      </c>
      <c r="E966" s="8" t="s">
        <v>32</v>
      </c>
      <c r="F966" s="15"/>
      <c r="G966" s="15">
        <v>0</v>
      </c>
      <c r="H966" s="26">
        <v>0</v>
      </c>
      <c r="J966" s="46" t="e">
        <f>+IF(A966=#REF!,"si","no")</f>
        <v>#REF!</v>
      </c>
    </row>
    <row r="967" spans="1:10" x14ac:dyDescent="0.2">
      <c r="A967" s="8" t="s">
        <v>13</v>
      </c>
      <c r="B967" s="8">
        <v>2020</v>
      </c>
      <c r="C967" s="8" t="s">
        <v>10</v>
      </c>
      <c r="D967" s="8" t="s">
        <v>30</v>
      </c>
      <c r="E967" s="8" t="s">
        <v>40</v>
      </c>
      <c r="F967" s="15">
        <v>34497.210759165006</v>
      </c>
      <c r="G967" s="15">
        <v>43.559284255726304</v>
      </c>
      <c r="H967" s="26">
        <v>1.7235706614539131E-2</v>
      </c>
      <c r="J967" s="46" t="e">
        <f>+IF(A967=#REF!,"si","no")</f>
        <v>#REF!</v>
      </c>
    </row>
    <row r="968" spans="1:10" x14ac:dyDescent="0.2">
      <c r="A968" s="8" t="s">
        <v>13</v>
      </c>
      <c r="B968" s="8">
        <v>2021</v>
      </c>
      <c r="C968" s="8" t="s">
        <v>10</v>
      </c>
      <c r="D968" s="8" t="s">
        <v>30</v>
      </c>
      <c r="E968" s="8" t="s">
        <v>31</v>
      </c>
      <c r="F968" s="54">
        <v>36176.782474530002</v>
      </c>
      <c r="G968" s="15">
        <v>45.680062723534014</v>
      </c>
      <c r="H968" s="26">
        <v>1.440743291423174E-2</v>
      </c>
      <c r="J968" s="46" t="e">
        <f>+IF(A968=#REF!,"si","no")</f>
        <v>#REF!</v>
      </c>
    </row>
    <row r="969" spans="1:10" x14ac:dyDescent="0.2">
      <c r="A969" s="8" t="s">
        <v>13</v>
      </c>
      <c r="B969" s="8">
        <v>2021</v>
      </c>
      <c r="C969" s="8" t="s">
        <v>10</v>
      </c>
      <c r="D969" s="8" t="s">
        <v>30</v>
      </c>
      <c r="E969" s="8" t="s">
        <v>32</v>
      </c>
      <c r="F969" s="15"/>
      <c r="G969" s="15"/>
      <c r="H969" s="26"/>
      <c r="J969" s="46" t="e">
        <f>+IF(A969=#REF!,"si","no")</f>
        <v>#REF!</v>
      </c>
    </row>
    <row r="970" spans="1:10" x14ac:dyDescent="0.2">
      <c r="A970" s="8" t="s">
        <v>13</v>
      </c>
      <c r="B970" s="8">
        <v>2021</v>
      </c>
      <c r="C970" s="8" t="s">
        <v>10</v>
      </c>
      <c r="D970" s="8" t="s">
        <v>30</v>
      </c>
      <c r="E970" s="8" t="s">
        <v>40</v>
      </c>
      <c r="F970" s="15">
        <v>36176.782474530002</v>
      </c>
      <c r="G970" s="15">
        <v>45.680062723534014</v>
      </c>
      <c r="H970" s="26">
        <v>1.440743291423174E-2</v>
      </c>
      <c r="J970" s="46" t="e">
        <f>+IF(A970=#REF!,"si","no")</f>
        <v>#REF!</v>
      </c>
    </row>
    <row r="971" spans="1:10" x14ac:dyDescent="0.2">
      <c r="A971" s="8" t="s">
        <v>13</v>
      </c>
      <c r="B971" s="8">
        <v>2008</v>
      </c>
      <c r="C971" s="8" t="s">
        <v>10</v>
      </c>
      <c r="D971" s="8" t="s">
        <v>33</v>
      </c>
      <c r="E971" s="8" t="s">
        <v>34</v>
      </c>
      <c r="F971" s="15">
        <v>15681.290999999999</v>
      </c>
      <c r="G971" s="15">
        <v>29.958272774741939</v>
      </c>
      <c r="H971" s="26">
        <v>1.667697929457446E-2</v>
      </c>
      <c r="J971" s="46" t="e">
        <f>+IF(A971=#REF!,"si","no")</f>
        <v>#REF!</v>
      </c>
    </row>
    <row r="972" spans="1:10" x14ac:dyDescent="0.2">
      <c r="A972" s="8" t="s">
        <v>13</v>
      </c>
      <c r="B972" s="8">
        <v>2008</v>
      </c>
      <c r="C972" s="8" t="s">
        <v>10</v>
      </c>
      <c r="D972" s="8" t="s">
        <v>33</v>
      </c>
      <c r="E972" s="8" t="s">
        <v>35</v>
      </c>
      <c r="F972" s="15">
        <v>613518.18900000001</v>
      </c>
      <c r="G972" s="15">
        <v>1172.0938829798949</v>
      </c>
      <c r="H972" s="26">
        <v>0.65247371117580943</v>
      </c>
      <c r="J972" s="46" t="e">
        <f>+IF(A972=#REF!,"si","no")</f>
        <v>#REF!</v>
      </c>
    </row>
    <row r="973" spans="1:10" x14ac:dyDescent="0.2">
      <c r="A973" s="8" t="s">
        <v>13</v>
      </c>
      <c r="B973" s="8">
        <v>2008</v>
      </c>
      <c r="C973" s="8" t="s">
        <v>10</v>
      </c>
      <c r="D973" s="8" t="s">
        <v>33</v>
      </c>
      <c r="E973" s="8" t="s">
        <v>36</v>
      </c>
      <c r="F973" s="15">
        <v>214064.736</v>
      </c>
      <c r="G973" s="15">
        <v>408.95929758213919</v>
      </c>
      <c r="H973" s="26">
        <v>0.22765684087939878</v>
      </c>
      <c r="J973" s="46" t="e">
        <f>+IF(A973=#REF!,"si","no")</f>
        <v>#REF!</v>
      </c>
    </row>
    <row r="974" spans="1:10" x14ac:dyDescent="0.2">
      <c r="A974" s="8" t="s">
        <v>13</v>
      </c>
      <c r="B974" s="8">
        <v>2008</v>
      </c>
      <c r="C974" s="8" t="s">
        <v>10</v>
      </c>
      <c r="D974" s="8" t="s">
        <v>33</v>
      </c>
      <c r="E974" s="8" t="s">
        <v>42</v>
      </c>
      <c r="F974" s="15">
        <v>13950.674999999999</v>
      </c>
      <c r="G974" s="15">
        <v>26.652022913277548</v>
      </c>
      <c r="H974" s="26">
        <v>1.4836477310467456E-2</v>
      </c>
      <c r="J974" s="46" t="e">
        <f>+IF(A974=#REF!,"si","no")</f>
        <v>#REF!</v>
      </c>
    </row>
    <row r="975" spans="1:10" x14ac:dyDescent="0.2">
      <c r="A975" s="8" t="s">
        <v>13</v>
      </c>
      <c r="B975" s="8">
        <v>2008</v>
      </c>
      <c r="C975" s="8" t="s">
        <v>10</v>
      </c>
      <c r="D975" s="8" t="s">
        <v>33</v>
      </c>
      <c r="E975" s="8" t="s">
        <v>40</v>
      </c>
      <c r="F975" s="15">
        <v>857214.89100000006</v>
      </c>
      <c r="G975" s="15">
        <v>1637.6634762500537</v>
      </c>
      <c r="H975" s="26">
        <v>0.91164400866025019</v>
      </c>
      <c r="J975" s="46" t="e">
        <f>+IF(A975=#REF!,"si","no")</f>
        <v>#REF!</v>
      </c>
    </row>
    <row r="976" spans="1:10" x14ac:dyDescent="0.2">
      <c r="A976" s="8" t="s">
        <v>13</v>
      </c>
      <c r="B976" s="8">
        <v>2009</v>
      </c>
      <c r="C976" s="8" t="s">
        <v>10</v>
      </c>
      <c r="D976" s="8" t="s">
        <v>33</v>
      </c>
      <c r="E976" s="8" t="s">
        <v>34</v>
      </c>
      <c r="F976" s="15">
        <v>25520.703000000001</v>
      </c>
      <c r="G976" s="15">
        <v>45.640415567950306</v>
      </c>
      <c r="H976" s="26">
        <v>2.6475171376405364E-2</v>
      </c>
      <c r="J976" s="46" t="e">
        <f>+IF(A976=#REF!,"si","no")</f>
        <v>#REF!</v>
      </c>
    </row>
    <row r="977" spans="1:10" x14ac:dyDescent="0.2">
      <c r="A977" s="8" t="s">
        <v>13</v>
      </c>
      <c r="B977" s="8">
        <v>2009</v>
      </c>
      <c r="C977" s="8" t="s">
        <v>10</v>
      </c>
      <c r="D977" s="8" t="s">
        <v>33</v>
      </c>
      <c r="E977" s="8" t="s">
        <v>35</v>
      </c>
      <c r="F977" s="15">
        <v>700068.40100000007</v>
      </c>
      <c r="G977" s="15">
        <v>1251.9801177745958</v>
      </c>
      <c r="H977" s="26">
        <v>0.72625079691892014</v>
      </c>
      <c r="J977" s="46" t="e">
        <f>+IF(A977=#REF!,"si","no")</f>
        <v>#REF!</v>
      </c>
    </row>
    <row r="978" spans="1:10" x14ac:dyDescent="0.2">
      <c r="A978" s="8" t="s">
        <v>13</v>
      </c>
      <c r="B978" s="8">
        <v>2009</v>
      </c>
      <c r="C978" s="8" t="s">
        <v>10</v>
      </c>
      <c r="D978" s="8" t="s">
        <v>33</v>
      </c>
      <c r="E978" s="8" t="s">
        <v>36</v>
      </c>
      <c r="F978" s="15">
        <v>344987.44799999997</v>
      </c>
      <c r="G978" s="15">
        <v>616.96460683103612</v>
      </c>
      <c r="H978" s="26">
        <v>0.35788989858581616</v>
      </c>
      <c r="J978" s="46" t="e">
        <f>+IF(A978=#REF!,"si","no")</f>
        <v>#REF!</v>
      </c>
    </row>
    <row r="979" spans="1:10" x14ac:dyDescent="0.2">
      <c r="A979" s="8" t="s">
        <v>13</v>
      </c>
      <c r="B979" s="8">
        <v>2009</v>
      </c>
      <c r="C979" s="8" t="s">
        <v>10</v>
      </c>
      <c r="D979" s="8" t="s">
        <v>33</v>
      </c>
      <c r="E979" s="8" t="s">
        <v>42</v>
      </c>
      <c r="F979" s="15">
        <v>30613.722000000002</v>
      </c>
      <c r="G979" s="15">
        <v>54.748609164947482</v>
      </c>
      <c r="H979" s="26">
        <v>3.175866810642447E-2</v>
      </c>
      <c r="J979" s="46" t="e">
        <f>+IF(A979=#REF!,"si","no")</f>
        <v>#REF!</v>
      </c>
    </row>
    <row r="980" spans="1:10" x14ac:dyDescent="0.2">
      <c r="A980" s="8" t="s">
        <v>13</v>
      </c>
      <c r="B980" s="8">
        <v>2009</v>
      </c>
      <c r="C980" s="8" t="s">
        <v>10</v>
      </c>
      <c r="D980" s="8" t="s">
        <v>33</v>
      </c>
      <c r="E980" s="8" t="s">
        <v>40</v>
      </c>
      <c r="F980" s="15">
        <v>1101190.2740000002</v>
      </c>
      <c r="G980" s="15">
        <v>1969.3337493385297</v>
      </c>
      <c r="H980" s="26">
        <v>1.1423745349875662</v>
      </c>
      <c r="J980" s="46" t="e">
        <f>+IF(A980=#REF!,"si","no")</f>
        <v>#REF!</v>
      </c>
    </row>
    <row r="981" spans="1:10" x14ac:dyDescent="0.2">
      <c r="A981" s="8" t="s">
        <v>13</v>
      </c>
      <c r="B981" s="8">
        <v>2010</v>
      </c>
      <c r="C981" s="8" t="s">
        <v>10</v>
      </c>
      <c r="D981" s="8" t="s">
        <v>33</v>
      </c>
      <c r="E981" s="8" t="s">
        <v>34</v>
      </c>
      <c r="F981" s="15">
        <v>35687.347999999998</v>
      </c>
      <c r="G981" s="15">
        <v>69.954997603792208</v>
      </c>
      <c r="H981" s="26">
        <v>3.2010513819357614E-2</v>
      </c>
      <c r="J981" s="46" t="e">
        <f>+IF(A981=#REF!,"si","no")</f>
        <v>#REF!</v>
      </c>
    </row>
    <row r="982" spans="1:10" x14ac:dyDescent="0.2">
      <c r="A982" s="8" t="s">
        <v>13</v>
      </c>
      <c r="B982" s="8">
        <v>2010</v>
      </c>
      <c r="C982" s="8" t="s">
        <v>10</v>
      </c>
      <c r="D982" s="8" t="s">
        <v>33</v>
      </c>
      <c r="E982" s="8" t="s">
        <v>35</v>
      </c>
      <c r="F982" s="15">
        <v>593441.58499999996</v>
      </c>
      <c r="G982" s="15">
        <v>1163.2751376388533</v>
      </c>
      <c r="H982" s="26">
        <v>0.53229985197061969</v>
      </c>
      <c r="J982" s="46" t="e">
        <f>+IF(A982=#REF!,"si","no")</f>
        <v>#REF!</v>
      </c>
    </row>
    <row r="983" spans="1:10" x14ac:dyDescent="0.2">
      <c r="A983" s="8" t="s">
        <v>13</v>
      </c>
      <c r="B983" s="8">
        <v>2010</v>
      </c>
      <c r="C983" s="8" t="s">
        <v>10</v>
      </c>
      <c r="D983" s="8" t="s">
        <v>33</v>
      </c>
      <c r="E983" s="8" t="s">
        <v>36</v>
      </c>
      <c r="F983" s="15">
        <v>225437.66899999999</v>
      </c>
      <c r="G983" s="15">
        <v>441.90707571488645</v>
      </c>
      <c r="H983" s="26">
        <v>0.20221103621732464</v>
      </c>
      <c r="J983" s="46" t="e">
        <f>+IF(A983=#REF!,"si","no")</f>
        <v>#REF!</v>
      </c>
    </row>
    <row r="984" spans="1:10" x14ac:dyDescent="0.2">
      <c r="A984" s="8" t="s">
        <v>13</v>
      </c>
      <c r="B984" s="8">
        <v>2010</v>
      </c>
      <c r="C984" s="8" t="s">
        <v>10</v>
      </c>
      <c r="D984" s="8" t="s">
        <v>33</v>
      </c>
      <c r="E984" s="8" t="s">
        <v>42</v>
      </c>
      <c r="F984" s="15">
        <v>37287.572999999997</v>
      </c>
      <c r="G984" s="15">
        <v>73.091788156021764</v>
      </c>
      <c r="H984" s="26">
        <v>3.3445869130057128E-2</v>
      </c>
      <c r="J984" s="46" t="e">
        <f>+IF(A984=#REF!,"si","no")</f>
        <v>#REF!</v>
      </c>
    </row>
    <row r="985" spans="1:10" x14ac:dyDescent="0.2">
      <c r="A985" s="8" t="s">
        <v>13</v>
      </c>
      <c r="B985" s="8">
        <v>2010</v>
      </c>
      <c r="C985" s="8" t="s">
        <v>10</v>
      </c>
      <c r="D985" s="8" t="s">
        <v>33</v>
      </c>
      <c r="E985" s="8" t="s">
        <v>40</v>
      </c>
      <c r="F985" s="15">
        <v>891854.17499999993</v>
      </c>
      <c r="G985" s="15">
        <v>1748.2289991135535</v>
      </c>
      <c r="H985" s="26">
        <v>0.79996727113735899</v>
      </c>
      <c r="J985" s="46" t="e">
        <f>+IF(A985=#REF!,"si","no")</f>
        <v>#REF!</v>
      </c>
    </row>
    <row r="986" spans="1:10" x14ac:dyDescent="0.2">
      <c r="A986" s="8" t="s">
        <v>13</v>
      </c>
      <c r="B986" s="8">
        <v>2011</v>
      </c>
      <c r="C986" s="8" t="s">
        <v>10</v>
      </c>
      <c r="D986" s="8" t="s">
        <v>33</v>
      </c>
      <c r="E986" s="8" t="s">
        <v>34</v>
      </c>
      <c r="F986" s="15">
        <v>33823.737999999998</v>
      </c>
      <c r="G986" s="15">
        <v>69.933809060877977</v>
      </c>
      <c r="H986" s="26">
        <v>2.7723788620346936E-2</v>
      </c>
      <c r="J986" s="46" t="e">
        <f>+IF(A986=#REF!,"si","no")</f>
        <v>#REF!</v>
      </c>
    </row>
    <row r="987" spans="1:10" x14ac:dyDescent="0.2">
      <c r="A987" s="8" t="s">
        <v>13</v>
      </c>
      <c r="B987" s="8">
        <v>2011</v>
      </c>
      <c r="C987" s="8" t="s">
        <v>10</v>
      </c>
      <c r="D987" s="8" t="s">
        <v>33</v>
      </c>
      <c r="E987" s="8" t="s">
        <v>35</v>
      </c>
      <c r="F987" s="15">
        <v>895970.17400000012</v>
      </c>
      <c r="G987" s="15">
        <v>1852.5039152312979</v>
      </c>
      <c r="H987" s="26">
        <v>0.73438623827181582</v>
      </c>
      <c r="J987" s="46" t="e">
        <f>+IF(A987=#REF!,"si","no")</f>
        <v>#REF!</v>
      </c>
    </row>
    <row r="988" spans="1:10" x14ac:dyDescent="0.2">
      <c r="A988" s="8" t="s">
        <v>13</v>
      </c>
      <c r="B988" s="8">
        <v>2011</v>
      </c>
      <c r="C988" s="8" t="s">
        <v>10</v>
      </c>
      <c r="D988" s="8" t="s">
        <v>33</v>
      </c>
      <c r="E988" s="8" t="s">
        <v>36</v>
      </c>
      <c r="F988" s="15">
        <v>107427.30899999999</v>
      </c>
      <c r="G988" s="15">
        <v>222.11622250414601</v>
      </c>
      <c r="H988" s="26">
        <v>8.8053307613980877E-2</v>
      </c>
      <c r="J988" s="46" t="e">
        <f>+IF(A988=#REF!,"si","no")</f>
        <v>#REF!</v>
      </c>
    </row>
    <row r="989" spans="1:10" x14ac:dyDescent="0.2">
      <c r="A989" s="8" t="s">
        <v>13</v>
      </c>
      <c r="B989" s="8">
        <v>2011</v>
      </c>
      <c r="C989" s="8" t="s">
        <v>10</v>
      </c>
      <c r="D989" s="8" t="s">
        <v>33</v>
      </c>
      <c r="E989" s="8" t="s">
        <v>42</v>
      </c>
      <c r="F989" s="15">
        <v>40938.811999999998</v>
      </c>
      <c r="G989" s="15">
        <v>84.644904167220673</v>
      </c>
      <c r="H989" s="26">
        <v>3.3555693053680898E-2</v>
      </c>
      <c r="J989" s="46" t="e">
        <f>+IF(A989=#REF!,"si","no")</f>
        <v>#REF!</v>
      </c>
    </row>
    <row r="990" spans="1:10" x14ac:dyDescent="0.2">
      <c r="A990" s="8" t="s">
        <v>13</v>
      </c>
      <c r="B990" s="8">
        <v>2011</v>
      </c>
      <c r="C990" s="8" t="s">
        <v>10</v>
      </c>
      <c r="D990" s="8" t="s">
        <v>33</v>
      </c>
      <c r="E990" s="8" t="s">
        <v>40</v>
      </c>
      <c r="F990" s="15">
        <v>1078160.0330000001</v>
      </c>
      <c r="G990" s="15">
        <v>2229.1988509635426</v>
      </c>
      <c r="H990" s="26">
        <v>0.88371902755982457</v>
      </c>
      <c r="J990" s="46" t="e">
        <f>+IF(A990=#REF!,"si","no")</f>
        <v>#REF!</v>
      </c>
    </row>
    <row r="991" spans="1:10" x14ac:dyDescent="0.2">
      <c r="A991" s="8" t="s">
        <v>13</v>
      </c>
      <c r="B991" s="8">
        <v>2012</v>
      </c>
      <c r="C991" s="8" t="s">
        <v>10</v>
      </c>
      <c r="D991" s="8" t="s">
        <v>33</v>
      </c>
      <c r="E991" s="8" t="s">
        <v>34</v>
      </c>
      <c r="F991" s="15">
        <v>33113.462999999996</v>
      </c>
      <c r="G991" s="15">
        <v>68.096578530697485</v>
      </c>
      <c r="H991" s="26">
        <v>2.549265781717782E-2</v>
      </c>
      <c r="J991" s="46" t="e">
        <f>+IF(A991=#REF!,"si","no")</f>
        <v>#REF!</v>
      </c>
    </row>
    <row r="992" spans="1:10" x14ac:dyDescent="0.2">
      <c r="A992" s="8" t="s">
        <v>13</v>
      </c>
      <c r="B992" s="8">
        <v>2012</v>
      </c>
      <c r="C992" s="8" t="s">
        <v>10</v>
      </c>
      <c r="D992" s="8" t="s">
        <v>33</v>
      </c>
      <c r="E992" s="8" t="s">
        <v>35</v>
      </c>
      <c r="F992" s="15">
        <v>1000198.4609999998</v>
      </c>
      <c r="G992" s="15">
        <v>2056.8701330262334</v>
      </c>
      <c r="H992" s="26">
        <v>0.77001058800587752</v>
      </c>
      <c r="J992" s="46" t="e">
        <f>+IF(A992=#REF!,"si","no")</f>
        <v>#REF!</v>
      </c>
    </row>
    <row r="993" spans="1:10" x14ac:dyDescent="0.2">
      <c r="A993" s="8" t="s">
        <v>13</v>
      </c>
      <c r="B993" s="8">
        <v>2012</v>
      </c>
      <c r="C993" s="8" t="s">
        <v>10</v>
      </c>
      <c r="D993" s="8" t="s">
        <v>33</v>
      </c>
      <c r="E993" s="8" t="s">
        <v>36</v>
      </c>
      <c r="F993" s="15">
        <v>199241.818986</v>
      </c>
      <c r="G993" s="15">
        <v>409.73323065543354</v>
      </c>
      <c r="H993" s="26">
        <v>0.15338786868296383</v>
      </c>
      <c r="J993" s="46" t="e">
        <f>+IF(A993=#REF!,"si","no")</f>
        <v>#REF!</v>
      </c>
    </row>
    <row r="994" spans="1:10" x14ac:dyDescent="0.2">
      <c r="A994" s="8" t="s">
        <v>13</v>
      </c>
      <c r="B994" s="8">
        <v>2012</v>
      </c>
      <c r="C994" s="8" t="s">
        <v>10</v>
      </c>
      <c r="D994" s="8" t="s">
        <v>33</v>
      </c>
      <c r="E994" s="8" t="s">
        <v>42</v>
      </c>
      <c r="F994" s="15">
        <v>51532.750999999997</v>
      </c>
      <c r="G994" s="15">
        <v>105.97514447143084</v>
      </c>
      <c r="H994" s="26">
        <v>3.967289037757326E-2</v>
      </c>
      <c r="J994" s="46" t="e">
        <f>+IF(A994=#REF!,"si","no")</f>
        <v>#REF!</v>
      </c>
    </row>
    <row r="995" spans="1:10" x14ac:dyDescent="0.2">
      <c r="A995" s="8" t="s">
        <v>13</v>
      </c>
      <c r="B995" s="8">
        <v>2012</v>
      </c>
      <c r="C995" s="8" t="s">
        <v>10</v>
      </c>
      <c r="D995" s="8" t="s">
        <v>33</v>
      </c>
      <c r="E995" s="8" t="s">
        <v>40</v>
      </c>
      <c r="F995" s="15">
        <v>1284086.4939859996</v>
      </c>
      <c r="G995" s="15">
        <v>2640.6750866837951</v>
      </c>
      <c r="H995" s="26">
        <v>0.98856400488359242</v>
      </c>
      <c r="J995" s="46" t="e">
        <f>+IF(A995=#REF!,"si","no")</f>
        <v>#REF!</v>
      </c>
    </row>
    <row r="996" spans="1:10" x14ac:dyDescent="0.2">
      <c r="A996" s="8" t="s">
        <v>13</v>
      </c>
      <c r="B996" s="8">
        <v>2013</v>
      </c>
      <c r="C996" s="8" t="s">
        <v>10</v>
      </c>
      <c r="D996" s="8" t="s">
        <v>33</v>
      </c>
      <c r="E996" s="8" t="s">
        <v>34</v>
      </c>
      <c r="F996" s="15">
        <v>26545.622999999992</v>
      </c>
      <c r="G996" s="15">
        <v>53.576530756758302</v>
      </c>
      <c r="H996" s="26">
        <v>1.9245525716195405E-2</v>
      </c>
      <c r="J996" s="46" t="e">
        <f>+IF(A996=#REF!,"si","no")</f>
        <v>#REF!</v>
      </c>
    </row>
    <row r="997" spans="1:10" x14ac:dyDescent="0.2">
      <c r="A997" s="8" t="s">
        <v>13</v>
      </c>
      <c r="B997" s="8">
        <v>2013</v>
      </c>
      <c r="C997" s="8" t="s">
        <v>10</v>
      </c>
      <c r="D997" s="8" t="s">
        <v>33</v>
      </c>
      <c r="E997" s="8" t="s">
        <v>35</v>
      </c>
      <c r="F997" s="15">
        <v>1125775.1940000001</v>
      </c>
      <c r="G997" s="15">
        <v>2272.130863402097</v>
      </c>
      <c r="H997" s="26">
        <v>0.81618485453446998</v>
      </c>
      <c r="J997" s="46" t="e">
        <f>+IF(A997=#REF!,"si","no")</f>
        <v>#REF!</v>
      </c>
    </row>
    <row r="998" spans="1:10" x14ac:dyDescent="0.2">
      <c r="A998" s="8" t="s">
        <v>13</v>
      </c>
      <c r="B998" s="8">
        <v>2013</v>
      </c>
      <c r="C998" s="8" t="s">
        <v>10</v>
      </c>
      <c r="D998" s="8" t="s">
        <v>33</v>
      </c>
      <c r="E998" s="8" t="s">
        <v>36</v>
      </c>
      <c r="F998" s="15">
        <v>185123.715333</v>
      </c>
      <c r="G998" s="15">
        <v>373.63170675421128</v>
      </c>
      <c r="H998" s="26">
        <v>0.13421433824020218</v>
      </c>
      <c r="J998" s="46" t="e">
        <f>+IF(A998=#REF!,"si","no")</f>
        <v>#REF!</v>
      </c>
    </row>
    <row r="999" spans="1:10" x14ac:dyDescent="0.2">
      <c r="A999" s="8" t="s">
        <v>13</v>
      </c>
      <c r="B999" s="8">
        <v>2013</v>
      </c>
      <c r="C999" s="8" t="s">
        <v>10</v>
      </c>
      <c r="D999" s="8" t="s">
        <v>33</v>
      </c>
      <c r="E999" s="8" t="s">
        <v>42</v>
      </c>
      <c r="F999" s="15">
        <v>45990.63</v>
      </c>
      <c r="G999" s="15">
        <v>92.822022022903425</v>
      </c>
      <c r="H999" s="26">
        <v>3.3343118463221903E-2</v>
      </c>
      <c r="J999" s="46" t="e">
        <f>+IF(A999=#REF!,"si","no")</f>
        <v>#REF!</v>
      </c>
    </row>
    <row r="1000" spans="1:10" x14ac:dyDescent="0.2">
      <c r="A1000" s="8" t="s">
        <v>13</v>
      </c>
      <c r="B1000" s="8">
        <v>2013</v>
      </c>
      <c r="C1000" s="8" t="s">
        <v>10</v>
      </c>
      <c r="D1000" s="8" t="s">
        <v>33</v>
      </c>
      <c r="E1000" s="8" t="s">
        <v>40</v>
      </c>
      <c r="F1000" s="15">
        <v>1383435.162333</v>
      </c>
      <c r="G1000" s="15">
        <v>2792.1611229359696</v>
      </c>
      <c r="H1000" s="26">
        <v>1.0029878369540892</v>
      </c>
      <c r="J1000" s="46" t="e">
        <f>+IF(A1000=#REF!,"si","no")</f>
        <v>#REF!</v>
      </c>
    </row>
    <row r="1001" spans="1:10" x14ac:dyDescent="0.2">
      <c r="A1001" s="8" t="s">
        <v>13</v>
      </c>
      <c r="B1001" s="8">
        <v>2014</v>
      </c>
      <c r="C1001" s="8" t="s">
        <v>10</v>
      </c>
      <c r="D1001" s="8" t="s">
        <v>33</v>
      </c>
      <c r="E1001" s="8" t="s">
        <v>34</v>
      </c>
      <c r="F1001" s="15">
        <v>47857.692999999999</v>
      </c>
      <c r="G1001" s="15">
        <v>83.85527501329608</v>
      </c>
      <c r="H1001" s="26">
        <v>3.2184981350565092E-2</v>
      </c>
      <c r="J1001" s="46" t="e">
        <f>+IF(A1001=#REF!,"si","no")</f>
        <v>#REF!</v>
      </c>
    </row>
    <row r="1002" spans="1:10" x14ac:dyDescent="0.2">
      <c r="A1002" s="8" t="s">
        <v>13</v>
      </c>
      <c r="B1002" s="8">
        <v>2014</v>
      </c>
      <c r="C1002" s="8" t="s">
        <v>10</v>
      </c>
      <c r="D1002" s="8" t="s">
        <v>33</v>
      </c>
      <c r="E1002" s="8" t="s">
        <v>35</v>
      </c>
      <c r="F1002" s="15">
        <v>1159677.5520000001</v>
      </c>
      <c r="G1002" s="15">
        <v>2031.963388826661</v>
      </c>
      <c r="H1002" s="26">
        <v>0.77989969938143444</v>
      </c>
      <c r="J1002" s="46" t="e">
        <f>+IF(A1002=#REF!,"si","no")</f>
        <v>#REF!</v>
      </c>
    </row>
    <row r="1003" spans="1:10" x14ac:dyDescent="0.2">
      <c r="A1003" s="8" t="s">
        <v>13</v>
      </c>
      <c r="B1003" s="8">
        <v>2014</v>
      </c>
      <c r="C1003" s="8" t="s">
        <v>10</v>
      </c>
      <c r="D1003" s="8" t="s">
        <v>33</v>
      </c>
      <c r="E1003" s="8" t="s">
        <v>36</v>
      </c>
      <c r="F1003" s="15">
        <v>413520.44691299996</v>
      </c>
      <c r="G1003" s="15">
        <v>724.56210539673759</v>
      </c>
      <c r="H1003" s="26">
        <v>0.27809840043840484</v>
      </c>
      <c r="J1003" s="46" t="e">
        <f>+IF(A1003=#REF!,"si","no")</f>
        <v>#REF!</v>
      </c>
    </row>
    <row r="1004" spans="1:10" x14ac:dyDescent="0.2">
      <c r="A1004" s="8" t="s">
        <v>13</v>
      </c>
      <c r="B1004" s="8">
        <v>2014</v>
      </c>
      <c r="C1004" s="8" t="s">
        <v>10</v>
      </c>
      <c r="D1004" s="8" t="s">
        <v>33</v>
      </c>
      <c r="E1004" s="8" t="s">
        <v>42</v>
      </c>
      <c r="F1004" s="15">
        <v>63988.228999999999</v>
      </c>
      <c r="G1004" s="15">
        <v>112.11887168085531</v>
      </c>
      <c r="H1004" s="26">
        <v>4.3032996952458359E-2</v>
      </c>
      <c r="J1004" s="46" t="e">
        <f>+IF(A1004=#REF!,"si","no")</f>
        <v>#REF!</v>
      </c>
    </row>
    <row r="1005" spans="1:10" x14ac:dyDescent="0.2">
      <c r="A1005" s="8" t="s">
        <v>13</v>
      </c>
      <c r="B1005" s="8">
        <v>2014</v>
      </c>
      <c r="C1005" s="8" t="s">
        <v>10</v>
      </c>
      <c r="D1005" s="8" t="s">
        <v>33</v>
      </c>
      <c r="E1005" s="8" t="s">
        <v>40</v>
      </c>
      <c r="F1005" s="15">
        <v>1685043.9209130001</v>
      </c>
      <c r="G1005" s="15">
        <v>2952.4996409175501</v>
      </c>
      <c r="H1005" s="26">
        <v>1.1332160781228626</v>
      </c>
      <c r="J1005" s="46" t="e">
        <f>+IF(A1005=#REF!,"si","no")</f>
        <v>#REF!</v>
      </c>
    </row>
    <row r="1006" spans="1:10" x14ac:dyDescent="0.2">
      <c r="A1006" s="8" t="s">
        <v>13</v>
      </c>
      <c r="B1006" s="8">
        <v>2015</v>
      </c>
      <c r="C1006" s="8" t="s">
        <v>10</v>
      </c>
      <c r="D1006" s="8" t="s">
        <v>33</v>
      </c>
      <c r="E1006" s="8" t="s">
        <v>34</v>
      </c>
      <c r="F1006" s="15">
        <v>41707.945999999996</v>
      </c>
      <c r="G1006" s="15">
        <v>63.734742612771683</v>
      </c>
      <c r="H1006" s="26">
        <v>2.6129461141631675E-2</v>
      </c>
      <c r="J1006" s="46" t="e">
        <f>+IF(A1006=#REF!,"si","no")</f>
        <v>#REF!</v>
      </c>
    </row>
    <row r="1007" spans="1:10" x14ac:dyDescent="0.2">
      <c r="A1007" s="8" t="s">
        <v>13</v>
      </c>
      <c r="B1007" s="8">
        <v>2015</v>
      </c>
      <c r="C1007" s="8" t="s">
        <v>10</v>
      </c>
      <c r="D1007" s="8" t="s">
        <v>33</v>
      </c>
      <c r="E1007" s="8" t="s">
        <v>35</v>
      </c>
      <c r="F1007" s="15">
        <v>1334240.2169999997</v>
      </c>
      <c r="G1007" s="15">
        <v>2038.8790379201034</v>
      </c>
      <c r="H1007" s="26">
        <v>0.83588335670386915</v>
      </c>
      <c r="J1007" s="46" t="e">
        <f>+IF(A1007=#REF!,"si","no")</f>
        <v>#REF!</v>
      </c>
    </row>
    <row r="1008" spans="1:10" x14ac:dyDescent="0.2">
      <c r="A1008" s="8" t="s">
        <v>13</v>
      </c>
      <c r="B1008" s="8">
        <v>2015</v>
      </c>
      <c r="C1008" s="8" t="s">
        <v>10</v>
      </c>
      <c r="D1008" s="8" t="s">
        <v>33</v>
      </c>
      <c r="E1008" s="8" t="s">
        <v>36</v>
      </c>
      <c r="F1008" s="15">
        <v>601064.38500000001</v>
      </c>
      <c r="G1008" s="15">
        <v>918.49845282908223</v>
      </c>
      <c r="H1008" s="26">
        <v>0.37655866561916629</v>
      </c>
      <c r="J1008" s="46" t="e">
        <f>+IF(A1008=#REF!,"si","no")</f>
        <v>#REF!</v>
      </c>
    </row>
    <row r="1009" spans="1:10" x14ac:dyDescent="0.2">
      <c r="A1009" s="8" t="s">
        <v>13</v>
      </c>
      <c r="B1009" s="8">
        <v>2015</v>
      </c>
      <c r="C1009" s="8" t="s">
        <v>10</v>
      </c>
      <c r="D1009" s="8" t="s">
        <v>33</v>
      </c>
      <c r="E1009" s="8" t="s">
        <v>42</v>
      </c>
      <c r="F1009" s="15">
        <v>77618.694000000003</v>
      </c>
      <c r="G1009" s="15">
        <v>118.61067154996044</v>
      </c>
      <c r="H1009" s="26">
        <v>4.8627056550260235E-2</v>
      </c>
      <c r="J1009" s="46" t="e">
        <f>+IF(A1009=#REF!,"si","no")</f>
        <v>#REF!</v>
      </c>
    </row>
    <row r="1010" spans="1:10" x14ac:dyDescent="0.2">
      <c r="A1010" s="8" t="s">
        <v>13</v>
      </c>
      <c r="B1010" s="8">
        <v>2015</v>
      </c>
      <c r="C1010" s="8" t="s">
        <v>10</v>
      </c>
      <c r="D1010" s="8" t="s">
        <v>33</v>
      </c>
      <c r="E1010" s="8" t="s">
        <v>40</v>
      </c>
      <c r="F1010" s="15">
        <v>2054631.2419999996</v>
      </c>
      <c r="G1010" s="15">
        <v>3139.7229049119178</v>
      </c>
      <c r="H1010" s="26">
        <v>1.2871985400149273</v>
      </c>
      <c r="J1010" s="46" t="e">
        <f>+IF(A1010=#REF!,"si","no")</f>
        <v>#REF!</v>
      </c>
    </row>
    <row r="1011" spans="1:10" x14ac:dyDescent="0.2">
      <c r="A1011" s="8" t="s">
        <v>13</v>
      </c>
      <c r="B1011" s="8">
        <v>2016</v>
      </c>
      <c r="C1011" s="8" t="s">
        <v>10</v>
      </c>
      <c r="D1011" s="8" t="s">
        <v>33</v>
      </c>
      <c r="E1011" s="8" t="s">
        <v>34</v>
      </c>
      <c r="F1011" s="15">
        <v>43861.930999999997</v>
      </c>
      <c r="G1011" s="15">
        <v>64.88379106291373</v>
      </c>
      <c r="H1011" s="26">
        <v>2.5907904382644172E-2</v>
      </c>
      <c r="J1011" s="46" t="e">
        <f>+IF(A1011=#REF!,"si","no")</f>
        <v>#REF!</v>
      </c>
    </row>
    <row r="1012" spans="1:10" x14ac:dyDescent="0.2">
      <c r="A1012" s="8" t="s">
        <v>13</v>
      </c>
      <c r="B1012" s="8">
        <v>2016</v>
      </c>
      <c r="C1012" s="8" t="s">
        <v>10</v>
      </c>
      <c r="D1012" s="8" t="s">
        <v>33</v>
      </c>
      <c r="E1012" s="8" t="s">
        <v>35</v>
      </c>
      <c r="F1012" s="15">
        <v>1299901.4270000001</v>
      </c>
      <c r="G1012" s="15">
        <v>1922.9097002558192</v>
      </c>
      <c r="H1012" s="26">
        <v>0.76781211200160615</v>
      </c>
      <c r="J1012" s="46" t="e">
        <f>+IF(A1012=#REF!,"si","no")</f>
        <v>#REF!</v>
      </c>
    </row>
    <row r="1013" spans="1:10" x14ac:dyDescent="0.2">
      <c r="A1013" s="8" t="s">
        <v>13</v>
      </c>
      <c r="B1013" s="8">
        <v>2016</v>
      </c>
      <c r="C1013" s="8" t="s">
        <v>10</v>
      </c>
      <c r="D1013" s="8" t="s">
        <v>33</v>
      </c>
      <c r="E1013" s="8" t="s">
        <v>36</v>
      </c>
      <c r="F1013" s="15">
        <v>622279.63098025799</v>
      </c>
      <c r="G1013" s="15">
        <v>920.52175174937281</v>
      </c>
      <c r="H1013" s="26">
        <v>0.36756159182101728</v>
      </c>
      <c r="J1013" s="46" t="e">
        <f>+IF(A1013=#REF!,"si","no")</f>
        <v>#REF!</v>
      </c>
    </row>
    <row r="1014" spans="1:10" x14ac:dyDescent="0.2">
      <c r="A1014" s="8" t="s">
        <v>13</v>
      </c>
      <c r="B1014" s="8">
        <v>2016</v>
      </c>
      <c r="C1014" s="8" t="s">
        <v>10</v>
      </c>
      <c r="D1014" s="8" t="s">
        <v>33</v>
      </c>
      <c r="E1014" s="8" t="s">
        <v>42</v>
      </c>
      <c r="F1014" s="15">
        <v>117432.571</v>
      </c>
      <c r="G1014" s="15">
        <v>173.71488730728208</v>
      </c>
      <c r="H1014" s="26">
        <v>6.9363836737513285E-2</v>
      </c>
      <c r="J1014" s="46" t="e">
        <f>+IF(A1014=#REF!,"si","no")</f>
        <v>#REF!</v>
      </c>
    </row>
    <row r="1015" spans="1:10" x14ac:dyDescent="0.2">
      <c r="A1015" s="8" t="s">
        <v>13</v>
      </c>
      <c r="B1015" s="8">
        <v>2016</v>
      </c>
      <c r="C1015" s="8" t="s">
        <v>10</v>
      </c>
      <c r="D1015" s="8" t="s">
        <v>33</v>
      </c>
      <c r="E1015" s="8" t="s">
        <v>40</v>
      </c>
      <c r="F1015" s="15">
        <v>2083475.5599802583</v>
      </c>
      <c r="G1015" s="15">
        <v>3082.0301303753881</v>
      </c>
      <c r="H1015" s="26">
        <v>1.2306454449427811</v>
      </c>
      <c r="J1015" s="46" t="e">
        <f>+IF(A1015=#REF!,"si","no")</f>
        <v>#REF!</v>
      </c>
    </row>
    <row r="1016" spans="1:10" x14ac:dyDescent="0.2">
      <c r="A1016" s="8" t="s">
        <v>13</v>
      </c>
      <c r="B1016" s="8">
        <v>2017</v>
      </c>
      <c r="C1016" s="8" t="s">
        <v>10</v>
      </c>
      <c r="D1016" s="8" t="s">
        <v>33</v>
      </c>
      <c r="E1016" s="8" t="s">
        <v>34</v>
      </c>
      <c r="F1016" s="15">
        <v>49138.957999999984</v>
      </c>
      <c r="G1016" s="15">
        <v>75.744131552731147</v>
      </c>
      <c r="H1016" s="26">
        <v>2.7340015214827984E-2</v>
      </c>
      <c r="J1016" s="46" t="e">
        <f>+IF(A1016=#REF!,"si","no")</f>
        <v>#REF!</v>
      </c>
    </row>
    <row r="1017" spans="1:10" x14ac:dyDescent="0.2">
      <c r="A1017" s="8" t="s">
        <v>13</v>
      </c>
      <c r="B1017" s="8">
        <v>2017</v>
      </c>
      <c r="C1017" s="8" t="s">
        <v>10</v>
      </c>
      <c r="D1017" s="8" t="s">
        <v>33</v>
      </c>
      <c r="E1017" s="8" t="s">
        <v>35</v>
      </c>
      <c r="F1017" s="15">
        <v>1197811.0079999999</v>
      </c>
      <c r="G1017" s="15">
        <v>1846.3385927976235</v>
      </c>
      <c r="H1017" s="26">
        <v>0.66644008168037372</v>
      </c>
      <c r="J1017" s="46" t="e">
        <f>+IF(A1017=#REF!,"si","no")</f>
        <v>#REF!</v>
      </c>
    </row>
    <row r="1018" spans="1:10" x14ac:dyDescent="0.2">
      <c r="A1018" s="8" t="s">
        <v>13</v>
      </c>
      <c r="B1018" s="8">
        <v>2017</v>
      </c>
      <c r="C1018" s="8" t="s">
        <v>10</v>
      </c>
      <c r="D1018" s="8" t="s">
        <v>33</v>
      </c>
      <c r="E1018" s="8" t="s">
        <v>36</v>
      </c>
      <c r="F1018" s="15">
        <v>528179.36400020006</v>
      </c>
      <c r="G1018" s="15">
        <v>814.15009309454706</v>
      </c>
      <c r="H1018" s="26">
        <v>0.29386931338518907</v>
      </c>
      <c r="J1018" s="46" t="e">
        <f>+IF(A1018=#REF!,"si","no")</f>
        <v>#REF!</v>
      </c>
    </row>
    <row r="1019" spans="1:10" x14ac:dyDescent="0.2">
      <c r="A1019" s="8" t="s">
        <v>13</v>
      </c>
      <c r="B1019" s="8">
        <v>2017</v>
      </c>
      <c r="C1019" s="8" t="s">
        <v>10</v>
      </c>
      <c r="D1019" s="8" t="s">
        <v>33</v>
      </c>
      <c r="E1019" s="8" t="s">
        <v>42</v>
      </c>
      <c r="F1019" s="15">
        <v>98340.847999999998</v>
      </c>
      <c r="G1019" s="15">
        <v>151.58526820855948</v>
      </c>
      <c r="H1019" s="26">
        <v>5.4715044640529148E-2</v>
      </c>
      <c r="J1019" s="46" t="e">
        <f>+IF(A1019=#REF!,"si","no")</f>
        <v>#REF!</v>
      </c>
    </row>
    <row r="1020" spans="1:10" x14ac:dyDescent="0.2">
      <c r="A1020" s="8" t="s">
        <v>13</v>
      </c>
      <c r="B1020" s="8">
        <v>2017</v>
      </c>
      <c r="C1020" s="8" t="s">
        <v>10</v>
      </c>
      <c r="D1020" s="8" t="s">
        <v>33</v>
      </c>
      <c r="E1020" s="8" t="s">
        <v>40</v>
      </c>
      <c r="F1020" s="15">
        <v>1873470.1780002001</v>
      </c>
      <c r="G1020" s="15">
        <v>2887.8180856534614</v>
      </c>
      <c r="H1020" s="26">
        <v>1.0423644549209199</v>
      </c>
      <c r="J1020" s="46" t="e">
        <f>+IF(A1020=#REF!,"si","no")</f>
        <v>#REF!</v>
      </c>
    </row>
    <row r="1021" spans="1:10" x14ac:dyDescent="0.2">
      <c r="A1021" s="8" t="s">
        <v>13</v>
      </c>
      <c r="B1021" s="8">
        <v>2018</v>
      </c>
      <c r="C1021" s="8" t="s">
        <v>10</v>
      </c>
      <c r="D1021" s="8" t="s">
        <v>33</v>
      </c>
      <c r="E1021" s="8" t="s">
        <v>34</v>
      </c>
      <c r="F1021" s="15">
        <v>34976.005000000034</v>
      </c>
      <c r="G1021" s="15">
        <v>54.476803425114802</v>
      </c>
      <c r="H1021" s="26">
        <v>1.8264992021848777E-2</v>
      </c>
      <c r="J1021" s="46" t="e">
        <f>+IF(A1021=#REF!,"si","no")</f>
        <v>#REF!</v>
      </c>
    </row>
    <row r="1022" spans="1:10" x14ac:dyDescent="0.2">
      <c r="A1022" s="8" t="s">
        <v>13</v>
      </c>
      <c r="B1022" s="8">
        <v>2018</v>
      </c>
      <c r="C1022" s="8" t="s">
        <v>10</v>
      </c>
      <c r="D1022" s="8" t="s">
        <v>33</v>
      </c>
      <c r="E1022" s="8" t="s">
        <v>35</v>
      </c>
      <c r="F1022" s="15">
        <v>1239968.2289999998</v>
      </c>
      <c r="G1022" s="15">
        <v>1931.3099213195062</v>
      </c>
      <c r="H1022" s="26">
        <v>0.64752992258638253</v>
      </c>
      <c r="J1022" s="46" t="e">
        <f>+IF(A1022=#REF!,"si","no")</f>
        <v>#REF!</v>
      </c>
    </row>
    <row r="1023" spans="1:10" x14ac:dyDescent="0.2">
      <c r="A1023" s="8" t="s">
        <v>13</v>
      </c>
      <c r="B1023" s="8">
        <v>2018</v>
      </c>
      <c r="C1023" s="8" t="s">
        <v>10</v>
      </c>
      <c r="D1023" s="8" t="s">
        <v>33</v>
      </c>
      <c r="E1023" s="8" t="s">
        <v>36</v>
      </c>
      <c r="F1023" s="15">
        <v>446557.11300000001</v>
      </c>
      <c r="G1023" s="15">
        <v>695.5340972471771</v>
      </c>
      <c r="H1023" s="26">
        <v>0.23319879175008162</v>
      </c>
      <c r="J1023" s="46" t="e">
        <f>+IF(A1023=#REF!,"si","no")</f>
        <v>#REF!</v>
      </c>
    </row>
    <row r="1024" spans="1:10" x14ac:dyDescent="0.2">
      <c r="A1024" s="8" t="s">
        <v>13</v>
      </c>
      <c r="B1024" s="8">
        <v>2018</v>
      </c>
      <c r="C1024" s="8" t="s">
        <v>10</v>
      </c>
      <c r="D1024" s="8" t="s">
        <v>33</v>
      </c>
      <c r="E1024" s="8" t="s">
        <v>42</v>
      </c>
      <c r="F1024" s="15">
        <v>77386.920746999996</v>
      </c>
      <c r="G1024" s="15">
        <v>120.5338365319096</v>
      </c>
      <c r="H1024" s="26">
        <v>4.0412605443057234E-2</v>
      </c>
      <c r="J1024" s="46" t="e">
        <f>+IF(A1024=#REF!,"si","no")</f>
        <v>#REF!</v>
      </c>
    </row>
    <row r="1025" spans="1:10" x14ac:dyDescent="0.2">
      <c r="A1025" s="8" t="s">
        <v>13</v>
      </c>
      <c r="B1025" s="8">
        <v>2018</v>
      </c>
      <c r="C1025" s="8" t="s">
        <v>10</v>
      </c>
      <c r="D1025" s="8" t="s">
        <v>33</v>
      </c>
      <c r="E1025" s="8" t="s">
        <v>40</v>
      </c>
      <c r="F1025" s="15">
        <v>1798888.2677470001</v>
      </c>
      <c r="G1025" s="15">
        <v>2801.8546585237082</v>
      </c>
      <c r="H1025" s="26">
        <v>0.93940631180137035</v>
      </c>
      <c r="J1025" s="46" t="e">
        <f>+IF(A1025=#REF!,"si","no")</f>
        <v>#REF!</v>
      </c>
    </row>
    <row r="1026" spans="1:10" x14ac:dyDescent="0.2">
      <c r="A1026" s="8" t="s">
        <v>13</v>
      </c>
      <c r="B1026" s="8">
        <v>2019</v>
      </c>
      <c r="C1026" s="8" t="s">
        <v>10</v>
      </c>
      <c r="D1026" s="8" t="s">
        <v>33</v>
      </c>
      <c r="E1026" s="8" t="s">
        <v>34</v>
      </c>
      <c r="F1026" s="15">
        <v>53512.03899999999</v>
      </c>
      <c r="G1026" s="15">
        <v>76.084011351899889</v>
      </c>
      <c r="H1026" s="26">
        <v>2.7232629195310564E-2</v>
      </c>
      <c r="J1026" s="46" t="e">
        <f>+IF(A1026=#REF!,"si","no")</f>
        <v>#REF!</v>
      </c>
    </row>
    <row r="1027" spans="1:10" x14ac:dyDescent="0.2">
      <c r="A1027" s="8" t="s">
        <v>13</v>
      </c>
      <c r="B1027" s="8">
        <v>2019</v>
      </c>
      <c r="C1027" s="8" t="s">
        <v>10</v>
      </c>
      <c r="D1027" s="8" t="s">
        <v>33</v>
      </c>
      <c r="E1027" s="8" t="s">
        <v>35</v>
      </c>
      <c r="F1027" s="15">
        <v>1380025.9669999999</v>
      </c>
      <c r="G1027" s="15">
        <v>1962.1362463714875</v>
      </c>
      <c r="H1027" s="26">
        <v>0.70230430649841058</v>
      </c>
      <c r="J1027" s="46" t="e">
        <f>+IF(A1027=#REF!,"si","no")</f>
        <v>#REF!</v>
      </c>
    </row>
    <row r="1028" spans="1:10" x14ac:dyDescent="0.2">
      <c r="A1028" s="8" t="s">
        <v>13</v>
      </c>
      <c r="B1028" s="8">
        <v>2019</v>
      </c>
      <c r="C1028" s="8" t="s">
        <v>10</v>
      </c>
      <c r="D1028" s="8" t="s">
        <v>33</v>
      </c>
      <c r="E1028" s="8" t="s">
        <v>36</v>
      </c>
      <c r="F1028" s="15">
        <v>423166.47</v>
      </c>
      <c r="G1028" s="15">
        <v>601.66278670905081</v>
      </c>
      <c r="H1028" s="26">
        <v>0.21535220448988149</v>
      </c>
      <c r="J1028" s="46" t="e">
        <f>+IF(A1028=#REF!,"si","no")</f>
        <v>#REF!</v>
      </c>
    </row>
    <row r="1029" spans="1:10" x14ac:dyDescent="0.2">
      <c r="A1029" s="8" t="s">
        <v>13</v>
      </c>
      <c r="B1029" s="8">
        <v>2019</v>
      </c>
      <c r="C1029" s="8" t="s">
        <v>10</v>
      </c>
      <c r="D1029" s="8" t="s">
        <v>33</v>
      </c>
      <c r="E1029" s="8" t="s">
        <v>42</v>
      </c>
      <c r="F1029" s="15">
        <v>82171.084000000003</v>
      </c>
      <c r="G1029" s="15">
        <v>116.83175981864419</v>
      </c>
      <c r="H1029" s="26">
        <v>4.1817406007435394E-2</v>
      </c>
      <c r="J1029" s="46" t="e">
        <f>+IF(A1029=#REF!,"si","no")</f>
        <v>#REF!</v>
      </c>
    </row>
    <row r="1030" spans="1:10" x14ac:dyDescent="0.2">
      <c r="A1030" s="8" t="s">
        <v>13</v>
      </c>
      <c r="B1030" s="8">
        <v>2019</v>
      </c>
      <c r="C1030" s="8" t="s">
        <v>10</v>
      </c>
      <c r="D1030" s="8" t="s">
        <v>33</v>
      </c>
      <c r="E1030" s="8" t="s">
        <v>40</v>
      </c>
      <c r="F1030" s="15">
        <v>1938875.56</v>
      </c>
      <c r="G1030" s="15">
        <v>2756.7148042510826</v>
      </c>
      <c r="H1030" s="26">
        <v>0.98670654619103826</v>
      </c>
      <c r="J1030" s="46" t="e">
        <f>+IF(A1030=#REF!,"si","no")</f>
        <v>#REF!</v>
      </c>
    </row>
    <row r="1031" spans="1:10" x14ac:dyDescent="0.2">
      <c r="A1031" s="8" t="s">
        <v>13</v>
      </c>
      <c r="B1031" s="8">
        <v>2020</v>
      </c>
      <c r="C1031" s="8" t="s">
        <v>10</v>
      </c>
      <c r="D1031" s="8" t="s">
        <v>33</v>
      </c>
      <c r="E1031" s="8" t="s">
        <v>34</v>
      </c>
      <c r="F1031" s="15">
        <v>59289.348233999997</v>
      </c>
      <c r="G1031" s="15">
        <v>74.864069187837757</v>
      </c>
      <c r="H1031" s="26">
        <v>2.9622505386380466E-2</v>
      </c>
      <c r="J1031" s="46" t="e">
        <f>+IF(A1031=#REF!,"si","no")</f>
        <v>#REF!</v>
      </c>
    </row>
    <row r="1032" spans="1:10" x14ac:dyDescent="0.2">
      <c r="A1032" s="8" t="s">
        <v>13</v>
      </c>
      <c r="B1032" s="8">
        <v>2020</v>
      </c>
      <c r="C1032" s="8" t="s">
        <v>10</v>
      </c>
      <c r="D1032" s="8" t="s">
        <v>33</v>
      </c>
      <c r="E1032" s="8" t="s">
        <v>35</v>
      </c>
      <c r="F1032" s="15">
        <v>1299594.2495469998</v>
      </c>
      <c r="G1032" s="15">
        <v>1640.984708251679</v>
      </c>
      <c r="H1032" s="26">
        <v>0.6493111967663443</v>
      </c>
      <c r="J1032" s="46" t="e">
        <f>+IF(A1032=#REF!,"si","no")</f>
        <v>#REF!</v>
      </c>
    </row>
    <row r="1033" spans="1:10" x14ac:dyDescent="0.2">
      <c r="A1033" s="8" t="s">
        <v>13</v>
      </c>
      <c r="B1033" s="8">
        <v>2020</v>
      </c>
      <c r="C1033" s="8" t="s">
        <v>10</v>
      </c>
      <c r="D1033" s="8" t="s">
        <v>33</v>
      </c>
      <c r="E1033" s="8" t="s">
        <v>36</v>
      </c>
      <c r="F1033" s="15">
        <v>440864.33399999997</v>
      </c>
      <c r="G1033" s="15">
        <v>556.67500126268999</v>
      </c>
      <c r="H1033" s="26">
        <v>0.22026732452911243</v>
      </c>
      <c r="J1033" s="46" t="e">
        <f>+IF(A1033=#REF!,"si","no")</f>
        <v>#REF!</v>
      </c>
    </row>
    <row r="1034" spans="1:10" x14ac:dyDescent="0.2">
      <c r="A1034" s="8" t="s">
        <v>13</v>
      </c>
      <c r="B1034" s="8">
        <v>2020</v>
      </c>
      <c r="C1034" s="8" t="s">
        <v>10</v>
      </c>
      <c r="D1034" s="8" t="s">
        <v>33</v>
      </c>
      <c r="E1034" s="8" t="s">
        <v>42</v>
      </c>
      <c r="F1034" s="15">
        <v>80269.475000000006</v>
      </c>
      <c r="G1034" s="15">
        <v>101.35546618516086</v>
      </c>
      <c r="H1034" s="26">
        <v>4.0104724143111288E-2</v>
      </c>
      <c r="J1034" s="46" t="e">
        <f>+IF(A1034=#REF!,"si","no")</f>
        <v>#REF!</v>
      </c>
    </row>
    <row r="1035" spans="1:10" x14ac:dyDescent="0.2">
      <c r="A1035" s="8" t="s">
        <v>13</v>
      </c>
      <c r="B1035" s="8">
        <v>2020</v>
      </c>
      <c r="C1035" s="8" t="s">
        <v>10</v>
      </c>
      <c r="D1035" s="8" t="s">
        <v>33</v>
      </c>
      <c r="E1035" s="8" t="s">
        <v>40</v>
      </c>
      <c r="F1035" s="15">
        <v>1880017.4067809999</v>
      </c>
      <c r="G1035" s="15">
        <v>2373.8792448873678</v>
      </c>
      <c r="H1035" s="26">
        <v>0.9393057508249486</v>
      </c>
      <c r="J1035" s="46" t="e">
        <f>+IF(A1035=#REF!,"si","no")</f>
        <v>#REF!</v>
      </c>
    </row>
    <row r="1036" spans="1:10" x14ac:dyDescent="0.2">
      <c r="A1036" s="8" t="s">
        <v>13</v>
      </c>
      <c r="B1036" s="8">
        <v>2021</v>
      </c>
      <c r="C1036" s="8" t="s">
        <v>10</v>
      </c>
      <c r="D1036" s="8" t="s">
        <v>33</v>
      </c>
      <c r="E1036" s="8" t="s">
        <v>34</v>
      </c>
      <c r="F1036" s="54">
        <v>48859.666784000001</v>
      </c>
      <c r="G1036" s="15">
        <v>61.694614354260317</v>
      </c>
      <c r="H1036" s="26">
        <v>1.9458401860303703E-2</v>
      </c>
      <c r="J1036" s="46" t="e">
        <f>+IF(A1036=#REF!,"si","no")</f>
        <v>#REF!</v>
      </c>
    </row>
    <row r="1037" spans="1:10" x14ac:dyDescent="0.2">
      <c r="A1037" s="8" t="s">
        <v>13</v>
      </c>
      <c r="B1037" s="8">
        <v>2021</v>
      </c>
      <c r="C1037" s="8" t="s">
        <v>10</v>
      </c>
      <c r="D1037" s="8" t="s">
        <v>33</v>
      </c>
      <c r="E1037" s="8" t="s">
        <v>35</v>
      </c>
      <c r="F1037" s="54">
        <v>1314869.956036</v>
      </c>
      <c r="G1037" s="15">
        <v>1660.2731906106369</v>
      </c>
      <c r="H1037" s="26">
        <v>0.52364802469276606</v>
      </c>
      <c r="J1037" s="46" t="e">
        <f>+IF(A1037=#REF!,"si","no")</f>
        <v>#REF!</v>
      </c>
    </row>
    <row r="1038" spans="1:10" x14ac:dyDescent="0.2">
      <c r="A1038" s="8" t="s">
        <v>13</v>
      </c>
      <c r="B1038" s="8">
        <v>2021</v>
      </c>
      <c r="C1038" s="8" t="s">
        <v>10</v>
      </c>
      <c r="D1038" s="8" t="s">
        <v>33</v>
      </c>
      <c r="E1038" s="8" t="s">
        <v>36</v>
      </c>
      <c r="F1038" s="54">
        <v>373966</v>
      </c>
      <c r="G1038" s="15">
        <v>472.20314157280666</v>
      </c>
      <c r="H1038" s="26">
        <v>0.14893226231483939</v>
      </c>
      <c r="J1038" s="46" t="e">
        <f>+IF(A1038=#REF!,"si","no")</f>
        <v>#REF!</v>
      </c>
    </row>
    <row r="1039" spans="1:10" x14ac:dyDescent="0.2">
      <c r="A1039" s="8" t="s">
        <v>13</v>
      </c>
      <c r="B1039" s="8">
        <v>2021</v>
      </c>
      <c r="C1039" s="8" t="s">
        <v>10</v>
      </c>
      <c r="D1039" s="8" t="s">
        <v>33</v>
      </c>
      <c r="E1039" s="8" t="s">
        <v>42</v>
      </c>
      <c r="F1039" s="15">
        <v>89333.688108000002</v>
      </c>
      <c r="G1039" s="15">
        <v>112.80075775039143</v>
      </c>
      <c r="H1039" s="26">
        <v>3.5577213625978578E-2</v>
      </c>
      <c r="J1039" s="46" t="e">
        <f>+IF(A1039=#REF!,"si","no")</f>
        <v>#REF!</v>
      </c>
    </row>
    <row r="1040" spans="1:10" x14ac:dyDescent="0.2">
      <c r="A1040" s="8" t="s">
        <v>13</v>
      </c>
      <c r="B1040" s="8">
        <v>2021</v>
      </c>
      <c r="C1040" s="8" t="s">
        <v>10</v>
      </c>
      <c r="D1040" s="8" t="s">
        <v>33</v>
      </c>
      <c r="E1040" s="8" t="s">
        <v>40</v>
      </c>
      <c r="F1040" s="15">
        <v>1827029.3109280001</v>
      </c>
      <c r="G1040" s="15"/>
      <c r="H1040" s="26"/>
      <c r="J1040" s="46" t="e">
        <f>+IF(A1040=#REF!,"si","no")</f>
        <v>#REF!</v>
      </c>
    </row>
    <row r="1041" spans="1:10" x14ac:dyDescent="0.2">
      <c r="A1041" s="8" t="s">
        <v>13</v>
      </c>
      <c r="B1041" s="8">
        <v>2008</v>
      </c>
      <c r="C1041" s="8" t="s">
        <v>10</v>
      </c>
      <c r="D1041" s="8" t="s">
        <v>37</v>
      </c>
      <c r="E1041" s="8" t="s">
        <v>40</v>
      </c>
      <c r="F1041" s="15">
        <v>790.47814833000007</v>
      </c>
      <c r="G1041" s="15">
        <v>1.5101664773737737</v>
      </c>
      <c r="H1041" s="26">
        <v>8.4066979641618598E-4</v>
      </c>
      <c r="J1041" s="46" t="e">
        <f>+IF(A1041=#REF!,"si","no")</f>
        <v>#REF!</v>
      </c>
    </row>
    <row r="1042" spans="1:10" x14ac:dyDescent="0.2">
      <c r="A1042" s="8" t="s">
        <v>13</v>
      </c>
      <c r="B1042" s="8">
        <v>2009</v>
      </c>
      <c r="C1042" s="8" t="s">
        <v>10</v>
      </c>
      <c r="D1042" s="8" t="s">
        <v>37</v>
      </c>
      <c r="E1042" s="8" t="s">
        <v>40</v>
      </c>
      <c r="F1042" s="15">
        <v>942.78073814999993</v>
      </c>
      <c r="G1042" s="15">
        <v>1.6860391611714196</v>
      </c>
      <c r="H1042" s="26">
        <v>9.7804051921670013E-4</v>
      </c>
      <c r="J1042" s="46" t="e">
        <f>+IF(A1042=#REF!,"si","no")</f>
        <v>#REF!</v>
      </c>
    </row>
    <row r="1043" spans="1:10" x14ac:dyDescent="0.2">
      <c r="A1043" s="8" t="s">
        <v>13</v>
      </c>
      <c r="B1043" s="8">
        <v>2010</v>
      </c>
      <c r="C1043" s="8" t="s">
        <v>10</v>
      </c>
      <c r="D1043" s="8" t="s">
        <v>37</v>
      </c>
      <c r="E1043" s="8" t="s">
        <v>40</v>
      </c>
      <c r="F1043" s="15">
        <v>943.08790544999999</v>
      </c>
      <c r="G1043" s="15">
        <v>1.8486583022621959</v>
      </c>
      <c r="H1043" s="26">
        <v>8.4592243812222343E-4</v>
      </c>
      <c r="J1043" s="46" t="e">
        <f>+IF(A1043=#REF!,"si","no")</f>
        <v>#REF!</v>
      </c>
    </row>
    <row r="1044" spans="1:10" x14ac:dyDescent="0.2">
      <c r="A1044" s="8" t="s">
        <v>13</v>
      </c>
      <c r="B1044" s="8">
        <v>2011</v>
      </c>
      <c r="C1044" s="8" t="s">
        <v>10</v>
      </c>
      <c r="D1044" s="8" t="s">
        <v>37</v>
      </c>
      <c r="E1044" s="8" t="s">
        <v>40</v>
      </c>
      <c r="F1044" s="15">
        <v>1217.75910759</v>
      </c>
      <c r="G1044" s="15">
        <v>2.5178332717792524</v>
      </c>
      <c r="H1044" s="26">
        <v>9.9814207670741433E-4</v>
      </c>
      <c r="J1044" s="46" t="e">
        <f>+IF(A1044=#REF!,"si","no")</f>
        <v>#REF!</v>
      </c>
    </row>
    <row r="1045" spans="1:10" x14ac:dyDescent="0.2">
      <c r="A1045" s="8" t="s">
        <v>13</v>
      </c>
      <c r="B1045" s="8">
        <v>2012</v>
      </c>
      <c r="C1045" s="8" t="s">
        <v>10</v>
      </c>
      <c r="D1045" s="8" t="s">
        <v>37</v>
      </c>
      <c r="E1045" s="8" t="s">
        <v>40</v>
      </c>
      <c r="F1045" s="15">
        <v>1334.87445798</v>
      </c>
      <c r="G1045" s="15">
        <v>2.7451186049751826</v>
      </c>
      <c r="H1045" s="26">
        <v>1.0276635151743221E-3</v>
      </c>
      <c r="J1045" s="46" t="e">
        <f>+IF(A1045=#REF!,"si","no")</f>
        <v>#REF!</v>
      </c>
    </row>
    <row r="1046" spans="1:10" x14ac:dyDescent="0.2">
      <c r="A1046" s="8" t="s">
        <v>13</v>
      </c>
      <c r="B1046" s="8">
        <v>2013</v>
      </c>
      <c r="C1046" s="8" t="s">
        <v>10</v>
      </c>
      <c r="D1046" s="8" t="s">
        <v>37</v>
      </c>
      <c r="E1046" s="8" t="s">
        <v>40</v>
      </c>
      <c r="F1046" s="15">
        <v>1358.4280937399999</v>
      </c>
      <c r="G1046" s="15">
        <v>2.7416898275510682</v>
      </c>
      <c r="H1046" s="26">
        <v>9.8485776022945383E-4</v>
      </c>
      <c r="J1046" s="46" t="e">
        <f>+IF(A1046=#REF!,"si","no")</f>
        <v>#REF!</v>
      </c>
    </row>
    <row r="1047" spans="1:10" x14ac:dyDescent="0.2">
      <c r="A1047" s="8" t="s">
        <v>13</v>
      </c>
      <c r="B1047" s="8">
        <v>2014</v>
      </c>
      <c r="C1047" s="8" t="s">
        <v>10</v>
      </c>
      <c r="D1047" s="8" t="s">
        <v>37</v>
      </c>
      <c r="E1047" s="8" t="s">
        <v>40</v>
      </c>
      <c r="F1047" s="15">
        <v>1473.8717789100001</v>
      </c>
      <c r="G1047" s="15">
        <v>2.5824881143943559</v>
      </c>
      <c r="H1047" s="26">
        <v>9.9119979973423598E-4</v>
      </c>
      <c r="J1047" s="46" t="e">
        <f>+IF(A1047=#REF!,"si","no")</f>
        <v>#REF!</v>
      </c>
    </row>
    <row r="1048" spans="1:10" x14ac:dyDescent="0.2">
      <c r="A1048" s="8" t="s">
        <v>13</v>
      </c>
      <c r="B1048" s="8">
        <v>2015</v>
      </c>
      <c r="C1048" s="8" t="s">
        <v>10</v>
      </c>
      <c r="D1048" s="8" t="s">
        <v>37</v>
      </c>
      <c r="E1048" s="8" t="s">
        <v>40</v>
      </c>
      <c r="F1048" s="15">
        <v>1631.2751824500001</v>
      </c>
      <c r="G1048" s="15">
        <v>2.492784082056041</v>
      </c>
      <c r="H1048" s="26">
        <v>1.0219717243120869E-3</v>
      </c>
      <c r="J1048" s="46" t="e">
        <f>+IF(A1048=#REF!,"si","no")</f>
        <v>#REF!</v>
      </c>
    </row>
    <row r="1049" spans="1:10" x14ac:dyDescent="0.2">
      <c r="A1049" s="8" t="s">
        <v>13</v>
      </c>
      <c r="B1049" s="8">
        <v>2016</v>
      </c>
      <c r="C1049" s="8" t="s">
        <v>10</v>
      </c>
      <c r="D1049" s="8" t="s">
        <v>37</v>
      </c>
      <c r="E1049" s="8" t="s">
        <v>40</v>
      </c>
      <c r="F1049" s="15">
        <v>1852.2956441700003</v>
      </c>
      <c r="G1049" s="15">
        <v>2.7400518131103602</v>
      </c>
      <c r="H1049" s="26">
        <v>1.0940945221391341E-3</v>
      </c>
      <c r="J1049" s="46" t="e">
        <f>+IF(A1049=#REF!,"si","no")</f>
        <v>#REF!</v>
      </c>
    </row>
    <row r="1050" spans="1:10" x14ac:dyDescent="0.2">
      <c r="A1050" s="8" t="s">
        <v>13</v>
      </c>
      <c r="B1050" s="8">
        <v>2017</v>
      </c>
      <c r="C1050" s="8" t="s">
        <v>10</v>
      </c>
      <c r="D1050" s="8" t="s">
        <v>37</v>
      </c>
      <c r="E1050" s="8" t="s">
        <v>40</v>
      </c>
      <c r="F1050" s="15">
        <v>1925.12062485</v>
      </c>
      <c r="G1050" s="15">
        <v>2.9674334946930383</v>
      </c>
      <c r="H1050" s="26">
        <v>1.0711018164808901E-3</v>
      </c>
      <c r="J1050" s="46" t="e">
        <f>+IF(A1050=#REF!,"si","no")</f>
        <v>#REF!</v>
      </c>
    </row>
    <row r="1051" spans="1:10" x14ac:dyDescent="0.2">
      <c r="A1051" s="8" t="s">
        <v>13</v>
      </c>
      <c r="B1051" s="8">
        <v>2018</v>
      </c>
      <c r="C1051" s="8" t="s">
        <v>10</v>
      </c>
      <c r="D1051" s="8" t="s">
        <v>37</v>
      </c>
      <c r="E1051" s="8" t="s">
        <v>40</v>
      </c>
      <c r="F1051" s="15">
        <v>1894.3332073556398</v>
      </c>
      <c r="G1051" s="15">
        <v>2.9505147245598899</v>
      </c>
      <c r="H1051" s="26">
        <v>9.8924908431005567E-4</v>
      </c>
      <c r="J1051" s="46" t="e">
        <f>+IF(A1051=#REF!,"si","no")</f>
        <v>#REF!</v>
      </c>
    </row>
    <row r="1052" spans="1:10" x14ac:dyDescent="0.2">
      <c r="A1052" s="8" t="s">
        <v>13</v>
      </c>
      <c r="B1052" s="8">
        <v>2018</v>
      </c>
      <c r="C1052" s="8" t="s">
        <v>10</v>
      </c>
      <c r="D1052" s="8" t="s">
        <v>37</v>
      </c>
      <c r="E1052" s="8" t="s">
        <v>40</v>
      </c>
      <c r="F1052" s="15">
        <v>2058.9002091341999</v>
      </c>
      <c r="G1052" s="15">
        <v>3.2068357139396411</v>
      </c>
      <c r="H1052" s="26">
        <v>1.0751884297139967E-3</v>
      </c>
      <c r="J1052" s="46" t="e">
        <f>+IF(A1052=#REF!,"si","no")</f>
        <v>#REF!</v>
      </c>
    </row>
    <row r="1053" spans="1:10" x14ac:dyDescent="0.2">
      <c r="A1053" s="8" t="s">
        <v>13</v>
      </c>
      <c r="B1053" s="8">
        <v>2020</v>
      </c>
      <c r="C1053" s="8" t="s">
        <v>10</v>
      </c>
      <c r="D1053" s="8" t="s">
        <v>37</v>
      </c>
      <c r="E1053" s="8" t="s">
        <v>40</v>
      </c>
      <c r="F1053" s="54">
        <v>1864.71409509</v>
      </c>
      <c r="G1053" s="15">
        <v>2.354555905714935</v>
      </c>
      <c r="H1053" s="26">
        <v>9.3165981700211499E-4</v>
      </c>
      <c r="J1053" s="46" t="e">
        <f>+IF(A1053=#REF!,"si","no")</f>
        <v>#REF!</v>
      </c>
    </row>
    <row r="1054" spans="1:10" x14ac:dyDescent="0.2">
      <c r="A1054" s="8" t="s">
        <v>13</v>
      </c>
      <c r="B1054" s="8">
        <v>2021</v>
      </c>
      <c r="C1054" s="8" t="s">
        <v>10</v>
      </c>
      <c r="D1054" s="8" t="s">
        <v>37</v>
      </c>
      <c r="E1054" s="8" t="s">
        <v>40</v>
      </c>
      <c r="F1054" s="55">
        <v>1955.5017553800001</v>
      </c>
      <c r="G1054" s="15">
        <v>2.4691925796504872</v>
      </c>
      <c r="H1054" s="26">
        <v>7.7878015752604003E-4</v>
      </c>
      <c r="J1054" s="46" t="e">
        <f>+IF(A1054=#REF!,"si","no")</f>
        <v>#REF!</v>
      </c>
    </row>
    <row r="1055" spans="1:10" x14ac:dyDescent="0.2">
      <c r="A1055" s="8" t="s">
        <v>14</v>
      </c>
      <c r="B1055" s="8">
        <v>2008</v>
      </c>
      <c r="C1055" s="8" t="s">
        <v>10</v>
      </c>
      <c r="D1055" s="8" t="s">
        <v>41</v>
      </c>
      <c r="E1055" s="8" t="s">
        <v>40</v>
      </c>
      <c r="F1055" s="15">
        <v>10022232.08808738</v>
      </c>
      <c r="G1055" s="15">
        <v>5091.4375732271174</v>
      </c>
      <c r="H1055" s="26">
        <v>2.1022757741525866</v>
      </c>
      <c r="J1055" s="46" t="e">
        <f>+IF(A1055=#REF!,"si","no")</f>
        <v>#REF!</v>
      </c>
    </row>
    <row r="1056" spans="1:10" x14ac:dyDescent="0.2">
      <c r="A1056" s="8" t="s">
        <v>14</v>
      </c>
      <c r="B1056" s="8">
        <v>2009</v>
      </c>
      <c r="C1056" s="8" t="s">
        <v>10</v>
      </c>
      <c r="D1056" s="8" t="s">
        <v>41</v>
      </c>
      <c r="E1056" s="8" t="s">
        <v>40</v>
      </c>
      <c r="F1056" s="15">
        <v>16467058.740430068</v>
      </c>
      <c r="G1056" s="15">
        <v>7635.3767384172306</v>
      </c>
      <c r="H1056" s="26">
        <v>3.2854767027883032</v>
      </c>
      <c r="J1056" s="46" t="e">
        <f>+IF(A1056=#REF!,"si","no")</f>
        <v>#REF!</v>
      </c>
    </row>
    <row r="1057" spans="1:10" x14ac:dyDescent="0.2">
      <c r="A1057" s="8" t="s">
        <v>14</v>
      </c>
      <c r="B1057" s="8">
        <v>2010</v>
      </c>
      <c r="C1057" s="8" t="s">
        <v>10</v>
      </c>
      <c r="D1057" s="8" t="s">
        <v>41</v>
      </c>
      <c r="E1057" s="8" t="s">
        <v>40</v>
      </c>
      <c r="F1057" s="15">
        <v>11986190.483951379</v>
      </c>
      <c r="G1057" s="15">
        <v>6313.6639391878043</v>
      </c>
      <c r="H1057" s="26">
        <v>2.2032368942585903</v>
      </c>
      <c r="J1057" s="46" t="e">
        <f>+IF(A1057=#REF!,"si","no")</f>
        <v>#REF!</v>
      </c>
    </row>
    <row r="1058" spans="1:10" x14ac:dyDescent="0.2">
      <c r="A1058" s="8" t="s">
        <v>14</v>
      </c>
      <c r="B1058" s="8">
        <v>2011</v>
      </c>
      <c r="C1058" s="8" t="s">
        <v>10</v>
      </c>
      <c r="D1058" s="8" t="s">
        <v>41</v>
      </c>
      <c r="E1058" s="8" t="s">
        <v>40</v>
      </c>
      <c r="F1058" s="15">
        <v>13120703.376727005</v>
      </c>
      <c r="G1058" s="15">
        <v>7100.1710157977295</v>
      </c>
      <c r="H1058" s="26">
        <v>2.119809166655156</v>
      </c>
      <c r="J1058" s="46" t="e">
        <f>+IF(A1058=#REF!,"si","no")</f>
        <v>#REF!</v>
      </c>
    </row>
    <row r="1059" spans="1:10" x14ac:dyDescent="0.2">
      <c r="A1059" s="8" t="s">
        <v>14</v>
      </c>
      <c r="B1059" s="8">
        <v>2012</v>
      </c>
      <c r="C1059" s="8" t="s">
        <v>10</v>
      </c>
      <c r="D1059" s="8" t="s">
        <v>41</v>
      </c>
      <c r="E1059" s="8" t="s">
        <v>40</v>
      </c>
      <c r="F1059" s="15">
        <v>14911170.443489</v>
      </c>
      <c r="G1059" s="15">
        <v>8298.9796128846538</v>
      </c>
      <c r="H1059" s="26">
        <v>2.2373962378106689</v>
      </c>
      <c r="J1059" s="46" t="e">
        <f>+IF(A1059=#REF!,"si","no")</f>
        <v>#REF!</v>
      </c>
    </row>
    <row r="1060" spans="1:10" x14ac:dyDescent="0.2">
      <c r="A1060" s="8" t="s">
        <v>14</v>
      </c>
      <c r="B1060" s="8">
        <v>2013</v>
      </c>
      <c r="C1060" s="8" t="s">
        <v>10</v>
      </c>
      <c r="D1060" s="8" t="s">
        <v>41</v>
      </c>
      <c r="E1060" s="8" t="s">
        <v>40</v>
      </c>
      <c r="F1060" s="15">
        <v>20404955.721179098</v>
      </c>
      <c r="G1060" s="15">
        <v>10915.920138803476</v>
      </c>
      <c r="H1060" s="26">
        <v>2.856702332482028</v>
      </c>
      <c r="J1060" s="46" t="e">
        <f>+IF(A1060=#REF!,"si","no")</f>
        <v>#REF!</v>
      </c>
    </row>
    <row r="1061" spans="1:10" x14ac:dyDescent="0.2">
      <c r="A1061" s="8" t="s">
        <v>14</v>
      </c>
      <c r="B1061" s="8">
        <v>2014</v>
      </c>
      <c r="C1061" s="8" t="s">
        <v>10</v>
      </c>
      <c r="D1061" s="8" t="s">
        <v>41</v>
      </c>
      <c r="E1061" s="8" t="s">
        <v>40</v>
      </c>
      <c r="F1061" s="15">
        <v>15004576.783690941</v>
      </c>
      <c r="G1061" s="15">
        <v>7493.1373218503195</v>
      </c>
      <c r="H1061" s="26">
        <v>1.966124170734713</v>
      </c>
      <c r="J1061" s="46" t="e">
        <f>+IF(A1061=#REF!,"si","no")</f>
        <v>#REF!</v>
      </c>
    </row>
    <row r="1062" spans="1:10" x14ac:dyDescent="0.2">
      <c r="A1062" s="8" t="s">
        <v>14</v>
      </c>
      <c r="B1062" s="8">
        <v>2015</v>
      </c>
      <c r="C1062" s="8" t="s">
        <v>10</v>
      </c>
      <c r="D1062" s="8" t="s">
        <v>41</v>
      </c>
      <c r="E1062" s="8" t="s">
        <v>40</v>
      </c>
      <c r="F1062" s="15">
        <v>18242008.185011309</v>
      </c>
      <c r="G1062" s="15">
        <v>6644.4696365710224</v>
      </c>
      <c r="H1062" s="26">
        <v>2.2640145654252399</v>
      </c>
      <c r="J1062" s="46" t="e">
        <f>+IF(A1062=#REF!,"si","no")</f>
        <v>#REF!</v>
      </c>
    </row>
    <row r="1063" spans="1:10" x14ac:dyDescent="0.2">
      <c r="A1063" s="8" t="s">
        <v>14</v>
      </c>
      <c r="B1063" s="8">
        <v>2016</v>
      </c>
      <c r="C1063" s="8" t="s">
        <v>10</v>
      </c>
      <c r="D1063" s="8" t="s">
        <v>41</v>
      </c>
      <c r="E1063" s="8" t="s">
        <v>40</v>
      </c>
      <c r="F1063" s="15">
        <v>15053508.679386832</v>
      </c>
      <c r="G1063" s="15">
        <v>4934.3183928893559</v>
      </c>
      <c r="H1063" s="26">
        <v>1.7446541773556423</v>
      </c>
      <c r="J1063" s="46" t="e">
        <f>+IF(A1063=#REF!,"si","no")</f>
        <v>#REF!</v>
      </c>
    </row>
    <row r="1064" spans="1:10" x14ac:dyDescent="0.2">
      <c r="A1064" s="8" t="s">
        <v>14</v>
      </c>
      <c r="B1064" s="8">
        <v>2017</v>
      </c>
      <c r="C1064" s="8" t="s">
        <v>10</v>
      </c>
      <c r="D1064" s="8" t="s">
        <v>41</v>
      </c>
      <c r="E1064" s="8" t="s">
        <v>40</v>
      </c>
      <c r="F1064" s="15">
        <v>8688678.6175525002</v>
      </c>
      <c r="G1064" s="15">
        <v>2945.4458693233528</v>
      </c>
      <c r="H1064" s="26">
        <v>0.94440510415489032</v>
      </c>
      <c r="J1064" s="46" t="e">
        <f>+IF(A1064=#REF!,"si","no")</f>
        <v>#REF!</v>
      </c>
    </row>
    <row r="1065" spans="1:10" x14ac:dyDescent="0.2">
      <c r="A1065" s="8" t="s">
        <v>14</v>
      </c>
      <c r="B1065" s="8">
        <v>2018</v>
      </c>
      <c r="C1065" s="8" t="s">
        <v>10</v>
      </c>
      <c r="D1065" s="8" t="s">
        <v>41</v>
      </c>
      <c r="E1065" s="8" t="s">
        <v>40</v>
      </c>
      <c r="F1065" s="15">
        <v>12711906.682496883</v>
      </c>
      <c r="G1065" s="15">
        <v>4298.5076147317795</v>
      </c>
      <c r="H1065" s="26">
        <v>1.2886414994401425</v>
      </c>
      <c r="J1065" s="46" t="e">
        <f>+IF(A1065=#REF!,"si","no")</f>
        <v>#REF!</v>
      </c>
    </row>
    <row r="1066" spans="1:10" x14ac:dyDescent="0.2">
      <c r="A1066" s="8" t="s">
        <v>14</v>
      </c>
      <c r="B1066" s="8">
        <v>2019</v>
      </c>
      <c r="C1066" s="8" t="s">
        <v>10</v>
      </c>
      <c r="D1066" s="8" t="s">
        <v>41</v>
      </c>
      <c r="E1066" s="8" t="s">
        <v>40</v>
      </c>
      <c r="F1066" s="15">
        <v>15054594.127438571</v>
      </c>
      <c r="G1066" s="15">
        <v>4587.8223592904251</v>
      </c>
      <c r="H1066" s="26">
        <v>1.4176748661045557</v>
      </c>
      <c r="J1066" s="46" t="e">
        <f>+IF(A1066=#REF!,"si","no")</f>
        <v>#REF!</v>
      </c>
    </row>
    <row r="1067" spans="1:10" x14ac:dyDescent="0.2">
      <c r="A1067" s="8" t="s">
        <v>14</v>
      </c>
      <c r="B1067" s="8">
        <v>2008</v>
      </c>
      <c r="C1067" s="8" t="s">
        <v>10</v>
      </c>
      <c r="D1067" s="8" t="s">
        <v>25</v>
      </c>
      <c r="E1067" s="8" t="s">
        <v>26</v>
      </c>
      <c r="F1067" s="15">
        <v>3192456.3107636501</v>
      </c>
      <c r="G1067" s="15">
        <v>1621.8135709337766</v>
      </c>
      <c r="H1067" s="26">
        <v>0.66965357648585011</v>
      </c>
      <c r="J1067" s="46" t="e">
        <f>+IF(A1067=#REF!,"si","no")</f>
        <v>#REF!</v>
      </c>
    </row>
    <row r="1068" spans="1:10" x14ac:dyDescent="0.2">
      <c r="A1068" s="8" t="s">
        <v>14</v>
      </c>
      <c r="B1068" s="8">
        <v>2008</v>
      </c>
      <c r="C1068" s="8" t="s">
        <v>10</v>
      </c>
      <c r="D1068" s="8" t="s">
        <v>25</v>
      </c>
      <c r="E1068" s="8" t="s">
        <v>27</v>
      </c>
      <c r="F1068" s="15"/>
      <c r="G1068" s="15"/>
      <c r="H1068" s="26"/>
      <c r="J1068" s="46" t="e">
        <f>+IF(A1068=#REF!,"si","no")</f>
        <v>#REF!</v>
      </c>
    </row>
    <row r="1069" spans="1:10" x14ac:dyDescent="0.2">
      <c r="A1069" s="8" t="s">
        <v>14</v>
      </c>
      <c r="B1069" s="8">
        <v>2008</v>
      </c>
      <c r="C1069" s="8" t="s">
        <v>10</v>
      </c>
      <c r="D1069" s="8" t="s">
        <v>25</v>
      </c>
      <c r="E1069" s="8" t="s">
        <v>28</v>
      </c>
      <c r="F1069" s="15">
        <v>178723.83925799999</v>
      </c>
      <c r="G1069" s="15">
        <v>90.794272416738636</v>
      </c>
      <c r="H1069" s="26">
        <v>3.7489333137897554E-2</v>
      </c>
      <c r="J1069" s="46" t="e">
        <f>+IF(A1069=#REF!,"si","no")</f>
        <v>#REF!</v>
      </c>
    </row>
    <row r="1070" spans="1:10" x14ac:dyDescent="0.2">
      <c r="A1070" s="8" t="s">
        <v>14</v>
      </c>
      <c r="B1070" s="8">
        <v>2008</v>
      </c>
      <c r="C1070" s="8" t="s">
        <v>10</v>
      </c>
      <c r="D1070" s="8" t="s">
        <v>25</v>
      </c>
      <c r="E1070" s="8" t="s">
        <v>40</v>
      </c>
      <c r="F1070" s="15">
        <v>3371180.1500216499</v>
      </c>
      <c r="G1070" s="15">
        <v>1712.6078433505152</v>
      </c>
      <c r="H1070" s="26">
        <v>0.7071429096237476</v>
      </c>
      <c r="J1070" s="46" t="e">
        <f>+IF(A1070=#REF!,"si","no")</f>
        <v>#REF!</v>
      </c>
    </row>
    <row r="1071" spans="1:10" x14ac:dyDescent="0.2">
      <c r="A1071" s="8" t="s">
        <v>14</v>
      </c>
      <c r="B1071" s="8">
        <v>2009</v>
      </c>
      <c r="C1071" s="8" t="s">
        <v>10</v>
      </c>
      <c r="D1071" s="8" t="s">
        <v>25</v>
      </c>
      <c r="E1071" s="8" t="s">
        <v>26</v>
      </c>
      <c r="F1071" s="15">
        <v>3534011.2282257318</v>
      </c>
      <c r="G1071" s="15">
        <v>1638.6355056261452</v>
      </c>
      <c r="H1071" s="26">
        <v>0.70509929798335547</v>
      </c>
      <c r="J1071" s="46" t="e">
        <f>+IF(A1071=#REF!,"si","no")</f>
        <v>#REF!</v>
      </c>
    </row>
    <row r="1072" spans="1:10" x14ac:dyDescent="0.2">
      <c r="A1072" s="8" t="s">
        <v>14</v>
      </c>
      <c r="B1072" s="8">
        <v>2009</v>
      </c>
      <c r="C1072" s="8" t="s">
        <v>10</v>
      </c>
      <c r="D1072" s="8" t="s">
        <v>25</v>
      </c>
      <c r="E1072" s="8" t="s">
        <v>27</v>
      </c>
      <c r="F1072" s="15"/>
      <c r="G1072" s="15"/>
      <c r="H1072" s="26"/>
      <c r="J1072" s="46" t="e">
        <f>+IF(A1072=#REF!,"si","no")</f>
        <v>#REF!</v>
      </c>
    </row>
    <row r="1073" spans="1:10" x14ac:dyDescent="0.2">
      <c r="A1073" s="8" t="s">
        <v>14</v>
      </c>
      <c r="B1073" s="8">
        <v>2009</v>
      </c>
      <c r="C1073" s="8" t="s">
        <v>10</v>
      </c>
      <c r="D1073" s="8" t="s">
        <v>25</v>
      </c>
      <c r="E1073" s="8" t="s">
        <v>28</v>
      </c>
      <c r="F1073" s="15">
        <v>264925.655669</v>
      </c>
      <c r="G1073" s="15">
        <v>122.83961699478252</v>
      </c>
      <c r="H1073" s="26">
        <v>5.2857470383243628E-2</v>
      </c>
      <c r="J1073" s="46" t="e">
        <f>+IF(A1073=#REF!,"si","no")</f>
        <v>#REF!</v>
      </c>
    </row>
    <row r="1074" spans="1:10" x14ac:dyDescent="0.2">
      <c r="A1074" s="8" t="s">
        <v>14</v>
      </c>
      <c r="B1074" s="8">
        <v>2009</v>
      </c>
      <c r="C1074" s="8" t="s">
        <v>10</v>
      </c>
      <c r="D1074" s="8" t="s">
        <v>25</v>
      </c>
      <c r="E1074" s="8" t="s">
        <v>40</v>
      </c>
      <c r="F1074" s="15">
        <v>3798936.8838947318</v>
      </c>
      <c r="G1074" s="15">
        <v>1761.4751226209278</v>
      </c>
      <c r="H1074" s="26">
        <v>0.7579567683665992</v>
      </c>
      <c r="J1074" s="46" t="e">
        <f>+IF(A1074=#REF!,"si","no")</f>
        <v>#REF!</v>
      </c>
    </row>
    <row r="1075" spans="1:10" x14ac:dyDescent="0.2">
      <c r="A1075" s="8" t="s">
        <v>14</v>
      </c>
      <c r="B1075" s="8">
        <v>2010</v>
      </c>
      <c r="C1075" s="8" t="s">
        <v>10</v>
      </c>
      <c r="D1075" s="8" t="s">
        <v>25</v>
      </c>
      <c r="E1075" s="8" t="s">
        <v>26</v>
      </c>
      <c r="F1075" s="15">
        <v>3763588.9100655476</v>
      </c>
      <c r="G1075" s="15">
        <v>1982.4510227184846</v>
      </c>
      <c r="H1075" s="26">
        <v>0.69180261673476395</v>
      </c>
      <c r="J1075" s="46" t="e">
        <f>+IF(A1075=#REF!,"si","no")</f>
        <v>#REF!</v>
      </c>
    </row>
    <row r="1076" spans="1:10" x14ac:dyDescent="0.2">
      <c r="A1076" s="8" t="s">
        <v>14</v>
      </c>
      <c r="B1076" s="8">
        <v>2010</v>
      </c>
      <c r="C1076" s="8" t="s">
        <v>10</v>
      </c>
      <c r="D1076" s="8" t="s">
        <v>25</v>
      </c>
      <c r="E1076" s="8" t="s">
        <v>27</v>
      </c>
      <c r="F1076" s="15"/>
      <c r="G1076" s="15"/>
      <c r="H1076" s="26"/>
      <c r="J1076" s="46" t="e">
        <f>+IF(A1076=#REF!,"si","no")</f>
        <v>#REF!</v>
      </c>
    </row>
    <row r="1077" spans="1:10" x14ac:dyDescent="0.2">
      <c r="A1077" s="8" t="s">
        <v>14</v>
      </c>
      <c r="B1077" s="8">
        <v>2010</v>
      </c>
      <c r="C1077" s="8" t="s">
        <v>10</v>
      </c>
      <c r="D1077" s="8" t="s">
        <v>25</v>
      </c>
      <c r="E1077" s="8" t="s">
        <v>28</v>
      </c>
      <c r="F1077" s="15">
        <v>237283.963364</v>
      </c>
      <c r="G1077" s="15">
        <v>124.98810233699636</v>
      </c>
      <c r="H1077" s="26">
        <v>4.3616258493426194E-2</v>
      </c>
      <c r="J1077" s="46" t="e">
        <f>+IF(A1077=#REF!,"si","no")</f>
        <v>#REF!</v>
      </c>
    </row>
    <row r="1078" spans="1:10" x14ac:dyDescent="0.2">
      <c r="A1078" s="8" t="s">
        <v>14</v>
      </c>
      <c r="B1078" s="8">
        <v>2010</v>
      </c>
      <c r="C1078" s="8" t="s">
        <v>10</v>
      </c>
      <c r="D1078" s="8" t="s">
        <v>25</v>
      </c>
      <c r="E1078" s="8" t="s">
        <v>40</v>
      </c>
      <c r="F1078" s="15">
        <v>4000872.8734295475</v>
      </c>
      <c r="G1078" s="15">
        <v>2107.4391250554809</v>
      </c>
      <c r="H1078" s="26">
        <v>0.73541887522819005</v>
      </c>
      <c r="J1078" s="46" t="e">
        <f>+IF(A1078=#REF!,"si","no")</f>
        <v>#REF!</v>
      </c>
    </row>
    <row r="1079" spans="1:10" x14ac:dyDescent="0.2">
      <c r="A1079" s="8" t="s">
        <v>14</v>
      </c>
      <c r="B1079" s="8">
        <v>2011</v>
      </c>
      <c r="C1079" s="8" t="s">
        <v>10</v>
      </c>
      <c r="D1079" s="8" t="s">
        <v>25</v>
      </c>
      <c r="E1079" s="8" t="s">
        <v>26</v>
      </c>
      <c r="F1079" s="15">
        <v>4184293.5070216018</v>
      </c>
      <c r="G1079" s="15">
        <v>2264.2993006642037</v>
      </c>
      <c r="H1079" s="26">
        <v>0.67602349336645584</v>
      </c>
      <c r="J1079" s="46" t="e">
        <f>+IF(A1079=#REF!,"si","no")</f>
        <v>#REF!</v>
      </c>
    </row>
    <row r="1080" spans="1:10" x14ac:dyDescent="0.2">
      <c r="A1080" s="8" t="s">
        <v>14</v>
      </c>
      <c r="B1080" s="8">
        <v>2011</v>
      </c>
      <c r="C1080" s="8" t="s">
        <v>10</v>
      </c>
      <c r="D1080" s="8" t="s">
        <v>25</v>
      </c>
      <c r="E1080" s="8" t="s">
        <v>27</v>
      </c>
      <c r="F1080" s="15"/>
      <c r="G1080" s="15"/>
      <c r="H1080" s="26"/>
      <c r="J1080" s="46" t="e">
        <f>+IF(A1080=#REF!,"si","no")</f>
        <v>#REF!</v>
      </c>
    </row>
    <row r="1081" spans="1:10" x14ac:dyDescent="0.2">
      <c r="A1081" s="8" t="s">
        <v>14</v>
      </c>
      <c r="B1081" s="8">
        <v>2011</v>
      </c>
      <c r="C1081" s="8" t="s">
        <v>10</v>
      </c>
      <c r="D1081" s="8" t="s">
        <v>25</v>
      </c>
      <c r="E1081" s="8" t="s">
        <v>28</v>
      </c>
      <c r="F1081" s="15">
        <v>134505.564816</v>
      </c>
      <c r="G1081" s="15">
        <v>72.78668569430738</v>
      </c>
      <c r="H1081" s="26">
        <v>2.1731009464693158E-2</v>
      </c>
      <c r="J1081" s="46" t="e">
        <f>+IF(A1081=#REF!,"si","no")</f>
        <v>#REF!</v>
      </c>
    </row>
    <row r="1082" spans="1:10" x14ac:dyDescent="0.2">
      <c r="A1082" s="8" t="s">
        <v>14</v>
      </c>
      <c r="B1082" s="8">
        <v>2011</v>
      </c>
      <c r="C1082" s="8" t="s">
        <v>10</v>
      </c>
      <c r="D1082" s="8" t="s">
        <v>25</v>
      </c>
      <c r="E1082" s="8" t="s">
        <v>40</v>
      </c>
      <c r="F1082" s="15">
        <v>4318799.0718376022</v>
      </c>
      <c r="G1082" s="15">
        <v>2337.085986358511</v>
      </c>
      <c r="H1082" s="26">
        <v>0.69775450283114893</v>
      </c>
      <c r="J1082" s="46" t="e">
        <f>+IF(A1082=#REF!,"si","no")</f>
        <v>#REF!</v>
      </c>
    </row>
    <row r="1083" spans="1:10" x14ac:dyDescent="0.2">
      <c r="A1083" s="8" t="s">
        <v>14</v>
      </c>
      <c r="B1083" s="8">
        <v>2012</v>
      </c>
      <c r="C1083" s="8" t="s">
        <v>10</v>
      </c>
      <c r="D1083" s="8" t="s">
        <v>25</v>
      </c>
      <c r="E1083" s="8" t="s">
        <v>26</v>
      </c>
      <c r="F1083" s="15">
        <v>4244968.2683430016</v>
      </c>
      <c r="G1083" s="15">
        <v>2362.5848319441366</v>
      </c>
      <c r="H1083" s="26">
        <v>0.63695040367293798</v>
      </c>
      <c r="J1083" s="46" t="e">
        <f>+IF(A1083=#REF!,"si","no")</f>
        <v>#REF!</v>
      </c>
    </row>
    <row r="1084" spans="1:10" x14ac:dyDescent="0.2">
      <c r="A1084" s="8" t="s">
        <v>14</v>
      </c>
      <c r="B1084" s="8">
        <v>2012</v>
      </c>
      <c r="C1084" s="8" t="s">
        <v>10</v>
      </c>
      <c r="D1084" s="8" t="s">
        <v>25</v>
      </c>
      <c r="E1084" s="8" t="s">
        <v>27</v>
      </c>
      <c r="F1084" s="15"/>
      <c r="G1084" s="15"/>
      <c r="H1084" s="26"/>
      <c r="J1084" s="46" t="e">
        <f>+IF(A1084=#REF!,"si","no")</f>
        <v>#REF!</v>
      </c>
    </row>
    <row r="1085" spans="1:10" x14ac:dyDescent="0.2">
      <c r="A1085" s="8" t="s">
        <v>14</v>
      </c>
      <c r="B1085" s="8">
        <v>2012</v>
      </c>
      <c r="C1085" s="8" t="s">
        <v>10</v>
      </c>
      <c r="D1085" s="8" t="s">
        <v>25</v>
      </c>
      <c r="E1085" s="8" t="s">
        <v>28</v>
      </c>
      <c r="F1085" s="15">
        <v>64530.973575000011</v>
      </c>
      <c r="G1085" s="15">
        <v>35.915439108428188</v>
      </c>
      <c r="H1085" s="26">
        <v>9.6827648806072884E-3</v>
      </c>
      <c r="J1085" s="46" t="e">
        <f>+IF(A1085=#REF!,"si","no")</f>
        <v>#REF!</v>
      </c>
    </row>
    <row r="1086" spans="1:10" x14ac:dyDescent="0.2">
      <c r="A1086" s="8" t="s">
        <v>14</v>
      </c>
      <c r="B1086" s="8">
        <v>2012</v>
      </c>
      <c r="C1086" s="8" t="s">
        <v>10</v>
      </c>
      <c r="D1086" s="8" t="s">
        <v>25</v>
      </c>
      <c r="E1086" s="8" t="s">
        <v>40</v>
      </c>
      <c r="F1086" s="15">
        <v>4309499.2419180013</v>
      </c>
      <c r="G1086" s="15">
        <v>2398.5002710525646</v>
      </c>
      <c r="H1086" s="26">
        <v>0.64663316855354513</v>
      </c>
      <c r="J1086" s="46" t="e">
        <f>+IF(A1086=#REF!,"si","no")</f>
        <v>#REF!</v>
      </c>
    </row>
    <row r="1087" spans="1:10" x14ac:dyDescent="0.2">
      <c r="A1087" s="8" t="s">
        <v>14</v>
      </c>
      <c r="B1087" s="8">
        <v>2013</v>
      </c>
      <c r="C1087" s="8" t="s">
        <v>10</v>
      </c>
      <c r="D1087" s="8" t="s">
        <v>25</v>
      </c>
      <c r="E1087" s="8" t="s">
        <v>26</v>
      </c>
      <c r="F1087" s="15">
        <v>4132585.5523738498</v>
      </c>
      <c r="G1087" s="15">
        <v>2210.7851873289565</v>
      </c>
      <c r="H1087" s="26">
        <v>0.57856370520787015</v>
      </c>
      <c r="J1087" s="46" t="e">
        <f>+IF(A1087=#REF!,"si","no")</f>
        <v>#REF!</v>
      </c>
    </row>
    <row r="1088" spans="1:10" x14ac:dyDescent="0.2">
      <c r="A1088" s="8" t="s">
        <v>14</v>
      </c>
      <c r="B1088" s="8">
        <v>2013</v>
      </c>
      <c r="C1088" s="8" t="s">
        <v>10</v>
      </c>
      <c r="D1088" s="8" t="s">
        <v>25</v>
      </c>
      <c r="E1088" s="8" t="s">
        <v>27</v>
      </c>
      <c r="F1088" s="15"/>
      <c r="G1088" s="15"/>
      <c r="H1088" s="26"/>
      <c r="J1088" s="46" t="e">
        <f>+IF(A1088=#REF!,"si","no")</f>
        <v>#REF!</v>
      </c>
    </row>
    <row r="1089" spans="1:10" x14ac:dyDescent="0.2">
      <c r="A1089" s="8" t="s">
        <v>14</v>
      </c>
      <c r="B1089" s="8">
        <v>2013</v>
      </c>
      <c r="C1089" s="8" t="s">
        <v>10</v>
      </c>
      <c r="D1089" s="8" t="s">
        <v>25</v>
      </c>
      <c r="E1089" s="8" t="s">
        <v>28</v>
      </c>
      <c r="F1089" s="15">
        <v>107410.36054185001</v>
      </c>
      <c r="G1089" s="15">
        <v>57.460694047865886</v>
      </c>
      <c r="H1089" s="26">
        <v>1.5037495385209676E-2</v>
      </c>
      <c r="J1089" s="46" t="e">
        <f>+IF(A1089=#REF!,"si","no")</f>
        <v>#REF!</v>
      </c>
    </row>
    <row r="1090" spans="1:10" x14ac:dyDescent="0.2">
      <c r="A1090" s="8" t="s">
        <v>14</v>
      </c>
      <c r="B1090" s="8">
        <v>2013</v>
      </c>
      <c r="C1090" s="8" t="s">
        <v>10</v>
      </c>
      <c r="D1090" s="8" t="s">
        <v>25</v>
      </c>
      <c r="E1090" s="8" t="s">
        <v>40</v>
      </c>
      <c r="F1090" s="15">
        <v>4239995.9129157001</v>
      </c>
      <c r="G1090" s="15">
        <v>2268.2458813768226</v>
      </c>
      <c r="H1090" s="26">
        <v>0.59360120059307986</v>
      </c>
      <c r="J1090" s="46" t="e">
        <f>+IF(A1090=#REF!,"si","no")</f>
        <v>#REF!</v>
      </c>
    </row>
    <row r="1091" spans="1:10" x14ac:dyDescent="0.2">
      <c r="A1091" s="8" t="s">
        <v>14</v>
      </c>
      <c r="B1091" s="8">
        <v>2014</v>
      </c>
      <c r="C1091" s="8" t="s">
        <v>10</v>
      </c>
      <c r="D1091" s="8" t="s">
        <v>25</v>
      </c>
      <c r="E1091" s="8" t="s">
        <v>26</v>
      </c>
      <c r="F1091" s="15">
        <v>3575793.451378379</v>
      </c>
      <c r="G1091" s="15">
        <v>1785.7159020222846</v>
      </c>
      <c r="H1091" s="26">
        <v>0.46855396427786</v>
      </c>
      <c r="J1091" s="46" t="e">
        <f>+IF(A1091=#REF!,"si","no")</f>
        <v>#REF!</v>
      </c>
    </row>
    <row r="1092" spans="1:10" x14ac:dyDescent="0.2">
      <c r="A1092" s="8" t="s">
        <v>14</v>
      </c>
      <c r="B1092" s="8">
        <v>2014</v>
      </c>
      <c r="C1092" s="8" t="s">
        <v>10</v>
      </c>
      <c r="D1092" s="8" t="s">
        <v>25</v>
      </c>
      <c r="E1092" s="8" t="s">
        <v>27</v>
      </c>
      <c r="F1092" s="15"/>
      <c r="G1092" s="15"/>
      <c r="H1092" s="26"/>
      <c r="J1092" s="46" t="e">
        <f>+IF(A1092=#REF!,"si","no")</f>
        <v>#REF!</v>
      </c>
    </row>
    <row r="1093" spans="1:10" x14ac:dyDescent="0.2">
      <c r="A1093" s="8" t="s">
        <v>14</v>
      </c>
      <c r="B1093" s="8">
        <v>2014</v>
      </c>
      <c r="C1093" s="8" t="s">
        <v>10</v>
      </c>
      <c r="D1093" s="8" t="s">
        <v>25</v>
      </c>
      <c r="E1093" s="8" t="s">
        <v>28</v>
      </c>
      <c r="F1093" s="15">
        <v>122683.48224137998</v>
      </c>
      <c r="G1093" s="15">
        <v>61.266918275005999</v>
      </c>
      <c r="H1093" s="26">
        <v>1.6075825613879473E-2</v>
      </c>
      <c r="J1093" s="46" t="e">
        <f>+IF(A1093=#REF!,"si","no")</f>
        <v>#REF!</v>
      </c>
    </row>
    <row r="1094" spans="1:10" x14ac:dyDescent="0.2">
      <c r="A1094" s="8" t="s">
        <v>14</v>
      </c>
      <c r="B1094" s="8">
        <v>2014</v>
      </c>
      <c r="C1094" s="8" t="s">
        <v>10</v>
      </c>
      <c r="D1094" s="8" t="s">
        <v>25</v>
      </c>
      <c r="E1094" s="8" t="s">
        <v>40</v>
      </c>
      <c r="F1094" s="15">
        <v>3698476.933619759</v>
      </c>
      <c r="G1094" s="15">
        <v>1846.9828202972906</v>
      </c>
      <c r="H1094" s="26">
        <v>0.48462978989173944</v>
      </c>
      <c r="J1094" s="46" t="e">
        <f>+IF(A1094=#REF!,"si","no")</f>
        <v>#REF!</v>
      </c>
    </row>
    <row r="1095" spans="1:10" x14ac:dyDescent="0.2">
      <c r="A1095" s="8" t="s">
        <v>14</v>
      </c>
      <c r="B1095" s="8">
        <v>2015</v>
      </c>
      <c r="C1095" s="8" t="s">
        <v>10</v>
      </c>
      <c r="D1095" s="8" t="s">
        <v>25</v>
      </c>
      <c r="E1095" s="8" t="s">
        <v>26</v>
      </c>
      <c r="F1095" s="15">
        <v>5545046.5147859799</v>
      </c>
      <c r="G1095" s="15">
        <v>2019.7279174089228</v>
      </c>
      <c r="H1095" s="26">
        <v>0.688195397574214</v>
      </c>
      <c r="J1095" s="46" t="e">
        <f>+IF(A1095=#REF!,"si","no")</f>
        <v>#REF!</v>
      </c>
    </row>
    <row r="1096" spans="1:10" x14ac:dyDescent="0.2">
      <c r="A1096" s="8" t="s">
        <v>14</v>
      </c>
      <c r="B1096" s="8">
        <v>2015</v>
      </c>
      <c r="C1096" s="8" t="s">
        <v>10</v>
      </c>
      <c r="D1096" s="8" t="s">
        <v>25</v>
      </c>
      <c r="E1096" s="8" t="s">
        <v>27</v>
      </c>
      <c r="F1096" s="15"/>
      <c r="G1096" s="15"/>
      <c r="H1096" s="26"/>
      <c r="J1096" s="46" t="e">
        <f>+IF(A1096=#REF!,"si","no")</f>
        <v>#REF!</v>
      </c>
    </row>
    <row r="1097" spans="1:10" x14ac:dyDescent="0.2">
      <c r="A1097" s="8" t="s">
        <v>14</v>
      </c>
      <c r="B1097" s="8">
        <v>2015</v>
      </c>
      <c r="C1097" s="8" t="s">
        <v>10</v>
      </c>
      <c r="D1097" s="8" t="s">
        <v>25</v>
      </c>
      <c r="E1097" s="8" t="s">
        <v>28</v>
      </c>
      <c r="F1097" s="15">
        <v>87174.046690000003</v>
      </c>
      <c r="G1097" s="15">
        <v>31.75227751540287</v>
      </c>
      <c r="H1097" s="26">
        <v>1.0819165819440049E-2</v>
      </c>
      <c r="J1097" s="46" t="e">
        <f>+IF(A1097=#REF!,"si","no")</f>
        <v>#REF!</v>
      </c>
    </row>
    <row r="1098" spans="1:10" x14ac:dyDescent="0.2">
      <c r="A1098" s="8" t="s">
        <v>14</v>
      </c>
      <c r="B1098" s="8">
        <v>2015</v>
      </c>
      <c r="C1098" s="8" t="s">
        <v>10</v>
      </c>
      <c r="D1098" s="8" t="s">
        <v>25</v>
      </c>
      <c r="E1098" s="8" t="s">
        <v>40</v>
      </c>
      <c r="F1098" s="15">
        <v>5632220.5614759801</v>
      </c>
      <c r="G1098" s="15">
        <v>2051.4801949243256</v>
      </c>
      <c r="H1098" s="26">
        <v>0.69901456339365398</v>
      </c>
      <c r="J1098" s="46" t="e">
        <f>+IF(A1098=#REF!,"si","no")</f>
        <v>#REF!</v>
      </c>
    </row>
    <row r="1099" spans="1:10" x14ac:dyDescent="0.2">
      <c r="A1099" s="8" t="s">
        <v>14</v>
      </c>
      <c r="B1099" s="8">
        <v>2016</v>
      </c>
      <c r="C1099" s="8" t="s">
        <v>10</v>
      </c>
      <c r="D1099" s="8" t="s">
        <v>25</v>
      </c>
      <c r="E1099" s="8" t="s">
        <v>26</v>
      </c>
      <c r="F1099" s="15">
        <v>6091688.9455792997</v>
      </c>
      <c r="G1099" s="15">
        <v>1996.7659001048955</v>
      </c>
      <c r="H1099" s="26">
        <v>0.70600753567898522</v>
      </c>
      <c r="J1099" s="46" t="e">
        <f>+IF(A1099=#REF!,"si","no")</f>
        <v>#REF!</v>
      </c>
    </row>
    <row r="1100" spans="1:10" x14ac:dyDescent="0.2">
      <c r="A1100" s="8" t="s">
        <v>14</v>
      </c>
      <c r="B1100" s="8">
        <v>2016</v>
      </c>
      <c r="C1100" s="8" t="s">
        <v>10</v>
      </c>
      <c r="D1100" s="8" t="s">
        <v>25</v>
      </c>
      <c r="E1100" s="8" t="s">
        <v>27</v>
      </c>
      <c r="F1100" s="15"/>
      <c r="G1100" s="15"/>
      <c r="H1100" s="26"/>
      <c r="J1100" s="46" t="e">
        <f>+IF(A1100=#REF!,"si","no")</f>
        <v>#REF!</v>
      </c>
    </row>
    <row r="1101" spans="1:10" x14ac:dyDescent="0.2">
      <c r="A1101" s="8" t="s">
        <v>14</v>
      </c>
      <c r="B1101" s="8">
        <v>2016</v>
      </c>
      <c r="C1101" s="8" t="s">
        <v>10</v>
      </c>
      <c r="D1101" s="8" t="s">
        <v>25</v>
      </c>
      <c r="E1101" s="8" t="s">
        <v>28</v>
      </c>
      <c r="F1101" s="15">
        <v>29722.696304000001</v>
      </c>
      <c r="G1101" s="15">
        <v>9.7426620054312529</v>
      </c>
      <c r="H1101" s="26">
        <v>3.4447667566070007E-3</v>
      </c>
      <c r="J1101" s="46" t="e">
        <f>+IF(A1101=#REF!,"si","no")</f>
        <v>#REF!</v>
      </c>
    </row>
    <row r="1102" spans="1:10" x14ac:dyDescent="0.2">
      <c r="A1102" s="8" t="s">
        <v>14</v>
      </c>
      <c r="B1102" s="8">
        <v>2016</v>
      </c>
      <c r="C1102" s="8" t="s">
        <v>10</v>
      </c>
      <c r="D1102" s="8" t="s">
        <v>25</v>
      </c>
      <c r="E1102" s="8" t="s">
        <v>40</v>
      </c>
      <c r="F1102" s="15">
        <v>6121411.6418832997</v>
      </c>
      <c r="G1102" s="15">
        <v>2006.5085621103269</v>
      </c>
      <c r="H1102" s="26">
        <v>0.70945230243559232</v>
      </c>
      <c r="J1102" s="46" t="e">
        <f>+IF(A1102=#REF!,"si","no")</f>
        <v>#REF!</v>
      </c>
    </row>
    <row r="1103" spans="1:10" x14ac:dyDescent="0.2">
      <c r="A1103" s="8" t="s">
        <v>14</v>
      </c>
      <c r="B1103" s="8">
        <v>2017</v>
      </c>
      <c r="C1103" s="8" t="s">
        <v>10</v>
      </c>
      <c r="D1103" s="8" t="s">
        <v>25</v>
      </c>
      <c r="E1103" s="8" t="s">
        <v>26</v>
      </c>
      <c r="F1103" s="15">
        <v>3432557.9956410713</v>
      </c>
      <c r="G1103" s="15">
        <v>1163.6307676347024</v>
      </c>
      <c r="H1103" s="26">
        <v>0.37309761749528997</v>
      </c>
      <c r="J1103" s="46" t="e">
        <f>+IF(A1103=#REF!,"si","no")</f>
        <v>#REF!</v>
      </c>
    </row>
    <row r="1104" spans="1:10" x14ac:dyDescent="0.2">
      <c r="A1104" s="8" t="s">
        <v>14</v>
      </c>
      <c r="B1104" s="8">
        <v>2017</v>
      </c>
      <c r="C1104" s="8" t="s">
        <v>10</v>
      </c>
      <c r="D1104" s="8" t="s">
        <v>25</v>
      </c>
      <c r="E1104" s="8" t="s">
        <v>27</v>
      </c>
      <c r="F1104" s="15"/>
      <c r="G1104" s="15"/>
      <c r="H1104" s="26"/>
      <c r="J1104" s="46" t="e">
        <f>+IF(A1104=#REF!,"si","no")</f>
        <v>#REF!</v>
      </c>
    </row>
    <row r="1105" spans="1:13" x14ac:dyDescent="0.2">
      <c r="A1105" s="8" t="s">
        <v>14</v>
      </c>
      <c r="B1105" s="8">
        <v>2017</v>
      </c>
      <c r="C1105" s="8" t="s">
        <v>10</v>
      </c>
      <c r="D1105" s="8" t="s">
        <v>25</v>
      </c>
      <c r="E1105" s="8" t="s">
        <v>28</v>
      </c>
      <c r="F1105" s="15">
        <v>4611.7643193800004</v>
      </c>
      <c r="G1105" s="15">
        <v>1.5633795151968708</v>
      </c>
      <c r="H1105" s="26">
        <v>5.0126998063702508E-4</v>
      </c>
      <c r="J1105" s="46" t="e">
        <f>+IF(A1105=#REF!,"si","no")</f>
        <v>#REF!</v>
      </c>
    </row>
    <row r="1106" spans="1:13" x14ac:dyDescent="0.2">
      <c r="A1106" s="8" t="s">
        <v>14</v>
      </c>
      <c r="B1106" s="8">
        <v>2017</v>
      </c>
      <c r="C1106" s="8" t="s">
        <v>10</v>
      </c>
      <c r="D1106" s="8" t="s">
        <v>25</v>
      </c>
      <c r="E1106" s="8" t="s">
        <v>40</v>
      </c>
      <c r="F1106" s="15">
        <v>3437169.7599604512</v>
      </c>
      <c r="G1106" s="15">
        <v>1165.1941471498992</v>
      </c>
      <c r="H1106" s="26">
        <v>0.37359888747592701</v>
      </c>
      <c r="J1106" s="46" t="e">
        <f>+IF(A1106=#REF!,"si","no")</f>
        <v>#REF!</v>
      </c>
    </row>
    <row r="1107" spans="1:13" x14ac:dyDescent="0.2">
      <c r="A1107" s="8" t="s">
        <v>14</v>
      </c>
      <c r="B1107" s="8">
        <v>2018</v>
      </c>
      <c r="C1107" s="8" t="s">
        <v>10</v>
      </c>
      <c r="D1107" s="8" t="s">
        <v>25</v>
      </c>
      <c r="E1107" s="8" t="s">
        <v>26</v>
      </c>
      <c r="F1107" s="15">
        <v>2351804.1907845014</v>
      </c>
      <c r="G1107" s="15">
        <v>795.25821538359685</v>
      </c>
      <c r="H1107" s="26">
        <v>0.23840896212485974</v>
      </c>
      <c r="J1107" s="46" t="e">
        <f>+IF(A1107=#REF!,"si","no")</f>
        <v>#REF!</v>
      </c>
    </row>
    <row r="1108" spans="1:13" x14ac:dyDescent="0.2">
      <c r="A1108" s="8" t="s">
        <v>14</v>
      </c>
      <c r="B1108" s="8">
        <v>2018</v>
      </c>
      <c r="C1108" s="8" t="s">
        <v>10</v>
      </c>
      <c r="D1108" s="8" t="s">
        <v>25</v>
      </c>
      <c r="E1108" s="8" t="s">
        <v>27</v>
      </c>
      <c r="F1108" s="15">
        <v>4868.9708035000003</v>
      </c>
      <c r="G1108" s="15">
        <v>1.6464334263536704</v>
      </c>
      <c r="H1108" s="26">
        <v>4.9358117500907439E-4</v>
      </c>
      <c r="J1108" s="46" t="e">
        <f>+IF(A1108=#REF!,"si","no")</f>
        <v>#REF!</v>
      </c>
    </row>
    <row r="1109" spans="1:13" x14ac:dyDescent="0.2">
      <c r="A1109" s="8" t="s">
        <v>14</v>
      </c>
      <c r="B1109" s="8">
        <v>2018</v>
      </c>
      <c r="C1109" s="8" t="s">
        <v>10</v>
      </c>
      <c r="D1109" s="8" t="s">
        <v>25</v>
      </c>
      <c r="E1109" s="8" t="s">
        <v>28</v>
      </c>
      <c r="F1109" s="15">
        <v>53358.784383150007</v>
      </c>
      <c r="G1109" s="15">
        <v>18.043173751394292</v>
      </c>
      <c r="H1109" s="26">
        <v>5.4091290656249312E-3</v>
      </c>
      <c r="J1109" s="46" t="e">
        <f>+IF(A1109=#REF!,"si","no")</f>
        <v>#REF!</v>
      </c>
    </row>
    <row r="1110" spans="1:13" x14ac:dyDescent="0.2">
      <c r="A1110" s="8" t="s">
        <v>14</v>
      </c>
      <c r="B1110" s="8">
        <v>2018</v>
      </c>
      <c r="C1110" s="8" t="s">
        <v>10</v>
      </c>
      <c r="D1110" s="8" t="s">
        <v>25</v>
      </c>
      <c r="E1110" s="8" t="s">
        <v>40</v>
      </c>
      <c r="F1110" s="15">
        <v>2410031.9459711513</v>
      </c>
      <c r="G1110" s="15">
        <v>814.94782256134476</v>
      </c>
      <c r="H1110" s="26">
        <v>0.24431167236549375</v>
      </c>
      <c r="J1110" s="46" t="e">
        <f>+IF(A1110=#REF!,"si","no")</f>
        <v>#REF!</v>
      </c>
    </row>
    <row r="1111" spans="1:13" x14ac:dyDescent="0.2">
      <c r="A1111" s="8" t="s">
        <v>14</v>
      </c>
      <c r="B1111" s="8">
        <v>2019</v>
      </c>
      <c r="C1111" s="8" t="s">
        <v>10</v>
      </c>
      <c r="D1111" s="8" t="s">
        <v>25</v>
      </c>
      <c r="E1111" s="8" t="s">
        <v>26</v>
      </c>
      <c r="F1111" s="15">
        <v>2871072.9129027226</v>
      </c>
      <c r="G1111" s="15">
        <v>874.94703566673411</v>
      </c>
      <c r="H1111" s="26">
        <v>0.27036583470273245</v>
      </c>
      <c r="J1111" s="46" t="e">
        <f>+IF(A1111=#REF!,"si","no")</f>
        <v>#REF!</v>
      </c>
      <c r="K1111" s="46" t="e">
        <f>+IF(F1111=#REF!,"si","no")</f>
        <v>#REF!</v>
      </c>
      <c r="L1111" s="46" t="e">
        <f>+IF(G1111=#REF!,"si","no")</f>
        <v>#REF!</v>
      </c>
      <c r="M1111" s="46" t="e">
        <f>+IF(H1111=#REF!,"si","no")</f>
        <v>#REF!</v>
      </c>
    </row>
    <row r="1112" spans="1:13" x14ac:dyDescent="0.2">
      <c r="A1112" s="8" t="s">
        <v>14</v>
      </c>
      <c r="B1112" s="8">
        <v>2019</v>
      </c>
      <c r="C1112" s="8" t="s">
        <v>10</v>
      </c>
      <c r="D1112" s="8" t="s">
        <v>25</v>
      </c>
      <c r="E1112" s="8" t="s">
        <v>27</v>
      </c>
      <c r="F1112" s="15"/>
      <c r="G1112" s="15"/>
      <c r="H1112" s="26"/>
      <c r="J1112" s="46" t="e">
        <f>+IF(A1112=#REF!,"si","no")</f>
        <v>#REF!</v>
      </c>
      <c r="K1112" s="46" t="e">
        <f>+IF(F1112=#REF!,"si","no")</f>
        <v>#REF!</v>
      </c>
      <c r="L1112" s="46" t="e">
        <f>+IF(G1112=#REF!,"si","no")</f>
        <v>#REF!</v>
      </c>
      <c r="M1112" s="46" t="e">
        <f>+IF(H1112=#REF!,"si","no")</f>
        <v>#REF!</v>
      </c>
    </row>
    <row r="1113" spans="1:13" x14ac:dyDescent="0.2">
      <c r="A1113" s="8" t="s">
        <v>14</v>
      </c>
      <c r="B1113" s="8">
        <v>2019</v>
      </c>
      <c r="C1113" s="8" t="s">
        <v>10</v>
      </c>
      <c r="D1113" s="8" t="s">
        <v>25</v>
      </c>
      <c r="E1113" s="8" t="s">
        <v>28</v>
      </c>
      <c r="F1113" s="15">
        <v>21607.296368160001</v>
      </c>
      <c r="G1113" s="15">
        <v>6.5847299875712801</v>
      </c>
      <c r="H1113" s="26">
        <v>2.0347357574909603E-3</v>
      </c>
      <c r="J1113" s="46" t="e">
        <f>+IF(A1113=#REF!,"si","no")</f>
        <v>#REF!</v>
      </c>
      <c r="K1113" s="46" t="e">
        <f>+IF(F1113=#REF!,"si",F1113-#REF!)</f>
        <v>#REF!</v>
      </c>
      <c r="L1113" s="46" t="e">
        <f>+IF(G1113=#REF!,"si","no")</f>
        <v>#REF!</v>
      </c>
      <c r="M1113" s="46" t="e">
        <f>+IF(H1113=#REF!,"si","no")</f>
        <v>#REF!</v>
      </c>
    </row>
    <row r="1114" spans="1:13" x14ac:dyDescent="0.2">
      <c r="A1114" s="8" t="s">
        <v>14</v>
      </c>
      <c r="B1114" s="8">
        <v>2019</v>
      </c>
      <c r="C1114" s="8" t="s">
        <v>10</v>
      </c>
      <c r="D1114" s="8" t="s">
        <v>25</v>
      </c>
      <c r="E1114" s="8" t="s">
        <v>40</v>
      </c>
      <c r="F1114" s="15">
        <v>2892680.2092708824</v>
      </c>
      <c r="G1114" s="15">
        <v>881.53176565430533</v>
      </c>
      <c r="H1114" s="26">
        <v>0.27240057046022342</v>
      </c>
      <c r="J1114" s="46" t="e">
        <f>+IF(A1114=#REF!,"si","no")</f>
        <v>#REF!</v>
      </c>
      <c r="K1114" s="46" t="e">
        <f>+IF(F1114=#REF!,"si","no")</f>
        <v>#REF!</v>
      </c>
      <c r="L1114" s="46" t="e">
        <f>+IF(G1114=#REF!,"si","no")</f>
        <v>#REF!</v>
      </c>
      <c r="M1114" s="46" t="e">
        <f>+IF(H1114=#REF!,"si","no")</f>
        <v>#REF!</v>
      </c>
    </row>
    <row r="1115" spans="1:13" x14ac:dyDescent="0.2">
      <c r="A1115" s="8" t="s">
        <v>14</v>
      </c>
      <c r="B1115" s="8">
        <v>2008</v>
      </c>
      <c r="C1115" s="8" t="s">
        <v>10</v>
      </c>
      <c r="D1115" s="8" t="s">
        <v>30</v>
      </c>
      <c r="E1115" s="8" t="s">
        <v>31</v>
      </c>
      <c r="F1115" s="15">
        <v>600221.12494500005</v>
      </c>
      <c r="G1115" s="15">
        <v>304.92093586837092</v>
      </c>
      <c r="H1115" s="26">
        <v>0.12590312407615489</v>
      </c>
      <c r="J1115" s="46" t="e">
        <f>+IF(A1115=#REF!,"si","no")</f>
        <v>#REF!</v>
      </c>
      <c r="K1115" s="46" t="e">
        <f>+IF(F1115=#REF!,"si","no")</f>
        <v>#REF!</v>
      </c>
      <c r="L1115" s="46" t="e">
        <f>+IF(G1115=#REF!,"si","no")</f>
        <v>#REF!</v>
      </c>
      <c r="M1115" s="46" t="e">
        <f>+IF(H1115=#REF!,"si","no")</f>
        <v>#REF!</v>
      </c>
    </row>
    <row r="1116" spans="1:13" x14ac:dyDescent="0.2">
      <c r="A1116" s="8" t="s">
        <v>14</v>
      </c>
      <c r="B1116" s="8">
        <v>2008</v>
      </c>
      <c r="C1116" s="8" t="s">
        <v>10</v>
      </c>
      <c r="D1116" s="8" t="s">
        <v>30</v>
      </c>
      <c r="E1116" s="8" t="s">
        <v>32</v>
      </c>
      <c r="F1116" s="15"/>
      <c r="G1116" s="15"/>
      <c r="H1116" s="26"/>
      <c r="J1116" s="46" t="e">
        <f>+IF(A1116=#REF!,"si","no")</f>
        <v>#REF!</v>
      </c>
      <c r="K1116" s="46" t="e">
        <f>+IF(F1116=#REF!,"si","no")</f>
        <v>#REF!</v>
      </c>
      <c r="L1116" s="46" t="e">
        <f>+IF(G1116=#REF!,"si","no")</f>
        <v>#REF!</v>
      </c>
      <c r="M1116" s="46" t="e">
        <f>+IF(H1116=#REF!,"si","no")</f>
        <v>#REF!</v>
      </c>
    </row>
    <row r="1117" spans="1:13" x14ac:dyDescent="0.2">
      <c r="A1117" s="8" t="s">
        <v>14</v>
      </c>
      <c r="B1117" s="8">
        <v>2008</v>
      </c>
      <c r="C1117" s="8" t="s">
        <v>10</v>
      </c>
      <c r="D1117" s="8" t="s">
        <v>30</v>
      </c>
      <c r="E1117" s="8" t="s">
        <v>40</v>
      </c>
      <c r="F1117" s="15">
        <v>600221.12494500005</v>
      </c>
      <c r="G1117" s="15">
        <v>304.92093586837092</v>
      </c>
      <c r="H1117" s="26">
        <v>0.12590312407615489</v>
      </c>
      <c r="J1117" s="46" t="e">
        <f>+IF(A1117=#REF!,"si","no")</f>
        <v>#REF!</v>
      </c>
      <c r="K1117" s="46" t="e">
        <f>+IF(F1117=#REF!,"si","no")</f>
        <v>#REF!</v>
      </c>
      <c r="L1117" s="46" t="e">
        <f>+IF(G1117=#REF!,"si","no")</f>
        <v>#REF!</v>
      </c>
      <c r="M1117" s="46" t="e">
        <f>+IF(H1117=#REF!,"si","no")</f>
        <v>#REF!</v>
      </c>
    </row>
    <row r="1118" spans="1:13" x14ac:dyDescent="0.2">
      <c r="A1118" s="8" t="s">
        <v>14</v>
      </c>
      <c r="B1118" s="8">
        <v>2009</v>
      </c>
      <c r="C1118" s="8" t="s">
        <v>10</v>
      </c>
      <c r="D1118" s="8" t="s">
        <v>30</v>
      </c>
      <c r="E1118" s="8" t="s">
        <v>31</v>
      </c>
      <c r="F1118" s="15">
        <v>5350402.5818548799</v>
      </c>
      <c r="G1118" s="15">
        <v>2480.8522310278286</v>
      </c>
      <c r="H1118" s="26">
        <v>1.0675022971809414</v>
      </c>
      <c r="J1118" s="46" t="e">
        <f>+IF(A1118=#REF!,"si","no")</f>
        <v>#REF!</v>
      </c>
      <c r="K1118" s="46" t="e">
        <f>+IF(F1118=#REF!,"si","no")</f>
        <v>#REF!</v>
      </c>
      <c r="L1118" s="46" t="e">
        <f>+IF(G1118=#REF!,"si","no")</f>
        <v>#REF!</v>
      </c>
      <c r="M1118" s="46" t="e">
        <f>+IF(H1118=#REF!,"si","no")</f>
        <v>#REF!</v>
      </c>
    </row>
    <row r="1119" spans="1:13" x14ac:dyDescent="0.2">
      <c r="A1119" s="8" t="s">
        <v>14</v>
      </c>
      <c r="B1119" s="8">
        <v>2009</v>
      </c>
      <c r="C1119" s="8" t="s">
        <v>10</v>
      </c>
      <c r="D1119" s="8" t="s">
        <v>30</v>
      </c>
      <c r="E1119" s="8" t="s">
        <v>32</v>
      </c>
      <c r="F1119" s="15"/>
      <c r="G1119" s="15"/>
      <c r="H1119" s="26"/>
      <c r="J1119" s="46" t="e">
        <f>+IF(A1119=#REF!,"si","no")</f>
        <v>#REF!</v>
      </c>
      <c r="K1119" s="46" t="e">
        <f>+IF(F1119=#REF!,"si","no")</f>
        <v>#REF!</v>
      </c>
      <c r="L1119" s="46" t="e">
        <f>+IF(G1119=#REF!,"si","no")</f>
        <v>#REF!</v>
      </c>
      <c r="M1119" s="46" t="e">
        <f>+IF(H1119=#REF!,"si","no")</f>
        <v>#REF!</v>
      </c>
    </row>
    <row r="1120" spans="1:13" x14ac:dyDescent="0.2">
      <c r="A1120" s="8" t="s">
        <v>14</v>
      </c>
      <c r="B1120" s="8">
        <v>2009</v>
      </c>
      <c r="C1120" s="8" t="s">
        <v>10</v>
      </c>
      <c r="D1120" s="8" t="s">
        <v>30</v>
      </c>
      <c r="E1120" s="8" t="s">
        <v>40</v>
      </c>
      <c r="F1120" s="15">
        <v>5350402.5818548799</v>
      </c>
      <c r="G1120" s="15">
        <v>2480.8522310278286</v>
      </c>
      <c r="H1120" s="26">
        <v>1.0675022971809414</v>
      </c>
      <c r="J1120" s="46" t="e">
        <f>+IF(A1120=#REF!,"si","no")</f>
        <v>#REF!</v>
      </c>
      <c r="K1120" s="46" t="e">
        <f>+IF(F1120=#REF!,"si","no")</f>
        <v>#REF!</v>
      </c>
      <c r="L1120" s="46" t="e">
        <f>+IF(G1120=#REF!,"si","no")</f>
        <v>#REF!</v>
      </c>
      <c r="M1120" s="46" t="e">
        <f>+IF(H1120=#REF!,"si","no")</f>
        <v>#REF!</v>
      </c>
    </row>
    <row r="1121" spans="1:13" x14ac:dyDescent="0.2">
      <c r="A1121" s="8" t="s">
        <v>14</v>
      </c>
      <c r="B1121" s="8">
        <v>2010</v>
      </c>
      <c r="C1121" s="8" t="s">
        <v>10</v>
      </c>
      <c r="D1121" s="8" t="s">
        <v>30</v>
      </c>
      <c r="E1121" s="8" t="s">
        <v>31</v>
      </c>
      <c r="F1121" s="15">
        <v>457111.49485942005</v>
      </c>
      <c r="G1121" s="15">
        <v>240.78111933448386</v>
      </c>
      <c r="H1121" s="26">
        <v>8.402376982181585E-2</v>
      </c>
      <c r="J1121" s="46" t="e">
        <f>+IF(A1121=#REF!,"si","no")</f>
        <v>#REF!</v>
      </c>
      <c r="K1121" s="46" t="e">
        <f>+IF(F1121=#REF!,"si","no")</f>
        <v>#REF!</v>
      </c>
      <c r="L1121" s="46" t="e">
        <f>+IF(G1121=#REF!,"si","no")</f>
        <v>#REF!</v>
      </c>
      <c r="M1121" s="46" t="e">
        <f>+IF(H1121=#REF!,"si","no")</f>
        <v>#REF!</v>
      </c>
    </row>
    <row r="1122" spans="1:13" x14ac:dyDescent="0.2">
      <c r="A1122" s="8" t="s">
        <v>14</v>
      </c>
      <c r="B1122" s="8">
        <v>2010</v>
      </c>
      <c r="C1122" s="8" t="s">
        <v>10</v>
      </c>
      <c r="D1122" s="8" t="s">
        <v>30</v>
      </c>
      <c r="E1122" s="8" t="s">
        <v>32</v>
      </c>
      <c r="F1122" s="15"/>
      <c r="G1122" s="15"/>
      <c r="H1122" s="26"/>
      <c r="J1122" s="46" t="e">
        <f>+IF(A1122=#REF!,"si","no")</f>
        <v>#REF!</v>
      </c>
      <c r="K1122" s="46" t="e">
        <f>+IF(F1122=#REF!,"si","no")</f>
        <v>#REF!</v>
      </c>
      <c r="L1122" s="46" t="e">
        <f>+IF(G1122=#REF!,"si","no")</f>
        <v>#REF!</v>
      </c>
      <c r="M1122" s="46" t="e">
        <f>+IF(H1122=#REF!,"si","no")</f>
        <v>#REF!</v>
      </c>
    </row>
    <row r="1123" spans="1:13" x14ac:dyDescent="0.2">
      <c r="A1123" s="8" t="s">
        <v>14</v>
      </c>
      <c r="B1123" s="8">
        <v>2010</v>
      </c>
      <c r="C1123" s="8" t="s">
        <v>10</v>
      </c>
      <c r="D1123" s="8" t="s">
        <v>30</v>
      </c>
      <c r="E1123" s="8" t="s">
        <v>40</v>
      </c>
      <c r="F1123" s="15">
        <v>457111.49485942005</v>
      </c>
      <c r="G1123" s="15">
        <v>240.78111933448386</v>
      </c>
      <c r="H1123" s="26">
        <v>8.402376982181585E-2</v>
      </c>
      <c r="J1123" s="46" t="e">
        <f>+IF(A1123=#REF!,"si","no")</f>
        <v>#REF!</v>
      </c>
      <c r="K1123" s="46" t="e">
        <f>+IF(F1123=#REF!,"si","no")</f>
        <v>#REF!</v>
      </c>
      <c r="L1123" s="46" t="e">
        <f>+IF(G1123=#REF!,"si","no")</f>
        <v>#REF!</v>
      </c>
      <c r="M1123" s="46" t="e">
        <f>+IF(H1123=#REF!,"si","no")</f>
        <v>#REF!</v>
      </c>
    </row>
    <row r="1124" spans="1:13" x14ac:dyDescent="0.2">
      <c r="A1124" s="8" t="s">
        <v>14</v>
      </c>
      <c r="B1124" s="8">
        <v>2011</v>
      </c>
      <c r="C1124" s="8" t="s">
        <v>10</v>
      </c>
      <c r="D1124" s="8" t="s">
        <v>30</v>
      </c>
      <c r="E1124" s="8" t="s">
        <v>31</v>
      </c>
      <c r="F1124" s="15">
        <v>400187.87765640003</v>
      </c>
      <c r="G1124" s="15">
        <v>216.55869264216039</v>
      </c>
      <c r="H1124" s="26">
        <v>6.4655217565929388E-2</v>
      </c>
      <c r="J1124" s="46"/>
      <c r="K1124" s="46"/>
      <c r="L1124" s="46"/>
      <c r="M1124" s="46"/>
    </row>
    <row r="1125" spans="1:13" x14ac:dyDescent="0.2">
      <c r="A1125" s="8" t="s">
        <v>14</v>
      </c>
      <c r="B1125" s="8">
        <v>2011</v>
      </c>
      <c r="C1125" s="8" t="s">
        <v>10</v>
      </c>
      <c r="D1125" s="8" t="s">
        <v>30</v>
      </c>
      <c r="E1125" s="8" t="s">
        <v>32</v>
      </c>
      <c r="F1125" s="15"/>
      <c r="G1125" s="15"/>
      <c r="H1125" s="26"/>
      <c r="J1125" s="46" t="e">
        <f>+IF(A1125=#REF!,"si","no")</f>
        <v>#REF!</v>
      </c>
      <c r="K1125" s="46" t="e">
        <f>+IF(F1125=#REF!,"si","no")</f>
        <v>#REF!</v>
      </c>
      <c r="L1125" s="46" t="e">
        <f>+IF(G1125=#REF!,"si","no")</f>
        <v>#REF!</v>
      </c>
      <c r="M1125" s="46" t="e">
        <f>+IF(H1125=#REF!,"si","no")</f>
        <v>#REF!</v>
      </c>
    </row>
    <row r="1126" spans="1:13" x14ac:dyDescent="0.2">
      <c r="A1126" s="8" t="s">
        <v>14</v>
      </c>
      <c r="B1126" s="8">
        <v>2011</v>
      </c>
      <c r="C1126" s="8" t="s">
        <v>10</v>
      </c>
      <c r="D1126" s="8" t="s">
        <v>30</v>
      </c>
      <c r="E1126" s="8" t="s">
        <v>40</v>
      </c>
      <c r="F1126" s="15">
        <v>400187.87765640003</v>
      </c>
      <c r="G1126" s="15">
        <v>216.55869264216039</v>
      </c>
      <c r="H1126" s="26">
        <v>6.4655217565929388E-2</v>
      </c>
      <c r="J1126" s="46" t="e">
        <f>+IF(A1126=#REF!,"si","no")</f>
        <v>#REF!</v>
      </c>
    </row>
    <row r="1127" spans="1:13" x14ac:dyDescent="0.2">
      <c r="A1127" s="8" t="s">
        <v>14</v>
      </c>
      <c r="B1127" s="8">
        <v>2012</v>
      </c>
      <c r="C1127" s="8" t="s">
        <v>10</v>
      </c>
      <c r="D1127" s="8" t="s">
        <v>30</v>
      </c>
      <c r="E1127" s="8" t="s">
        <v>31</v>
      </c>
      <c r="F1127" s="15">
        <v>422778.32227100001</v>
      </c>
      <c r="G1127" s="15">
        <v>235.3020301520769</v>
      </c>
      <c r="H1127" s="26">
        <v>6.343718162581137E-2</v>
      </c>
      <c r="J1127" s="46" t="e">
        <f>+IF(A1127=#REF!,"si","no")</f>
        <v>#REF!</v>
      </c>
    </row>
    <row r="1128" spans="1:13" x14ac:dyDescent="0.2">
      <c r="A1128" s="8" t="s">
        <v>14</v>
      </c>
      <c r="B1128" s="8">
        <v>2012</v>
      </c>
      <c r="C1128" s="8" t="s">
        <v>10</v>
      </c>
      <c r="D1128" s="8" t="s">
        <v>30</v>
      </c>
      <c r="E1128" s="8" t="s">
        <v>32</v>
      </c>
      <c r="F1128" s="15"/>
      <c r="G1128" s="15"/>
      <c r="H1128" s="26"/>
      <c r="J1128" s="46" t="e">
        <f>+IF(A1128=#REF!,"si","no")</f>
        <v>#REF!</v>
      </c>
    </row>
    <row r="1129" spans="1:13" x14ac:dyDescent="0.2">
      <c r="A1129" s="8" t="s">
        <v>14</v>
      </c>
      <c r="B1129" s="8">
        <v>2012</v>
      </c>
      <c r="C1129" s="8" t="s">
        <v>10</v>
      </c>
      <c r="D1129" s="8" t="s">
        <v>30</v>
      </c>
      <c r="E1129" s="8" t="s">
        <v>40</v>
      </c>
      <c r="F1129" s="15">
        <v>422778.32227100001</v>
      </c>
      <c r="G1129" s="15">
        <v>235.3020301520769</v>
      </c>
      <c r="H1129" s="26">
        <v>6.343718162581137E-2</v>
      </c>
      <c r="J1129" s="46" t="e">
        <f>+IF(A1129=#REF!,"si","no")</f>
        <v>#REF!</v>
      </c>
    </row>
    <row r="1130" spans="1:13" x14ac:dyDescent="0.2">
      <c r="A1130" s="8" t="s">
        <v>14</v>
      </c>
      <c r="B1130" s="8">
        <v>2013</v>
      </c>
      <c r="C1130" s="8" t="s">
        <v>10</v>
      </c>
      <c r="D1130" s="8" t="s">
        <v>30</v>
      </c>
      <c r="E1130" s="8" t="s">
        <v>31</v>
      </c>
      <c r="F1130" s="15">
        <v>421347.51908140001</v>
      </c>
      <c r="G1130" s="15">
        <v>225.40582453710715</v>
      </c>
      <c r="H1130" s="26">
        <v>5.8988828841026152E-2</v>
      </c>
      <c r="J1130" s="46" t="e">
        <f>+IF(A1130=#REF!,"si","no")</f>
        <v>#REF!</v>
      </c>
    </row>
    <row r="1131" spans="1:13" x14ac:dyDescent="0.2">
      <c r="A1131" s="8" t="s">
        <v>14</v>
      </c>
      <c r="B1131" s="8">
        <v>2013</v>
      </c>
      <c r="C1131" s="8" t="s">
        <v>10</v>
      </c>
      <c r="D1131" s="8" t="s">
        <v>30</v>
      </c>
      <c r="E1131" s="8" t="s">
        <v>32</v>
      </c>
      <c r="F1131" s="15"/>
      <c r="G1131" s="15"/>
      <c r="H1131" s="26"/>
      <c r="J1131" s="46" t="e">
        <f>+IF(A1131=#REF!,"si","no")</f>
        <v>#REF!</v>
      </c>
    </row>
    <row r="1132" spans="1:13" x14ac:dyDescent="0.2">
      <c r="A1132" s="8" t="s">
        <v>14</v>
      </c>
      <c r="B1132" s="8">
        <v>2013</v>
      </c>
      <c r="C1132" s="8" t="s">
        <v>10</v>
      </c>
      <c r="D1132" s="8" t="s">
        <v>30</v>
      </c>
      <c r="E1132" s="8" t="s">
        <v>40</v>
      </c>
      <c r="F1132" s="15">
        <v>421347.51908140001</v>
      </c>
      <c r="G1132" s="15">
        <v>225.40582453710715</v>
      </c>
      <c r="H1132" s="26">
        <v>5.8988828841026152E-2</v>
      </c>
      <c r="J1132" s="46" t="e">
        <f>+IF(A1132=#REF!,"si","no")</f>
        <v>#REF!</v>
      </c>
    </row>
    <row r="1133" spans="1:13" x14ac:dyDescent="0.2">
      <c r="A1133" s="8" t="s">
        <v>14</v>
      </c>
      <c r="B1133" s="8">
        <v>2014</v>
      </c>
      <c r="C1133" s="8" t="s">
        <v>10</v>
      </c>
      <c r="D1133" s="8" t="s">
        <v>30</v>
      </c>
      <c r="E1133" s="8" t="s">
        <v>31</v>
      </c>
      <c r="F1133" s="15">
        <v>318939.71256952995</v>
      </c>
      <c r="G1133" s="15">
        <v>159.27533965986893</v>
      </c>
      <c r="H1133" s="26">
        <v>4.1792253585701072E-2</v>
      </c>
      <c r="J1133" s="46" t="e">
        <f>+IF(A1133=#REF!,"si","no")</f>
        <v>#REF!</v>
      </c>
    </row>
    <row r="1134" spans="1:13" x14ac:dyDescent="0.2">
      <c r="A1134" s="8" t="s">
        <v>14</v>
      </c>
      <c r="B1134" s="8">
        <v>2014</v>
      </c>
      <c r="C1134" s="8" t="s">
        <v>10</v>
      </c>
      <c r="D1134" s="8" t="s">
        <v>30</v>
      </c>
      <c r="E1134" s="8" t="s">
        <v>32</v>
      </c>
      <c r="F1134" s="15"/>
      <c r="G1134" s="15"/>
      <c r="H1134" s="26"/>
      <c r="J1134" s="46" t="e">
        <f>+IF(A1134=#REF!,"si","no")</f>
        <v>#REF!</v>
      </c>
    </row>
    <row r="1135" spans="1:13" x14ac:dyDescent="0.2">
      <c r="A1135" s="8" t="s">
        <v>14</v>
      </c>
      <c r="B1135" s="8">
        <v>2014</v>
      </c>
      <c r="C1135" s="8" t="s">
        <v>10</v>
      </c>
      <c r="D1135" s="8" t="s">
        <v>30</v>
      </c>
      <c r="E1135" s="8" t="s">
        <v>40</v>
      </c>
      <c r="F1135" s="15">
        <v>318939.71256952995</v>
      </c>
      <c r="G1135" s="15">
        <v>159.27533965986893</v>
      </c>
      <c r="H1135" s="26">
        <v>4.1792253585701072E-2</v>
      </c>
      <c r="J1135" s="46" t="e">
        <f>+IF(A1135=#REF!,"si","no")</f>
        <v>#REF!</v>
      </c>
    </row>
    <row r="1136" spans="1:13" x14ac:dyDescent="0.2">
      <c r="A1136" s="8" t="s">
        <v>14</v>
      </c>
      <c r="B1136" s="8">
        <v>2015</v>
      </c>
      <c r="C1136" s="8" t="s">
        <v>10</v>
      </c>
      <c r="D1136" s="8" t="s">
        <v>30</v>
      </c>
      <c r="E1136" s="8" t="s">
        <v>31</v>
      </c>
      <c r="F1136" s="15">
        <v>369213.34763133002</v>
      </c>
      <c r="G1136" s="15">
        <v>134.48228138439427</v>
      </c>
      <c r="H1136" s="26">
        <v>4.5823046909581548E-2</v>
      </c>
      <c r="J1136" s="46" t="e">
        <f>+IF(A1136=#REF!,"si","no")</f>
        <v>#REF!</v>
      </c>
    </row>
    <row r="1137" spans="1:10" x14ac:dyDescent="0.2">
      <c r="A1137" s="8" t="s">
        <v>14</v>
      </c>
      <c r="B1137" s="8">
        <v>2015</v>
      </c>
      <c r="C1137" s="8" t="s">
        <v>10</v>
      </c>
      <c r="D1137" s="8" t="s">
        <v>30</v>
      </c>
      <c r="E1137" s="8" t="s">
        <v>32</v>
      </c>
      <c r="F1137" s="15"/>
      <c r="G1137" s="15"/>
      <c r="H1137" s="26"/>
      <c r="J1137" s="46" t="e">
        <f>+IF(A1137=#REF!,"si","no")</f>
        <v>#REF!</v>
      </c>
    </row>
    <row r="1138" spans="1:10" x14ac:dyDescent="0.2">
      <c r="A1138" s="8" t="s">
        <v>14</v>
      </c>
      <c r="B1138" s="8">
        <v>2015</v>
      </c>
      <c r="C1138" s="8" t="s">
        <v>10</v>
      </c>
      <c r="D1138" s="8" t="s">
        <v>30</v>
      </c>
      <c r="E1138" s="8" t="s">
        <v>40</v>
      </c>
      <c r="F1138" s="15">
        <v>369213.34763133002</v>
      </c>
      <c r="G1138" s="15">
        <v>134.48228138439427</v>
      </c>
      <c r="H1138" s="26">
        <v>4.5823046909581548E-2</v>
      </c>
      <c r="J1138" s="46" t="e">
        <f>+IF(A1138=#REF!,"si","no")</f>
        <v>#REF!</v>
      </c>
    </row>
    <row r="1139" spans="1:10" x14ac:dyDescent="0.2">
      <c r="A1139" s="8" t="s">
        <v>14</v>
      </c>
      <c r="B1139" s="8">
        <v>2016</v>
      </c>
      <c r="C1139" s="8" t="s">
        <v>10</v>
      </c>
      <c r="D1139" s="8" t="s">
        <v>30</v>
      </c>
      <c r="E1139" s="8" t="s">
        <v>31</v>
      </c>
      <c r="F1139" s="15">
        <v>145998.92661775</v>
      </c>
      <c r="G1139" s="15">
        <v>47.856297445029348</v>
      </c>
      <c r="H1139" s="26">
        <v>1.6920815116138938E-2</v>
      </c>
      <c r="J1139" s="46" t="e">
        <f>+IF(A1139=#REF!,"si","no")</f>
        <v>#REF!</v>
      </c>
    </row>
    <row r="1140" spans="1:10" x14ac:dyDescent="0.2">
      <c r="A1140" s="8" t="s">
        <v>14</v>
      </c>
      <c r="B1140" s="8">
        <v>2016</v>
      </c>
      <c r="C1140" s="8" t="s">
        <v>10</v>
      </c>
      <c r="D1140" s="8" t="s">
        <v>30</v>
      </c>
      <c r="E1140" s="8" t="s">
        <v>32</v>
      </c>
      <c r="F1140" s="15"/>
      <c r="G1140" s="15"/>
      <c r="H1140" s="26"/>
      <c r="J1140" s="46" t="e">
        <f>+IF(A1140=#REF!,"si","no")</f>
        <v>#REF!</v>
      </c>
    </row>
    <row r="1141" spans="1:10" x14ac:dyDescent="0.2">
      <c r="A1141" s="8" t="s">
        <v>14</v>
      </c>
      <c r="B1141" s="8">
        <v>2016</v>
      </c>
      <c r="C1141" s="8" t="s">
        <v>10</v>
      </c>
      <c r="D1141" s="8" t="s">
        <v>30</v>
      </c>
      <c r="E1141" s="8" t="s">
        <v>40</v>
      </c>
      <c r="F1141" s="15">
        <v>145998.92661775</v>
      </c>
      <c r="G1141" s="15">
        <v>47.856297445029348</v>
      </c>
      <c r="H1141" s="26">
        <v>1.6920815116138938E-2</v>
      </c>
      <c r="J1141" s="46" t="e">
        <f>+IF(A1141=#REF!,"si","no")</f>
        <v>#REF!</v>
      </c>
    </row>
    <row r="1142" spans="1:10" x14ac:dyDescent="0.2">
      <c r="A1142" s="8" t="s">
        <v>14</v>
      </c>
      <c r="B1142" s="8">
        <v>2017</v>
      </c>
      <c r="C1142" s="8" t="s">
        <v>10</v>
      </c>
      <c r="D1142" s="8" t="s">
        <v>30</v>
      </c>
      <c r="E1142" s="8" t="s">
        <v>31</v>
      </c>
      <c r="F1142" s="15">
        <v>78253.655342450002</v>
      </c>
      <c r="G1142" s="15">
        <v>26.527843419394369</v>
      </c>
      <c r="H1142" s="26">
        <v>8.5056836346658459E-3</v>
      </c>
      <c r="J1142" s="46" t="e">
        <f>+IF(A1142=#REF!,"si","no")</f>
        <v>#REF!</v>
      </c>
    </row>
    <row r="1143" spans="1:10" x14ac:dyDescent="0.2">
      <c r="A1143" s="8" t="s">
        <v>14</v>
      </c>
      <c r="B1143" s="8">
        <v>2017</v>
      </c>
      <c r="C1143" s="8" t="s">
        <v>10</v>
      </c>
      <c r="D1143" s="8" t="s">
        <v>30</v>
      </c>
      <c r="E1143" s="8" t="s">
        <v>32</v>
      </c>
      <c r="F1143" s="15"/>
      <c r="G1143" s="15"/>
      <c r="H1143" s="26"/>
      <c r="J1143" s="46" t="e">
        <f>+IF(A1143=#REF!,"si","no")</f>
        <v>#REF!</v>
      </c>
    </row>
    <row r="1144" spans="1:10" x14ac:dyDescent="0.2">
      <c r="A1144" s="8" t="s">
        <v>14</v>
      </c>
      <c r="B1144" s="8">
        <v>2017</v>
      </c>
      <c r="C1144" s="8" t="s">
        <v>10</v>
      </c>
      <c r="D1144" s="8" t="s">
        <v>30</v>
      </c>
      <c r="E1144" s="8" t="s">
        <v>40</v>
      </c>
      <c r="F1144" s="15">
        <v>78253.655342450002</v>
      </c>
      <c r="G1144" s="15">
        <v>26.527843419394369</v>
      </c>
      <c r="H1144" s="26">
        <v>8.5056836346658459E-3</v>
      </c>
      <c r="J1144" s="46" t="e">
        <f>+IF(A1144=#REF!,"si","no")</f>
        <v>#REF!</v>
      </c>
    </row>
    <row r="1145" spans="1:10" x14ac:dyDescent="0.2">
      <c r="A1145" s="8" t="s">
        <v>14</v>
      </c>
      <c r="B1145" s="8">
        <v>2018</v>
      </c>
      <c r="C1145" s="8" t="s">
        <v>10</v>
      </c>
      <c r="D1145" s="8" t="s">
        <v>30</v>
      </c>
      <c r="E1145" s="8" t="s">
        <v>31</v>
      </c>
      <c r="F1145" s="15">
        <v>2106724.3160294001</v>
      </c>
      <c r="G1145" s="15">
        <v>712.38491131011313</v>
      </c>
      <c r="H1145" s="26">
        <v>0.21356453042981977</v>
      </c>
      <c r="J1145" s="46" t="e">
        <f>+IF(A1145=#REF!,"si","no")</f>
        <v>#REF!</v>
      </c>
    </row>
    <row r="1146" spans="1:10" x14ac:dyDescent="0.2">
      <c r="A1146" s="8" t="s">
        <v>14</v>
      </c>
      <c r="B1146" s="8">
        <v>2018</v>
      </c>
      <c r="C1146" s="8" t="s">
        <v>10</v>
      </c>
      <c r="D1146" s="8" t="s">
        <v>30</v>
      </c>
      <c r="E1146" s="8" t="s">
        <v>32</v>
      </c>
      <c r="F1146" s="15"/>
      <c r="G1146" s="15"/>
      <c r="H1146" s="26"/>
      <c r="J1146" s="46" t="e">
        <f>+IF(A1146=#REF!,"si","no")</f>
        <v>#REF!</v>
      </c>
    </row>
    <row r="1147" spans="1:10" x14ac:dyDescent="0.2">
      <c r="A1147" s="8" t="s">
        <v>14</v>
      </c>
      <c r="B1147" s="8">
        <v>2018</v>
      </c>
      <c r="C1147" s="8" t="s">
        <v>10</v>
      </c>
      <c r="D1147" s="8" t="s">
        <v>30</v>
      </c>
      <c r="E1147" s="8" t="s">
        <v>40</v>
      </c>
      <c r="F1147" s="15">
        <v>2106724.3160294001</v>
      </c>
      <c r="G1147" s="15">
        <v>712.38491131011313</v>
      </c>
      <c r="H1147" s="26">
        <v>0.21356453042981977</v>
      </c>
      <c r="J1147" s="46" t="e">
        <f>+IF(A1147=#REF!,"si","no")</f>
        <v>#REF!</v>
      </c>
    </row>
    <row r="1148" spans="1:10" x14ac:dyDescent="0.2">
      <c r="A1148" s="8" t="s">
        <v>14</v>
      </c>
      <c r="B1148" s="8">
        <v>2019</v>
      </c>
      <c r="C1148" s="8" t="s">
        <v>10</v>
      </c>
      <c r="D1148" s="8" t="s">
        <v>30</v>
      </c>
      <c r="E1148" s="8" t="s">
        <v>31</v>
      </c>
      <c r="F1148" s="15">
        <v>2061787.2081385204</v>
      </c>
      <c r="G1148" s="15">
        <v>628.32072213469121</v>
      </c>
      <c r="H1148" s="26">
        <v>0.19415627412408892</v>
      </c>
      <c r="J1148" s="46" t="e">
        <f>+IF(A1148=#REF!,"si","no")</f>
        <v>#REF!</v>
      </c>
    </row>
    <row r="1149" spans="1:10" x14ac:dyDescent="0.2">
      <c r="A1149" s="8" t="s">
        <v>14</v>
      </c>
      <c r="B1149" s="8">
        <v>2019</v>
      </c>
      <c r="C1149" s="8" t="s">
        <v>10</v>
      </c>
      <c r="D1149" s="8" t="s">
        <v>30</v>
      </c>
      <c r="E1149" s="8" t="s">
        <v>32</v>
      </c>
      <c r="F1149" s="15"/>
      <c r="G1149" s="15"/>
      <c r="H1149" s="26"/>
      <c r="J1149" s="46" t="e">
        <f>+IF(A1149=#REF!,"si","no")</f>
        <v>#REF!</v>
      </c>
    </row>
    <row r="1150" spans="1:10" x14ac:dyDescent="0.2">
      <c r="A1150" s="8" t="s">
        <v>14</v>
      </c>
      <c r="B1150" s="8">
        <v>2019</v>
      </c>
      <c r="C1150" s="8" t="s">
        <v>10</v>
      </c>
      <c r="D1150" s="8" t="s">
        <v>30</v>
      </c>
      <c r="E1150" s="8" t="s">
        <v>40</v>
      </c>
      <c r="F1150" s="15">
        <v>2061787.2081385204</v>
      </c>
      <c r="G1150" s="15">
        <v>628.32072213469121</v>
      </c>
      <c r="H1150" s="26">
        <v>0.19415627412408892</v>
      </c>
      <c r="J1150" s="46" t="e">
        <f>+IF(A1150=#REF!,"si","no")</f>
        <v>#REF!</v>
      </c>
    </row>
    <row r="1151" spans="1:10" x14ac:dyDescent="0.2">
      <c r="A1151" s="8" t="s">
        <v>14</v>
      </c>
      <c r="B1151" s="8">
        <v>2008</v>
      </c>
      <c r="C1151" s="8" t="s">
        <v>10</v>
      </c>
      <c r="D1151" s="8" t="s">
        <v>33</v>
      </c>
      <c r="E1151" s="8" t="s">
        <v>34</v>
      </c>
      <c r="F1151" s="15">
        <v>100265.690338</v>
      </c>
      <c r="G1151" s="15">
        <v>50.936408038208818</v>
      </c>
      <c r="H1151" s="26">
        <v>2.1031854972387538E-2</v>
      </c>
      <c r="J1151" s="46" t="e">
        <f>+IF(A1151=#REF!,"si","no")</f>
        <v>#REF!</v>
      </c>
    </row>
    <row r="1152" spans="1:10" x14ac:dyDescent="0.2">
      <c r="A1152" s="8" t="s">
        <v>14</v>
      </c>
      <c r="B1152" s="8">
        <v>2008</v>
      </c>
      <c r="C1152" s="8" t="s">
        <v>10</v>
      </c>
      <c r="D1152" s="8" t="s">
        <v>33</v>
      </c>
      <c r="E1152" s="8" t="s">
        <v>35</v>
      </c>
      <c r="F1152" s="15">
        <v>5440394.0845147297</v>
      </c>
      <c r="G1152" s="15">
        <v>2763.7981850355391</v>
      </c>
      <c r="H1152" s="26">
        <v>1.1411837787425465</v>
      </c>
      <c r="J1152" s="46" t="e">
        <f>+IF(A1152=#REF!,"si","no")</f>
        <v>#REF!</v>
      </c>
    </row>
    <row r="1153" spans="1:10" x14ac:dyDescent="0.2">
      <c r="A1153" s="8" t="s">
        <v>14</v>
      </c>
      <c r="B1153" s="8">
        <v>2008</v>
      </c>
      <c r="C1153" s="8" t="s">
        <v>10</v>
      </c>
      <c r="D1153" s="8" t="s">
        <v>33</v>
      </c>
      <c r="E1153" s="8" t="s">
        <v>36</v>
      </c>
      <c r="F1153" s="15">
        <v>41044.138597999998</v>
      </c>
      <c r="G1153" s="15">
        <v>20.851010790998217</v>
      </c>
      <c r="H1153" s="26">
        <v>8.6094691768411388E-3</v>
      </c>
      <c r="J1153" s="46" t="e">
        <f>+IF(A1153=#REF!,"si","no")</f>
        <v>#REF!</v>
      </c>
    </row>
    <row r="1154" spans="1:10" x14ac:dyDescent="0.2">
      <c r="A1154" s="8" t="s">
        <v>14</v>
      </c>
      <c r="B1154" s="8">
        <v>2008</v>
      </c>
      <c r="C1154" s="8" t="s">
        <v>10</v>
      </c>
      <c r="D1154" s="8" t="s">
        <v>33</v>
      </c>
      <c r="E1154" s="8" t="s">
        <v>42</v>
      </c>
      <c r="F1154" s="15">
        <v>90782.862894999998</v>
      </c>
      <c r="G1154" s="15">
        <v>46.118995757255213</v>
      </c>
      <c r="H1154" s="26">
        <v>1.9042725382424842E-2</v>
      </c>
      <c r="J1154" s="46" t="e">
        <f>+IF(A1154=#REF!,"si","no")</f>
        <v>#REF!</v>
      </c>
    </row>
    <row r="1155" spans="1:10" x14ac:dyDescent="0.2">
      <c r="A1155" s="8" t="s">
        <v>14</v>
      </c>
      <c r="B1155" s="8">
        <v>2008</v>
      </c>
      <c r="C1155" s="8" t="s">
        <v>10</v>
      </c>
      <c r="D1155" s="8" t="s">
        <v>33</v>
      </c>
      <c r="E1155" s="8" t="s">
        <v>40</v>
      </c>
      <c r="F1155" s="15">
        <v>5672486.7763457289</v>
      </c>
      <c r="G1155" s="15">
        <v>2881.7045996220008</v>
      </c>
      <c r="H1155" s="26">
        <v>1.1898678282741997</v>
      </c>
      <c r="J1155" s="46" t="e">
        <f>+IF(A1155=#REF!,"si","no")</f>
        <v>#REF!</v>
      </c>
    </row>
    <row r="1156" spans="1:10" x14ac:dyDescent="0.2">
      <c r="A1156" s="8" t="s">
        <v>14</v>
      </c>
      <c r="B1156" s="8">
        <v>2009</v>
      </c>
      <c r="C1156" s="8" t="s">
        <v>10</v>
      </c>
      <c r="D1156" s="8" t="s">
        <v>33</v>
      </c>
      <c r="E1156" s="8" t="s">
        <v>34</v>
      </c>
      <c r="F1156" s="15">
        <v>123208.70513</v>
      </c>
      <c r="G1156" s="15">
        <v>57.128895691030998</v>
      </c>
      <c r="H1156" s="26">
        <v>2.4582369970628803E-2</v>
      </c>
      <c r="J1156" s="46" t="e">
        <f>+IF(A1156=#REF!,"si","no")</f>
        <v>#REF!</v>
      </c>
    </row>
    <row r="1157" spans="1:10" x14ac:dyDescent="0.2">
      <c r="A1157" s="8" t="s">
        <v>14</v>
      </c>
      <c r="B1157" s="8">
        <v>2009</v>
      </c>
      <c r="C1157" s="8" t="s">
        <v>10</v>
      </c>
      <c r="D1157" s="8" t="s">
        <v>33</v>
      </c>
      <c r="E1157" s="8" t="s">
        <v>35</v>
      </c>
      <c r="F1157" s="15">
        <v>6530349.3675424559</v>
      </c>
      <c r="G1157" s="15">
        <v>3027.9650082409985</v>
      </c>
      <c r="H1157" s="26">
        <v>1.3029230687962388</v>
      </c>
      <c r="J1157" s="46" t="e">
        <f>+IF(A1157=#REF!,"si","no")</f>
        <v>#REF!</v>
      </c>
    </row>
    <row r="1158" spans="1:10" x14ac:dyDescent="0.2">
      <c r="A1158" s="8" t="s">
        <v>14</v>
      </c>
      <c r="B1158" s="8">
        <v>2009</v>
      </c>
      <c r="C1158" s="8" t="s">
        <v>10</v>
      </c>
      <c r="D1158" s="8" t="s">
        <v>33</v>
      </c>
      <c r="E1158" s="8" t="s">
        <v>36</v>
      </c>
      <c r="F1158" s="15">
        <v>20692.318778000001</v>
      </c>
      <c r="G1158" s="15">
        <v>9.5945275930514438</v>
      </c>
      <c r="H1158" s="26">
        <v>4.1284926679026586E-3</v>
      </c>
      <c r="J1158" s="46" t="e">
        <f>+IF(A1158=#REF!,"si","no")</f>
        <v>#REF!</v>
      </c>
    </row>
    <row r="1159" spans="1:10" x14ac:dyDescent="0.2">
      <c r="A1159" s="8" t="s">
        <v>14</v>
      </c>
      <c r="B1159" s="8">
        <v>2009</v>
      </c>
      <c r="C1159" s="8" t="s">
        <v>10</v>
      </c>
      <c r="D1159" s="8" t="s">
        <v>33</v>
      </c>
      <c r="E1159" s="8" t="s">
        <v>42</v>
      </c>
      <c r="F1159" s="15">
        <v>91403.353000999996</v>
      </c>
      <c r="G1159" s="15">
        <v>42.381523398813549</v>
      </c>
      <c r="H1159" s="26">
        <v>1.8236625712897522E-2</v>
      </c>
      <c r="J1159" s="46" t="e">
        <f>+IF(A1159=#REF!,"si","no")</f>
        <v>#REF!</v>
      </c>
    </row>
    <row r="1160" spans="1:10" x14ac:dyDescent="0.2">
      <c r="A1160" s="8" t="s">
        <v>14</v>
      </c>
      <c r="B1160" s="8">
        <v>2009</v>
      </c>
      <c r="C1160" s="8" t="s">
        <v>10</v>
      </c>
      <c r="D1160" s="8" t="s">
        <v>33</v>
      </c>
      <c r="E1160" s="8" t="s">
        <v>40</v>
      </c>
      <c r="F1160" s="15">
        <v>6765653.7444514558</v>
      </c>
      <c r="G1160" s="15">
        <v>3137.0699549238948</v>
      </c>
      <c r="H1160" s="26">
        <v>1.3498705571476679</v>
      </c>
      <c r="J1160" s="46" t="e">
        <f>+IF(A1160=#REF!,"si","no")</f>
        <v>#REF!</v>
      </c>
    </row>
    <row r="1161" spans="1:10" x14ac:dyDescent="0.2">
      <c r="A1161" s="8" t="s">
        <v>14</v>
      </c>
      <c r="B1161" s="8">
        <v>2010</v>
      </c>
      <c r="C1161" s="8" t="s">
        <v>10</v>
      </c>
      <c r="D1161" s="8" t="s">
        <v>33</v>
      </c>
      <c r="E1161" s="8" t="s">
        <v>34</v>
      </c>
      <c r="F1161" s="15">
        <v>125885.172712</v>
      </c>
      <c r="G1161" s="15">
        <v>66.309364638778007</v>
      </c>
      <c r="H1161" s="26">
        <v>2.3139533559937225E-2</v>
      </c>
      <c r="J1161" s="46" t="e">
        <f>+IF(A1161=#REF!,"si","no")</f>
        <v>#REF!</v>
      </c>
    </row>
    <row r="1162" spans="1:10" x14ac:dyDescent="0.2">
      <c r="A1162" s="8" t="s">
        <v>14</v>
      </c>
      <c r="B1162" s="8">
        <v>2010</v>
      </c>
      <c r="C1162" s="8" t="s">
        <v>10</v>
      </c>
      <c r="D1162" s="8" t="s">
        <v>33</v>
      </c>
      <c r="E1162" s="8" t="s">
        <v>35</v>
      </c>
      <c r="F1162" s="15">
        <v>6699922.2184524117</v>
      </c>
      <c r="G1162" s="15">
        <v>3529.1494293073456</v>
      </c>
      <c r="H1162" s="26">
        <v>1.2315435700877433</v>
      </c>
      <c r="J1162" s="46" t="e">
        <f>+IF(A1162=#REF!,"si","no")</f>
        <v>#REF!</v>
      </c>
    </row>
    <row r="1163" spans="1:10" x14ac:dyDescent="0.2">
      <c r="A1163" s="8" t="s">
        <v>14</v>
      </c>
      <c r="B1163" s="8">
        <v>2010</v>
      </c>
      <c r="C1163" s="8" t="s">
        <v>10</v>
      </c>
      <c r="D1163" s="8" t="s">
        <v>33</v>
      </c>
      <c r="E1163" s="8" t="s">
        <v>36</v>
      </c>
      <c r="F1163" s="15">
        <v>29131.348935999999</v>
      </c>
      <c r="G1163" s="15">
        <v>15.344787613994862</v>
      </c>
      <c r="H1163" s="26">
        <v>5.3547674585392724E-3</v>
      </c>
      <c r="J1163" s="46" t="e">
        <f>+IF(A1163=#REF!,"si","no")</f>
        <v>#REF!</v>
      </c>
    </row>
    <row r="1164" spans="1:10" x14ac:dyDescent="0.2">
      <c r="A1164" s="8" t="s">
        <v>14</v>
      </c>
      <c r="B1164" s="8">
        <v>2010</v>
      </c>
      <c r="C1164" s="8" t="s">
        <v>10</v>
      </c>
      <c r="D1164" s="8" t="s">
        <v>33</v>
      </c>
      <c r="E1164" s="8" t="s">
        <v>42</v>
      </c>
      <c r="F1164" s="15">
        <v>53290.101406000002</v>
      </c>
      <c r="G1164" s="15">
        <v>28.070285718653722</v>
      </c>
      <c r="H1164" s="26">
        <v>9.7954990514863786E-3</v>
      </c>
      <c r="J1164" s="46" t="e">
        <f>+IF(A1164=#REF!,"si","no")</f>
        <v>#REF!</v>
      </c>
    </row>
    <row r="1165" spans="1:10" x14ac:dyDescent="0.2">
      <c r="A1165" s="8" t="s">
        <v>14</v>
      </c>
      <c r="B1165" s="8">
        <v>2010</v>
      </c>
      <c r="C1165" s="8" t="s">
        <v>10</v>
      </c>
      <c r="D1165" s="8" t="s">
        <v>33</v>
      </c>
      <c r="E1165" s="8" t="s">
        <v>40</v>
      </c>
      <c r="F1165" s="15">
        <v>6908228.8415064113</v>
      </c>
      <c r="G1165" s="15">
        <v>3638.8738672787722</v>
      </c>
      <c r="H1165" s="26">
        <v>1.269833370157706</v>
      </c>
      <c r="J1165" s="46" t="e">
        <f>+IF(A1165=#REF!,"si","no")</f>
        <v>#REF!</v>
      </c>
    </row>
    <row r="1166" spans="1:10" x14ac:dyDescent="0.2">
      <c r="A1166" s="8" t="s">
        <v>14</v>
      </c>
      <c r="B1166" s="8">
        <v>2011</v>
      </c>
      <c r="C1166" s="8" t="s">
        <v>10</v>
      </c>
      <c r="D1166" s="8" t="s">
        <v>33</v>
      </c>
      <c r="E1166" s="8" t="s">
        <v>34</v>
      </c>
      <c r="F1166" s="15">
        <v>90108.085630000001</v>
      </c>
      <c r="G1166" s="15">
        <v>48.761320144922095</v>
      </c>
      <c r="H1166" s="26">
        <v>1.4558056868127306E-2</v>
      </c>
      <c r="J1166" s="46" t="e">
        <f>+IF(A1166=#REF!,"si","no")</f>
        <v>#REF!</v>
      </c>
    </row>
    <row r="1167" spans="1:10" x14ac:dyDescent="0.2">
      <c r="A1167" s="8" t="s">
        <v>14</v>
      </c>
      <c r="B1167" s="8">
        <v>2011</v>
      </c>
      <c r="C1167" s="8" t="s">
        <v>10</v>
      </c>
      <c r="D1167" s="8" t="s">
        <v>33</v>
      </c>
      <c r="E1167" s="8" t="s">
        <v>35</v>
      </c>
      <c r="F1167" s="15">
        <v>7498546.3383920025</v>
      </c>
      <c r="G1167" s="15">
        <v>4057.7825627019238</v>
      </c>
      <c r="H1167" s="26">
        <v>1.2114813366565866</v>
      </c>
      <c r="J1167" s="46" t="e">
        <f>+IF(A1167=#REF!,"si","no")</f>
        <v>#REF!</v>
      </c>
    </row>
    <row r="1168" spans="1:10" x14ac:dyDescent="0.2">
      <c r="A1168" s="8" t="s">
        <v>14</v>
      </c>
      <c r="B1168" s="8">
        <v>2011</v>
      </c>
      <c r="C1168" s="8" t="s">
        <v>10</v>
      </c>
      <c r="D1168" s="8" t="s">
        <v>33</v>
      </c>
      <c r="E1168" s="8" t="s">
        <v>36</v>
      </c>
      <c r="F1168" s="15">
        <v>35264.80298</v>
      </c>
      <c r="G1168" s="15">
        <v>19.083285766564817</v>
      </c>
      <c r="H1168" s="26">
        <v>5.6974577102237491E-3</v>
      </c>
      <c r="J1168" s="46" t="e">
        <f>+IF(A1168=#REF!,"si","no")</f>
        <v>#REF!</v>
      </c>
    </row>
    <row r="1169" spans="1:10" x14ac:dyDescent="0.2">
      <c r="A1169" s="8" t="s">
        <v>14</v>
      </c>
      <c r="B1169" s="8">
        <v>2011</v>
      </c>
      <c r="C1169" s="8" t="s">
        <v>10</v>
      </c>
      <c r="D1169" s="8" t="s">
        <v>33</v>
      </c>
      <c r="E1169" s="8" t="s">
        <v>42</v>
      </c>
      <c r="F1169" s="15">
        <v>71164.253005999999</v>
      </c>
      <c r="G1169" s="15">
        <v>38.510006060371794</v>
      </c>
      <c r="H1169" s="26">
        <v>1.1497450367475391E-2</v>
      </c>
      <c r="J1169" s="46" t="e">
        <f>+IF(A1169=#REF!,"si","no")</f>
        <v>#REF!</v>
      </c>
    </row>
    <row r="1170" spans="1:10" x14ac:dyDescent="0.2">
      <c r="A1170" s="8" t="s">
        <v>14</v>
      </c>
      <c r="B1170" s="8">
        <v>2011</v>
      </c>
      <c r="C1170" s="8" t="s">
        <v>10</v>
      </c>
      <c r="D1170" s="8" t="s">
        <v>33</v>
      </c>
      <c r="E1170" s="8" t="s">
        <v>40</v>
      </c>
      <c r="F1170" s="15">
        <v>7695083.4800080024</v>
      </c>
      <c r="G1170" s="15">
        <v>4164.1371746737823</v>
      </c>
      <c r="H1170" s="26">
        <v>1.243234301602413</v>
      </c>
      <c r="J1170" s="46" t="e">
        <f>+IF(A1170=#REF!,"si","no")</f>
        <v>#REF!</v>
      </c>
    </row>
    <row r="1171" spans="1:10" x14ac:dyDescent="0.2">
      <c r="A1171" s="8" t="s">
        <v>14</v>
      </c>
      <c r="B1171" s="8">
        <v>2012</v>
      </c>
      <c r="C1171" s="8" t="s">
        <v>10</v>
      </c>
      <c r="D1171" s="8" t="s">
        <v>33</v>
      </c>
      <c r="E1171" s="8" t="s">
        <v>34</v>
      </c>
      <c r="F1171" s="15">
        <v>212324.54737799999</v>
      </c>
      <c r="G1171" s="15">
        <v>118.17161480937929</v>
      </c>
      <c r="H1171" s="26">
        <v>3.1858943957402346E-2</v>
      </c>
      <c r="J1171" s="46" t="e">
        <f>+IF(A1171=#REF!,"si","no")</f>
        <v>#REF!</v>
      </c>
    </row>
    <row r="1172" spans="1:10" x14ac:dyDescent="0.2">
      <c r="A1172" s="8" t="s">
        <v>14</v>
      </c>
      <c r="B1172" s="8">
        <v>2012</v>
      </c>
      <c r="C1172" s="8" t="s">
        <v>10</v>
      </c>
      <c r="D1172" s="8" t="s">
        <v>33</v>
      </c>
      <c r="E1172" s="8" t="s">
        <v>35</v>
      </c>
      <c r="F1172" s="15">
        <v>9126900.5127229989</v>
      </c>
      <c r="G1172" s="15">
        <v>5079.679128541411</v>
      </c>
      <c r="H1172" s="26">
        <v>1.3694761888363605</v>
      </c>
      <c r="J1172" s="46" t="e">
        <f>+IF(A1172=#REF!,"si","no")</f>
        <v>#REF!</v>
      </c>
    </row>
    <row r="1173" spans="1:10" x14ac:dyDescent="0.2">
      <c r="A1173" s="8" t="s">
        <v>14</v>
      </c>
      <c r="B1173" s="8">
        <v>2012</v>
      </c>
      <c r="C1173" s="8" t="s">
        <v>10</v>
      </c>
      <c r="D1173" s="8" t="s">
        <v>33</v>
      </c>
      <c r="E1173" s="8" t="s">
        <v>36</v>
      </c>
      <c r="F1173" s="15">
        <v>41024.23416</v>
      </c>
      <c r="G1173" s="15">
        <v>22.832498912029308</v>
      </c>
      <c r="H1173" s="26">
        <v>6.155617864909267E-3</v>
      </c>
      <c r="J1173" s="46" t="e">
        <f>+IF(A1173=#REF!,"si","no")</f>
        <v>#REF!</v>
      </c>
    </row>
    <row r="1174" spans="1:10" x14ac:dyDescent="0.2">
      <c r="A1174" s="8" t="s">
        <v>14</v>
      </c>
      <c r="B1174" s="8">
        <v>2012</v>
      </c>
      <c r="C1174" s="8" t="s">
        <v>10</v>
      </c>
      <c r="D1174" s="8" t="s">
        <v>33</v>
      </c>
      <c r="E1174" s="8" t="s">
        <v>42</v>
      </c>
      <c r="F1174" s="15">
        <v>37917.615933000001</v>
      </c>
      <c r="G1174" s="15">
        <v>21.103475598360021</v>
      </c>
      <c r="H1174" s="26">
        <v>5.6894749849961132E-3</v>
      </c>
      <c r="J1174" s="46" t="e">
        <f>+IF(A1174=#REF!,"si","no")</f>
        <v>#REF!</v>
      </c>
    </row>
    <row r="1175" spans="1:10" x14ac:dyDescent="0.2">
      <c r="A1175" s="8" t="s">
        <v>14</v>
      </c>
      <c r="B1175" s="8">
        <v>2012</v>
      </c>
      <c r="C1175" s="8" t="s">
        <v>10</v>
      </c>
      <c r="D1175" s="8" t="s">
        <v>33</v>
      </c>
      <c r="E1175" s="8" t="s">
        <v>40</v>
      </c>
      <c r="F1175" s="15">
        <v>9418166.9101939984</v>
      </c>
      <c r="G1175" s="15">
        <v>5241.7867178611796</v>
      </c>
      <c r="H1175" s="26">
        <v>1.4131802256436683</v>
      </c>
      <c r="J1175" s="46" t="e">
        <f>+IF(A1175=#REF!,"si","no")</f>
        <v>#REF!</v>
      </c>
    </row>
    <row r="1176" spans="1:10" x14ac:dyDescent="0.2">
      <c r="A1176" s="8" t="s">
        <v>14</v>
      </c>
      <c r="B1176" s="8">
        <v>2013</v>
      </c>
      <c r="C1176" s="8" t="s">
        <v>10</v>
      </c>
      <c r="D1176" s="8" t="s">
        <v>33</v>
      </c>
      <c r="E1176" s="8" t="s">
        <v>34</v>
      </c>
      <c r="F1176" s="15">
        <v>360160.36634499999</v>
      </c>
      <c r="G1176" s="15">
        <v>192.67289034612239</v>
      </c>
      <c r="H1176" s="26">
        <v>5.0422601874966971E-2</v>
      </c>
      <c r="J1176" s="46" t="e">
        <f>+IF(A1176=#REF!,"si","no")</f>
        <v>#REF!</v>
      </c>
    </row>
    <row r="1177" spans="1:10" x14ac:dyDescent="0.2">
      <c r="A1177" s="8" t="s">
        <v>14</v>
      </c>
      <c r="B1177" s="8">
        <v>2013</v>
      </c>
      <c r="C1177" s="8" t="s">
        <v>10</v>
      </c>
      <c r="D1177" s="8" t="s">
        <v>33</v>
      </c>
      <c r="E1177" s="8" t="s">
        <v>35</v>
      </c>
      <c r="F1177" s="15">
        <v>14268426.838202002</v>
      </c>
      <c r="G1177" s="15">
        <v>7633.0970770258091</v>
      </c>
      <c r="H1177" s="26">
        <v>1.9975857231208674</v>
      </c>
      <c r="J1177" s="46"/>
    </row>
    <row r="1178" spans="1:10" x14ac:dyDescent="0.2">
      <c r="A1178" s="8" t="s">
        <v>14</v>
      </c>
      <c r="B1178" s="8">
        <v>2013</v>
      </c>
      <c r="C1178" s="8" t="s">
        <v>10</v>
      </c>
      <c r="D1178" s="8" t="s">
        <v>33</v>
      </c>
      <c r="E1178" s="8" t="s">
        <v>36</v>
      </c>
      <c r="F1178" s="15">
        <v>34710.043316000003</v>
      </c>
      <c r="G1178" s="15">
        <v>18.568629406953264</v>
      </c>
      <c r="H1178" s="26">
        <v>4.8594205768577722E-3</v>
      </c>
      <c r="J1178" s="46"/>
    </row>
    <row r="1179" spans="1:10" x14ac:dyDescent="0.2">
      <c r="A1179" s="8" t="s">
        <v>14</v>
      </c>
      <c r="B1179" s="8">
        <v>2013</v>
      </c>
      <c r="C1179" s="8" t="s">
        <v>10</v>
      </c>
      <c r="D1179" s="8" t="s">
        <v>33</v>
      </c>
      <c r="E1179" s="8" t="s">
        <v>42</v>
      </c>
      <c r="F1179" s="15">
        <v>137210.85639</v>
      </c>
      <c r="G1179" s="15">
        <v>73.40289148363432</v>
      </c>
      <c r="H1179" s="26">
        <v>1.9209577263837336E-2</v>
      </c>
      <c r="J1179" s="46"/>
    </row>
    <row r="1180" spans="1:10" x14ac:dyDescent="0.2">
      <c r="A1180" s="8" t="s">
        <v>14</v>
      </c>
      <c r="B1180" s="8">
        <v>2013</v>
      </c>
      <c r="C1180" s="8" t="s">
        <v>10</v>
      </c>
      <c r="D1180" s="8" t="s">
        <v>33</v>
      </c>
      <c r="E1180" s="8" t="s">
        <v>40</v>
      </c>
      <c r="F1180" s="15">
        <v>14800508.104253</v>
      </c>
      <c r="G1180" s="15">
        <v>7917.741488262518</v>
      </c>
      <c r="H1180" s="26">
        <v>2.0720773228365292</v>
      </c>
      <c r="J1180" s="46"/>
    </row>
    <row r="1181" spans="1:10" x14ac:dyDescent="0.2">
      <c r="A1181" s="8" t="s">
        <v>14</v>
      </c>
      <c r="B1181" s="8">
        <v>2014</v>
      </c>
      <c r="C1181" s="8" t="s">
        <v>10</v>
      </c>
      <c r="D1181" s="8" t="s">
        <v>33</v>
      </c>
      <c r="E1181" s="8" t="s">
        <v>34</v>
      </c>
      <c r="F1181" s="15">
        <v>543332.05651699996</v>
      </c>
      <c r="G1181" s="15">
        <v>271.33465805383014</v>
      </c>
      <c r="H1181" s="26">
        <v>7.1195496177819853E-2</v>
      </c>
      <c r="J1181" s="46" t="e">
        <f>+IF(A1181=#REF!,"si","no")</f>
        <v>#REF!</v>
      </c>
    </row>
    <row r="1182" spans="1:10" x14ac:dyDescent="0.2">
      <c r="A1182" s="8" t="s">
        <v>14</v>
      </c>
      <c r="B1182" s="8">
        <v>2014</v>
      </c>
      <c r="C1182" s="8" t="s">
        <v>10</v>
      </c>
      <c r="D1182" s="8" t="s">
        <v>33</v>
      </c>
      <c r="E1182" s="8" t="s">
        <v>35</v>
      </c>
      <c r="F1182" s="15">
        <v>9040613.1438238826</v>
      </c>
      <c r="G1182" s="15">
        <v>4514.7928353453672</v>
      </c>
      <c r="H1182" s="26">
        <v>1.1846364130479432</v>
      </c>
      <c r="J1182" s="46" t="e">
        <f>+IF(A1182=#REF!,"si","no")</f>
        <v>#REF!</v>
      </c>
    </row>
    <row r="1183" spans="1:10" x14ac:dyDescent="0.2">
      <c r="A1183" s="8" t="s">
        <v>14</v>
      </c>
      <c r="B1183" s="8">
        <v>2014</v>
      </c>
      <c r="C1183" s="8" t="s">
        <v>10</v>
      </c>
      <c r="D1183" s="8" t="s">
        <v>33</v>
      </c>
      <c r="E1183" s="8" t="s">
        <v>36</v>
      </c>
      <c r="F1183" s="15">
        <v>73847.509218000007</v>
      </c>
      <c r="G1183" s="15">
        <v>36.878716102711977</v>
      </c>
      <c r="H1183" s="26">
        <v>9.6766056727358475E-3</v>
      </c>
      <c r="J1183" s="46" t="e">
        <f>+IF(A1183=#REF!,"si","no")</f>
        <v>#REF!</v>
      </c>
    </row>
    <row r="1184" spans="1:10" x14ac:dyDescent="0.2">
      <c r="A1184" s="8" t="s">
        <v>14</v>
      </c>
      <c r="B1184" s="8">
        <v>2014</v>
      </c>
      <c r="C1184" s="8" t="s">
        <v>10</v>
      </c>
      <c r="D1184" s="8" t="s">
        <v>33</v>
      </c>
      <c r="E1184" s="8" t="s">
        <v>42</v>
      </c>
      <c r="F1184" s="15">
        <v>70864.33977377</v>
      </c>
      <c r="G1184" s="15">
        <v>35.388950771625794</v>
      </c>
      <c r="H1184" s="26">
        <v>9.2857061735861571E-3</v>
      </c>
      <c r="J1184" s="46" t="e">
        <f>+IF(A1184=#REF!,"si","no")</f>
        <v>#REF!</v>
      </c>
    </row>
    <row r="1185" spans="1:10" x14ac:dyDescent="0.2">
      <c r="A1185" s="8" t="s">
        <v>14</v>
      </c>
      <c r="B1185" s="8">
        <v>2014</v>
      </c>
      <c r="C1185" s="8" t="s">
        <v>10</v>
      </c>
      <c r="D1185" s="8" t="s">
        <v>33</v>
      </c>
      <c r="E1185" s="8" t="s">
        <v>40</v>
      </c>
      <c r="F1185" s="15">
        <v>9728657.0493326522</v>
      </c>
      <c r="G1185" s="15">
        <v>4858.3951602735342</v>
      </c>
      <c r="H1185" s="26">
        <v>1.2747942210720848</v>
      </c>
      <c r="J1185" s="46" t="e">
        <f>+IF(A1185=#REF!,"si","no")</f>
        <v>#REF!</v>
      </c>
    </row>
    <row r="1186" spans="1:10" x14ac:dyDescent="0.2">
      <c r="A1186" s="8" t="s">
        <v>14</v>
      </c>
      <c r="B1186" s="8">
        <v>2015</v>
      </c>
      <c r="C1186" s="8" t="s">
        <v>10</v>
      </c>
      <c r="D1186" s="8" t="s">
        <v>33</v>
      </c>
      <c r="E1186" s="8" t="s">
        <v>34</v>
      </c>
      <c r="F1186" s="15">
        <v>402200.63232899999</v>
      </c>
      <c r="G1186" s="15">
        <v>146.49757100292899</v>
      </c>
      <c r="H1186" s="26">
        <v>4.9917096877759859E-2</v>
      </c>
      <c r="J1186" s="46" t="e">
        <f>+IF(A1186=#REF!,"si","no")</f>
        <v>#REF!</v>
      </c>
    </row>
    <row r="1187" spans="1:10" x14ac:dyDescent="0.2">
      <c r="A1187" s="8" t="s">
        <v>14</v>
      </c>
      <c r="B1187" s="8">
        <v>2015</v>
      </c>
      <c r="C1187" s="8" t="s">
        <v>10</v>
      </c>
      <c r="D1187" s="8" t="s">
        <v>33</v>
      </c>
      <c r="E1187" s="8" t="s">
        <v>35</v>
      </c>
      <c r="F1187" s="15">
        <v>10873605.491026998</v>
      </c>
      <c r="G1187" s="15">
        <v>3960.602406951285</v>
      </c>
      <c r="H1187" s="26">
        <v>1.3495225394428105</v>
      </c>
      <c r="J1187" s="46" t="e">
        <f>+IF(A1187=#REF!,"si","no")</f>
        <v>#REF!</v>
      </c>
    </row>
    <row r="1188" spans="1:10" x14ac:dyDescent="0.2">
      <c r="A1188" s="8" t="s">
        <v>14</v>
      </c>
      <c r="B1188" s="8">
        <v>2015</v>
      </c>
      <c r="C1188" s="8" t="s">
        <v>10</v>
      </c>
      <c r="D1188" s="8" t="s">
        <v>33</v>
      </c>
      <c r="E1188" s="8" t="s">
        <v>36</v>
      </c>
      <c r="F1188" s="15">
        <v>67618.351395000005</v>
      </c>
      <c r="G1188" s="15">
        <v>24.629310444462387</v>
      </c>
      <c r="H1188" s="26">
        <v>8.3921096238795054E-3</v>
      </c>
      <c r="J1188" s="46" t="e">
        <f>+IF(A1188=#REF!,"si","no")</f>
        <v>#REF!</v>
      </c>
    </row>
    <row r="1189" spans="1:10" x14ac:dyDescent="0.2">
      <c r="A1189" s="8" t="s">
        <v>14</v>
      </c>
      <c r="B1189" s="8">
        <v>2015</v>
      </c>
      <c r="C1189" s="8" t="s">
        <v>10</v>
      </c>
      <c r="D1189" s="8" t="s">
        <v>33</v>
      </c>
      <c r="E1189" s="8" t="s">
        <v>42</v>
      </c>
      <c r="F1189" s="15">
        <v>43785.147165000002</v>
      </c>
      <c r="G1189" s="15">
        <v>15.948303384146078</v>
      </c>
      <c r="H1189" s="26">
        <v>5.4341720453945849E-3</v>
      </c>
      <c r="J1189" s="46" t="e">
        <f>+IF(A1189=#REF!,"si","no")</f>
        <v>#REF!</v>
      </c>
    </row>
    <row r="1190" spans="1:10" x14ac:dyDescent="0.2">
      <c r="A1190" s="8" t="s">
        <v>14</v>
      </c>
      <c r="B1190" s="8">
        <v>2015</v>
      </c>
      <c r="C1190" s="8" t="s">
        <v>10</v>
      </c>
      <c r="D1190" s="8" t="s">
        <v>33</v>
      </c>
      <c r="E1190" s="8" t="s">
        <v>40</v>
      </c>
      <c r="F1190" s="15">
        <v>11387209.621915998</v>
      </c>
      <c r="G1190" s="15">
        <v>4147.6775917828227</v>
      </c>
      <c r="H1190" s="26">
        <v>1.4132659179898446</v>
      </c>
      <c r="J1190" s="46" t="e">
        <f>+IF(A1190=#REF!,"si","no")</f>
        <v>#REF!</v>
      </c>
    </row>
    <row r="1191" spans="1:10" x14ac:dyDescent="0.2">
      <c r="A1191" s="8" t="s">
        <v>14</v>
      </c>
      <c r="B1191" s="8">
        <v>2016</v>
      </c>
      <c r="C1191" s="8" t="s">
        <v>10</v>
      </c>
      <c r="D1191" s="8" t="s">
        <v>33</v>
      </c>
      <c r="E1191" s="8" t="s">
        <v>34</v>
      </c>
      <c r="F1191" s="15">
        <v>350669.67462880001</v>
      </c>
      <c r="G1191" s="15">
        <v>114.94435365216756</v>
      </c>
      <c r="H1191" s="26">
        <v>4.0641509281542455E-2</v>
      </c>
      <c r="J1191" s="46" t="e">
        <f>+IF(A1191=#REF!,"si","no")</f>
        <v>#REF!</v>
      </c>
    </row>
    <row r="1192" spans="1:10" x14ac:dyDescent="0.2">
      <c r="A1192" s="8" t="s">
        <v>14</v>
      </c>
      <c r="B1192" s="8">
        <v>2016</v>
      </c>
      <c r="C1192" s="8" t="s">
        <v>10</v>
      </c>
      <c r="D1192" s="8" t="s">
        <v>33</v>
      </c>
      <c r="E1192" s="8" t="s">
        <v>35</v>
      </c>
      <c r="F1192" s="15">
        <v>7444579.4490763824</v>
      </c>
      <c r="G1192" s="15">
        <v>2440.2234778131451</v>
      </c>
      <c r="H1192" s="26">
        <v>0.86280327803392343</v>
      </c>
      <c r="J1192" s="46" t="e">
        <f>+IF(A1192=#REF!,"si","no")</f>
        <v>#REF!</v>
      </c>
    </row>
    <row r="1193" spans="1:10" x14ac:dyDescent="0.2">
      <c r="A1193" s="8" t="s">
        <v>14</v>
      </c>
      <c r="B1193" s="8">
        <v>2016</v>
      </c>
      <c r="C1193" s="8" t="s">
        <v>10</v>
      </c>
      <c r="D1193" s="8" t="s">
        <v>33</v>
      </c>
      <c r="E1193" s="8" t="s">
        <v>36</v>
      </c>
      <c r="F1193" s="15">
        <v>34588.905967999999</v>
      </c>
      <c r="G1193" s="15">
        <v>11.337733849486494</v>
      </c>
      <c r="H1193" s="26">
        <v>4.0087451086978582E-3</v>
      </c>
      <c r="J1193" s="46" t="e">
        <f>+IF(A1193=#REF!,"si","no")</f>
        <v>#REF!</v>
      </c>
    </row>
    <row r="1194" spans="1:10" x14ac:dyDescent="0.2">
      <c r="A1194" s="8" t="s">
        <v>14</v>
      </c>
      <c r="B1194" s="8">
        <v>2016</v>
      </c>
      <c r="C1194" s="8" t="s">
        <v>10</v>
      </c>
      <c r="D1194" s="8" t="s">
        <v>33</v>
      </c>
      <c r="E1194" s="8" t="s">
        <v>42</v>
      </c>
      <c r="F1194" s="15">
        <v>125147.85725959999</v>
      </c>
      <c r="G1194" s="15">
        <v>41.021624065113905</v>
      </c>
      <c r="H1194" s="26">
        <v>1.4504241941551282E-2</v>
      </c>
      <c r="J1194" s="46" t="e">
        <f>+IF(A1194=#REF!,"si","no")</f>
        <v>#REF!</v>
      </c>
    </row>
    <row r="1195" spans="1:10" x14ac:dyDescent="0.2">
      <c r="A1195" s="8" t="s">
        <v>14</v>
      </c>
      <c r="B1195" s="8">
        <v>2016</v>
      </c>
      <c r="C1195" s="8" t="s">
        <v>10</v>
      </c>
      <c r="D1195" s="8" t="s">
        <v>33</v>
      </c>
      <c r="E1195" s="8" t="s">
        <v>40</v>
      </c>
      <c r="F1195" s="15">
        <v>7954985.8869327828</v>
      </c>
      <c r="G1195" s="15">
        <v>2607.5271893799136</v>
      </c>
      <c r="H1195" s="26">
        <v>0.92195777436571524</v>
      </c>
      <c r="J1195" s="46" t="e">
        <f>+IF(A1195=#REF!,"si","no")</f>
        <v>#REF!</v>
      </c>
    </row>
    <row r="1196" spans="1:10" x14ac:dyDescent="0.2">
      <c r="A1196" s="8" t="s">
        <v>14</v>
      </c>
      <c r="B1196" s="8">
        <v>2017</v>
      </c>
      <c r="C1196" s="8" t="s">
        <v>10</v>
      </c>
      <c r="D1196" s="8" t="s">
        <v>33</v>
      </c>
      <c r="E1196" s="8" t="s">
        <v>34</v>
      </c>
      <c r="F1196" s="15">
        <v>64131.371382910002</v>
      </c>
      <c r="G1196" s="15">
        <v>21.74041545882886</v>
      </c>
      <c r="H1196" s="26">
        <v>6.9706795631869992E-3</v>
      </c>
      <c r="J1196" s="46" t="e">
        <f>+IF(A1196=#REF!,"si","no")</f>
        <v>#REF!</v>
      </c>
    </row>
    <row r="1197" spans="1:10" x14ac:dyDescent="0.2">
      <c r="A1197" s="8" t="s">
        <v>14</v>
      </c>
      <c r="B1197" s="8">
        <v>2017</v>
      </c>
      <c r="C1197" s="8" t="s">
        <v>10</v>
      </c>
      <c r="D1197" s="8" t="s">
        <v>33</v>
      </c>
      <c r="E1197" s="8" t="s">
        <v>35</v>
      </c>
      <c r="F1197" s="15">
        <v>4810096.5061578481</v>
      </c>
      <c r="G1197" s="15">
        <v>1630.6137571354034</v>
      </c>
      <c r="H1197" s="26">
        <v>0.52282745073757797</v>
      </c>
      <c r="J1197" s="46" t="e">
        <f>+IF(A1197=#REF!,"si","no")</f>
        <v>#REF!</v>
      </c>
    </row>
    <row r="1198" spans="1:10" x14ac:dyDescent="0.2">
      <c r="A1198" s="8" t="s">
        <v>14</v>
      </c>
      <c r="B1198" s="8">
        <v>2017</v>
      </c>
      <c r="C1198" s="8" t="s">
        <v>10</v>
      </c>
      <c r="D1198" s="8" t="s">
        <v>33</v>
      </c>
      <c r="E1198" s="8" t="s">
        <v>36</v>
      </c>
      <c r="F1198" s="15">
        <v>20097.881721000002</v>
      </c>
      <c r="G1198" s="15">
        <v>6.8131444725877017</v>
      </c>
      <c r="H1198" s="26">
        <v>2.1845142300084604E-3</v>
      </c>
      <c r="J1198" s="46" t="e">
        <f>+IF(A1198=#REF!,"si","no")</f>
        <v>#REF!</v>
      </c>
    </row>
    <row r="1199" spans="1:10" x14ac:dyDescent="0.2">
      <c r="A1199" s="8" t="s">
        <v>14</v>
      </c>
      <c r="B1199" s="8">
        <v>2017</v>
      </c>
      <c r="C1199" s="8" t="s">
        <v>10</v>
      </c>
      <c r="D1199" s="8" t="s">
        <v>33</v>
      </c>
      <c r="E1199" s="8" t="s">
        <v>42</v>
      </c>
      <c r="F1199" s="15">
        <v>50793.021124839994</v>
      </c>
      <c r="G1199" s="15">
        <v>17.218739563042625</v>
      </c>
      <c r="H1199" s="26">
        <v>5.5208841893220374E-3</v>
      </c>
      <c r="J1199" s="46" t="e">
        <f>+IF(A1199=#REF!,"si","no")</f>
        <v>#REF!</v>
      </c>
    </row>
    <row r="1200" spans="1:10" x14ac:dyDescent="0.2">
      <c r="A1200" s="8" t="s">
        <v>14</v>
      </c>
      <c r="B1200" s="8">
        <v>2017</v>
      </c>
      <c r="C1200" s="8" t="s">
        <v>10</v>
      </c>
      <c r="D1200" s="8" t="s">
        <v>33</v>
      </c>
      <c r="E1200" s="8" t="s">
        <v>40</v>
      </c>
      <c r="F1200" s="15">
        <v>4945118.7803865978</v>
      </c>
      <c r="G1200" s="15">
        <v>1676.3860566298624</v>
      </c>
      <c r="H1200" s="26">
        <v>0.53750352872009532</v>
      </c>
      <c r="J1200" s="46" t="e">
        <f>+IF(A1200=#REF!,"si","no")</f>
        <v>#REF!</v>
      </c>
    </row>
    <row r="1201" spans="1:10" x14ac:dyDescent="0.2">
      <c r="A1201" s="8" t="s">
        <v>14</v>
      </c>
      <c r="B1201" s="8">
        <v>2018</v>
      </c>
      <c r="C1201" s="8" t="s">
        <v>10</v>
      </c>
      <c r="D1201" s="8" t="s">
        <v>33</v>
      </c>
      <c r="E1201" s="8" t="s">
        <v>34</v>
      </c>
      <c r="F1201" s="15">
        <v>272841.10200708004</v>
      </c>
      <c r="G1201" s="15">
        <v>92.260711463850953</v>
      </c>
      <c r="H1201" s="26">
        <v>2.7658664870740226E-2</v>
      </c>
      <c r="J1201" s="46" t="e">
        <f>+IF(A1201=#REF!,"si","no")</f>
        <v>#REF!</v>
      </c>
    </row>
    <row r="1202" spans="1:10" x14ac:dyDescent="0.2">
      <c r="A1202" s="8" t="s">
        <v>14</v>
      </c>
      <c r="B1202" s="8">
        <v>2018</v>
      </c>
      <c r="C1202" s="8" t="s">
        <v>10</v>
      </c>
      <c r="D1202" s="8" t="s">
        <v>33</v>
      </c>
      <c r="E1202" s="8" t="s">
        <v>35</v>
      </c>
      <c r="F1202" s="15">
        <v>6750802.6671946421</v>
      </c>
      <c r="G1202" s="15">
        <v>2282.7713729556708</v>
      </c>
      <c r="H1202" s="26">
        <v>0.68434772916138809</v>
      </c>
      <c r="J1202" s="46" t="e">
        <f>+IF(A1202=#REF!,"si","no")</f>
        <v>#REF!</v>
      </c>
    </row>
    <row r="1203" spans="1:10" x14ac:dyDescent="0.2">
      <c r="A1203" s="8" t="s">
        <v>14</v>
      </c>
      <c r="B1203" s="8">
        <v>2018</v>
      </c>
      <c r="C1203" s="8" t="s">
        <v>10</v>
      </c>
      <c r="D1203" s="8" t="s">
        <v>33</v>
      </c>
      <c r="E1203" s="8" t="s">
        <v>36</v>
      </c>
      <c r="F1203" s="15">
        <v>136535.79647810999</v>
      </c>
      <c r="G1203" s="15">
        <v>46.169325774923394</v>
      </c>
      <c r="H1203" s="26">
        <v>1.3841015191140969E-2</v>
      </c>
      <c r="J1203" s="46" t="e">
        <f>+IF(A1203=#REF!,"si","no")</f>
        <v>#REF!</v>
      </c>
    </row>
    <row r="1204" spans="1:10" x14ac:dyDescent="0.2">
      <c r="A1204" s="8" t="s">
        <v>14</v>
      </c>
      <c r="B1204" s="8">
        <v>2018</v>
      </c>
      <c r="C1204" s="8" t="s">
        <v>10</v>
      </c>
      <c r="D1204" s="8" t="s">
        <v>33</v>
      </c>
      <c r="E1204" s="8" t="s">
        <v>42</v>
      </c>
      <c r="F1204" s="15">
        <v>33436.505943620003</v>
      </c>
      <c r="G1204" s="15">
        <v>11.306492330263394</v>
      </c>
      <c r="H1204" s="26">
        <v>3.3895520342792822E-3</v>
      </c>
      <c r="J1204" s="46" t="e">
        <f>+IF(A1204=#REF!,"si","no")</f>
        <v>#REF!</v>
      </c>
    </row>
    <row r="1205" spans="1:10" x14ac:dyDescent="0.2">
      <c r="A1205" s="8" t="s">
        <v>14</v>
      </c>
      <c r="B1205" s="8">
        <v>2018</v>
      </c>
      <c r="C1205" s="8" t="s">
        <v>10</v>
      </c>
      <c r="D1205" s="8" t="s">
        <v>33</v>
      </c>
      <c r="E1205" s="8" t="s">
        <v>40</v>
      </c>
      <c r="F1205" s="15">
        <v>7193616.071623452</v>
      </c>
      <c r="G1205" s="15">
        <v>2432.5079025247087</v>
      </c>
      <c r="H1205" s="26">
        <v>0.72923696125754867</v>
      </c>
      <c r="J1205" s="46" t="e">
        <f>+IF(A1205=#REF!,"si","no")</f>
        <v>#REF!</v>
      </c>
    </row>
    <row r="1206" spans="1:10" x14ac:dyDescent="0.2">
      <c r="A1206" s="8" t="s">
        <v>14</v>
      </c>
      <c r="B1206" s="8">
        <v>2019</v>
      </c>
      <c r="C1206" s="8" t="s">
        <v>10</v>
      </c>
      <c r="D1206" s="8" t="s">
        <v>33</v>
      </c>
      <c r="E1206" s="8" t="s">
        <v>34</v>
      </c>
      <c r="F1206" s="15">
        <v>514253.15576353006</v>
      </c>
      <c r="G1206" s="15">
        <v>156.71642200220529</v>
      </c>
      <c r="H1206" s="26">
        <v>4.8426664151121096E-2</v>
      </c>
      <c r="J1206" s="46" t="e">
        <f>+IF(A1206=#REF!,"si","no")</f>
        <v>#REF!</v>
      </c>
    </row>
    <row r="1207" spans="1:10" x14ac:dyDescent="0.2">
      <c r="A1207" s="8" t="s">
        <v>14</v>
      </c>
      <c r="B1207" s="8">
        <v>2019</v>
      </c>
      <c r="C1207" s="8" t="s">
        <v>10</v>
      </c>
      <c r="D1207" s="8" t="s">
        <v>33</v>
      </c>
      <c r="E1207" s="8" t="s">
        <v>35</v>
      </c>
      <c r="F1207" s="15">
        <v>8306691.3645845773</v>
      </c>
      <c r="G1207" s="15">
        <v>2531.428217297937</v>
      </c>
      <c r="H1207" s="26">
        <v>0.78223215241624988</v>
      </c>
      <c r="J1207" s="46" t="e">
        <f>+IF(A1207=#REF!,"si","no")</f>
        <v>#REF!</v>
      </c>
    </row>
    <row r="1208" spans="1:10" x14ac:dyDescent="0.2">
      <c r="A1208" s="8" t="s">
        <v>14</v>
      </c>
      <c r="B1208" s="8">
        <v>2019</v>
      </c>
      <c r="C1208" s="8" t="s">
        <v>10</v>
      </c>
      <c r="D1208" s="8" t="s">
        <v>33</v>
      </c>
      <c r="E1208" s="8" t="s">
        <v>36</v>
      </c>
      <c r="F1208" s="15">
        <v>70011.823535949996</v>
      </c>
      <c r="G1208" s="15">
        <v>21.335800003236429</v>
      </c>
      <c r="H1208" s="26">
        <v>6.5929377914056729E-3</v>
      </c>
      <c r="J1208" s="46" t="e">
        <f>+IF(A1208=#REF!,"si","no")</f>
        <v>#REF!</v>
      </c>
    </row>
    <row r="1209" spans="1:10" x14ac:dyDescent="0.2">
      <c r="A1209" s="8" t="s">
        <v>14</v>
      </c>
      <c r="B1209" s="8">
        <v>2019</v>
      </c>
      <c r="C1209" s="8" t="s">
        <v>10</v>
      </c>
      <c r="D1209" s="8" t="s">
        <v>33</v>
      </c>
      <c r="E1209" s="8" t="s">
        <v>42</v>
      </c>
      <c r="F1209" s="15">
        <v>58891.336731019997</v>
      </c>
      <c r="G1209" s="15">
        <v>17.946879811966387</v>
      </c>
      <c r="H1209" s="26">
        <v>5.5457335620028485E-3</v>
      </c>
      <c r="J1209" s="46" t="e">
        <f>+IF(A1209=#REF!,"si","no")</f>
        <v>#REF!</v>
      </c>
    </row>
    <row r="1210" spans="1:10" x14ac:dyDescent="0.2">
      <c r="A1210" s="8" t="s">
        <v>14</v>
      </c>
      <c r="B1210" s="8">
        <v>2019</v>
      </c>
      <c r="C1210" s="8" t="s">
        <v>10</v>
      </c>
      <c r="D1210" s="8" t="s">
        <v>33</v>
      </c>
      <c r="E1210" s="8" t="s">
        <v>40</v>
      </c>
      <c r="F1210" s="15">
        <v>8949847.6806150787</v>
      </c>
      <c r="G1210" s="15">
        <v>2727.4273191153457</v>
      </c>
      <c r="H1210" s="26">
        <v>0.84279748792077958</v>
      </c>
      <c r="J1210" s="46" t="e">
        <f>+IF(A1210=#REF!,"si","no")</f>
        <v>#REF!</v>
      </c>
    </row>
    <row r="1211" spans="1:10" x14ac:dyDescent="0.2">
      <c r="A1211" s="8" t="s">
        <v>14</v>
      </c>
      <c r="B1211" s="8">
        <v>2008</v>
      </c>
      <c r="C1211" s="8" t="s">
        <v>10</v>
      </c>
      <c r="D1211" s="8" t="s">
        <v>37</v>
      </c>
      <c r="E1211" s="8" t="s">
        <v>40</v>
      </c>
      <c r="F1211" s="15">
        <v>378344.03677499999</v>
      </c>
      <c r="G1211" s="15">
        <v>192.20419438622986</v>
      </c>
      <c r="H1211" s="26">
        <v>7.936191217848429E-2</v>
      </c>
      <c r="J1211" s="46" t="e">
        <f>+IF(A1211=#REF!,"si","no")</f>
        <v>#REF!</v>
      </c>
    </row>
    <row r="1212" spans="1:10" x14ac:dyDescent="0.2">
      <c r="A1212" s="8" t="s">
        <v>14</v>
      </c>
      <c r="B1212" s="8">
        <v>2009</v>
      </c>
      <c r="C1212" s="8" t="s">
        <v>10</v>
      </c>
      <c r="D1212" s="8" t="s">
        <v>37</v>
      </c>
      <c r="E1212" s="8" t="s">
        <v>40</v>
      </c>
      <c r="F1212" s="15">
        <v>552065.53022900003</v>
      </c>
      <c r="G1212" s="15">
        <v>255.97942984457907</v>
      </c>
      <c r="H1212" s="26">
        <v>0.11014708009309504</v>
      </c>
      <c r="J1212" s="46" t="e">
        <f>+IF(A1212=#REF!,"si","no")</f>
        <v>#REF!</v>
      </c>
    </row>
    <row r="1213" spans="1:10" x14ac:dyDescent="0.2">
      <c r="A1213" s="8" t="s">
        <v>14</v>
      </c>
      <c r="B1213" s="8">
        <v>2010</v>
      </c>
      <c r="C1213" s="8" t="s">
        <v>10</v>
      </c>
      <c r="D1213" s="8" t="s">
        <v>37</v>
      </c>
      <c r="E1213" s="8" t="s">
        <v>40</v>
      </c>
      <c r="F1213" s="15">
        <v>619977.274156</v>
      </c>
      <c r="G1213" s="15">
        <v>326.56982751906736</v>
      </c>
      <c r="H1213" s="26">
        <v>0.11396087905087836</v>
      </c>
      <c r="J1213" s="46" t="e">
        <f>+IF(A1213=#REF!,"si","no")</f>
        <v>#REF!</v>
      </c>
    </row>
    <row r="1214" spans="1:10" x14ac:dyDescent="0.2">
      <c r="A1214" s="8" t="s">
        <v>14</v>
      </c>
      <c r="B1214" s="8">
        <v>2011</v>
      </c>
      <c r="C1214" s="8" t="s">
        <v>10</v>
      </c>
      <c r="D1214" s="8" t="s">
        <v>37</v>
      </c>
      <c r="E1214" s="8" t="s">
        <v>40</v>
      </c>
      <c r="F1214" s="15">
        <v>706632.94722500001</v>
      </c>
      <c r="G1214" s="15">
        <v>382.38916212327558</v>
      </c>
      <c r="H1214" s="26">
        <v>0.1141651446556645</v>
      </c>
      <c r="J1214" s="46" t="e">
        <f>+IF(A1214=#REF!,"si","no")</f>
        <v>#REF!</v>
      </c>
    </row>
    <row r="1215" spans="1:10" x14ac:dyDescent="0.2">
      <c r="A1215" s="8" t="s">
        <v>14</v>
      </c>
      <c r="B1215" s="8">
        <v>2012</v>
      </c>
      <c r="C1215" s="8" t="s">
        <v>10</v>
      </c>
      <c r="D1215" s="8" t="s">
        <v>37</v>
      </c>
      <c r="E1215" s="8" t="s">
        <v>40</v>
      </c>
      <c r="F1215" s="15">
        <v>760725.96910600003</v>
      </c>
      <c r="G1215" s="15">
        <v>423.39059381883135</v>
      </c>
      <c r="H1215" s="26">
        <v>0.11414566198764375</v>
      </c>
      <c r="J1215" s="46" t="e">
        <f>+IF(A1215=#REF!,"si","no")</f>
        <v>#REF!</v>
      </c>
    </row>
    <row r="1216" spans="1:10" x14ac:dyDescent="0.2">
      <c r="A1216" s="8" t="s">
        <v>14</v>
      </c>
      <c r="B1216" s="8">
        <v>2013</v>
      </c>
      <c r="C1216" s="8" t="s">
        <v>10</v>
      </c>
      <c r="D1216" s="8" t="s">
        <v>37</v>
      </c>
      <c r="E1216" s="8" t="s">
        <v>40</v>
      </c>
      <c r="F1216" s="15">
        <v>943104.18492899998</v>
      </c>
      <c r="G1216" s="15">
        <v>504.52694462702914</v>
      </c>
      <c r="H1216" s="26">
        <v>0.13203498021139318</v>
      </c>
      <c r="J1216" s="46" t="e">
        <f>+IF(A1216=#REF!,"si","no")</f>
        <v>#REF!</v>
      </c>
    </row>
    <row r="1217" spans="1:10" x14ac:dyDescent="0.2">
      <c r="A1217" s="8" t="s">
        <v>14</v>
      </c>
      <c r="B1217" s="8">
        <v>2014</v>
      </c>
      <c r="C1217" s="8" t="s">
        <v>10</v>
      </c>
      <c r="D1217" s="8" t="s">
        <v>37</v>
      </c>
      <c r="E1217" s="8" t="s">
        <v>40</v>
      </c>
      <c r="F1217" s="15">
        <v>1258503.0881690001</v>
      </c>
      <c r="G1217" s="15">
        <v>628.48400161962593</v>
      </c>
      <c r="H1217" s="26">
        <v>0.16490790618518769</v>
      </c>
      <c r="J1217" s="46" t="e">
        <f>+IF(A1217=#REF!,"si","no")</f>
        <v>#REF!</v>
      </c>
    </row>
    <row r="1218" spans="1:10" x14ac:dyDescent="0.2">
      <c r="A1218" s="8" t="s">
        <v>14</v>
      </c>
      <c r="B1218" s="8">
        <v>2015</v>
      </c>
      <c r="C1218" s="8" t="s">
        <v>10</v>
      </c>
      <c r="D1218" s="8" t="s">
        <v>37</v>
      </c>
      <c r="E1218" s="8" t="s">
        <v>40</v>
      </c>
      <c r="F1218" s="15">
        <v>853364.65398800001</v>
      </c>
      <c r="G1218" s="15">
        <v>310.82956847947975</v>
      </c>
      <c r="H1218" s="26">
        <v>0.10591103713216016</v>
      </c>
      <c r="J1218" s="46" t="e">
        <f>+IF(A1218=#REF!,"si","no")</f>
        <v>#REF!</v>
      </c>
    </row>
    <row r="1219" spans="1:10" x14ac:dyDescent="0.2">
      <c r="A1219" s="8" t="s">
        <v>14</v>
      </c>
      <c r="B1219" s="8">
        <v>2016</v>
      </c>
      <c r="C1219" s="8" t="s">
        <v>10</v>
      </c>
      <c r="D1219" s="8" t="s">
        <v>37</v>
      </c>
      <c r="E1219" s="8" t="s">
        <v>40</v>
      </c>
      <c r="F1219" s="15">
        <v>831112.22395300004</v>
      </c>
      <c r="G1219" s="15">
        <v>272.42634395408663</v>
      </c>
      <c r="H1219" s="26">
        <v>9.6323285438196057E-2</v>
      </c>
      <c r="J1219" s="46" t="e">
        <f>+IF(A1219=#REF!,"si","no")</f>
        <v>#REF!</v>
      </c>
    </row>
    <row r="1220" spans="1:10" x14ac:dyDescent="0.2">
      <c r="A1220" s="8" t="s">
        <v>14</v>
      </c>
      <c r="B1220" s="8">
        <v>2017</v>
      </c>
      <c r="C1220" s="8" t="s">
        <v>10</v>
      </c>
      <c r="D1220" s="8" t="s">
        <v>37</v>
      </c>
      <c r="E1220" s="8" t="s">
        <v>40</v>
      </c>
      <c r="F1220" s="15">
        <v>228136.421863</v>
      </c>
      <c r="G1220" s="15">
        <v>77.337822124196308</v>
      </c>
      <c r="H1220" s="26">
        <v>2.4797004324201965E-2</v>
      </c>
      <c r="J1220" s="46"/>
    </row>
    <row r="1221" spans="1:10" x14ac:dyDescent="0.2">
      <c r="A1221" s="8" t="s">
        <v>14</v>
      </c>
      <c r="B1221" s="8">
        <v>2018</v>
      </c>
      <c r="C1221" s="8" t="s">
        <v>10</v>
      </c>
      <c r="D1221" s="8" t="s">
        <v>37</v>
      </c>
      <c r="E1221" s="8" t="s">
        <v>40</v>
      </c>
      <c r="F1221" s="15">
        <v>1001534.34887288</v>
      </c>
      <c r="G1221" s="15">
        <v>338.66697833561324</v>
      </c>
      <c r="H1221" s="26">
        <v>0.10152833538728043</v>
      </c>
      <c r="J1221" s="46"/>
    </row>
    <row r="1222" spans="1:10" x14ac:dyDescent="0.2">
      <c r="A1222" s="8" t="s">
        <v>14</v>
      </c>
      <c r="B1222" s="8">
        <v>2019</v>
      </c>
      <c r="C1222" s="8" t="s">
        <v>10</v>
      </c>
      <c r="D1222" s="8" t="s">
        <v>37</v>
      </c>
      <c r="E1222" s="8" t="s">
        <v>40</v>
      </c>
      <c r="F1222" s="15">
        <v>1150279.0294140899</v>
      </c>
      <c r="G1222" s="15">
        <v>350.54255238608278</v>
      </c>
      <c r="H1222" s="26">
        <v>0.10832053359946364</v>
      </c>
      <c r="J1222" s="46"/>
    </row>
    <row r="1223" spans="1:10" x14ac:dyDescent="0.2">
      <c r="A1223" s="8" t="s">
        <v>15</v>
      </c>
      <c r="B1223" s="8">
        <v>2008</v>
      </c>
      <c r="C1223" s="8" t="s">
        <v>10</v>
      </c>
      <c r="D1223" s="8" t="s">
        <v>41</v>
      </c>
      <c r="E1223" s="8" t="s">
        <v>40</v>
      </c>
      <c r="F1223" s="15">
        <v>551998.10520625999</v>
      </c>
      <c r="G1223" s="26">
        <v>1048.4256509408765</v>
      </c>
      <c r="H1223" s="55">
        <v>3.4247802455058229</v>
      </c>
      <c r="J1223" s="46" t="e">
        <f>+IF(A1223=#REF!,"si","no")</f>
        <v>#REF!</v>
      </c>
    </row>
    <row r="1224" spans="1:10" x14ac:dyDescent="0.2">
      <c r="A1224" s="8" t="s">
        <v>15</v>
      </c>
      <c r="B1224" s="8">
        <v>2009</v>
      </c>
      <c r="C1224" s="8" t="s">
        <v>10</v>
      </c>
      <c r="D1224" s="8" t="s">
        <v>41</v>
      </c>
      <c r="E1224" s="8" t="s">
        <v>40</v>
      </c>
      <c r="F1224" s="15">
        <v>742756.95286374004</v>
      </c>
      <c r="G1224" s="26">
        <v>1295.8144239841502</v>
      </c>
      <c r="H1224" s="55">
        <v>4.239902542123251</v>
      </c>
      <c r="J1224" s="46" t="e">
        <f>+IF(A1224=#REF!,"si","no")</f>
        <v>#REF!</v>
      </c>
    </row>
    <row r="1225" spans="1:10" x14ac:dyDescent="0.2">
      <c r="A1225" s="8" t="s">
        <v>15</v>
      </c>
      <c r="B1225" s="8">
        <v>2010</v>
      </c>
      <c r="C1225" s="8" t="s">
        <v>10</v>
      </c>
      <c r="D1225" s="8" t="s">
        <v>41</v>
      </c>
      <c r="E1225" s="8" t="s">
        <v>40</v>
      </c>
      <c r="F1225" s="15">
        <v>723341.39373189001</v>
      </c>
      <c r="G1225" s="26">
        <v>1376.4126486245029</v>
      </c>
      <c r="H1225" s="55">
        <v>3.6932198882405567</v>
      </c>
      <c r="J1225" s="46" t="e">
        <f>+IF(A1225=#REF!,"si","no")</f>
        <v>#REF!</v>
      </c>
    </row>
    <row r="1226" spans="1:10" x14ac:dyDescent="0.2">
      <c r="A1226" s="8" t="s">
        <v>15</v>
      </c>
      <c r="B1226" s="8">
        <v>2011</v>
      </c>
      <c r="C1226" s="8" t="s">
        <v>10</v>
      </c>
      <c r="D1226" s="8" t="s">
        <v>41</v>
      </c>
      <c r="E1226" s="8" t="s">
        <v>40</v>
      </c>
      <c r="F1226" s="15">
        <v>774341.61095237499</v>
      </c>
      <c r="G1226" s="26">
        <v>1531.200065939435</v>
      </c>
      <c r="H1226" s="55">
        <v>3.6230535793070411</v>
      </c>
      <c r="J1226" s="46" t="e">
        <f>+IF(A1226=#REF!,"si","no")</f>
        <v>#REF!</v>
      </c>
    </row>
    <row r="1227" spans="1:10" x14ac:dyDescent="0.2">
      <c r="A1227" s="8" t="s">
        <v>15</v>
      </c>
      <c r="B1227" s="8">
        <v>2012</v>
      </c>
      <c r="C1227" s="8" t="s">
        <v>10</v>
      </c>
      <c r="D1227" s="8" t="s">
        <v>41</v>
      </c>
      <c r="E1227" s="8" t="s">
        <v>40</v>
      </c>
      <c r="F1227" s="15">
        <v>858937.80577139009</v>
      </c>
      <c r="G1227" s="26">
        <v>1707.444065048207</v>
      </c>
      <c r="H1227" s="55">
        <v>3.674045623700037</v>
      </c>
      <c r="J1227" s="46" t="e">
        <f>+IF(A1227=#REF!,"si","no")</f>
        <v>#REF!</v>
      </c>
    </row>
    <row r="1228" spans="1:10" x14ac:dyDescent="0.2">
      <c r="A1228" s="8" t="s">
        <v>15</v>
      </c>
      <c r="B1228" s="8">
        <v>2013</v>
      </c>
      <c r="C1228" s="8" t="s">
        <v>10</v>
      </c>
      <c r="D1228" s="8" t="s">
        <v>41</v>
      </c>
      <c r="E1228" s="8" t="s">
        <v>40</v>
      </c>
      <c r="F1228" s="15">
        <v>731358.17525174096</v>
      </c>
      <c r="G1228" s="26">
        <v>1462.2516500666154</v>
      </c>
      <c r="H1228" s="55">
        <v>2.939489708144106</v>
      </c>
      <c r="J1228" s="46" t="e">
        <f>+IF(A1228=#REF!,"si","no")</f>
        <v>#REF!</v>
      </c>
    </row>
    <row r="1229" spans="1:10" x14ac:dyDescent="0.2">
      <c r="A1229" s="8" t="s">
        <v>15</v>
      </c>
      <c r="B1229" s="8">
        <v>2014</v>
      </c>
      <c r="C1229" s="8" t="s">
        <v>10</v>
      </c>
      <c r="D1229" s="8" t="s">
        <v>41</v>
      </c>
      <c r="E1229" s="8" t="s">
        <v>40</v>
      </c>
      <c r="F1229" s="15">
        <v>767484.94049245003</v>
      </c>
      <c r="G1229" s="26">
        <v>1424.6275813034574</v>
      </c>
      <c r="H1229" s="55">
        <v>2.8167069971921186</v>
      </c>
      <c r="J1229" s="46" t="e">
        <f>+IF(A1229=#REF!,"si","no")</f>
        <v>#REF!</v>
      </c>
    </row>
    <row r="1230" spans="1:10" x14ac:dyDescent="0.2">
      <c r="A1230" s="8" t="s">
        <v>15</v>
      </c>
      <c r="B1230" s="8">
        <v>2015</v>
      </c>
      <c r="C1230" s="8" t="s">
        <v>10</v>
      </c>
      <c r="D1230" s="8" t="s">
        <v>41</v>
      </c>
      <c r="E1230" s="8" t="s">
        <v>40</v>
      </c>
      <c r="F1230" s="15">
        <v>723934.87377486296</v>
      </c>
      <c r="G1230" s="26">
        <v>1352.0648272349208</v>
      </c>
      <c r="H1230" s="55">
        <v>2.468352723033918</v>
      </c>
      <c r="J1230" s="46" t="e">
        <f>+IF(A1230=#REF!,"si","no")</f>
        <v>#REF!</v>
      </c>
    </row>
    <row r="1231" spans="1:10" x14ac:dyDescent="0.2">
      <c r="A1231" s="8" t="s">
        <v>15</v>
      </c>
      <c r="B1231" s="8">
        <v>2016</v>
      </c>
      <c r="C1231" s="8" t="s">
        <v>10</v>
      </c>
      <c r="D1231" s="8" t="s">
        <v>41</v>
      </c>
      <c r="E1231" s="8" t="s">
        <v>40</v>
      </c>
      <c r="F1231" s="15">
        <v>774902.18764934002</v>
      </c>
      <c r="G1231" s="26">
        <v>1420.1765263598154</v>
      </c>
      <c r="H1231" s="55">
        <v>2.4846506681595546</v>
      </c>
      <c r="J1231" s="46" t="e">
        <f>+IF(A1231=#REF!,"si","no")</f>
        <v>#REF!</v>
      </c>
    </row>
    <row r="1232" spans="1:10" x14ac:dyDescent="0.2">
      <c r="A1232" s="8" t="s">
        <v>15</v>
      </c>
      <c r="B1232" s="8">
        <v>2017</v>
      </c>
      <c r="C1232" s="8" t="s">
        <v>10</v>
      </c>
      <c r="D1232" s="8" t="s">
        <v>41</v>
      </c>
      <c r="E1232" s="8" t="s">
        <v>40</v>
      </c>
      <c r="F1232" s="15">
        <v>790528.94807005092</v>
      </c>
      <c r="G1232" s="26">
        <v>1390.9386628729485</v>
      </c>
      <c r="H1232" s="55">
        <v>2.3784104775020221</v>
      </c>
      <c r="J1232" s="46" t="e">
        <f>+IF(A1232=#REF!,"si","no")</f>
        <v>#REF!</v>
      </c>
    </row>
    <row r="1233" spans="1:10" x14ac:dyDescent="0.2">
      <c r="A1233" s="8" t="s">
        <v>15</v>
      </c>
      <c r="B1233" s="8">
        <v>2018</v>
      </c>
      <c r="C1233" s="8" t="s">
        <v>10</v>
      </c>
      <c r="D1233" s="8" t="s">
        <v>41</v>
      </c>
      <c r="E1233" s="8" t="s">
        <v>40</v>
      </c>
      <c r="F1233" s="58">
        <v>748478.37219309108</v>
      </c>
      <c r="G1233" s="26">
        <v>1228.483877744007</v>
      </c>
      <c r="H1233" s="55">
        <v>2.0782568878616492</v>
      </c>
      <c r="J1233" s="46" t="e">
        <f>+IF(A1233=#REF!,"si","no")</f>
        <v>#REF!</v>
      </c>
    </row>
    <row r="1234" spans="1:10" x14ac:dyDescent="0.2">
      <c r="A1234" s="8" t="s">
        <v>15</v>
      </c>
      <c r="B1234" s="8">
        <v>2019</v>
      </c>
      <c r="C1234" s="8" t="s">
        <v>10</v>
      </c>
      <c r="D1234" s="8" t="s">
        <v>41</v>
      </c>
      <c r="E1234" s="8" t="s">
        <v>40</v>
      </c>
      <c r="F1234" s="15">
        <v>909593.35322673025</v>
      </c>
      <c r="G1234" s="26">
        <v>1587.5614856911252</v>
      </c>
      <c r="H1234" s="55">
        <v>2.4042867202045781</v>
      </c>
      <c r="J1234" s="46" t="e">
        <f>+IF(A1234=#REF!,"si","no")</f>
        <v>#REF!</v>
      </c>
    </row>
    <row r="1235" spans="1:10" x14ac:dyDescent="0.2">
      <c r="A1235" s="8" t="s">
        <v>15</v>
      </c>
      <c r="B1235" s="8">
        <v>2020</v>
      </c>
      <c r="C1235" s="8" t="s">
        <v>10</v>
      </c>
      <c r="D1235" s="8" t="s">
        <v>41</v>
      </c>
      <c r="E1235" s="8" t="s">
        <v>40</v>
      </c>
      <c r="F1235" s="58">
        <v>639898.08411419985</v>
      </c>
      <c r="G1235" s="26">
        <v>1116.848039295226</v>
      </c>
      <c r="H1235" s="55">
        <v>1.6914134876452072</v>
      </c>
      <c r="J1235" s="46" t="e">
        <f>+IF(A1235=#REF!,"si","no")</f>
        <v>#REF!</v>
      </c>
    </row>
    <row r="1236" spans="1:10" x14ac:dyDescent="0.2">
      <c r="A1236" s="8" t="s">
        <v>15</v>
      </c>
      <c r="B1236" s="8">
        <v>2021</v>
      </c>
      <c r="C1236" s="8" t="s">
        <v>10</v>
      </c>
      <c r="D1236" s="8" t="s">
        <v>41</v>
      </c>
      <c r="E1236" s="8" t="s">
        <v>40</v>
      </c>
      <c r="F1236" s="15">
        <v>487117.17718966899</v>
      </c>
      <c r="G1236" s="26">
        <v>850.19142541176188</v>
      </c>
      <c r="H1236" s="55">
        <v>1.2875746685549159</v>
      </c>
      <c r="J1236" s="46" t="e">
        <f>+IF(A1236=#REF!,"si","no")</f>
        <v>#REF!</v>
      </c>
    </row>
    <row r="1237" spans="1:10" x14ac:dyDescent="0.2">
      <c r="A1237" s="8" t="s">
        <v>15</v>
      </c>
      <c r="B1237" s="8">
        <v>2022</v>
      </c>
      <c r="C1237" s="8" t="s">
        <v>10</v>
      </c>
      <c r="D1237" s="8" t="s">
        <v>41</v>
      </c>
      <c r="E1237" s="8" t="s">
        <v>40</v>
      </c>
      <c r="F1237" s="15">
        <v>442250.64015512395</v>
      </c>
      <c r="G1237" s="26">
        <v>771.88348050462332</v>
      </c>
      <c r="H1237" s="55">
        <v>1.1689809928304244</v>
      </c>
      <c r="J1237" s="46" t="e">
        <f>+IF(A1237=#REF!,"si","no")</f>
        <v>#REF!</v>
      </c>
    </row>
    <row r="1238" spans="1:10" x14ac:dyDescent="0.2">
      <c r="A1238" s="8" t="s">
        <v>15</v>
      </c>
      <c r="B1238" s="8">
        <v>2023</v>
      </c>
      <c r="C1238" s="8" t="s">
        <v>10</v>
      </c>
      <c r="D1238" s="8" t="s">
        <v>41</v>
      </c>
      <c r="E1238" s="8" t="s">
        <v>40</v>
      </c>
      <c r="F1238" s="15">
        <v>480183.99808296497</v>
      </c>
      <c r="G1238" s="26">
        <v>838.09058047467477</v>
      </c>
      <c r="H1238" s="55">
        <v>1.2692485117114045</v>
      </c>
      <c r="J1238" s="46" t="e">
        <f>+IF(A1238=#REF!,"si","no")</f>
        <v>#REF!</v>
      </c>
    </row>
    <row r="1239" spans="1:10" x14ac:dyDescent="0.2">
      <c r="A1239" s="8" t="s">
        <v>15</v>
      </c>
      <c r="B1239" s="8">
        <v>2008</v>
      </c>
      <c r="C1239" s="8" t="s">
        <v>10</v>
      </c>
      <c r="D1239" s="8" t="s">
        <v>25</v>
      </c>
      <c r="E1239" s="8" t="s">
        <v>40</v>
      </c>
      <c r="F1239" s="15">
        <v>11715.369999999999</v>
      </c>
      <c r="G1239" s="26">
        <v>22.251334383971582</v>
      </c>
      <c r="H1239" s="55">
        <v>7.2686060633848221E-2</v>
      </c>
      <c r="J1239" s="46" t="e">
        <f>+IF(A1239=#REF!,"si","no")</f>
        <v>#REF!</v>
      </c>
    </row>
    <row r="1240" spans="1:10" x14ac:dyDescent="0.2">
      <c r="A1240" s="8" t="s">
        <v>15</v>
      </c>
      <c r="B1240" s="8">
        <v>2009</v>
      </c>
      <c r="C1240" s="8" t="s">
        <v>10</v>
      </c>
      <c r="D1240" s="8" t="s">
        <v>25</v>
      </c>
      <c r="E1240" s="8" t="s">
        <v>40</v>
      </c>
      <c r="F1240" s="15">
        <v>11239.593601570001</v>
      </c>
      <c r="G1240" s="26">
        <v>19.608604742749865</v>
      </c>
      <c r="H1240" s="55">
        <v>6.4159320622975344E-2</v>
      </c>
      <c r="J1240" s="46" t="e">
        <f>+IF(A1240=#REF!,"si","no")</f>
        <v>#REF!</v>
      </c>
    </row>
    <row r="1241" spans="1:10" x14ac:dyDescent="0.2">
      <c r="A1241" s="8" t="s">
        <v>15</v>
      </c>
      <c r="B1241" s="8">
        <v>2010</v>
      </c>
      <c r="C1241" s="8" t="s">
        <v>10</v>
      </c>
      <c r="D1241" s="8" t="s">
        <v>25</v>
      </c>
      <c r="E1241" s="8" t="s">
        <v>40</v>
      </c>
      <c r="F1241" s="15">
        <v>17749.367691529998</v>
      </c>
      <c r="G1241" s="26">
        <v>33.774445106295481</v>
      </c>
      <c r="H1241" s="55">
        <v>9.0624314231282949E-2</v>
      </c>
      <c r="J1241" s="46" t="e">
        <f>+IF(A1241=#REF!,"si","no")</f>
        <v>#REF!</v>
      </c>
    </row>
    <row r="1242" spans="1:10" x14ac:dyDescent="0.2">
      <c r="A1242" s="8" t="s">
        <v>15</v>
      </c>
      <c r="B1242" s="8">
        <v>2011</v>
      </c>
      <c r="C1242" s="8" t="s">
        <v>10</v>
      </c>
      <c r="D1242" s="8" t="s">
        <v>25</v>
      </c>
      <c r="E1242" s="8" t="s">
        <v>40</v>
      </c>
      <c r="F1242" s="15">
        <v>18871.045581085</v>
      </c>
      <c r="G1242" s="26">
        <v>37.316018962954338</v>
      </c>
      <c r="H1242" s="55">
        <v>8.8295408991034302E-2</v>
      </c>
      <c r="J1242" s="46" t="e">
        <f>+IF(A1242=#REF!,"si","no")</f>
        <v>#REF!</v>
      </c>
    </row>
    <row r="1243" spans="1:10" x14ac:dyDescent="0.2">
      <c r="A1243" s="8" t="s">
        <v>15</v>
      </c>
      <c r="B1243" s="8">
        <v>2012</v>
      </c>
      <c r="C1243" s="8" t="s">
        <v>10</v>
      </c>
      <c r="D1243" s="8" t="s">
        <v>25</v>
      </c>
      <c r="E1243" s="8" t="s">
        <v>40</v>
      </c>
      <c r="F1243" s="15">
        <v>19838.975686040001</v>
      </c>
      <c r="G1243" s="26">
        <v>39.43701285955548</v>
      </c>
      <c r="H1243" s="55">
        <v>8.4859813257988664E-2</v>
      </c>
      <c r="J1243" s="46" t="e">
        <f>+IF(A1243=#REF!,"si","no")</f>
        <v>#REF!</v>
      </c>
    </row>
    <row r="1244" spans="1:10" x14ac:dyDescent="0.2">
      <c r="A1244" s="8" t="s">
        <v>15</v>
      </c>
      <c r="B1244" s="8">
        <v>2013</v>
      </c>
      <c r="C1244" s="8" t="s">
        <v>10</v>
      </c>
      <c r="D1244" s="8" t="s">
        <v>25</v>
      </c>
      <c r="E1244" s="8" t="s">
        <v>40</v>
      </c>
      <c r="F1244" s="15">
        <v>34851.0420476</v>
      </c>
      <c r="G1244" s="26">
        <v>69.679939959791668</v>
      </c>
      <c r="H1244" s="55">
        <v>0.14007401965768049</v>
      </c>
      <c r="J1244" s="46" t="e">
        <f>+IF(A1244=#REF!,"si","no")</f>
        <v>#REF!</v>
      </c>
    </row>
    <row r="1245" spans="1:10" x14ac:dyDescent="0.2">
      <c r="A1245" s="8" t="s">
        <v>15</v>
      </c>
      <c r="B1245" s="8">
        <v>2014</v>
      </c>
      <c r="C1245" s="8" t="s">
        <v>10</v>
      </c>
      <c r="D1245" s="8" t="s">
        <v>25</v>
      </c>
      <c r="E1245" s="8" t="s">
        <v>40</v>
      </c>
      <c r="F1245" s="15">
        <v>41656.889033830004</v>
      </c>
      <c r="G1245" s="26">
        <v>77.324713408465328</v>
      </c>
      <c r="H1245" s="55">
        <v>0.15288280542359237</v>
      </c>
      <c r="J1245" s="46" t="e">
        <f>+IF(A1245=#REF!,"si","no")</f>
        <v>#REF!</v>
      </c>
    </row>
    <row r="1246" spans="1:10" x14ac:dyDescent="0.2">
      <c r="A1246" s="8" t="s">
        <v>15</v>
      </c>
      <c r="B1246" s="8">
        <v>2015</v>
      </c>
      <c r="C1246" s="8" t="s">
        <v>10</v>
      </c>
      <c r="D1246" s="8" t="s">
        <v>25</v>
      </c>
      <c r="E1246" s="8" t="s">
        <v>40</v>
      </c>
      <c r="F1246" s="15">
        <v>53021.21994825</v>
      </c>
      <c r="G1246" s="26">
        <v>99.025657122037899</v>
      </c>
      <c r="H1246" s="55">
        <v>0.1807829369448834</v>
      </c>
      <c r="J1246" s="46" t="e">
        <f>+IF(A1246=#REF!,"si","no")</f>
        <v>#REF!</v>
      </c>
    </row>
    <row r="1247" spans="1:10" x14ac:dyDescent="0.2">
      <c r="A1247" s="8" t="s">
        <v>15</v>
      </c>
      <c r="B1247" s="8">
        <v>2016</v>
      </c>
      <c r="C1247" s="8" t="s">
        <v>10</v>
      </c>
      <c r="D1247" s="8" t="s">
        <v>25</v>
      </c>
      <c r="E1247" s="8" t="s">
        <v>40</v>
      </c>
      <c r="F1247" s="15">
        <v>47843.163028049996</v>
      </c>
      <c r="G1247" s="26">
        <v>87.682985236311268</v>
      </c>
      <c r="H1247" s="55">
        <v>0.15340458302887613</v>
      </c>
      <c r="J1247" s="46" t="e">
        <f>+IF(A1247=#REF!,"si","no")</f>
        <v>#REF!</v>
      </c>
    </row>
    <row r="1248" spans="1:10" x14ac:dyDescent="0.2">
      <c r="A1248" s="8" t="s">
        <v>15</v>
      </c>
      <c r="B1248" s="8">
        <v>2017</v>
      </c>
      <c r="C1248" s="8" t="s">
        <v>10</v>
      </c>
      <c r="D1248" s="8" t="s">
        <v>25</v>
      </c>
      <c r="E1248" s="8" t="s">
        <v>40</v>
      </c>
      <c r="F1248" s="15">
        <v>60736.427576809998</v>
      </c>
      <c r="G1248" s="26">
        <v>106.86597317860866</v>
      </c>
      <c r="H1248" s="55">
        <v>0.18273354324012303</v>
      </c>
      <c r="J1248" s="46" t="e">
        <f>+IF(A1248=#REF!,"si","no")</f>
        <v>#REF!</v>
      </c>
    </row>
    <row r="1249" spans="1:10" x14ac:dyDescent="0.2">
      <c r="A1249" s="8" t="s">
        <v>15</v>
      </c>
      <c r="B1249" s="8">
        <v>2018</v>
      </c>
      <c r="C1249" s="8" t="s">
        <v>10</v>
      </c>
      <c r="D1249" s="8" t="s">
        <v>25</v>
      </c>
      <c r="E1249" s="8" t="s">
        <v>40</v>
      </c>
      <c r="F1249" s="15">
        <v>49093.136495320003</v>
      </c>
      <c r="G1249" s="26">
        <v>80.576979820637817</v>
      </c>
      <c r="H1249" s="55">
        <v>0.13631409117297763</v>
      </c>
      <c r="J1249" s="46" t="e">
        <f>+IF(A1249=#REF!,"si","no")</f>
        <v>#REF!</v>
      </c>
    </row>
    <row r="1250" spans="1:10" x14ac:dyDescent="0.2">
      <c r="A1250" s="8" t="s">
        <v>15</v>
      </c>
      <c r="B1250" s="8">
        <v>2019</v>
      </c>
      <c r="C1250" s="8" t="s">
        <v>10</v>
      </c>
      <c r="D1250" s="8" t="s">
        <v>25</v>
      </c>
      <c r="E1250" s="8" t="s">
        <v>40</v>
      </c>
      <c r="F1250" s="15">
        <v>55621.708062289996</v>
      </c>
      <c r="G1250" s="26">
        <v>97.079514900584684</v>
      </c>
      <c r="H1250" s="55">
        <v>0.14702232989594566</v>
      </c>
      <c r="J1250" s="46" t="e">
        <f>+IF(A1250=#REF!,"si","no")</f>
        <v>#REF!</v>
      </c>
    </row>
    <row r="1251" spans="1:10" x14ac:dyDescent="0.2">
      <c r="A1251" s="8" t="s">
        <v>15</v>
      </c>
      <c r="B1251" s="8">
        <v>2020</v>
      </c>
      <c r="C1251" s="8" t="s">
        <v>10</v>
      </c>
      <c r="D1251" s="8" t="s">
        <v>25</v>
      </c>
      <c r="E1251" s="8" t="s">
        <v>40</v>
      </c>
      <c r="F1251" s="15">
        <v>59414.29399654</v>
      </c>
      <c r="G1251" s="26">
        <v>103.69891612974953</v>
      </c>
      <c r="H1251" s="55">
        <v>0.15704709971710223</v>
      </c>
      <c r="J1251" s="46" t="e">
        <f>+IF(A1251=#REF!,"si","no")</f>
        <v>#REF!</v>
      </c>
    </row>
    <row r="1252" spans="1:10" x14ac:dyDescent="0.2">
      <c r="A1252" s="8" t="s">
        <v>15</v>
      </c>
      <c r="B1252" s="8">
        <v>2021</v>
      </c>
      <c r="C1252" s="8" t="s">
        <v>10</v>
      </c>
      <c r="D1252" s="8" t="s">
        <v>25</v>
      </c>
      <c r="E1252" s="8" t="s">
        <v>40</v>
      </c>
      <c r="F1252" s="15">
        <v>60769.707589329999</v>
      </c>
      <c r="G1252" s="26">
        <v>106.06459130697267</v>
      </c>
      <c r="H1252" s="55">
        <v>0.16062980278982081</v>
      </c>
      <c r="J1252" s="46" t="e">
        <f>+IF(A1252=#REF!,"si","no")</f>
        <v>#REF!</v>
      </c>
    </row>
    <row r="1253" spans="1:10" x14ac:dyDescent="0.2">
      <c r="A1253" s="8" t="s">
        <v>15</v>
      </c>
      <c r="B1253" s="8">
        <v>2022</v>
      </c>
      <c r="C1253" s="8" t="s">
        <v>10</v>
      </c>
      <c r="D1253" s="8" t="s">
        <v>25</v>
      </c>
      <c r="E1253" s="8" t="s">
        <v>40</v>
      </c>
      <c r="F1253" s="15">
        <v>52690.174043640996</v>
      </c>
      <c r="G1253" s="26">
        <v>91.962953213440954</v>
      </c>
      <c r="H1253" s="55">
        <v>0.13927353942176013</v>
      </c>
      <c r="J1253" s="46" t="e">
        <f>+IF(A1253=#REF!,"si","no")</f>
        <v>#REF!</v>
      </c>
    </row>
    <row r="1254" spans="1:10" x14ac:dyDescent="0.2">
      <c r="A1254" s="8" t="s">
        <v>15</v>
      </c>
      <c r="B1254" s="8">
        <v>2023</v>
      </c>
      <c r="C1254" s="8" t="s">
        <v>10</v>
      </c>
      <c r="D1254" s="8" t="s">
        <v>25</v>
      </c>
      <c r="E1254" s="8" t="s">
        <v>40</v>
      </c>
      <c r="F1254" s="15">
        <v>49711.063724359999</v>
      </c>
      <c r="G1254" s="26">
        <v>86.763354087372363</v>
      </c>
      <c r="H1254" s="55">
        <v>0.13139899267703878</v>
      </c>
      <c r="J1254" s="46" t="e">
        <f>+IF(A1254=#REF!,"si","no")</f>
        <v>#REF!</v>
      </c>
    </row>
    <row r="1255" spans="1:10" x14ac:dyDescent="0.2">
      <c r="A1255" s="8" t="s">
        <v>15</v>
      </c>
      <c r="B1255" s="8">
        <v>2008</v>
      </c>
      <c r="C1255" s="8" t="s">
        <v>10</v>
      </c>
      <c r="D1255" s="8" t="s">
        <v>25</v>
      </c>
      <c r="E1255" s="8" t="s">
        <v>26</v>
      </c>
      <c r="F1255" s="15">
        <v>10738.97</v>
      </c>
      <c r="G1255" s="26">
        <v>20.396830182012117</v>
      </c>
      <c r="H1255" s="55">
        <v>6.6628149564638348E-2</v>
      </c>
      <c r="J1255" s="46" t="e">
        <f>+IF(A1255=#REF!,"si","no")</f>
        <v>#REF!</v>
      </c>
    </row>
    <row r="1256" spans="1:10" x14ac:dyDescent="0.2">
      <c r="A1256" s="8" t="s">
        <v>15</v>
      </c>
      <c r="B1256" s="8">
        <v>2009</v>
      </c>
      <c r="C1256" s="8" t="s">
        <v>10</v>
      </c>
      <c r="D1256" s="8" t="s">
        <v>25</v>
      </c>
      <c r="E1256" s="8" t="s">
        <v>26</v>
      </c>
      <c r="F1256" s="15">
        <v>10155.42</v>
      </c>
      <c r="G1256" s="26">
        <v>17.717154537402571</v>
      </c>
      <c r="H1256" s="55">
        <v>5.797049883991913E-2</v>
      </c>
      <c r="J1256" s="46" t="e">
        <f>+IF(A1256=#REF!,"si","no")</f>
        <v>#REF!</v>
      </c>
    </row>
    <row r="1257" spans="1:10" x14ac:dyDescent="0.2">
      <c r="A1257" s="8" t="s">
        <v>15</v>
      </c>
      <c r="B1257" s="8">
        <v>2010</v>
      </c>
      <c r="C1257" s="8" t="s">
        <v>10</v>
      </c>
      <c r="D1257" s="8" t="s">
        <v>25</v>
      </c>
      <c r="E1257" s="8" t="s">
        <v>26</v>
      </c>
      <c r="F1257" s="15">
        <v>16075.25</v>
      </c>
      <c r="G1257" s="26">
        <v>30.588844522842574</v>
      </c>
      <c r="H1257" s="55">
        <v>8.2076642540997141E-2</v>
      </c>
      <c r="J1257" s="46" t="e">
        <f>+IF(A1257=#REF!,"si","no")</f>
        <v>#REF!</v>
      </c>
    </row>
    <row r="1258" spans="1:10" x14ac:dyDescent="0.2">
      <c r="A1258" s="8" t="s">
        <v>15</v>
      </c>
      <c r="B1258" s="8">
        <v>2011</v>
      </c>
      <c r="C1258" s="8" t="s">
        <v>10</v>
      </c>
      <c r="D1258" s="8" t="s">
        <v>25</v>
      </c>
      <c r="E1258" s="8" t="s">
        <v>26</v>
      </c>
      <c r="F1258" s="15">
        <v>17357.48</v>
      </c>
      <c r="G1258" s="26">
        <v>34.323061223397254</v>
      </c>
      <c r="H1258" s="55">
        <v>8.1213613155057693E-2</v>
      </c>
      <c r="J1258" s="46" t="e">
        <f>+IF(A1258=#REF!,"si","no")</f>
        <v>#REF!</v>
      </c>
    </row>
    <row r="1259" spans="1:10" x14ac:dyDescent="0.2">
      <c r="A1259" s="8" t="s">
        <v>15</v>
      </c>
      <c r="B1259" s="8">
        <v>2012</v>
      </c>
      <c r="C1259" s="8" t="s">
        <v>10</v>
      </c>
      <c r="D1259" s="8" t="s">
        <v>25</v>
      </c>
      <c r="E1259" s="8" t="s">
        <v>26</v>
      </c>
      <c r="F1259" s="15">
        <v>18256.86</v>
      </c>
      <c r="G1259" s="26">
        <v>36.291995816182201</v>
      </c>
      <c r="H1259" s="55">
        <v>7.8092425475747379E-2</v>
      </c>
      <c r="J1259" s="46" t="e">
        <f>+IF(A1259=#REF!,"si","no")</f>
        <v>#REF!</v>
      </c>
    </row>
    <row r="1260" spans="1:10" x14ac:dyDescent="0.2">
      <c r="A1260" s="8" t="s">
        <v>15</v>
      </c>
      <c r="B1260" s="8">
        <v>2013</v>
      </c>
      <c r="C1260" s="8" t="s">
        <v>10</v>
      </c>
      <c r="D1260" s="8" t="s">
        <v>25</v>
      </c>
      <c r="E1260" s="8" t="s">
        <v>26</v>
      </c>
      <c r="F1260" s="15">
        <v>32839.747687039999</v>
      </c>
      <c r="G1260" s="26">
        <v>65.658629202601844</v>
      </c>
      <c r="H1260" s="55">
        <v>0.13199018430453172</v>
      </c>
      <c r="J1260" s="46" t="e">
        <f>+IF(A1260=#REF!,"si","no")</f>
        <v>#REF!</v>
      </c>
    </row>
    <row r="1261" spans="1:10" x14ac:dyDescent="0.2">
      <c r="A1261" s="8" t="s">
        <v>15</v>
      </c>
      <c r="B1261" s="8">
        <v>2014</v>
      </c>
      <c r="C1261" s="8" t="s">
        <v>10</v>
      </c>
      <c r="D1261" s="8" t="s">
        <v>25</v>
      </c>
      <c r="E1261" s="8" t="s">
        <v>26</v>
      </c>
      <c r="F1261" s="15">
        <v>37304.050000000003</v>
      </c>
      <c r="G1261" s="26">
        <v>69.244848622337301</v>
      </c>
      <c r="H1261" s="55">
        <v>0.13690767481533184</v>
      </c>
      <c r="J1261" s="46" t="e">
        <f>+IF(A1261=#REF!,"si","no")</f>
        <v>#REF!</v>
      </c>
    </row>
    <row r="1262" spans="1:10" x14ac:dyDescent="0.2">
      <c r="A1262" s="8" t="s">
        <v>15</v>
      </c>
      <c r="B1262" s="8">
        <v>2015</v>
      </c>
      <c r="C1262" s="8" t="s">
        <v>10</v>
      </c>
      <c r="D1262" s="8" t="s">
        <v>25</v>
      </c>
      <c r="E1262" s="8" t="s">
        <v>26</v>
      </c>
      <c r="F1262" s="15">
        <v>43607.54</v>
      </c>
      <c r="G1262" s="26">
        <v>81.444095556275101</v>
      </c>
      <c r="H1262" s="55">
        <v>0.14868573680190625</v>
      </c>
      <c r="J1262" s="46" t="e">
        <f>+IF(A1262=#REF!,"si","no")</f>
        <v>#REF!</v>
      </c>
    </row>
    <row r="1263" spans="1:10" x14ac:dyDescent="0.2">
      <c r="A1263" s="8" t="s">
        <v>15</v>
      </c>
      <c r="B1263" s="8">
        <v>2016</v>
      </c>
      <c r="C1263" s="8" t="s">
        <v>10</v>
      </c>
      <c r="D1263" s="8" t="s">
        <v>25</v>
      </c>
      <c r="E1263" s="8" t="s">
        <v>26</v>
      </c>
      <c r="F1263" s="15">
        <v>41082.49</v>
      </c>
      <c r="G1263" s="26">
        <v>75.292583854226962</v>
      </c>
      <c r="H1263" s="55">
        <v>0.13172712357130376</v>
      </c>
      <c r="J1263" s="46" t="e">
        <f>+IF(A1263=#REF!,"si","no")</f>
        <v>#REF!</v>
      </c>
    </row>
    <row r="1264" spans="1:10" x14ac:dyDescent="0.2">
      <c r="A1264" s="8" t="s">
        <v>15</v>
      </c>
      <c r="B1264" s="8">
        <v>2017</v>
      </c>
      <c r="C1264" s="8" t="s">
        <v>10</v>
      </c>
      <c r="D1264" s="8" t="s">
        <v>25</v>
      </c>
      <c r="E1264" s="8" t="s">
        <v>26</v>
      </c>
      <c r="F1264" s="15">
        <v>54419.444755500001</v>
      </c>
      <c r="G1264" s="26">
        <v>95.751218101877782</v>
      </c>
      <c r="H1264" s="55">
        <v>0.16372806827923314</v>
      </c>
      <c r="J1264" s="46" t="e">
        <f>+IF(A1264=#REF!,"si","no")</f>
        <v>#REF!</v>
      </c>
    </row>
    <row r="1265" spans="1:10" x14ac:dyDescent="0.2">
      <c r="A1265" s="8" t="s">
        <v>15</v>
      </c>
      <c r="B1265" s="8">
        <v>2018</v>
      </c>
      <c r="C1265" s="8" t="s">
        <v>10</v>
      </c>
      <c r="D1265" s="8" t="s">
        <v>25</v>
      </c>
      <c r="E1265" s="8" t="s">
        <v>26</v>
      </c>
      <c r="F1265" s="15">
        <v>46363.505381030001</v>
      </c>
      <c r="G1265" s="26">
        <v>76.096813204375735</v>
      </c>
      <c r="H1265" s="55">
        <v>0.12873488130486513</v>
      </c>
      <c r="J1265" s="46" t="e">
        <f>+IF(A1265=#REF!,"si","no")</f>
        <v>#REF!</v>
      </c>
    </row>
    <row r="1266" spans="1:10" x14ac:dyDescent="0.2">
      <c r="A1266" s="8" t="s">
        <v>15</v>
      </c>
      <c r="B1266" s="8">
        <v>2019</v>
      </c>
      <c r="C1266" s="8" t="s">
        <v>10</v>
      </c>
      <c r="D1266" s="8" t="s">
        <v>25</v>
      </c>
      <c r="E1266" s="8" t="s">
        <v>26</v>
      </c>
      <c r="F1266" s="15">
        <v>52417.46</v>
      </c>
      <c r="G1266" s="26">
        <v>91.486970939872577</v>
      </c>
      <c r="H1266" s="55">
        <v>0.1385526867998568</v>
      </c>
      <c r="J1266" s="46" t="e">
        <f>+IF(A1266=#REF!,"si","no")</f>
        <v>#REF!</v>
      </c>
    </row>
    <row r="1267" spans="1:10" x14ac:dyDescent="0.2">
      <c r="A1267" s="8" t="s">
        <v>15</v>
      </c>
      <c r="B1267" s="8">
        <v>2020</v>
      </c>
      <c r="C1267" s="8" t="s">
        <v>10</v>
      </c>
      <c r="D1267" s="8" t="s">
        <v>25</v>
      </c>
      <c r="E1267" s="8" t="s">
        <v>26</v>
      </c>
      <c r="F1267" s="15">
        <v>55283.12</v>
      </c>
      <c r="G1267" s="26">
        <v>96.488559211100437</v>
      </c>
      <c r="H1267" s="55">
        <v>0.14612735547809641</v>
      </c>
      <c r="J1267" s="46" t="e">
        <f>+IF(A1267=#REF!,"si","no")</f>
        <v>#REF!</v>
      </c>
    </row>
    <row r="1268" spans="1:10" x14ac:dyDescent="0.2">
      <c r="A1268" s="8" t="s">
        <v>15</v>
      </c>
      <c r="B1268" s="8">
        <v>2021</v>
      </c>
      <c r="C1268" s="8" t="s">
        <v>10</v>
      </c>
      <c r="D1268" s="8" t="s">
        <v>25</v>
      </c>
      <c r="E1268" s="8" t="s">
        <v>26</v>
      </c>
      <c r="F1268" s="15">
        <v>57695.64</v>
      </c>
      <c r="G1268" s="26">
        <v>100.69925822497599</v>
      </c>
      <c r="H1268" s="55">
        <v>0.15250425981413998</v>
      </c>
      <c r="J1268" s="46" t="e">
        <f>+IF(A1268=#REF!,"si","no")</f>
        <v>#REF!</v>
      </c>
    </row>
    <row r="1269" spans="1:10" x14ac:dyDescent="0.2">
      <c r="A1269" s="8" t="s">
        <v>15</v>
      </c>
      <c r="B1269" s="8">
        <v>2022</v>
      </c>
      <c r="C1269" s="8" t="s">
        <v>10</v>
      </c>
      <c r="D1269" s="8" t="s">
        <v>25</v>
      </c>
      <c r="E1269" s="8" t="s">
        <v>26</v>
      </c>
      <c r="F1269" s="15">
        <v>50677.45</v>
      </c>
      <c r="G1269" s="26">
        <v>88.450039270442431</v>
      </c>
      <c r="H1269" s="55">
        <v>0.13395339754473801</v>
      </c>
      <c r="J1269" s="46" t="e">
        <f>+IF(A1269=#REF!,"si","no")</f>
        <v>#REF!</v>
      </c>
    </row>
    <row r="1270" spans="1:10" x14ac:dyDescent="0.2">
      <c r="A1270" s="8" t="s">
        <v>15</v>
      </c>
      <c r="B1270" s="8">
        <v>2023</v>
      </c>
      <c r="C1270" s="8" t="s">
        <v>10</v>
      </c>
      <c r="D1270" s="8" t="s">
        <v>25</v>
      </c>
      <c r="E1270" s="8" t="s">
        <v>26</v>
      </c>
      <c r="F1270" s="15">
        <v>45478.06</v>
      </c>
      <c r="G1270" s="26">
        <v>79.375268348023383</v>
      </c>
      <c r="H1270" s="55">
        <v>0.12021008655217355</v>
      </c>
      <c r="J1270" s="46" t="e">
        <f>+IF(A1270=#REF!,"si","no")</f>
        <v>#REF!</v>
      </c>
    </row>
    <row r="1271" spans="1:10" x14ac:dyDescent="0.2">
      <c r="A1271" s="8" t="s">
        <v>15</v>
      </c>
      <c r="B1271" s="8">
        <v>2008</v>
      </c>
      <c r="C1271" s="8" t="s">
        <v>10</v>
      </c>
      <c r="D1271" s="8" t="s">
        <v>25</v>
      </c>
      <c r="E1271" s="8" t="s">
        <v>27</v>
      </c>
      <c r="F1271" s="15"/>
      <c r="G1271" s="26">
        <v>0</v>
      </c>
      <c r="H1271" s="55">
        <v>0</v>
      </c>
      <c r="J1271" s="46" t="e">
        <f>+IF(A1271=#REF!,"si","no")</f>
        <v>#REF!</v>
      </c>
    </row>
    <row r="1272" spans="1:10" x14ac:dyDescent="0.2">
      <c r="A1272" s="8" t="s">
        <v>15</v>
      </c>
      <c r="B1272" s="8">
        <v>2009</v>
      </c>
      <c r="C1272" s="8" t="s">
        <v>10</v>
      </c>
      <c r="D1272" s="8" t="s">
        <v>25</v>
      </c>
      <c r="E1272" s="8" t="s">
        <v>27</v>
      </c>
      <c r="F1272" s="86"/>
      <c r="G1272" s="26">
        <v>0</v>
      </c>
      <c r="H1272" s="55">
        <v>0</v>
      </c>
      <c r="J1272" s="46" t="e">
        <f>+IF(A1272=#REF!,"si","no")</f>
        <v>#REF!</v>
      </c>
    </row>
    <row r="1273" spans="1:10" x14ac:dyDescent="0.2">
      <c r="A1273" s="8" t="s">
        <v>15</v>
      </c>
      <c r="B1273" s="8">
        <v>2010</v>
      </c>
      <c r="C1273" s="8" t="s">
        <v>10</v>
      </c>
      <c r="D1273" s="8" t="s">
        <v>25</v>
      </c>
      <c r="E1273" s="8" t="s">
        <v>27</v>
      </c>
      <c r="F1273" s="86"/>
      <c r="G1273" s="26">
        <v>0</v>
      </c>
      <c r="H1273" s="55">
        <v>0</v>
      </c>
      <c r="J1273" s="46" t="e">
        <f>+IF(A1273=#REF!,"si","no")</f>
        <v>#REF!</v>
      </c>
    </row>
    <row r="1274" spans="1:10" x14ac:dyDescent="0.2">
      <c r="A1274" s="8" t="s">
        <v>15</v>
      </c>
      <c r="B1274" s="8">
        <v>2011</v>
      </c>
      <c r="C1274" s="8" t="s">
        <v>10</v>
      </c>
      <c r="D1274" s="8" t="s">
        <v>25</v>
      </c>
      <c r="E1274" s="8" t="s">
        <v>27</v>
      </c>
      <c r="F1274" s="86"/>
      <c r="G1274" s="26">
        <v>0</v>
      </c>
      <c r="H1274" s="55">
        <v>0</v>
      </c>
      <c r="J1274" s="46" t="e">
        <f>+IF(A1274=#REF!,"si","no")</f>
        <v>#REF!</v>
      </c>
    </row>
    <row r="1275" spans="1:10" x14ac:dyDescent="0.2">
      <c r="A1275" s="8" t="s">
        <v>15</v>
      </c>
      <c r="B1275" s="8">
        <v>2012</v>
      </c>
      <c r="C1275" s="8" t="s">
        <v>10</v>
      </c>
      <c r="D1275" s="8" t="s">
        <v>25</v>
      </c>
      <c r="E1275" s="8" t="s">
        <v>27</v>
      </c>
      <c r="F1275" s="86"/>
      <c r="G1275" s="26">
        <v>0</v>
      </c>
      <c r="H1275" s="55">
        <v>0</v>
      </c>
      <c r="J1275" s="46" t="e">
        <f>+IF(A1275=#REF!,"si","no")</f>
        <v>#REF!</v>
      </c>
    </row>
    <row r="1276" spans="1:10" x14ac:dyDescent="0.2">
      <c r="A1276" s="8" t="s">
        <v>15</v>
      </c>
      <c r="B1276" s="8">
        <v>2013</v>
      </c>
      <c r="C1276" s="8" t="s">
        <v>10</v>
      </c>
      <c r="D1276" s="8" t="s">
        <v>25</v>
      </c>
      <c r="E1276" s="8" t="s">
        <v>27</v>
      </c>
      <c r="F1276" s="90"/>
      <c r="G1276" s="26">
        <v>0</v>
      </c>
      <c r="H1276" s="55">
        <v>0</v>
      </c>
      <c r="J1276" s="46" t="e">
        <f>+IF(A1276=#REF!,"si","no")</f>
        <v>#REF!</v>
      </c>
    </row>
    <row r="1277" spans="1:10" x14ac:dyDescent="0.2">
      <c r="A1277" s="8" t="s">
        <v>15</v>
      </c>
      <c r="B1277" s="8">
        <v>2014</v>
      </c>
      <c r="C1277" s="8" t="s">
        <v>10</v>
      </c>
      <c r="D1277" s="8" t="s">
        <v>25</v>
      </c>
      <c r="E1277" s="8" t="s">
        <v>27</v>
      </c>
      <c r="F1277" s="86"/>
      <c r="G1277" s="26">
        <v>0</v>
      </c>
      <c r="H1277" s="55">
        <v>0</v>
      </c>
      <c r="J1277" s="46" t="e">
        <f>+IF(A1277=#REF!,"si","no")</f>
        <v>#REF!</v>
      </c>
    </row>
    <row r="1278" spans="1:10" x14ac:dyDescent="0.2">
      <c r="A1278" s="8" t="s">
        <v>15</v>
      </c>
      <c r="B1278" s="8">
        <v>2015</v>
      </c>
      <c r="C1278" s="8" t="s">
        <v>10</v>
      </c>
      <c r="D1278" s="8" t="s">
        <v>25</v>
      </c>
      <c r="E1278" s="8" t="s">
        <v>27</v>
      </c>
      <c r="F1278" s="86"/>
      <c r="G1278" s="26">
        <v>0</v>
      </c>
      <c r="H1278" s="55">
        <v>0</v>
      </c>
      <c r="J1278" s="46" t="e">
        <f>+IF(A1278=#REF!,"si","no")</f>
        <v>#REF!</v>
      </c>
    </row>
    <row r="1279" spans="1:10" x14ac:dyDescent="0.2">
      <c r="A1279" s="8" t="s">
        <v>15</v>
      </c>
      <c r="B1279" s="8">
        <v>2016</v>
      </c>
      <c r="C1279" s="8" t="s">
        <v>10</v>
      </c>
      <c r="D1279" s="8" t="s">
        <v>25</v>
      </c>
      <c r="E1279" s="8" t="s">
        <v>27</v>
      </c>
      <c r="F1279" s="86"/>
      <c r="G1279" s="26">
        <v>0</v>
      </c>
      <c r="H1279" s="55">
        <v>0</v>
      </c>
      <c r="J1279" s="46" t="e">
        <f>+IF(A1279=#REF!,"si","no")</f>
        <v>#REF!</v>
      </c>
    </row>
    <row r="1280" spans="1:10" x14ac:dyDescent="0.2">
      <c r="A1280" s="8" t="s">
        <v>15</v>
      </c>
      <c r="B1280" s="8">
        <v>2017</v>
      </c>
      <c r="C1280" s="8" t="s">
        <v>10</v>
      </c>
      <c r="D1280" s="8" t="s">
        <v>25</v>
      </c>
      <c r="E1280" s="8" t="s">
        <v>27</v>
      </c>
      <c r="F1280" s="86"/>
      <c r="G1280" s="26">
        <v>0</v>
      </c>
      <c r="H1280" s="55">
        <v>0</v>
      </c>
      <c r="J1280" s="46" t="e">
        <f>+IF(A1280=#REF!,"si","no")</f>
        <v>#REF!</v>
      </c>
    </row>
    <row r="1281" spans="1:10" x14ac:dyDescent="0.2">
      <c r="A1281" s="8" t="s">
        <v>15</v>
      </c>
      <c r="B1281" s="8">
        <v>2018</v>
      </c>
      <c r="C1281" s="8" t="s">
        <v>10</v>
      </c>
      <c r="D1281" s="8" t="s">
        <v>25</v>
      </c>
      <c r="E1281" s="8" t="s">
        <v>27</v>
      </c>
      <c r="F1281" s="86"/>
      <c r="G1281" s="26">
        <v>0</v>
      </c>
      <c r="H1281" s="55">
        <v>0</v>
      </c>
      <c r="J1281" s="46" t="e">
        <f>+IF(A1281=#REF!,"si","no")</f>
        <v>#REF!</v>
      </c>
    </row>
    <row r="1282" spans="1:10" x14ac:dyDescent="0.2">
      <c r="A1282" s="8" t="s">
        <v>15</v>
      </c>
      <c r="B1282" s="8">
        <v>2019</v>
      </c>
      <c r="C1282" s="8" t="s">
        <v>10</v>
      </c>
      <c r="D1282" s="8" t="s">
        <v>25</v>
      </c>
      <c r="E1282" s="8" t="s">
        <v>27</v>
      </c>
      <c r="F1282" s="86"/>
      <c r="G1282" s="26">
        <v>0</v>
      </c>
      <c r="H1282" s="55">
        <v>0</v>
      </c>
      <c r="J1282" s="46" t="e">
        <f>+IF(A1282=#REF!,"si","no")</f>
        <v>#REF!</v>
      </c>
    </row>
    <row r="1283" spans="1:10" x14ac:dyDescent="0.2">
      <c r="A1283" s="8" t="s">
        <v>15</v>
      </c>
      <c r="B1283" s="8">
        <v>2020</v>
      </c>
      <c r="C1283" s="8" t="s">
        <v>10</v>
      </c>
      <c r="D1283" s="8" t="s">
        <v>25</v>
      </c>
      <c r="E1283" s="8" t="s">
        <v>27</v>
      </c>
      <c r="F1283" s="86"/>
      <c r="G1283" s="26">
        <v>0</v>
      </c>
      <c r="H1283" s="55">
        <v>0</v>
      </c>
      <c r="J1283" s="46" t="e">
        <f>+IF(A1283=#REF!,"si","no")</f>
        <v>#REF!</v>
      </c>
    </row>
    <row r="1284" spans="1:10" x14ac:dyDescent="0.2">
      <c r="A1284" s="8" t="s">
        <v>15</v>
      </c>
      <c r="B1284" s="8">
        <v>2021</v>
      </c>
      <c r="C1284" s="8" t="s">
        <v>10</v>
      </c>
      <c r="D1284" s="8" t="s">
        <v>25</v>
      </c>
      <c r="E1284" s="8" t="s">
        <v>27</v>
      </c>
      <c r="F1284" s="86"/>
      <c r="G1284" s="26">
        <v>0</v>
      </c>
      <c r="H1284" s="55">
        <v>0</v>
      </c>
      <c r="J1284" s="46" t="e">
        <f>+IF(A1284=#REF!,"si","no")</f>
        <v>#REF!</v>
      </c>
    </row>
    <row r="1285" spans="1:10" x14ac:dyDescent="0.2">
      <c r="A1285" s="8" t="s">
        <v>15</v>
      </c>
      <c r="B1285" s="8">
        <v>2022</v>
      </c>
      <c r="C1285" s="8" t="s">
        <v>10</v>
      </c>
      <c r="D1285" s="8" t="s">
        <v>25</v>
      </c>
      <c r="E1285" s="8" t="s">
        <v>27</v>
      </c>
      <c r="F1285" s="86"/>
      <c r="G1285" s="26"/>
      <c r="H1285" s="55"/>
      <c r="J1285" s="46" t="e">
        <f>+IF(A1285=#REF!,"si","no")</f>
        <v>#REF!</v>
      </c>
    </row>
    <row r="1286" spans="1:10" x14ac:dyDescent="0.2">
      <c r="A1286" s="8" t="s">
        <v>15</v>
      </c>
      <c r="B1286" s="8">
        <v>2023</v>
      </c>
      <c r="C1286" s="8" t="s">
        <v>10</v>
      </c>
      <c r="D1286" s="8" t="s">
        <v>25</v>
      </c>
      <c r="E1286" s="8" t="s">
        <v>27</v>
      </c>
      <c r="F1286" s="86"/>
      <c r="G1286" s="26"/>
      <c r="H1286" s="55"/>
      <c r="J1286" s="46" t="e">
        <f>+IF(A1286=#REF!,"si","no")</f>
        <v>#REF!</v>
      </c>
    </row>
    <row r="1287" spans="1:10" x14ac:dyDescent="0.2">
      <c r="A1287" s="8" t="s">
        <v>15</v>
      </c>
      <c r="B1287" s="8">
        <v>2008</v>
      </c>
      <c r="C1287" s="8" t="s">
        <v>10</v>
      </c>
      <c r="D1287" s="8" t="s">
        <v>25</v>
      </c>
      <c r="E1287" s="8" t="s">
        <v>28</v>
      </c>
      <c r="F1287" s="15">
        <v>976.4</v>
      </c>
      <c r="G1287" s="26">
        <v>1.8545042019594646</v>
      </c>
      <c r="H1287" s="55">
        <v>6.0579110692098852E-3</v>
      </c>
      <c r="J1287" s="46" t="e">
        <f>+IF(A1287=#REF!,"si","no")</f>
        <v>#REF!</v>
      </c>
    </row>
    <row r="1288" spans="1:10" x14ac:dyDescent="0.2">
      <c r="A1288" s="8" t="s">
        <v>15</v>
      </c>
      <c r="B1288" s="8">
        <v>2009</v>
      </c>
      <c r="C1288" s="8" t="s">
        <v>10</v>
      </c>
      <c r="D1288" s="8" t="s">
        <v>25</v>
      </c>
      <c r="E1288" s="8" t="s">
        <v>28</v>
      </c>
      <c r="F1288" s="15">
        <v>1084.1736015700001</v>
      </c>
      <c r="G1288" s="26">
        <v>1.8914502053472937</v>
      </c>
      <c r="H1288" s="55">
        <v>6.1888217830562038E-3</v>
      </c>
      <c r="J1288" s="46"/>
    </row>
    <row r="1289" spans="1:10" x14ac:dyDescent="0.2">
      <c r="A1289" s="8" t="s">
        <v>15</v>
      </c>
      <c r="B1289" s="8">
        <v>2010</v>
      </c>
      <c r="C1289" s="8" t="s">
        <v>10</v>
      </c>
      <c r="D1289" s="8" t="s">
        <v>25</v>
      </c>
      <c r="E1289" s="8" t="s">
        <v>28</v>
      </c>
      <c r="F1289" s="15">
        <v>1674.11769153</v>
      </c>
      <c r="G1289" s="26">
        <v>3.1856005834529042</v>
      </c>
      <c r="H1289" s="55">
        <v>8.5476716902858196E-3</v>
      </c>
      <c r="J1289" s="46"/>
    </row>
    <row r="1290" spans="1:10" x14ac:dyDescent="0.2">
      <c r="A1290" s="8" t="s">
        <v>15</v>
      </c>
      <c r="B1290" s="8">
        <v>2011</v>
      </c>
      <c r="C1290" s="8" t="s">
        <v>10</v>
      </c>
      <c r="D1290" s="8" t="s">
        <v>25</v>
      </c>
      <c r="E1290" s="8" t="s">
        <v>28</v>
      </c>
      <c r="F1290" s="15">
        <v>1513.5655810850001</v>
      </c>
      <c r="G1290" s="26">
        <v>2.9929577395570841</v>
      </c>
      <c r="H1290" s="55">
        <v>7.081795835976611E-3</v>
      </c>
      <c r="J1290" s="46"/>
    </row>
    <row r="1291" spans="1:10" x14ac:dyDescent="0.2">
      <c r="A1291" s="8" t="s">
        <v>15</v>
      </c>
      <c r="B1291" s="8">
        <v>2012</v>
      </c>
      <c r="C1291" s="8" t="s">
        <v>10</v>
      </c>
      <c r="D1291" s="8" t="s">
        <v>25</v>
      </c>
      <c r="E1291" s="8" t="s">
        <v>28</v>
      </c>
      <c r="F1291" s="15">
        <v>1582.1156860399999</v>
      </c>
      <c r="G1291" s="26">
        <v>3.1450170433732803</v>
      </c>
      <c r="H1291" s="55">
        <v>6.7673877822412853E-3</v>
      </c>
      <c r="J1291" s="46"/>
    </row>
    <row r="1292" spans="1:10" x14ac:dyDescent="0.2">
      <c r="A1292" s="8" t="s">
        <v>15</v>
      </c>
      <c r="B1292" s="8">
        <v>2013</v>
      </c>
      <c r="C1292" s="8" t="s">
        <v>10</v>
      </c>
      <c r="D1292" s="8" t="s">
        <v>25</v>
      </c>
      <c r="E1292" s="8" t="s">
        <v>28</v>
      </c>
      <c r="F1292" s="15">
        <v>2011.2943605600001</v>
      </c>
      <c r="G1292" s="26">
        <v>4.0213107571898128</v>
      </c>
      <c r="H1292" s="55">
        <v>8.0838353531487769E-3</v>
      </c>
      <c r="J1292" s="46"/>
    </row>
    <row r="1293" spans="1:10" x14ac:dyDescent="0.2">
      <c r="A1293" s="8" t="s">
        <v>15</v>
      </c>
      <c r="B1293" s="8">
        <v>2014</v>
      </c>
      <c r="C1293" s="8" t="s">
        <v>10</v>
      </c>
      <c r="D1293" s="8" t="s">
        <v>25</v>
      </c>
      <c r="E1293" s="8" t="s">
        <v>28</v>
      </c>
      <c r="F1293" s="15">
        <v>4352.8390338299996</v>
      </c>
      <c r="G1293" s="26">
        <v>8.0798647861280273</v>
      </c>
      <c r="H1293" s="55">
        <v>1.5975130608260519E-2</v>
      </c>
      <c r="J1293" s="46" t="e">
        <f>+IF(A1293=#REF!,"si","no")</f>
        <v>#REF!</v>
      </c>
    </row>
    <row r="1294" spans="1:10" x14ac:dyDescent="0.2">
      <c r="A1294" s="8" t="s">
        <v>15</v>
      </c>
      <c r="B1294" s="8">
        <v>2015</v>
      </c>
      <c r="C1294" s="8" t="s">
        <v>10</v>
      </c>
      <c r="D1294" s="8" t="s">
        <v>25</v>
      </c>
      <c r="E1294" s="8" t="s">
        <v>28</v>
      </c>
      <c r="F1294" s="15">
        <v>9413.6799482499991</v>
      </c>
      <c r="G1294" s="26">
        <v>17.581561565762797</v>
      </c>
      <c r="H1294" s="55">
        <v>3.209720014297715E-2</v>
      </c>
      <c r="J1294" s="46" t="e">
        <f>+IF(A1294=#REF!,"si","no")</f>
        <v>#REF!</v>
      </c>
    </row>
    <row r="1295" spans="1:10" x14ac:dyDescent="0.2">
      <c r="A1295" s="8" t="s">
        <v>15</v>
      </c>
      <c r="B1295" s="8">
        <v>2016</v>
      </c>
      <c r="C1295" s="8" t="s">
        <v>10</v>
      </c>
      <c r="D1295" s="8" t="s">
        <v>25</v>
      </c>
      <c r="E1295" s="8" t="s">
        <v>28</v>
      </c>
      <c r="F1295" s="15">
        <v>6760.6730280499996</v>
      </c>
      <c r="G1295" s="26">
        <v>12.390401382084317</v>
      </c>
      <c r="H1295" s="55">
        <v>2.1677459457572379E-2</v>
      </c>
      <c r="J1295" s="46" t="e">
        <f>+IF(A1295=#REF!,"si","no")</f>
        <v>#REF!</v>
      </c>
    </row>
    <row r="1296" spans="1:10" x14ac:dyDescent="0.2">
      <c r="A1296" s="8" t="s">
        <v>15</v>
      </c>
      <c r="B1296" s="8">
        <v>2017</v>
      </c>
      <c r="C1296" s="8" t="s">
        <v>10</v>
      </c>
      <c r="D1296" s="8" t="s">
        <v>25</v>
      </c>
      <c r="E1296" s="8" t="s">
        <v>28</v>
      </c>
      <c r="F1296" s="15">
        <v>6316.98282131</v>
      </c>
      <c r="G1296" s="26">
        <v>11.114755076730875</v>
      </c>
      <c r="H1296" s="55">
        <v>1.90054749608899E-2</v>
      </c>
      <c r="J1296" s="46" t="e">
        <f>+IF(A1296=#REF!,"si","no")</f>
        <v>#REF!</v>
      </c>
    </row>
    <row r="1297" spans="1:13" x14ac:dyDescent="0.2">
      <c r="A1297" s="8" t="s">
        <v>15</v>
      </c>
      <c r="B1297" s="8">
        <v>2018</v>
      </c>
      <c r="C1297" s="8" t="s">
        <v>10</v>
      </c>
      <c r="D1297" s="8" t="s">
        <v>25</v>
      </c>
      <c r="E1297" s="8" t="s">
        <v>28</v>
      </c>
      <c r="F1297" s="15">
        <v>2729.6311142899999</v>
      </c>
      <c r="G1297" s="26">
        <v>4.4801666162620846</v>
      </c>
      <c r="H1297" s="55">
        <v>7.5792098681125063E-3</v>
      </c>
      <c r="J1297" s="46" t="e">
        <f>+IF(A1297=#REF!,"si","no")</f>
        <v>#REF!</v>
      </c>
    </row>
    <row r="1298" spans="1:13" x14ac:dyDescent="0.2">
      <c r="A1298" s="8" t="s">
        <v>15</v>
      </c>
      <c r="B1298" s="8">
        <v>2019</v>
      </c>
      <c r="C1298" s="8" t="s">
        <v>10</v>
      </c>
      <c r="D1298" s="8" t="s">
        <v>25</v>
      </c>
      <c r="E1298" s="8" t="s">
        <v>28</v>
      </c>
      <c r="F1298" s="15">
        <v>3204.2480622899998</v>
      </c>
      <c r="G1298" s="26">
        <v>5.5925439607121028</v>
      </c>
      <c r="H1298" s="55">
        <v>8.4696430960888667E-3</v>
      </c>
      <c r="J1298" s="46" t="e">
        <f>+IF(A1298=#REF!,"si","no")</f>
        <v>#REF!</v>
      </c>
    </row>
    <row r="1299" spans="1:13" x14ac:dyDescent="0.2">
      <c r="A1299" s="8" t="s">
        <v>15</v>
      </c>
      <c r="B1299" s="8">
        <v>2020</v>
      </c>
      <c r="C1299" s="8" t="s">
        <v>10</v>
      </c>
      <c r="D1299" s="8" t="s">
        <v>25</v>
      </c>
      <c r="E1299" s="8" t="s">
        <v>28</v>
      </c>
      <c r="F1299" s="15">
        <v>4131.1739965400002</v>
      </c>
      <c r="G1299" s="26">
        <v>7.2103569186490963</v>
      </c>
      <c r="H1299" s="55">
        <v>1.0919744239005845E-2</v>
      </c>
      <c r="J1299" s="46" t="e">
        <f>+IF(A1299=#REF!,"si","no")</f>
        <v>#REF!</v>
      </c>
    </row>
    <row r="1300" spans="1:13" x14ac:dyDescent="0.2">
      <c r="A1300" s="8" t="s">
        <v>15</v>
      </c>
      <c r="B1300" s="8">
        <v>2021</v>
      </c>
      <c r="C1300" s="8" t="s">
        <v>10</v>
      </c>
      <c r="D1300" s="8" t="s">
        <v>25</v>
      </c>
      <c r="E1300" s="8" t="s">
        <v>28</v>
      </c>
      <c r="F1300" s="15">
        <v>3074.0675893299999</v>
      </c>
      <c r="G1300" s="26">
        <v>5.3653330819966829</v>
      </c>
      <c r="H1300" s="55">
        <v>8.1255429756808169E-3</v>
      </c>
      <c r="J1300" s="46" t="e">
        <f>+IF(A1300=#REF!,"si","no")</f>
        <v>#REF!</v>
      </c>
    </row>
    <row r="1301" spans="1:13" x14ac:dyDescent="0.2">
      <c r="A1301" s="8" t="s">
        <v>15</v>
      </c>
      <c r="B1301" s="8">
        <v>2022</v>
      </c>
      <c r="C1301" s="8" t="s">
        <v>10</v>
      </c>
      <c r="D1301" s="8" t="s">
        <v>25</v>
      </c>
      <c r="E1301" s="8" t="s">
        <v>28</v>
      </c>
      <c r="F1301" s="15">
        <v>2012.724043641</v>
      </c>
      <c r="G1301" s="26">
        <v>3.5129139429985163</v>
      </c>
      <c r="H1301" s="55">
        <v>5.3201418770221368E-3</v>
      </c>
      <c r="J1301" s="46" t="e">
        <f>+IF(A1301=#REF!,"si","no")</f>
        <v>#REF!</v>
      </c>
    </row>
    <row r="1302" spans="1:13" x14ac:dyDescent="0.2">
      <c r="A1302" s="8" t="s">
        <v>15</v>
      </c>
      <c r="B1302" s="8">
        <v>2023</v>
      </c>
      <c r="C1302" s="8" t="s">
        <v>10</v>
      </c>
      <c r="D1302" s="8" t="s">
        <v>25</v>
      </c>
      <c r="E1302" s="8" t="s">
        <v>28</v>
      </c>
      <c r="F1302" s="15">
        <v>4233.00372436</v>
      </c>
      <c r="G1302" s="26">
        <v>7.3880857393489823</v>
      </c>
      <c r="H1302" s="55">
        <v>1.1188906124865233E-2</v>
      </c>
      <c r="J1302" s="46" t="e">
        <f>+IF(A1302=#REF!,"si","no")</f>
        <v>#REF!</v>
      </c>
    </row>
    <row r="1303" spans="1:13" x14ac:dyDescent="0.2">
      <c r="A1303" s="8" t="s">
        <v>15</v>
      </c>
      <c r="B1303" s="8">
        <v>2008</v>
      </c>
      <c r="C1303" s="8" t="s">
        <v>10</v>
      </c>
      <c r="D1303" s="8" t="s">
        <v>30</v>
      </c>
      <c r="E1303" s="8" t="s">
        <v>40</v>
      </c>
      <c r="F1303" s="15">
        <v>200797.71740683998</v>
      </c>
      <c r="G1303" s="26">
        <v>381.38079749575371</v>
      </c>
      <c r="H1303" s="55">
        <v>1.2458159718875197</v>
      </c>
      <c r="J1303" s="46" t="e">
        <f>+IF(A1303=#REF!,"si","no")</f>
        <v>#REF!</v>
      </c>
    </row>
    <row r="1304" spans="1:13" x14ac:dyDescent="0.2">
      <c r="A1304" s="8" t="s">
        <v>15</v>
      </c>
      <c r="B1304" s="8">
        <v>2009</v>
      </c>
      <c r="C1304" s="8" t="s">
        <v>10</v>
      </c>
      <c r="D1304" s="8" t="s">
        <v>30</v>
      </c>
      <c r="E1304" s="8" t="s">
        <v>40</v>
      </c>
      <c r="F1304" s="15">
        <v>320963.24270796002</v>
      </c>
      <c r="G1304" s="26">
        <v>559.95275152409022</v>
      </c>
      <c r="H1304" s="55">
        <v>1.8321644293449684</v>
      </c>
      <c r="J1304" s="46" t="e">
        <f>+IF(A1304=#REF!,"si","no")</f>
        <v>#REF!</v>
      </c>
    </row>
    <row r="1305" spans="1:13" x14ac:dyDescent="0.2">
      <c r="A1305" s="8" t="s">
        <v>15</v>
      </c>
      <c r="B1305" s="8">
        <v>2010</v>
      </c>
      <c r="C1305" s="8" t="s">
        <v>10</v>
      </c>
      <c r="D1305" s="8" t="s">
        <v>30</v>
      </c>
      <c r="E1305" s="8" t="s">
        <v>40</v>
      </c>
      <c r="F1305" s="15">
        <v>355748.97719958</v>
      </c>
      <c r="G1305" s="26">
        <v>676.93815976225699</v>
      </c>
      <c r="H1305" s="55">
        <v>1.816374963744593</v>
      </c>
      <c r="J1305" s="46" t="e">
        <f>+IF(A1305=#REF!,"si","no")</f>
        <v>#REF!</v>
      </c>
    </row>
    <row r="1306" spans="1:13" x14ac:dyDescent="0.2">
      <c r="A1306" s="8" t="s">
        <v>15</v>
      </c>
      <c r="B1306" s="8">
        <v>2011</v>
      </c>
      <c r="C1306" s="8" t="s">
        <v>10</v>
      </c>
      <c r="D1306" s="8" t="s">
        <v>30</v>
      </c>
      <c r="E1306" s="8" t="s">
        <v>40</v>
      </c>
      <c r="F1306" s="15">
        <v>378511.32863647997</v>
      </c>
      <c r="G1306" s="26">
        <v>748.47659375320268</v>
      </c>
      <c r="H1306" s="55">
        <v>1.7710101131437279</v>
      </c>
      <c r="J1306" s="46"/>
    </row>
    <row r="1307" spans="1:13" x14ac:dyDescent="0.2">
      <c r="A1307" s="8" t="s">
        <v>15</v>
      </c>
      <c r="B1307" s="8">
        <v>2012</v>
      </c>
      <c r="C1307" s="8" t="s">
        <v>10</v>
      </c>
      <c r="D1307" s="8" t="s">
        <v>30</v>
      </c>
      <c r="E1307" s="8" t="s">
        <v>40</v>
      </c>
      <c r="F1307" s="15">
        <v>402109.96414365002</v>
      </c>
      <c r="G1307" s="26">
        <v>799.33642128747886</v>
      </c>
      <c r="H1307" s="55">
        <v>1.7199968892757811</v>
      </c>
      <c r="J1307" s="46" t="e">
        <f>+IF(A1307=#REF!,"si","no")</f>
        <v>#REF!</v>
      </c>
      <c r="K1307" s="46" t="e">
        <f>+IF(F1307=#REF!,"si","no")</f>
        <v>#REF!</v>
      </c>
      <c r="L1307" s="46" t="e">
        <f>+IF(G1307=#REF!,"si","no")</f>
        <v>#REF!</v>
      </c>
      <c r="M1307" s="46" t="e">
        <f>+IF(H1307=#REF!,"si","no")</f>
        <v>#REF!</v>
      </c>
    </row>
    <row r="1308" spans="1:13" x14ac:dyDescent="0.2">
      <c r="A1308" s="8" t="s">
        <v>15</v>
      </c>
      <c r="B1308" s="8">
        <v>2013</v>
      </c>
      <c r="C1308" s="8" t="s">
        <v>10</v>
      </c>
      <c r="D1308" s="8" t="s">
        <v>30</v>
      </c>
      <c r="E1308" s="8" t="s">
        <v>40</v>
      </c>
      <c r="F1308" s="15">
        <v>344206.76313596102</v>
      </c>
      <c r="G1308" s="26">
        <v>688.1948194349518</v>
      </c>
      <c r="H1308" s="55">
        <v>1.3834428491395263</v>
      </c>
      <c r="J1308" s="46" t="e">
        <f>+IF(A1308=#REF!,"si","no")</f>
        <v>#REF!</v>
      </c>
      <c r="K1308" s="46" t="e">
        <f>+IF(F1308=#REF!,"si","no")</f>
        <v>#REF!</v>
      </c>
      <c r="L1308" s="46" t="e">
        <f>+IF(G1308=#REF!,"si","no")</f>
        <v>#REF!</v>
      </c>
      <c r="M1308" s="46" t="e">
        <f>+IF(H1308=#REF!,"si","no")</f>
        <v>#REF!</v>
      </c>
    </row>
    <row r="1309" spans="1:13" x14ac:dyDescent="0.2">
      <c r="A1309" s="8" t="s">
        <v>15</v>
      </c>
      <c r="B1309" s="8">
        <v>2014</v>
      </c>
      <c r="C1309" s="8" t="s">
        <v>10</v>
      </c>
      <c r="D1309" s="8" t="s">
        <v>30</v>
      </c>
      <c r="E1309" s="8" t="s">
        <v>40</v>
      </c>
      <c r="F1309" s="15">
        <v>318124.97668571002</v>
      </c>
      <c r="G1309" s="26">
        <v>590.51271520348519</v>
      </c>
      <c r="H1309" s="55">
        <v>1.1675341111413429</v>
      </c>
      <c r="J1309" s="46" t="e">
        <f>+IF(A1309=#REF!,"si","no")</f>
        <v>#REF!</v>
      </c>
      <c r="K1309" s="46" t="e">
        <f>+IF(F1309=#REF!,"si","no")</f>
        <v>#REF!</v>
      </c>
      <c r="L1309" s="46" t="e">
        <f>+IF(G1309=#REF!,"si","no")</f>
        <v>#REF!</v>
      </c>
      <c r="M1309" s="46" t="e">
        <f>+IF(H1309=#REF!,"si","no")</f>
        <v>#REF!</v>
      </c>
    </row>
    <row r="1310" spans="1:13" x14ac:dyDescent="0.2">
      <c r="A1310" s="8" t="s">
        <v>15</v>
      </c>
      <c r="B1310" s="8">
        <v>2015</v>
      </c>
      <c r="C1310" s="8" t="s">
        <v>10</v>
      </c>
      <c r="D1310" s="8" t="s">
        <v>30</v>
      </c>
      <c r="E1310" s="8" t="s">
        <v>40</v>
      </c>
      <c r="F1310" s="15">
        <v>242913.72160727301</v>
      </c>
      <c r="G1310" s="26">
        <v>453.68044963125988</v>
      </c>
      <c r="H1310" s="55">
        <v>0.82824680494406522</v>
      </c>
      <c r="J1310" s="46" t="e">
        <f>+IF(A1310=#REF!,"si","no")</f>
        <v>#REF!</v>
      </c>
      <c r="K1310" s="46" t="e">
        <f>+IF(F1310=#REF!,"si","no")</f>
        <v>#REF!</v>
      </c>
      <c r="L1310" s="46" t="e">
        <f>+IF(G1310=#REF!,"si","no")</f>
        <v>#REF!</v>
      </c>
      <c r="M1310" s="46" t="e">
        <f>+IF(H1310=#REF!,"si","no")</f>
        <v>#REF!</v>
      </c>
    </row>
    <row r="1311" spans="1:13" x14ac:dyDescent="0.2">
      <c r="A1311" s="8" t="s">
        <v>15</v>
      </c>
      <c r="B1311" s="8">
        <v>2016</v>
      </c>
      <c r="C1311" s="8" t="s">
        <v>10</v>
      </c>
      <c r="D1311" s="8" t="s">
        <v>30</v>
      </c>
      <c r="E1311" s="8" t="s">
        <v>40</v>
      </c>
      <c r="F1311" s="15">
        <v>192216.07833965</v>
      </c>
      <c r="G1311" s="26">
        <v>352.27770265431224</v>
      </c>
      <c r="H1311" s="55">
        <v>0.61632269864456801</v>
      </c>
      <c r="J1311" s="46" t="e">
        <f>+IF(A1311=#REF!,"si","no")</f>
        <v>#REF!</v>
      </c>
      <c r="K1311" s="46" t="e">
        <f>+IF(F1311=#REF!,"si","no")</f>
        <v>#REF!</v>
      </c>
      <c r="L1311" s="46" t="e">
        <f>+IF(G1311=#REF!,"si","no")</f>
        <v>#REF!</v>
      </c>
      <c r="M1311" s="46" t="e">
        <f>+IF(H1311=#REF!,"si","no")</f>
        <v>#REF!</v>
      </c>
    </row>
    <row r="1312" spans="1:13" x14ac:dyDescent="0.2">
      <c r="A1312" s="8" t="s">
        <v>15</v>
      </c>
      <c r="B1312" s="8">
        <v>2017</v>
      </c>
      <c r="C1312" s="8" t="s">
        <v>10</v>
      </c>
      <c r="D1312" s="8" t="s">
        <v>30</v>
      </c>
      <c r="E1312" s="8" t="s">
        <v>40</v>
      </c>
      <c r="F1312" s="15">
        <v>174588.555666361</v>
      </c>
      <c r="G1312" s="26">
        <v>307.18922155140183</v>
      </c>
      <c r="H1312" s="55">
        <v>0.52527266846149967</v>
      </c>
      <c r="J1312" s="46" t="e">
        <f>+IF(A1312=#REF!,"si","no")</f>
        <v>#REF!</v>
      </c>
      <c r="K1312" s="46" t="e">
        <f>+IF(F1312=#REF!,"si","no")</f>
        <v>#REF!</v>
      </c>
      <c r="L1312" s="46" t="e">
        <f>+IF(G1312=#REF!,"si","no")</f>
        <v>#REF!</v>
      </c>
      <c r="M1312" s="46" t="e">
        <f>+IF(H1312=#REF!,"si","no")</f>
        <v>#REF!</v>
      </c>
    </row>
    <row r="1313" spans="1:13" x14ac:dyDescent="0.2">
      <c r="A1313" s="8" t="s">
        <v>15</v>
      </c>
      <c r="B1313" s="8">
        <v>2018</v>
      </c>
      <c r="C1313" s="8" t="s">
        <v>10</v>
      </c>
      <c r="D1313" s="8" t="s">
        <v>30</v>
      </c>
      <c r="E1313" s="8" t="s">
        <v>40</v>
      </c>
      <c r="F1313" s="15">
        <v>121784.44367245099</v>
      </c>
      <c r="G1313" s="26">
        <v>199.88583661176654</v>
      </c>
      <c r="H1313" s="55">
        <v>0.33815186690708571</v>
      </c>
      <c r="J1313" s="46" t="e">
        <f>+IF(A1313=#REF!,"si","no")</f>
        <v>#REF!</v>
      </c>
      <c r="K1313" s="46" t="e">
        <f>+IF(F1313=#REF!,"si","no")</f>
        <v>#REF!</v>
      </c>
      <c r="L1313" s="46" t="e">
        <f>+IF(G1313=#REF!,"si","no")</f>
        <v>#REF!</v>
      </c>
      <c r="M1313" s="46" t="e">
        <f>+IF(H1313=#REF!,"si","no")</f>
        <v>#REF!</v>
      </c>
    </row>
    <row r="1314" spans="1:13" x14ac:dyDescent="0.2">
      <c r="A1314" s="8" t="s">
        <v>15</v>
      </c>
      <c r="B1314" s="8">
        <v>2019</v>
      </c>
      <c r="C1314" s="8" t="s">
        <v>10</v>
      </c>
      <c r="D1314" s="8" t="s">
        <v>30</v>
      </c>
      <c r="E1314" s="8" t="s">
        <v>40</v>
      </c>
      <c r="F1314" s="15">
        <v>220724.65873657999</v>
      </c>
      <c r="G1314" s="26">
        <v>385.2424447797888</v>
      </c>
      <c r="H1314" s="55">
        <v>0.5834314465243956</v>
      </c>
      <c r="J1314" s="46" t="e">
        <f>+IF(A1314=#REF!,"si","no")</f>
        <v>#REF!</v>
      </c>
      <c r="K1314" s="46" t="e">
        <f>+IF(F1314=#REF!,"si","no")</f>
        <v>#REF!</v>
      </c>
      <c r="L1314" s="46" t="e">
        <f>+IF(G1314=#REF!,"si","no")</f>
        <v>#REF!</v>
      </c>
      <c r="M1314" s="46" t="e">
        <f>+IF(H1314=#REF!,"si","no")</f>
        <v>#REF!</v>
      </c>
    </row>
    <row r="1315" spans="1:13" x14ac:dyDescent="0.2">
      <c r="A1315" s="8" t="s">
        <v>15</v>
      </c>
      <c r="B1315" s="8">
        <v>2020</v>
      </c>
      <c r="C1315" s="8" t="s">
        <v>10</v>
      </c>
      <c r="D1315" s="8" t="s">
        <v>106</v>
      </c>
      <c r="E1315" s="8" t="s">
        <v>40</v>
      </c>
      <c r="F1315" s="15">
        <v>98801.982233969989</v>
      </c>
      <c r="G1315" s="26">
        <v>172.44433586520637</v>
      </c>
      <c r="H1315" s="55">
        <v>0.26115878372718287</v>
      </c>
      <c r="J1315" s="46" t="e">
        <f>+IF(A1315=#REF!,"si","no")</f>
        <v>#REF!</v>
      </c>
      <c r="K1315" s="46" t="e">
        <f>+IF(F1315=#REF!,"si","no")</f>
        <v>#REF!</v>
      </c>
      <c r="L1315" s="46" t="e">
        <f>+IF(G1315=#REF!,"si","no")</f>
        <v>#REF!</v>
      </c>
      <c r="M1315" s="46" t="e">
        <f>+IF(H1315=#REF!,"si","no")</f>
        <v>#REF!</v>
      </c>
    </row>
    <row r="1316" spans="1:13" x14ac:dyDescent="0.2">
      <c r="A1316" s="8" t="s">
        <v>15</v>
      </c>
      <c r="B1316" s="8">
        <v>2021</v>
      </c>
      <c r="C1316" s="8" t="s">
        <v>10</v>
      </c>
      <c r="D1316" s="8" t="s">
        <v>106</v>
      </c>
      <c r="E1316" s="8" t="s">
        <v>40</v>
      </c>
      <c r="F1316" s="15">
        <v>67547.717462769011</v>
      </c>
      <c r="G1316" s="26">
        <v>117.89461115763855</v>
      </c>
      <c r="H1316" s="55">
        <v>0.17854580785990493</v>
      </c>
      <c r="J1316" s="46" t="e">
        <f>+IF(A1316=#REF!,"si","no")</f>
        <v>#REF!</v>
      </c>
      <c r="K1316" s="46" t="e">
        <f>+IF(F1316=#REF!,"si","no")</f>
        <v>#REF!</v>
      </c>
      <c r="L1316" s="46" t="e">
        <f>+IF(G1316=#REF!,"si","no")</f>
        <v>#REF!</v>
      </c>
      <c r="M1316" s="46" t="e">
        <f>+IF(H1316=#REF!,"si","no")</f>
        <v>#REF!</v>
      </c>
    </row>
    <row r="1317" spans="1:13" x14ac:dyDescent="0.2">
      <c r="A1317" s="8" t="s">
        <v>15</v>
      </c>
      <c r="B1317" s="8">
        <v>2022</v>
      </c>
      <c r="C1317" s="8" t="s">
        <v>10</v>
      </c>
      <c r="D1317" s="8" t="s">
        <v>106</v>
      </c>
      <c r="E1317" s="8" t="s">
        <v>40</v>
      </c>
      <c r="F1317" s="15">
        <v>74814.867272322997</v>
      </c>
      <c r="G1317" s="26">
        <v>130.57835286206998</v>
      </c>
      <c r="H1317" s="55">
        <v>0.19775473426516704</v>
      </c>
      <c r="J1317" s="46"/>
      <c r="K1317" s="46"/>
      <c r="L1317" s="46"/>
      <c r="M1317" s="46"/>
    </row>
    <row r="1318" spans="1:13" x14ac:dyDescent="0.2">
      <c r="A1318" s="8" t="s">
        <v>15</v>
      </c>
      <c r="B1318" s="8">
        <v>2023</v>
      </c>
      <c r="C1318" s="8" t="s">
        <v>10</v>
      </c>
      <c r="D1318" s="8" t="s">
        <v>106</v>
      </c>
      <c r="E1318" s="8" t="s">
        <v>40</v>
      </c>
      <c r="F1318" s="15">
        <v>93412.339927330002</v>
      </c>
      <c r="G1318" s="26">
        <v>163.03750750908455</v>
      </c>
      <c r="H1318" s="55">
        <v>0.24691258746976888</v>
      </c>
      <c r="J1318" s="46"/>
      <c r="K1318" s="46"/>
      <c r="L1318" s="46"/>
      <c r="M1318" s="46"/>
    </row>
    <row r="1319" spans="1:13" x14ac:dyDescent="0.2">
      <c r="A1319" s="8" t="s">
        <v>15</v>
      </c>
      <c r="B1319" s="8">
        <v>2008</v>
      </c>
      <c r="C1319" s="8" t="s">
        <v>10</v>
      </c>
      <c r="D1319" s="8" t="s">
        <v>30</v>
      </c>
      <c r="E1319" s="8" t="s">
        <v>31</v>
      </c>
      <c r="F1319" s="15">
        <v>200797.71740683998</v>
      </c>
      <c r="G1319" s="26">
        <v>381.38079749575371</v>
      </c>
      <c r="H1319" s="55">
        <v>1.2458159718875197</v>
      </c>
      <c r="J1319" s="46"/>
      <c r="K1319" s="46"/>
      <c r="L1319" s="46"/>
      <c r="M1319" s="46"/>
    </row>
    <row r="1320" spans="1:13" x14ac:dyDescent="0.2">
      <c r="A1320" s="8" t="s">
        <v>15</v>
      </c>
      <c r="B1320" s="8">
        <v>2009</v>
      </c>
      <c r="C1320" s="8" t="s">
        <v>10</v>
      </c>
      <c r="D1320" s="8" t="s">
        <v>30</v>
      </c>
      <c r="E1320" s="8" t="s">
        <v>31</v>
      </c>
      <c r="F1320" s="15">
        <v>320963.24270796002</v>
      </c>
      <c r="G1320" s="26">
        <v>559.95275152409022</v>
      </c>
      <c r="H1320" s="55">
        <v>1.8321644293449684</v>
      </c>
      <c r="J1320" s="46"/>
      <c r="K1320" s="46"/>
      <c r="L1320" s="46"/>
      <c r="M1320" s="46"/>
    </row>
    <row r="1321" spans="1:13" x14ac:dyDescent="0.2">
      <c r="A1321" s="8" t="s">
        <v>15</v>
      </c>
      <c r="B1321" s="8">
        <v>2010</v>
      </c>
      <c r="C1321" s="8" t="s">
        <v>10</v>
      </c>
      <c r="D1321" s="8" t="s">
        <v>30</v>
      </c>
      <c r="E1321" s="8" t="s">
        <v>31</v>
      </c>
      <c r="F1321" s="15">
        <v>355748.97719958</v>
      </c>
      <c r="G1321" s="26">
        <v>676.93815976225699</v>
      </c>
      <c r="H1321" s="55">
        <v>1.816374963744593</v>
      </c>
      <c r="J1321" s="46" t="e">
        <f>+IF(A1321=#REF!,"si","no")</f>
        <v>#REF!</v>
      </c>
      <c r="K1321" s="46" t="e">
        <f>+IF(F1321=#REF!,"si","no")</f>
        <v>#REF!</v>
      </c>
      <c r="L1321" s="46" t="e">
        <f>+IF(G1321=#REF!,"si","no")</f>
        <v>#REF!</v>
      </c>
      <c r="M1321" s="46" t="e">
        <f>+IF(H1321=#REF!,"si","no")</f>
        <v>#REF!</v>
      </c>
    </row>
    <row r="1322" spans="1:13" x14ac:dyDescent="0.2">
      <c r="A1322" s="8" t="s">
        <v>15</v>
      </c>
      <c r="B1322" s="8">
        <v>2011</v>
      </c>
      <c r="C1322" s="8" t="s">
        <v>10</v>
      </c>
      <c r="D1322" s="8" t="s">
        <v>30</v>
      </c>
      <c r="E1322" s="8" t="s">
        <v>31</v>
      </c>
      <c r="F1322" s="15">
        <v>378511.32863647997</v>
      </c>
      <c r="G1322" s="26">
        <v>748.47659375320268</v>
      </c>
      <c r="H1322" s="55">
        <v>1.7710101131437279</v>
      </c>
      <c r="J1322" s="46" t="e">
        <f>+IF(A1322=#REF!,"si","no")</f>
        <v>#REF!</v>
      </c>
      <c r="K1322" s="46" t="e">
        <f>+IF(F1322=#REF!,"si","no")</f>
        <v>#REF!</v>
      </c>
      <c r="L1322" s="46" t="e">
        <f>+IF(G1322=#REF!,"si","no")</f>
        <v>#REF!</v>
      </c>
      <c r="M1322" s="46" t="e">
        <f>+IF(H1322=#REF!,"si","no")</f>
        <v>#REF!</v>
      </c>
    </row>
    <row r="1323" spans="1:13" x14ac:dyDescent="0.2">
      <c r="A1323" s="8" t="s">
        <v>15</v>
      </c>
      <c r="B1323" s="8">
        <v>2012</v>
      </c>
      <c r="C1323" s="8" t="s">
        <v>10</v>
      </c>
      <c r="D1323" s="8" t="s">
        <v>30</v>
      </c>
      <c r="E1323" s="8" t="s">
        <v>31</v>
      </c>
      <c r="F1323" s="15">
        <v>402109.96414365002</v>
      </c>
      <c r="G1323" s="26">
        <v>799.33642128747886</v>
      </c>
      <c r="H1323" s="55">
        <v>1.7199968892757811</v>
      </c>
      <c r="J1323" s="46" t="e">
        <f>+IF(A1323=#REF!,"si","no")</f>
        <v>#REF!</v>
      </c>
      <c r="K1323" s="46" t="e">
        <f>+IF(F1323=#REF!,"si","no")</f>
        <v>#REF!</v>
      </c>
      <c r="L1323" s="46" t="e">
        <f>+IF(G1323=#REF!,"si","no")</f>
        <v>#REF!</v>
      </c>
      <c r="M1323" s="46" t="e">
        <f>+IF(H1323=#REF!,"si","no")</f>
        <v>#REF!</v>
      </c>
    </row>
    <row r="1324" spans="1:13" x14ac:dyDescent="0.2">
      <c r="A1324" s="8" t="s">
        <v>15</v>
      </c>
      <c r="B1324" s="8">
        <v>2013</v>
      </c>
      <c r="C1324" s="8" t="s">
        <v>10</v>
      </c>
      <c r="D1324" s="8" t="s">
        <v>30</v>
      </c>
      <c r="E1324" s="8" t="s">
        <v>31</v>
      </c>
      <c r="F1324" s="15">
        <v>344206.76313596102</v>
      </c>
      <c r="G1324" s="26">
        <v>688.1948194349518</v>
      </c>
      <c r="H1324" s="55">
        <v>1.3834428491395263</v>
      </c>
      <c r="J1324" s="46" t="e">
        <f>+IF(A1324=#REF!,"si","no")</f>
        <v>#REF!</v>
      </c>
      <c r="K1324" s="46" t="e">
        <f>+IF(F1324=#REF!,"si","no")</f>
        <v>#REF!</v>
      </c>
      <c r="L1324" s="46" t="e">
        <f>+IF(G1324=#REF!,"si","no")</f>
        <v>#REF!</v>
      </c>
      <c r="M1324" s="46" t="e">
        <f>+IF(H1324=#REF!,"si","no")</f>
        <v>#REF!</v>
      </c>
    </row>
    <row r="1325" spans="1:13" x14ac:dyDescent="0.2">
      <c r="A1325" s="8" t="s">
        <v>15</v>
      </c>
      <c r="B1325" s="8">
        <v>2014</v>
      </c>
      <c r="C1325" s="8" t="s">
        <v>10</v>
      </c>
      <c r="D1325" s="8" t="s">
        <v>30</v>
      </c>
      <c r="E1325" s="8" t="s">
        <v>31</v>
      </c>
      <c r="F1325" s="15">
        <v>318124.97668571002</v>
      </c>
      <c r="G1325" s="26">
        <v>590.51271520348519</v>
      </c>
      <c r="H1325" s="55">
        <v>1.1675341111413429</v>
      </c>
      <c r="J1325" s="46" t="e">
        <f>+IF(A1325=#REF!,"si","no")</f>
        <v>#REF!</v>
      </c>
    </row>
    <row r="1326" spans="1:13" x14ac:dyDescent="0.2">
      <c r="A1326" s="8" t="s">
        <v>15</v>
      </c>
      <c r="B1326" s="8">
        <v>2015</v>
      </c>
      <c r="C1326" s="8" t="s">
        <v>10</v>
      </c>
      <c r="D1326" s="8" t="s">
        <v>30</v>
      </c>
      <c r="E1326" s="8" t="s">
        <v>31</v>
      </c>
      <c r="F1326" s="15">
        <v>242913.72160727301</v>
      </c>
      <c r="G1326" s="26">
        <v>453.68044963125988</v>
      </c>
      <c r="H1326" s="55">
        <v>0.82824680494406522</v>
      </c>
      <c r="J1326" s="46" t="e">
        <f>+IF(A1326=#REF!,"si","no")</f>
        <v>#REF!</v>
      </c>
    </row>
    <row r="1327" spans="1:13" x14ac:dyDescent="0.2">
      <c r="A1327" s="8" t="s">
        <v>15</v>
      </c>
      <c r="B1327" s="8">
        <v>2016</v>
      </c>
      <c r="C1327" s="8" t="s">
        <v>10</v>
      </c>
      <c r="D1327" s="8" t="s">
        <v>30</v>
      </c>
      <c r="E1327" s="8" t="s">
        <v>31</v>
      </c>
      <c r="F1327" s="15">
        <v>192216.07833965</v>
      </c>
      <c r="G1327" s="26">
        <v>352.27770265431224</v>
      </c>
      <c r="H1327" s="55">
        <v>0.61632269864456801</v>
      </c>
      <c r="J1327" s="46" t="e">
        <f>+IF(A1327=#REF!,"si","no")</f>
        <v>#REF!</v>
      </c>
    </row>
    <row r="1328" spans="1:13" x14ac:dyDescent="0.2">
      <c r="A1328" s="8" t="s">
        <v>15</v>
      </c>
      <c r="B1328" s="8">
        <v>2017</v>
      </c>
      <c r="C1328" s="8" t="s">
        <v>10</v>
      </c>
      <c r="D1328" s="8" t="s">
        <v>30</v>
      </c>
      <c r="E1328" s="8" t="s">
        <v>31</v>
      </c>
      <c r="F1328" s="15">
        <v>174588.555666361</v>
      </c>
      <c r="G1328" s="26">
        <v>307.18922155140183</v>
      </c>
      <c r="H1328" s="55">
        <v>0.52527266846149967</v>
      </c>
      <c r="J1328" s="46" t="e">
        <f>+IF(A1328=#REF!,"si","no")</f>
        <v>#REF!</v>
      </c>
    </row>
    <row r="1329" spans="1:10" x14ac:dyDescent="0.2">
      <c r="A1329" s="8" t="s">
        <v>15</v>
      </c>
      <c r="B1329" s="8">
        <v>2018</v>
      </c>
      <c r="C1329" s="8" t="s">
        <v>10</v>
      </c>
      <c r="D1329" s="8" t="s">
        <v>30</v>
      </c>
      <c r="E1329" s="8" t="s">
        <v>31</v>
      </c>
      <c r="F1329" s="15">
        <v>121784.44367245099</v>
      </c>
      <c r="G1329" s="26">
        <v>199.88583661176654</v>
      </c>
      <c r="H1329" s="55">
        <v>0.33815186690708571</v>
      </c>
      <c r="J1329" s="46" t="e">
        <f>+IF(A1329=#REF!,"si","no")</f>
        <v>#REF!</v>
      </c>
    </row>
    <row r="1330" spans="1:10" x14ac:dyDescent="0.2">
      <c r="A1330" s="8" t="s">
        <v>15</v>
      </c>
      <c r="B1330" s="8">
        <v>2019</v>
      </c>
      <c r="C1330" s="8" t="s">
        <v>10</v>
      </c>
      <c r="D1330" s="8" t="s">
        <v>30</v>
      </c>
      <c r="E1330" s="8" t="s">
        <v>31</v>
      </c>
      <c r="F1330" s="15">
        <v>220724.65873657999</v>
      </c>
      <c r="G1330" s="26">
        <v>385.2424447797888</v>
      </c>
      <c r="H1330" s="55">
        <v>0.5834314465243956</v>
      </c>
      <c r="J1330" s="46" t="e">
        <f>+IF(A1330=#REF!,"si","no")</f>
        <v>#REF!</v>
      </c>
    </row>
    <row r="1331" spans="1:10" x14ac:dyDescent="0.2">
      <c r="A1331" s="8" t="s">
        <v>15</v>
      </c>
      <c r="B1331" s="8">
        <v>2020</v>
      </c>
      <c r="C1331" s="8" t="s">
        <v>10</v>
      </c>
      <c r="D1331" s="8" t="s">
        <v>106</v>
      </c>
      <c r="E1331" s="8" t="s">
        <v>31</v>
      </c>
      <c r="F1331" s="15">
        <v>98801.982233969989</v>
      </c>
      <c r="G1331" s="26">
        <v>172.44433586520637</v>
      </c>
      <c r="H1331" s="55">
        <v>0.26115878372718287</v>
      </c>
      <c r="J1331" s="46" t="e">
        <f>+IF(A1331=#REF!,"si","no")</f>
        <v>#REF!</v>
      </c>
    </row>
    <row r="1332" spans="1:10" x14ac:dyDescent="0.2">
      <c r="A1332" s="8" t="s">
        <v>15</v>
      </c>
      <c r="B1332" s="8">
        <v>2021</v>
      </c>
      <c r="C1332" s="8" t="s">
        <v>10</v>
      </c>
      <c r="D1332" s="8" t="s">
        <v>106</v>
      </c>
      <c r="E1332" s="8" t="s">
        <v>31</v>
      </c>
      <c r="F1332" s="15">
        <v>67547.717462769011</v>
      </c>
      <c r="G1332" s="26">
        <v>117.89461115763855</v>
      </c>
      <c r="H1332" s="55">
        <v>0.17854580785990493</v>
      </c>
      <c r="J1332" s="46" t="e">
        <f>+IF(A1332=#REF!,"si","no")</f>
        <v>#REF!</v>
      </c>
    </row>
    <row r="1333" spans="1:10" x14ac:dyDescent="0.2">
      <c r="A1333" s="8" t="s">
        <v>15</v>
      </c>
      <c r="B1333" s="8">
        <v>2022</v>
      </c>
      <c r="C1333" s="8" t="s">
        <v>10</v>
      </c>
      <c r="D1333" s="8" t="s">
        <v>106</v>
      </c>
      <c r="E1333" s="8" t="s">
        <v>31</v>
      </c>
      <c r="F1333" s="15">
        <v>74814.867272322997</v>
      </c>
      <c r="G1333" s="26">
        <v>130.57835286206998</v>
      </c>
      <c r="H1333" s="55">
        <v>0.19775473426516704</v>
      </c>
      <c r="J1333" s="46" t="e">
        <f>+IF(A1333=#REF!,"si","no")</f>
        <v>#REF!</v>
      </c>
    </row>
    <row r="1334" spans="1:10" x14ac:dyDescent="0.2">
      <c r="A1334" s="8" t="s">
        <v>15</v>
      </c>
      <c r="B1334" s="8">
        <v>2023</v>
      </c>
      <c r="C1334" s="8" t="s">
        <v>10</v>
      </c>
      <c r="D1334" s="8" t="s">
        <v>106</v>
      </c>
      <c r="E1334" s="8" t="s">
        <v>31</v>
      </c>
      <c r="F1334" s="15">
        <v>93412.339927330002</v>
      </c>
      <c r="G1334" s="26">
        <v>163.03750750908455</v>
      </c>
      <c r="H1334" s="55">
        <v>0.24691258746976888</v>
      </c>
      <c r="J1334" s="46" t="e">
        <f>+IF(A1334=#REF!,"si","no")</f>
        <v>#REF!</v>
      </c>
    </row>
    <row r="1335" spans="1:10" x14ac:dyDescent="0.2">
      <c r="A1335" s="8" t="s">
        <v>15</v>
      </c>
      <c r="B1335" s="8">
        <v>2008</v>
      </c>
      <c r="C1335" s="8" t="s">
        <v>10</v>
      </c>
      <c r="D1335" s="8" t="s">
        <v>30</v>
      </c>
      <c r="E1335" s="8" t="s">
        <v>32</v>
      </c>
      <c r="F1335" s="86"/>
      <c r="G1335" s="26">
        <v>0</v>
      </c>
      <c r="H1335" s="55">
        <v>0</v>
      </c>
      <c r="J1335" s="46" t="e">
        <f>+IF(A1335=#REF!,"si","no")</f>
        <v>#REF!</v>
      </c>
    </row>
    <row r="1336" spans="1:10" x14ac:dyDescent="0.2">
      <c r="A1336" s="8" t="s">
        <v>15</v>
      </c>
      <c r="B1336" s="8">
        <v>2009</v>
      </c>
      <c r="C1336" s="8" t="s">
        <v>10</v>
      </c>
      <c r="D1336" s="8" t="s">
        <v>30</v>
      </c>
      <c r="E1336" s="8" t="s">
        <v>32</v>
      </c>
      <c r="F1336" s="86"/>
      <c r="G1336" s="26">
        <v>0</v>
      </c>
      <c r="H1336" s="55">
        <v>0</v>
      </c>
      <c r="J1336" s="46" t="e">
        <f>+IF(A1336=#REF!,"si","no")</f>
        <v>#REF!</v>
      </c>
    </row>
    <row r="1337" spans="1:10" x14ac:dyDescent="0.2">
      <c r="A1337" s="8" t="s">
        <v>15</v>
      </c>
      <c r="B1337" s="8">
        <v>2010</v>
      </c>
      <c r="C1337" s="8" t="s">
        <v>10</v>
      </c>
      <c r="D1337" s="8" t="s">
        <v>30</v>
      </c>
      <c r="E1337" s="8" t="s">
        <v>32</v>
      </c>
      <c r="F1337" s="86"/>
      <c r="G1337" s="26">
        <v>0</v>
      </c>
      <c r="H1337" s="55">
        <v>0</v>
      </c>
      <c r="J1337" s="46" t="e">
        <f>+IF(A1337=#REF!,"si","no")</f>
        <v>#REF!</v>
      </c>
    </row>
    <row r="1338" spans="1:10" x14ac:dyDescent="0.2">
      <c r="A1338" s="8" t="s">
        <v>15</v>
      </c>
      <c r="B1338" s="8">
        <v>2011</v>
      </c>
      <c r="C1338" s="8" t="s">
        <v>10</v>
      </c>
      <c r="D1338" s="8" t="s">
        <v>30</v>
      </c>
      <c r="E1338" s="8" t="s">
        <v>32</v>
      </c>
      <c r="F1338" s="86"/>
      <c r="G1338" s="26">
        <v>0</v>
      </c>
      <c r="H1338" s="55">
        <v>0</v>
      </c>
      <c r="J1338" s="46" t="e">
        <f>+IF(A1338=#REF!,"si","no")</f>
        <v>#REF!</v>
      </c>
    </row>
    <row r="1339" spans="1:10" x14ac:dyDescent="0.2">
      <c r="A1339" s="8" t="s">
        <v>15</v>
      </c>
      <c r="B1339" s="8">
        <v>2012</v>
      </c>
      <c r="C1339" s="8" t="s">
        <v>10</v>
      </c>
      <c r="D1339" s="8" t="s">
        <v>30</v>
      </c>
      <c r="E1339" s="8" t="s">
        <v>32</v>
      </c>
      <c r="F1339" s="86"/>
      <c r="G1339" s="26">
        <v>0</v>
      </c>
      <c r="H1339" s="55">
        <v>0</v>
      </c>
      <c r="J1339" s="46" t="e">
        <f>+IF(A1339=#REF!,"si","no")</f>
        <v>#REF!</v>
      </c>
    </row>
    <row r="1340" spans="1:10" x14ac:dyDescent="0.2">
      <c r="A1340" s="8" t="s">
        <v>15</v>
      </c>
      <c r="B1340" s="8">
        <v>2013</v>
      </c>
      <c r="C1340" s="8" t="s">
        <v>10</v>
      </c>
      <c r="D1340" s="8" t="s">
        <v>30</v>
      </c>
      <c r="E1340" s="8" t="s">
        <v>32</v>
      </c>
      <c r="F1340" s="86"/>
      <c r="G1340" s="26">
        <v>0</v>
      </c>
      <c r="H1340" s="55">
        <v>0</v>
      </c>
      <c r="J1340" s="46" t="e">
        <f>+IF(A1340=#REF!,"si","no")</f>
        <v>#REF!</v>
      </c>
    </row>
    <row r="1341" spans="1:10" x14ac:dyDescent="0.2">
      <c r="A1341" s="8" t="s">
        <v>15</v>
      </c>
      <c r="B1341" s="8">
        <v>2014</v>
      </c>
      <c r="C1341" s="8" t="s">
        <v>10</v>
      </c>
      <c r="D1341" s="8" t="s">
        <v>30</v>
      </c>
      <c r="E1341" s="8" t="s">
        <v>32</v>
      </c>
      <c r="F1341" s="86"/>
      <c r="G1341" s="26">
        <v>0</v>
      </c>
      <c r="H1341" s="55">
        <v>0</v>
      </c>
      <c r="J1341" s="46" t="e">
        <f>+IF(A1341=#REF!,"si","no")</f>
        <v>#REF!</v>
      </c>
    </row>
    <row r="1342" spans="1:10" x14ac:dyDescent="0.2">
      <c r="A1342" s="8" t="s">
        <v>15</v>
      </c>
      <c r="B1342" s="8">
        <v>2015</v>
      </c>
      <c r="C1342" s="8" t="s">
        <v>10</v>
      </c>
      <c r="D1342" s="8" t="s">
        <v>30</v>
      </c>
      <c r="E1342" s="8" t="s">
        <v>32</v>
      </c>
      <c r="F1342" s="86"/>
      <c r="G1342" s="26">
        <v>0</v>
      </c>
      <c r="H1342" s="55">
        <v>0</v>
      </c>
      <c r="J1342" s="46" t="e">
        <f>+IF(A1342=#REF!,"si","no")</f>
        <v>#REF!</v>
      </c>
    </row>
    <row r="1343" spans="1:10" x14ac:dyDescent="0.2">
      <c r="A1343" s="8" t="s">
        <v>15</v>
      </c>
      <c r="B1343" s="8">
        <v>2016</v>
      </c>
      <c r="C1343" s="8" t="s">
        <v>10</v>
      </c>
      <c r="D1343" s="8" t="s">
        <v>30</v>
      </c>
      <c r="E1343" s="8" t="s">
        <v>32</v>
      </c>
      <c r="F1343" s="86"/>
      <c r="G1343" s="26">
        <v>0</v>
      </c>
      <c r="H1343" s="55">
        <v>0</v>
      </c>
      <c r="J1343" s="46" t="e">
        <f>+IF(A1343=#REF!,"si","no")</f>
        <v>#REF!</v>
      </c>
    </row>
    <row r="1344" spans="1:10" x14ac:dyDescent="0.2">
      <c r="A1344" s="8" t="s">
        <v>15</v>
      </c>
      <c r="B1344" s="8">
        <v>2017</v>
      </c>
      <c r="C1344" s="8" t="s">
        <v>10</v>
      </c>
      <c r="D1344" s="8" t="s">
        <v>30</v>
      </c>
      <c r="E1344" s="8" t="s">
        <v>32</v>
      </c>
      <c r="F1344" s="86"/>
      <c r="G1344" s="26">
        <v>0</v>
      </c>
      <c r="H1344" s="55">
        <v>0</v>
      </c>
      <c r="J1344" s="46" t="e">
        <f>+IF(A1344=#REF!,"si","no")</f>
        <v>#REF!</v>
      </c>
    </row>
    <row r="1345" spans="1:10" x14ac:dyDescent="0.2">
      <c r="A1345" s="8" t="s">
        <v>15</v>
      </c>
      <c r="B1345" s="8">
        <v>2018</v>
      </c>
      <c r="C1345" s="8" t="s">
        <v>10</v>
      </c>
      <c r="D1345" s="8" t="s">
        <v>30</v>
      </c>
      <c r="E1345" s="8" t="s">
        <v>32</v>
      </c>
      <c r="F1345" s="86"/>
      <c r="G1345" s="26">
        <v>0</v>
      </c>
      <c r="H1345" s="55">
        <v>0</v>
      </c>
      <c r="J1345" s="46" t="e">
        <f>+IF(A1345=#REF!,"si","no")</f>
        <v>#REF!</v>
      </c>
    </row>
    <row r="1346" spans="1:10" x14ac:dyDescent="0.2">
      <c r="A1346" s="8" t="s">
        <v>15</v>
      </c>
      <c r="B1346" s="8">
        <v>2019</v>
      </c>
      <c r="C1346" s="8" t="s">
        <v>10</v>
      </c>
      <c r="D1346" s="8" t="s">
        <v>30</v>
      </c>
      <c r="E1346" s="8" t="s">
        <v>32</v>
      </c>
      <c r="F1346" s="86"/>
      <c r="G1346" s="26">
        <v>0</v>
      </c>
      <c r="H1346" s="55">
        <v>0</v>
      </c>
      <c r="J1346" s="46" t="e">
        <f>+IF(A1346=#REF!,"si","no")</f>
        <v>#REF!</v>
      </c>
    </row>
    <row r="1347" spans="1:10" x14ac:dyDescent="0.2">
      <c r="A1347" s="8" t="s">
        <v>15</v>
      </c>
      <c r="B1347" s="8">
        <v>2020</v>
      </c>
      <c r="C1347" s="8" t="s">
        <v>10</v>
      </c>
      <c r="D1347" s="8" t="s">
        <v>106</v>
      </c>
      <c r="E1347" s="8" t="s">
        <v>32</v>
      </c>
      <c r="F1347" s="86"/>
      <c r="G1347" s="26">
        <v>0</v>
      </c>
      <c r="H1347" s="55">
        <v>0</v>
      </c>
      <c r="J1347" s="46" t="e">
        <f>+IF(A1347=#REF!,"si","no")</f>
        <v>#REF!</v>
      </c>
    </row>
    <row r="1348" spans="1:10" x14ac:dyDescent="0.2">
      <c r="A1348" s="8" t="s">
        <v>15</v>
      </c>
      <c r="B1348" s="8">
        <v>2021</v>
      </c>
      <c r="C1348" s="8" t="s">
        <v>10</v>
      </c>
      <c r="D1348" s="8" t="s">
        <v>106</v>
      </c>
      <c r="E1348" s="8" t="s">
        <v>32</v>
      </c>
      <c r="F1348" s="86"/>
      <c r="G1348" s="26">
        <v>0</v>
      </c>
      <c r="H1348" s="55">
        <v>0</v>
      </c>
      <c r="J1348" s="46" t="e">
        <f>+IF(A1348=#REF!,"si","no")</f>
        <v>#REF!</v>
      </c>
    </row>
    <row r="1349" spans="1:10" x14ac:dyDescent="0.2">
      <c r="A1349" s="8" t="s">
        <v>15</v>
      </c>
      <c r="B1349" s="8">
        <v>2022</v>
      </c>
      <c r="C1349" s="8" t="s">
        <v>10</v>
      </c>
      <c r="D1349" s="8" t="s">
        <v>106</v>
      </c>
      <c r="E1349" s="8" t="s">
        <v>32</v>
      </c>
      <c r="F1349" s="86"/>
      <c r="G1349" s="26"/>
      <c r="H1349" s="55"/>
      <c r="J1349" s="46" t="e">
        <f>+IF(A1349=#REF!,"si","no")</f>
        <v>#REF!</v>
      </c>
    </row>
    <row r="1350" spans="1:10" x14ac:dyDescent="0.2">
      <c r="A1350" s="8" t="s">
        <v>15</v>
      </c>
      <c r="B1350" s="8">
        <v>2023</v>
      </c>
      <c r="C1350" s="8" t="s">
        <v>10</v>
      </c>
      <c r="D1350" s="8" t="s">
        <v>106</v>
      </c>
      <c r="E1350" s="8" t="s">
        <v>32</v>
      </c>
      <c r="F1350" s="86"/>
      <c r="G1350" s="26"/>
      <c r="H1350" s="55"/>
      <c r="J1350" s="46" t="e">
        <f>+IF(A1350=#REF!,"si","no")</f>
        <v>#REF!</v>
      </c>
    </row>
    <row r="1351" spans="1:10" x14ac:dyDescent="0.2">
      <c r="A1351" s="8" t="s">
        <v>15</v>
      </c>
      <c r="B1351" s="8">
        <v>2008</v>
      </c>
      <c r="C1351" s="8" t="s">
        <v>10</v>
      </c>
      <c r="D1351" s="8" t="s">
        <v>33</v>
      </c>
      <c r="E1351" s="8" t="s">
        <v>40</v>
      </c>
      <c r="F1351" s="15">
        <v>184861.03076442002</v>
      </c>
      <c r="G1351" s="26">
        <v>351.11179673409958</v>
      </c>
      <c r="H1351" s="55">
        <v>1.1469394556875556</v>
      </c>
      <c r="J1351" s="46" t="e">
        <f>+IF(A1351=#REF!,"si","no")</f>
        <v>#REF!</v>
      </c>
    </row>
    <row r="1352" spans="1:10" x14ac:dyDescent="0.2">
      <c r="A1352" s="8" t="s">
        <v>15</v>
      </c>
      <c r="B1352" s="8">
        <v>2009</v>
      </c>
      <c r="C1352" s="8" t="s">
        <v>10</v>
      </c>
      <c r="D1352" s="8" t="s">
        <v>33</v>
      </c>
      <c r="E1352" s="8" t="s">
        <v>40</v>
      </c>
      <c r="F1352" s="15">
        <v>243315.48323131001</v>
      </c>
      <c r="G1352" s="26">
        <v>424.48840301552303</v>
      </c>
      <c r="H1352" s="55">
        <v>1.3889253165693807</v>
      </c>
      <c r="J1352" s="46" t="e">
        <f>+IF(A1352=#REF!,"si","no")</f>
        <v>#REF!</v>
      </c>
    </row>
    <row r="1353" spans="1:10" x14ac:dyDescent="0.2">
      <c r="A1353" s="8" t="s">
        <v>15</v>
      </c>
      <c r="B1353" s="8">
        <v>2010</v>
      </c>
      <c r="C1353" s="8" t="s">
        <v>10</v>
      </c>
      <c r="D1353" s="8" t="s">
        <v>33</v>
      </c>
      <c r="E1353" s="8" t="s">
        <v>40</v>
      </c>
      <c r="F1353" s="15">
        <v>181305.11979406999</v>
      </c>
      <c r="G1353" s="26">
        <v>344.9970681996333</v>
      </c>
      <c r="H1353" s="55">
        <v>0.92570351989490351</v>
      </c>
      <c r="J1353" s="46" t="e">
        <f>+IF(A1353=#REF!,"si","no")</f>
        <v>#REF!</v>
      </c>
    </row>
    <row r="1354" spans="1:10" x14ac:dyDescent="0.2">
      <c r="A1354" s="8" t="s">
        <v>15</v>
      </c>
      <c r="B1354" s="8">
        <v>2011</v>
      </c>
      <c r="C1354" s="8" t="s">
        <v>10</v>
      </c>
      <c r="D1354" s="8" t="s">
        <v>33</v>
      </c>
      <c r="E1354" s="8" t="s">
        <v>40</v>
      </c>
      <c r="F1354" s="15">
        <v>198426.21578601</v>
      </c>
      <c r="G1354" s="26">
        <v>392.37234625937958</v>
      </c>
      <c r="H1354" s="55">
        <v>0.92841299132518196</v>
      </c>
      <c r="J1354" s="46" t="e">
        <f>+IF(A1354=#REF!,"si","no")</f>
        <v>#REF!</v>
      </c>
    </row>
    <row r="1355" spans="1:10" x14ac:dyDescent="0.2">
      <c r="A1355" s="8" t="s">
        <v>15</v>
      </c>
      <c r="B1355" s="8">
        <v>2012</v>
      </c>
      <c r="C1355" s="8" t="s">
        <v>10</v>
      </c>
      <c r="D1355" s="8" t="s">
        <v>33</v>
      </c>
      <c r="E1355" s="8" t="s">
        <v>40</v>
      </c>
      <c r="F1355" s="15">
        <v>226296.7991418</v>
      </c>
      <c r="G1355" s="26">
        <v>449.84529035494762</v>
      </c>
      <c r="H1355" s="55">
        <v>0.9679685292203144</v>
      </c>
      <c r="J1355" s="46" t="e">
        <f>+IF(A1355=#REF!,"si","no")</f>
        <v>#REF!</v>
      </c>
    </row>
    <row r="1356" spans="1:10" x14ac:dyDescent="0.2">
      <c r="A1356" s="8" t="s">
        <v>15</v>
      </c>
      <c r="B1356" s="8">
        <v>2013</v>
      </c>
      <c r="C1356" s="8" t="s">
        <v>10</v>
      </c>
      <c r="D1356" s="8" t="s">
        <v>33</v>
      </c>
      <c r="E1356" s="8" t="s">
        <v>40</v>
      </c>
      <c r="F1356" s="15">
        <v>247536.73447467998</v>
      </c>
      <c r="G1356" s="26">
        <v>494.91618564749314</v>
      </c>
      <c r="H1356" s="55">
        <v>0.99490469649219948</v>
      </c>
      <c r="J1356" s="46" t="e">
        <f>+IF(A1356=#REF!,"si","no")</f>
        <v>#REF!</v>
      </c>
    </row>
    <row r="1357" spans="1:10" x14ac:dyDescent="0.2">
      <c r="A1357" s="8" t="s">
        <v>15</v>
      </c>
      <c r="B1357" s="8">
        <v>2014</v>
      </c>
      <c r="C1357" s="8" t="s">
        <v>10</v>
      </c>
      <c r="D1357" s="8" t="s">
        <v>33</v>
      </c>
      <c r="E1357" s="8" t="s">
        <v>40</v>
      </c>
      <c r="F1357" s="15">
        <v>294604.85158903</v>
      </c>
      <c r="G1357" s="26">
        <v>546.85398372800069</v>
      </c>
      <c r="H1357" s="55">
        <v>1.0812141100060184</v>
      </c>
      <c r="J1357" s="46" t="e">
        <f>+IF(A1357=#REF!,"si","no")</f>
        <v>#REF!</v>
      </c>
    </row>
    <row r="1358" spans="1:10" x14ac:dyDescent="0.2">
      <c r="A1358" s="8" t="s">
        <v>15</v>
      </c>
      <c r="B1358" s="8">
        <v>2015</v>
      </c>
      <c r="C1358" s="8" t="s">
        <v>10</v>
      </c>
      <c r="D1358" s="8" t="s">
        <v>33</v>
      </c>
      <c r="E1358" s="8" t="s">
        <v>40</v>
      </c>
      <c r="F1358" s="15">
        <v>306262.31690053997</v>
      </c>
      <c r="G1358" s="26">
        <v>571.99414144741445</v>
      </c>
      <c r="H1358" s="55">
        <v>1.044242308624052</v>
      </c>
      <c r="J1358" s="46" t="e">
        <f>+IF(A1358=#REF!,"si","no")</f>
        <v>#REF!</v>
      </c>
    </row>
    <row r="1359" spans="1:10" x14ac:dyDescent="0.2">
      <c r="A1359" s="8" t="s">
        <v>15</v>
      </c>
      <c r="B1359" s="8">
        <v>2016</v>
      </c>
      <c r="C1359" s="8" t="s">
        <v>10</v>
      </c>
      <c r="D1359" s="8" t="s">
        <v>33</v>
      </c>
      <c r="E1359" s="8" t="s">
        <v>40</v>
      </c>
      <c r="F1359" s="15">
        <v>398671.63154944003</v>
      </c>
      <c r="G1359" s="26">
        <v>730.65233506386028</v>
      </c>
      <c r="H1359" s="55">
        <v>1.2783029284127219</v>
      </c>
      <c r="J1359" s="46" t="e">
        <f>+IF(A1359=#REF!,"si","no")</f>
        <v>#REF!</v>
      </c>
    </row>
    <row r="1360" spans="1:10" x14ac:dyDescent="0.2">
      <c r="A1360" s="8" t="s">
        <v>15</v>
      </c>
      <c r="B1360" s="8">
        <v>2017</v>
      </c>
      <c r="C1360" s="8" t="s">
        <v>10</v>
      </c>
      <c r="D1360" s="8" t="s">
        <v>33</v>
      </c>
      <c r="E1360" s="8" t="s">
        <v>40</v>
      </c>
      <c r="F1360" s="15">
        <v>404610.71726020996</v>
      </c>
      <c r="G1360" s="26">
        <v>711.91408160819276</v>
      </c>
      <c r="H1360" s="55">
        <v>1.2173246426847064</v>
      </c>
      <c r="J1360" s="46" t="e">
        <f>+IF(A1360=#REF!,"si","no")</f>
        <v>#REF!</v>
      </c>
    </row>
    <row r="1361" spans="1:10" x14ac:dyDescent="0.2">
      <c r="A1361" s="8" t="s">
        <v>15</v>
      </c>
      <c r="B1361" s="8">
        <v>2018</v>
      </c>
      <c r="C1361" s="8" t="s">
        <v>10</v>
      </c>
      <c r="D1361" s="8" t="s">
        <v>33</v>
      </c>
      <c r="E1361" s="8" t="s">
        <v>40</v>
      </c>
      <c r="F1361" s="15">
        <v>424732.58617449005</v>
      </c>
      <c r="G1361" s="26">
        <v>697.11718314456652</v>
      </c>
      <c r="H1361" s="55">
        <v>1.1793305665333336</v>
      </c>
      <c r="J1361" s="46"/>
    </row>
    <row r="1362" spans="1:10" x14ac:dyDescent="0.2">
      <c r="A1362" s="8" t="s">
        <v>15</v>
      </c>
      <c r="B1362" s="8">
        <v>2019</v>
      </c>
      <c r="C1362" s="8" t="s">
        <v>10</v>
      </c>
      <c r="D1362" s="8" t="s">
        <v>33</v>
      </c>
      <c r="E1362" s="8" t="s">
        <v>40</v>
      </c>
      <c r="F1362" s="15">
        <v>505202.63764995005</v>
      </c>
      <c r="G1362" s="26">
        <v>881.75693803988133</v>
      </c>
      <c r="H1362" s="55">
        <v>1.3353791432239386</v>
      </c>
      <c r="J1362" s="46"/>
    </row>
    <row r="1363" spans="1:10" x14ac:dyDescent="0.2">
      <c r="A1363" s="8" t="s">
        <v>15</v>
      </c>
      <c r="B1363" s="8">
        <v>2020</v>
      </c>
      <c r="C1363" s="8" t="s">
        <v>10</v>
      </c>
      <c r="D1363" s="8" t="s">
        <v>33</v>
      </c>
      <c r="E1363" s="8" t="s">
        <v>40</v>
      </c>
      <c r="F1363" s="15">
        <v>389549.96351904998</v>
      </c>
      <c r="G1363" s="26">
        <v>679.90219655999647</v>
      </c>
      <c r="H1363" s="55">
        <v>1.029679692383999</v>
      </c>
      <c r="J1363" s="46"/>
    </row>
    <row r="1364" spans="1:10" x14ac:dyDescent="0.2">
      <c r="A1364" s="8" t="s">
        <v>15</v>
      </c>
      <c r="B1364" s="8">
        <v>2021</v>
      </c>
      <c r="C1364" s="8" t="s">
        <v>10</v>
      </c>
      <c r="D1364" s="8" t="s">
        <v>33</v>
      </c>
      <c r="E1364" s="8" t="s">
        <v>40</v>
      </c>
      <c r="F1364" s="15">
        <v>249372.1678955</v>
      </c>
      <c r="G1364" s="26">
        <v>435.24246076533723</v>
      </c>
      <c r="H1364" s="55">
        <v>0.65915410390023688</v>
      </c>
      <c r="J1364" s="46"/>
    </row>
    <row r="1365" spans="1:10" x14ac:dyDescent="0.2">
      <c r="A1365" s="8" t="s">
        <v>15</v>
      </c>
      <c r="B1365" s="8">
        <v>2022</v>
      </c>
      <c r="C1365" s="8" t="s">
        <v>10</v>
      </c>
      <c r="D1365" s="8" t="s">
        <v>33</v>
      </c>
      <c r="E1365" s="8" t="s">
        <v>40</v>
      </c>
      <c r="F1365" s="15">
        <v>225288.47628036002</v>
      </c>
      <c r="G1365" s="26">
        <v>393.20791741052449</v>
      </c>
      <c r="H1365" s="55">
        <v>0.59549477776469306</v>
      </c>
      <c r="J1365" s="46"/>
    </row>
    <row r="1366" spans="1:10" x14ac:dyDescent="0.2">
      <c r="A1366" s="8" t="s">
        <v>15</v>
      </c>
      <c r="B1366" s="8">
        <v>2023</v>
      </c>
      <c r="C1366" s="8" t="s">
        <v>10</v>
      </c>
      <c r="D1366" s="8" t="s">
        <v>33</v>
      </c>
      <c r="E1366" s="8" t="s">
        <v>40</v>
      </c>
      <c r="F1366" s="15">
        <v>233234.42472662</v>
      </c>
      <c r="G1366" s="26">
        <v>407.07640235032721</v>
      </c>
      <c r="H1366" s="55">
        <v>0.61649794171812511</v>
      </c>
      <c r="J1366" s="46"/>
    </row>
    <row r="1367" spans="1:10" x14ac:dyDescent="0.2">
      <c r="A1367" s="8" t="s">
        <v>15</v>
      </c>
      <c r="B1367" s="8">
        <v>2008</v>
      </c>
      <c r="C1367" s="8" t="s">
        <v>10</v>
      </c>
      <c r="D1367" s="8" t="s">
        <v>33</v>
      </c>
      <c r="E1367" s="8" t="s">
        <v>34</v>
      </c>
      <c r="F1367" s="15">
        <v>16765.414638009999</v>
      </c>
      <c r="G1367" s="26">
        <v>31.843027338982242</v>
      </c>
      <c r="H1367" s="55">
        <v>0.10401822092942874</v>
      </c>
      <c r="J1367" s="46"/>
    </row>
    <row r="1368" spans="1:10" x14ac:dyDescent="0.2">
      <c r="A1368" s="8" t="s">
        <v>15</v>
      </c>
      <c r="B1368" s="8">
        <v>2009</v>
      </c>
      <c r="C1368" s="8" t="s">
        <v>10</v>
      </c>
      <c r="D1368" s="8" t="s">
        <v>33</v>
      </c>
      <c r="E1368" s="8" t="s">
        <v>34</v>
      </c>
      <c r="F1368" s="15">
        <v>12490.486646560001</v>
      </c>
      <c r="G1368" s="26">
        <v>21.790913833644176</v>
      </c>
      <c r="H1368" s="55">
        <v>7.1299832173798011E-2</v>
      </c>
      <c r="J1368" s="46"/>
    </row>
    <row r="1369" spans="1:10" x14ac:dyDescent="0.2">
      <c r="A1369" s="8" t="s">
        <v>15</v>
      </c>
      <c r="B1369" s="8">
        <v>2010</v>
      </c>
      <c r="C1369" s="8" t="s">
        <v>10</v>
      </c>
      <c r="D1369" s="8" t="s">
        <v>33</v>
      </c>
      <c r="E1369" s="8" t="s">
        <v>34</v>
      </c>
      <c r="F1369" s="15">
        <v>17930.93403434</v>
      </c>
      <c r="G1369" s="26">
        <v>34.119939243605707</v>
      </c>
      <c r="H1369" s="55">
        <v>9.1551351497657821E-2</v>
      </c>
      <c r="J1369" s="46"/>
    </row>
    <row r="1370" spans="1:10" x14ac:dyDescent="0.2">
      <c r="A1370" s="8" t="s">
        <v>15</v>
      </c>
      <c r="B1370" s="8">
        <v>2011</v>
      </c>
      <c r="C1370" s="8" t="s">
        <v>10</v>
      </c>
      <c r="D1370" s="8" t="s">
        <v>33</v>
      </c>
      <c r="E1370" s="8" t="s">
        <v>34</v>
      </c>
      <c r="F1370" s="15">
        <v>3484.41603876</v>
      </c>
      <c r="G1370" s="26">
        <v>6.8901606123784562</v>
      </c>
      <c r="H1370" s="55">
        <v>1.6303173977048117E-2</v>
      </c>
      <c r="J1370" s="46"/>
    </row>
    <row r="1371" spans="1:10" x14ac:dyDescent="0.2">
      <c r="A1371" s="8" t="s">
        <v>15</v>
      </c>
      <c r="B1371" s="8">
        <v>2012</v>
      </c>
      <c r="C1371" s="8" t="s">
        <v>10</v>
      </c>
      <c r="D1371" s="8" t="s">
        <v>33</v>
      </c>
      <c r="E1371" s="8" t="s">
        <v>34</v>
      </c>
      <c r="F1371" s="15">
        <v>17049.518541329999</v>
      </c>
      <c r="G1371" s="26">
        <v>33.89197570501549</v>
      </c>
      <c r="H1371" s="55">
        <v>7.2928107904983996E-2</v>
      </c>
      <c r="J1371" s="46"/>
    </row>
    <row r="1372" spans="1:10" x14ac:dyDescent="0.2">
      <c r="A1372" s="8" t="s">
        <v>15</v>
      </c>
      <c r="B1372" s="8">
        <v>2013</v>
      </c>
      <c r="C1372" s="8" t="s">
        <v>10</v>
      </c>
      <c r="D1372" s="8" t="s">
        <v>33</v>
      </c>
      <c r="E1372" s="8" t="s">
        <v>34</v>
      </c>
      <c r="F1372" s="15">
        <v>8327.0611809999991</v>
      </c>
      <c r="G1372" s="26">
        <v>16.648831399104434</v>
      </c>
      <c r="H1372" s="55">
        <v>3.346829428988124E-2</v>
      </c>
      <c r="J1372" s="46"/>
    </row>
    <row r="1373" spans="1:10" x14ac:dyDescent="0.2">
      <c r="A1373" s="8" t="s">
        <v>15</v>
      </c>
      <c r="B1373" s="8">
        <v>2014</v>
      </c>
      <c r="C1373" s="8" t="s">
        <v>10</v>
      </c>
      <c r="D1373" s="8" t="s">
        <v>33</v>
      </c>
      <c r="E1373" s="8" t="s">
        <v>34</v>
      </c>
      <c r="F1373" s="15">
        <v>4980.5878687599998</v>
      </c>
      <c r="G1373" s="26">
        <v>9.2451101964139468</v>
      </c>
      <c r="H1373" s="55">
        <v>1.827899931308747E-2</v>
      </c>
      <c r="J1373" s="46"/>
    </row>
    <row r="1374" spans="1:10" x14ac:dyDescent="0.2">
      <c r="A1374" s="8" t="s">
        <v>15</v>
      </c>
      <c r="B1374" s="8">
        <v>2015</v>
      </c>
      <c r="C1374" s="8" t="s">
        <v>10</v>
      </c>
      <c r="D1374" s="8" t="s">
        <v>33</v>
      </c>
      <c r="E1374" s="8" t="s">
        <v>34</v>
      </c>
      <c r="F1374" s="15">
        <v>11672.71351075</v>
      </c>
      <c r="G1374" s="26">
        <v>21.800670126554866</v>
      </c>
      <c r="H1374" s="55">
        <v>3.9799677047213156E-2</v>
      </c>
      <c r="J1374" s="46"/>
    </row>
    <row r="1375" spans="1:10" x14ac:dyDescent="0.2">
      <c r="A1375" s="8" t="s">
        <v>15</v>
      </c>
      <c r="B1375" s="8">
        <v>2016</v>
      </c>
      <c r="C1375" s="8" t="s">
        <v>10</v>
      </c>
      <c r="D1375" s="8" t="s">
        <v>33</v>
      </c>
      <c r="E1375" s="8" t="s">
        <v>34</v>
      </c>
      <c r="F1375" s="15">
        <v>9707.8698282700007</v>
      </c>
      <c r="G1375" s="26">
        <v>17.791779492697227</v>
      </c>
      <c r="H1375" s="55">
        <v>3.1127367608016304E-2</v>
      </c>
      <c r="J1375" s="46"/>
    </row>
    <row r="1376" spans="1:10" x14ac:dyDescent="0.2">
      <c r="A1376" s="8" t="s">
        <v>15</v>
      </c>
      <c r="B1376" s="8">
        <v>2017</v>
      </c>
      <c r="C1376" s="8" t="s">
        <v>10</v>
      </c>
      <c r="D1376" s="8" t="s">
        <v>33</v>
      </c>
      <c r="E1376" s="8" t="s">
        <v>34</v>
      </c>
      <c r="F1376" s="15">
        <v>13050.80469617</v>
      </c>
      <c r="G1376" s="26">
        <v>22.962940038848675</v>
      </c>
      <c r="H1376" s="55">
        <v>3.9265065125044303E-2</v>
      </c>
      <c r="J1376" s="46"/>
    </row>
    <row r="1377" spans="1:10" x14ac:dyDescent="0.2">
      <c r="A1377" s="8" t="s">
        <v>15</v>
      </c>
      <c r="B1377" s="8">
        <v>2018</v>
      </c>
      <c r="C1377" s="8" t="s">
        <v>10</v>
      </c>
      <c r="D1377" s="8" t="s">
        <v>33</v>
      </c>
      <c r="E1377" s="8" t="s">
        <v>34</v>
      </c>
      <c r="F1377" s="15">
        <v>12934.53090939</v>
      </c>
      <c r="G1377" s="26">
        <v>21.22955489255995</v>
      </c>
      <c r="H1377" s="55">
        <v>3.5914568746903464E-2</v>
      </c>
      <c r="J1377" s="46" t="e">
        <f>+IF(A1377=#REF!,"si","no")</f>
        <v>#REF!</v>
      </c>
    </row>
    <row r="1378" spans="1:10" x14ac:dyDescent="0.2">
      <c r="A1378" s="8" t="s">
        <v>15</v>
      </c>
      <c r="B1378" s="8">
        <v>2019</v>
      </c>
      <c r="C1378" s="8" t="s">
        <v>10</v>
      </c>
      <c r="D1378" s="8" t="s">
        <v>33</v>
      </c>
      <c r="E1378" s="8" t="s">
        <v>34</v>
      </c>
      <c r="F1378" s="15">
        <v>4162.0889768199995</v>
      </c>
      <c r="G1378" s="26">
        <v>7.2643144721528916</v>
      </c>
      <c r="H1378" s="55">
        <v>1.1001460399616423E-2</v>
      </c>
      <c r="J1378" s="46" t="e">
        <f>+IF(A1378=#REF!,"si","no")</f>
        <v>#REF!</v>
      </c>
    </row>
    <row r="1379" spans="1:10" x14ac:dyDescent="0.2">
      <c r="A1379" s="8" t="s">
        <v>15</v>
      </c>
      <c r="B1379" s="8">
        <v>2020</v>
      </c>
      <c r="C1379" s="8" t="s">
        <v>10</v>
      </c>
      <c r="D1379" s="8" t="s">
        <v>33</v>
      </c>
      <c r="E1379" s="8" t="s">
        <v>34</v>
      </c>
      <c r="F1379" s="15">
        <v>2763.4712143899997</v>
      </c>
      <c r="G1379" s="26">
        <v>4.8232327679378644</v>
      </c>
      <c r="H1379" s="55">
        <v>7.3045577112625746E-3</v>
      </c>
      <c r="J1379" s="46" t="e">
        <f>+IF(A1379=#REF!,"si","no")</f>
        <v>#REF!</v>
      </c>
    </row>
    <row r="1380" spans="1:10" x14ac:dyDescent="0.2">
      <c r="A1380" s="8" t="s">
        <v>15</v>
      </c>
      <c r="B1380" s="8">
        <v>2021</v>
      </c>
      <c r="C1380" s="8" t="s">
        <v>10</v>
      </c>
      <c r="D1380" s="8" t="s">
        <v>33</v>
      </c>
      <c r="E1380" s="8" t="s">
        <v>34</v>
      </c>
      <c r="F1380" s="15">
        <v>2277.8878857899999</v>
      </c>
      <c r="G1380" s="26">
        <v>3.9757184497600133</v>
      </c>
      <c r="H1380" s="55">
        <v>6.0210373948880735E-3</v>
      </c>
      <c r="J1380" s="46" t="e">
        <f>+IF(A1380=#REF!,"si","no")</f>
        <v>#REF!</v>
      </c>
    </row>
    <row r="1381" spans="1:10" x14ac:dyDescent="0.2">
      <c r="A1381" s="8" t="s">
        <v>15</v>
      </c>
      <c r="B1381" s="8">
        <v>2022</v>
      </c>
      <c r="C1381" s="8" t="s">
        <v>10</v>
      </c>
      <c r="D1381" s="8" t="s">
        <v>33</v>
      </c>
      <c r="E1381" s="8" t="s">
        <v>34</v>
      </c>
      <c r="F1381" s="15">
        <v>1837.13223997</v>
      </c>
      <c r="G1381" s="26">
        <v>3.2064442620996596</v>
      </c>
      <c r="H1381" s="55">
        <v>4.8560080525550603E-3</v>
      </c>
      <c r="J1381" s="46" t="e">
        <f>+IF(A1381=#REF!,"si","no")</f>
        <v>#REF!</v>
      </c>
    </row>
    <row r="1382" spans="1:10" x14ac:dyDescent="0.2">
      <c r="A1382" s="8" t="s">
        <v>15</v>
      </c>
      <c r="B1382" s="8">
        <v>2023</v>
      </c>
      <c r="C1382" s="8" t="s">
        <v>10</v>
      </c>
      <c r="D1382" s="8" t="s">
        <v>33</v>
      </c>
      <c r="E1382" s="8" t="s">
        <v>34</v>
      </c>
      <c r="F1382" s="15">
        <v>1534.05291435</v>
      </c>
      <c r="G1382" s="26">
        <v>2.677463852604939</v>
      </c>
      <c r="H1382" s="55">
        <v>4.0548922625465462E-3</v>
      </c>
      <c r="J1382" s="46" t="e">
        <f>+IF(A1382=#REF!,"si","no")</f>
        <v>#REF!</v>
      </c>
    </row>
    <row r="1383" spans="1:10" x14ac:dyDescent="0.2">
      <c r="A1383" s="8" t="s">
        <v>15</v>
      </c>
      <c r="B1383" s="8">
        <v>2008</v>
      </c>
      <c r="C1383" s="8" t="s">
        <v>10</v>
      </c>
      <c r="D1383" s="8" t="s">
        <v>33</v>
      </c>
      <c r="E1383" s="8" t="s">
        <v>35</v>
      </c>
      <c r="F1383" s="15">
        <v>163286.88996524</v>
      </c>
      <c r="G1383" s="26">
        <v>310.13541946479961</v>
      </c>
      <c r="H1383" s="55">
        <v>1.0130862947329824</v>
      </c>
      <c r="J1383" s="46" t="e">
        <f>+IF(A1383=#REF!,"si","no")</f>
        <v>#REF!</v>
      </c>
    </row>
    <row r="1384" spans="1:10" x14ac:dyDescent="0.2">
      <c r="A1384" s="8" t="s">
        <v>15</v>
      </c>
      <c r="B1384" s="8">
        <v>2009</v>
      </c>
      <c r="C1384" s="8" t="s">
        <v>10</v>
      </c>
      <c r="D1384" s="8" t="s">
        <v>33</v>
      </c>
      <c r="E1384" s="8" t="s">
        <v>35</v>
      </c>
      <c r="F1384" s="15">
        <v>220740.30500103001</v>
      </c>
      <c r="G1384" s="26">
        <v>385.10372750084446</v>
      </c>
      <c r="H1384" s="55">
        <v>1.2600587267671455</v>
      </c>
      <c r="J1384" s="46" t="e">
        <f>+IF(A1384=#REF!,"si","no")</f>
        <v>#REF!</v>
      </c>
    </row>
    <row r="1385" spans="1:10" x14ac:dyDescent="0.2">
      <c r="A1385" s="8" t="s">
        <v>15</v>
      </c>
      <c r="B1385" s="8">
        <v>2010</v>
      </c>
      <c r="C1385" s="8" t="s">
        <v>10</v>
      </c>
      <c r="D1385" s="8" t="s">
        <v>33</v>
      </c>
      <c r="E1385" s="8" t="s">
        <v>35</v>
      </c>
      <c r="F1385" s="15">
        <v>159246.27880698</v>
      </c>
      <c r="G1385" s="26">
        <v>303.02232707223538</v>
      </c>
      <c r="H1385" s="55">
        <v>0.81307599580874113</v>
      </c>
      <c r="J1385" s="46" t="e">
        <f>+IF(A1385=#REF!,"si","no")</f>
        <v>#REF!</v>
      </c>
    </row>
    <row r="1386" spans="1:10" x14ac:dyDescent="0.2">
      <c r="A1386" s="8" t="s">
        <v>15</v>
      </c>
      <c r="B1386" s="8">
        <v>2011</v>
      </c>
      <c r="C1386" s="8" t="s">
        <v>10</v>
      </c>
      <c r="D1386" s="8" t="s">
        <v>33</v>
      </c>
      <c r="E1386" s="8" t="s">
        <v>35</v>
      </c>
      <c r="F1386" s="15">
        <v>189971.35856502</v>
      </c>
      <c r="G1386" s="26">
        <v>375.65352635976728</v>
      </c>
      <c r="H1386" s="55">
        <v>0.8888537060126408</v>
      </c>
      <c r="J1386" s="46" t="e">
        <f>+IF(A1386=#REF!,"si","no")</f>
        <v>#REF!</v>
      </c>
    </row>
    <row r="1387" spans="1:10" x14ac:dyDescent="0.2">
      <c r="A1387" s="8" t="s">
        <v>15</v>
      </c>
      <c r="B1387" s="8">
        <v>2012</v>
      </c>
      <c r="C1387" s="8" t="s">
        <v>10</v>
      </c>
      <c r="D1387" s="8" t="s">
        <v>33</v>
      </c>
      <c r="E1387" s="8" t="s">
        <v>35</v>
      </c>
      <c r="F1387" s="15">
        <v>204690.25552315</v>
      </c>
      <c r="G1387" s="26">
        <v>406.89460822175477</v>
      </c>
      <c r="H1387" s="55">
        <v>0.87554806933137896</v>
      </c>
      <c r="J1387" s="46" t="e">
        <f>+IF(A1387=#REF!,"si","no")</f>
        <v>#REF!</v>
      </c>
    </row>
    <row r="1388" spans="1:10" x14ac:dyDescent="0.2">
      <c r="A1388" s="8" t="s">
        <v>15</v>
      </c>
      <c r="B1388" s="8">
        <v>2013</v>
      </c>
      <c r="C1388" s="8" t="s">
        <v>10</v>
      </c>
      <c r="D1388" s="8" t="s">
        <v>33</v>
      </c>
      <c r="E1388" s="8" t="s">
        <v>35</v>
      </c>
      <c r="F1388" s="15">
        <v>233920.21242318</v>
      </c>
      <c r="G1388" s="26">
        <v>467.69179339793527</v>
      </c>
      <c r="H1388" s="55">
        <v>0.94017689309091224</v>
      </c>
      <c r="J1388" s="46" t="e">
        <f>+IF(A1388=#REF!,"si","no")</f>
        <v>#REF!</v>
      </c>
    </row>
    <row r="1389" spans="1:10" x14ac:dyDescent="0.2">
      <c r="A1389" s="8" t="s">
        <v>15</v>
      </c>
      <c r="B1389" s="8">
        <v>2014</v>
      </c>
      <c r="C1389" s="8" t="s">
        <v>10</v>
      </c>
      <c r="D1389" s="8" t="s">
        <v>33</v>
      </c>
      <c r="E1389" s="8" t="s">
        <v>35</v>
      </c>
      <c r="F1389" s="15">
        <v>284329.33222226996</v>
      </c>
      <c r="G1389" s="26">
        <v>527.78026966566188</v>
      </c>
      <c r="H1389" s="55">
        <v>1.043502454997433</v>
      </c>
      <c r="J1389" s="46" t="e">
        <f>+IF(A1389=#REF!,"si","no")</f>
        <v>#REF!</v>
      </c>
    </row>
    <row r="1390" spans="1:10" x14ac:dyDescent="0.2">
      <c r="A1390" s="8" t="s">
        <v>15</v>
      </c>
      <c r="B1390" s="8">
        <v>2015</v>
      </c>
      <c r="C1390" s="8" t="s">
        <v>10</v>
      </c>
      <c r="D1390" s="8" t="s">
        <v>33</v>
      </c>
      <c r="E1390" s="8" t="s">
        <v>35</v>
      </c>
      <c r="F1390" s="15">
        <v>290590.81905608001</v>
      </c>
      <c r="G1390" s="26">
        <v>542.72509834261757</v>
      </c>
      <c r="H1390" s="55">
        <v>0.99080824185961125</v>
      </c>
      <c r="J1390" s="46" t="e">
        <f>+IF(A1390=#REF!,"si","no")</f>
        <v>#REF!</v>
      </c>
    </row>
    <row r="1391" spans="1:10" x14ac:dyDescent="0.2">
      <c r="A1391" s="8" t="s">
        <v>15</v>
      </c>
      <c r="B1391" s="8">
        <v>2016</v>
      </c>
      <c r="C1391" s="8" t="s">
        <v>10</v>
      </c>
      <c r="D1391" s="8" t="s">
        <v>33</v>
      </c>
      <c r="E1391" s="8" t="s">
        <v>35</v>
      </c>
      <c r="F1391" s="15">
        <v>384414.59727744001</v>
      </c>
      <c r="G1391" s="26">
        <v>704.52322389174901</v>
      </c>
      <c r="H1391" s="55">
        <v>1.2325890947257168</v>
      </c>
      <c r="J1391" s="46" t="e">
        <f>+IF(A1391=#REF!,"si","no")</f>
        <v>#REF!</v>
      </c>
    </row>
    <row r="1392" spans="1:10" x14ac:dyDescent="0.2">
      <c r="A1392" s="8" t="s">
        <v>15</v>
      </c>
      <c r="B1392" s="8">
        <v>2017</v>
      </c>
      <c r="C1392" s="8" t="s">
        <v>10</v>
      </c>
      <c r="D1392" s="8" t="s">
        <v>33</v>
      </c>
      <c r="E1392" s="8" t="s">
        <v>35</v>
      </c>
      <c r="F1392" s="15">
        <v>380049.09830962995</v>
      </c>
      <c r="G1392" s="26">
        <v>668.69782051551579</v>
      </c>
      <c r="H1392" s="55">
        <v>1.143427776543259</v>
      </c>
      <c r="J1392" s="46" t="e">
        <f>+IF(A1392=#REF!,"si","no")</f>
        <v>#REF!</v>
      </c>
    </row>
    <row r="1393" spans="1:10" x14ac:dyDescent="0.2">
      <c r="A1393" s="8" t="s">
        <v>15</v>
      </c>
      <c r="B1393" s="8">
        <v>2018</v>
      </c>
      <c r="C1393" s="8" t="s">
        <v>10</v>
      </c>
      <c r="D1393" s="8" t="s">
        <v>33</v>
      </c>
      <c r="E1393" s="8" t="s">
        <v>35</v>
      </c>
      <c r="F1393" s="15">
        <v>398396.22928458999</v>
      </c>
      <c r="G1393" s="26">
        <v>653.89109801006123</v>
      </c>
      <c r="H1393" s="55">
        <v>1.1062039176667218</v>
      </c>
      <c r="J1393" s="46" t="e">
        <f>+IF(A1393=#REF!,"si","no")</f>
        <v>#REF!</v>
      </c>
    </row>
    <row r="1394" spans="1:10" x14ac:dyDescent="0.2">
      <c r="A1394" s="8" t="s">
        <v>15</v>
      </c>
      <c r="B1394" s="8">
        <v>2019</v>
      </c>
      <c r="C1394" s="8" t="s">
        <v>10</v>
      </c>
      <c r="D1394" s="8" t="s">
        <v>33</v>
      </c>
      <c r="E1394" s="8" t="s">
        <v>35</v>
      </c>
      <c r="F1394" s="15">
        <v>472805.36057548004</v>
      </c>
      <c r="G1394" s="26">
        <v>825.21225338245915</v>
      </c>
      <c r="H1394" s="55">
        <v>1.2497448949473677</v>
      </c>
      <c r="J1394" s="46" t="e">
        <f>+IF(A1394=#REF!,"si","no")</f>
        <v>#REF!</v>
      </c>
    </row>
    <row r="1395" spans="1:10" x14ac:dyDescent="0.2">
      <c r="A1395" s="8" t="s">
        <v>15</v>
      </c>
      <c r="B1395" s="8">
        <v>2020</v>
      </c>
      <c r="C1395" s="8" t="s">
        <v>10</v>
      </c>
      <c r="D1395" s="8" t="s">
        <v>33</v>
      </c>
      <c r="E1395" s="8" t="s">
        <v>35</v>
      </c>
      <c r="F1395" s="15">
        <v>345879.82355838997</v>
      </c>
      <c r="G1395" s="26">
        <v>603.68238687213534</v>
      </c>
      <c r="H1395" s="55">
        <v>0.91424839860373486</v>
      </c>
      <c r="J1395" s="46" t="e">
        <f>+IF(A1395=#REF!,"si","no")</f>
        <v>#REF!</v>
      </c>
    </row>
    <row r="1396" spans="1:10" x14ac:dyDescent="0.2">
      <c r="A1396" s="8" t="s">
        <v>15</v>
      </c>
      <c r="B1396" s="8">
        <v>2021</v>
      </c>
      <c r="C1396" s="8" t="s">
        <v>10</v>
      </c>
      <c r="D1396" s="8" t="s">
        <v>33</v>
      </c>
      <c r="E1396" s="8" t="s">
        <v>35</v>
      </c>
      <c r="F1396" s="15">
        <v>228730.08021315001</v>
      </c>
      <c r="G1396" s="26">
        <v>399.2147311513221</v>
      </c>
      <c r="H1396" s="55">
        <v>0.60459181283256935</v>
      </c>
      <c r="J1396" s="46" t="e">
        <f>+IF(A1396=#REF!,"si","no")</f>
        <v>#REF!</v>
      </c>
    </row>
    <row r="1397" spans="1:10" x14ac:dyDescent="0.2">
      <c r="A1397" s="8" t="s">
        <v>15</v>
      </c>
      <c r="B1397" s="8">
        <v>2022</v>
      </c>
      <c r="C1397" s="8" t="s">
        <v>10</v>
      </c>
      <c r="D1397" s="8" t="s">
        <v>33</v>
      </c>
      <c r="E1397" s="8" t="s">
        <v>35</v>
      </c>
      <c r="F1397" s="15">
        <v>218230.69298386</v>
      </c>
      <c r="G1397" s="26">
        <v>380.889594177258</v>
      </c>
      <c r="H1397" s="55">
        <v>0.57683926033631661</v>
      </c>
      <c r="J1397" s="46" t="e">
        <f>+IF(A1397=#REF!,"si","no")</f>
        <v>#REF!</v>
      </c>
    </row>
    <row r="1398" spans="1:10" x14ac:dyDescent="0.2">
      <c r="A1398" s="8" t="s">
        <v>15</v>
      </c>
      <c r="B1398" s="8">
        <v>2023</v>
      </c>
      <c r="C1398" s="8" t="s">
        <v>10</v>
      </c>
      <c r="D1398" s="8" t="s">
        <v>33</v>
      </c>
      <c r="E1398" s="8" t="s">
        <v>35</v>
      </c>
      <c r="F1398" s="15">
        <v>227300.54397594999</v>
      </c>
      <c r="G1398" s="26">
        <v>396.71968579448463</v>
      </c>
      <c r="H1398" s="55">
        <v>0.60081318474677847</v>
      </c>
      <c r="J1398" s="46" t="e">
        <f>+IF(A1398=#REF!,"si","no")</f>
        <v>#REF!</v>
      </c>
    </row>
    <row r="1399" spans="1:10" x14ac:dyDescent="0.2">
      <c r="A1399" s="8" t="s">
        <v>15</v>
      </c>
      <c r="B1399" s="8">
        <v>2008</v>
      </c>
      <c r="C1399" s="8" t="s">
        <v>10</v>
      </c>
      <c r="D1399" s="8" t="s">
        <v>33</v>
      </c>
      <c r="E1399" s="8" t="s">
        <v>36</v>
      </c>
      <c r="F1399" s="15">
        <v>1990.5327614</v>
      </c>
      <c r="G1399" s="26">
        <v>3.7806753074091324</v>
      </c>
      <c r="H1399" s="55">
        <v>1.2349928767830786E-2</v>
      </c>
      <c r="J1399" s="46" t="e">
        <f>+IF(A1399=#REF!,"si","no")</f>
        <v>#REF!</v>
      </c>
    </row>
    <row r="1400" spans="1:10" x14ac:dyDescent="0.2">
      <c r="A1400" s="8" t="s">
        <v>15</v>
      </c>
      <c r="B1400" s="8">
        <v>2009</v>
      </c>
      <c r="C1400" s="8" t="s">
        <v>10</v>
      </c>
      <c r="D1400" s="8" t="s">
        <v>33</v>
      </c>
      <c r="E1400" s="8" t="s">
        <v>36</v>
      </c>
      <c r="F1400" s="15">
        <v>847.57383512000001</v>
      </c>
      <c r="G1400" s="26">
        <v>1.4786780476514025</v>
      </c>
      <c r="H1400" s="55">
        <v>4.8382320008005346E-3</v>
      </c>
      <c r="J1400" s="46" t="e">
        <f>+IF(A1400=#REF!,"si","no")</f>
        <v>#REF!</v>
      </c>
    </row>
    <row r="1401" spans="1:10" x14ac:dyDescent="0.2">
      <c r="A1401" s="8" t="s">
        <v>15</v>
      </c>
      <c r="B1401" s="8">
        <v>2010</v>
      </c>
      <c r="C1401" s="8" t="s">
        <v>10</v>
      </c>
      <c r="D1401" s="8" t="s">
        <v>33</v>
      </c>
      <c r="E1401" s="8" t="s">
        <v>36</v>
      </c>
      <c r="F1401" s="15">
        <v>1283.93322977</v>
      </c>
      <c r="G1401" s="26">
        <v>2.4431367439477238</v>
      </c>
      <c r="H1401" s="55">
        <v>6.5554768197284797E-3</v>
      </c>
      <c r="J1401" s="46" t="e">
        <f>+IF(A1401=#REF!,"si","no")</f>
        <v>#REF!</v>
      </c>
    </row>
    <row r="1402" spans="1:10" x14ac:dyDescent="0.2">
      <c r="A1402" s="8" t="s">
        <v>15</v>
      </c>
      <c r="B1402" s="8">
        <v>2011</v>
      </c>
      <c r="C1402" s="8" t="s">
        <v>10</v>
      </c>
      <c r="D1402" s="8" t="s">
        <v>33</v>
      </c>
      <c r="E1402" s="8" t="s">
        <v>36</v>
      </c>
      <c r="F1402" s="15">
        <v>2446.1493624999998</v>
      </c>
      <c r="G1402" s="26">
        <v>4.8370693401727474</v>
      </c>
      <c r="H1402" s="55">
        <v>1.1445245971510035E-2</v>
      </c>
      <c r="J1402" s="46" t="e">
        <f>+IF(A1402=#REF!,"si","no")</f>
        <v>#REF!</v>
      </c>
    </row>
    <row r="1403" spans="1:10" x14ac:dyDescent="0.2">
      <c r="A1403" s="8" t="s">
        <v>15</v>
      </c>
      <c r="B1403" s="8">
        <v>2012</v>
      </c>
      <c r="C1403" s="8" t="s">
        <v>10</v>
      </c>
      <c r="D1403" s="8" t="s">
        <v>33</v>
      </c>
      <c r="E1403" s="8" t="s">
        <v>36</v>
      </c>
      <c r="F1403" s="15">
        <v>2430.3293927099999</v>
      </c>
      <c r="G1403" s="26">
        <v>4.8311431512415579</v>
      </c>
      <c r="H1403" s="55">
        <v>1.0395561831647067E-2</v>
      </c>
      <c r="J1403" s="46" t="e">
        <f>+IF(A1403=#REF!,"si","no")</f>
        <v>#REF!</v>
      </c>
    </row>
    <row r="1404" spans="1:10" x14ac:dyDescent="0.2">
      <c r="A1404" s="8" t="s">
        <v>15</v>
      </c>
      <c r="B1404" s="8">
        <v>2013</v>
      </c>
      <c r="C1404" s="8" t="s">
        <v>10</v>
      </c>
      <c r="D1404" s="8" t="s">
        <v>33</v>
      </c>
      <c r="E1404" s="8" t="s">
        <v>36</v>
      </c>
      <c r="F1404" s="15">
        <v>3117.7461179400002</v>
      </c>
      <c r="G1404" s="26">
        <v>6.2335112393832475</v>
      </c>
      <c r="H1404" s="55">
        <v>1.2530908843859344E-2</v>
      </c>
      <c r="J1404" s="46" t="e">
        <f>+IF(A1404=#REF!,"si","no")</f>
        <v>#REF!</v>
      </c>
    </row>
    <row r="1405" spans="1:10" x14ac:dyDescent="0.2">
      <c r="A1405" s="8" t="s">
        <v>15</v>
      </c>
      <c r="B1405" s="8">
        <v>2014</v>
      </c>
      <c r="C1405" s="8" t="s">
        <v>10</v>
      </c>
      <c r="D1405" s="8" t="s">
        <v>33</v>
      </c>
      <c r="E1405" s="8" t="s">
        <v>36</v>
      </c>
      <c r="F1405" s="15">
        <v>1738.5869026600001</v>
      </c>
      <c r="G1405" s="26">
        <v>3.2272149241562231</v>
      </c>
      <c r="H1405" s="55">
        <v>6.3806983506501372E-3</v>
      </c>
      <c r="J1405" s="46" t="e">
        <f>+IF(A1405=#REF!,"si","no")</f>
        <v>#REF!</v>
      </c>
    </row>
    <row r="1406" spans="1:10" x14ac:dyDescent="0.2">
      <c r="A1406" s="8" t="s">
        <v>15</v>
      </c>
      <c r="B1406" s="8">
        <v>2015</v>
      </c>
      <c r="C1406" s="8" t="s">
        <v>10</v>
      </c>
      <c r="D1406" s="8" t="s">
        <v>33</v>
      </c>
      <c r="E1406" s="8" t="s">
        <v>36</v>
      </c>
      <c r="F1406" s="15">
        <v>1731.82550268</v>
      </c>
      <c r="G1406" s="26">
        <v>3.2344627036302458</v>
      </c>
      <c r="H1406" s="55">
        <v>5.9048905505402838E-3</v>
      </c>
      <c r="J1406" s="46" t="e">
        <f>+IF(A1406=#REF!,"si","no")</f>
        <v>#REF!</v>
      </c>
    </row>
    <row r="1407" spans="1:10" x14ac:dyDescent="0.2">
      <c r="A1407" s="8" t="s">
        <v>15</v>
      </c>
      <c r="B1407" s="8">
        <v>2016</v>
      </c>
      <c r="C1407" s="8" t="s">
        <v>10</v>
      </c>
      <c r="D1407" s="8" t="s">
        <v>33</v>
      </c>
      <c r="E1407" s="8" t="s">
        <v>36</v>
      </c>
      <c r="F1407" s="15">
        <v>1362.54050596</v>
      </c>
      <c r="G1407" s="26">
        <v>2.4971513484156906</v>
      </c>
      <c r="H1407" s="55">
        <v>4.3688574280551073E-3</v>
      </c>
      <c r="J1407" s="46"/>
    </row>
    <row r="1408" spans="1:10" x14ac:dyDescent="0.2">
      <c r="A1408" s="8" t="s">
        <v>15</v>
      </c>
      <c r="B1408" s="8">
        <v>2017</v>
      </c>
      <c r="C1408" s="8" t="s">
        <v>10</v>
      </c>
      <c r="D1408" s="8" t="s">
        <v>33</v>
      </c>
      <c r="E1408" s="8" t="s">
        <v>36</v>
      </c>
      <c r="F1408" s="15">
        <v>2150.0330824299999</v>
      </c>
      <c r="G1408" s="26">
        <v>3.7829913099435113</v>
      </c>
      <c r="H1408" s="55">
        <v>6.4686577546738296E-3</v>
      </c>
      <c r="J1408" s="46"/>
    </row>
    <row r="1409" spans="1:10" x14ac:dyDescent="0.2">
      <c r="A1409" s="8" t="s">
        <v>15</v>
      </c>
      <c r="B1409" s="8">
        <v>2018</v>
      </c>
      <c r="C1409" s="8" t="s">
        <v>10</v>
      </c>
      <c r="D1409" s="8" t="s">
        <v>33</v>
      </c>
      <c r="E1409" s="8" t="s">
        <v>36</v>
      </c>
      <c r="F1409" s="15">
        <v>7853.1656133799997</v>
      </c>
      <c r="G1409" s="26">
        <v>12.889467089106637</v>
      </c>
      <c r="H1409" s="55">
        <v>2.1805433709064882E-2</v>
      </c>
      <c r="J1409" s="46"/>
    </row>
    <row r="1410" spans="1:10" x14ac:dyDescent="0.2">
      <c r="A1410" s="8" t="s">
        <v>15</v>
      </c>
      <c r="B1410" s="8">
        <v>2019</v>
      </c>
      <c r="C1410" s="8" t="s">
        <v>10</v>
      </c>
      <c r="D1410" s="8" t="s">
        <v>33</v>
      </c>
      <c r="E1410" s="8" t="s">
        <v>36</v>
      </c>
      <c r="F1410" s="15">
        <v>3416.5148704799999</v>
      </c>
      <c r="G1410" s="26">
        <v>5.9630244706867961</v>
      </c>
      <c r="H1410" s="55">
        <v>9.0307182911317854E-3</v>
      </c>
      <c r="J1410" s="46"/>
    </row>
    <row r="1411" spans="1:10" x14ac:dyDescent="0.2">
      <c r="A1411" s="8" t="s">
        <v>15</v>
      </c>
      <c r="B1411" s="8">
        <v>2020</v>
      </c>
      <c r="C1411" s="8" t="s">
        <v>10</v>
      </c>
      <c r="D1411" s="8" t="s">
        <v>33</v>
      </c>
      <c r="E1411" s="8" t="s">
        <v>36</v>
      </c>
      <c r="F1411" s="15">
        <v>11264.902248390001</v>
      </c>
      <c r="G1411" s="26">
        <v>19.66123090739157</v>
      </c>
      <c r="H1411" s="55">
        <v>2.9776003512039351E-2</v>
      </c>
      <c r="J1411" s="46"/>
    </row>
    <row r="1412" spans="1:10" x14ac:dyDescent="0.2">
      <c r="A1412" s="8" t="s">
        <v>15</v>
      </c>
      <c r="B1412" s="8">
        <v>2021</v>
      </c>
      <c r="C1412" s="8" t="s">
        <v>10</v>
      </c>
      <c r="D1412" s="8" t="s">
        <v>33</v>
      </c>
      <c r="E1412" s="8" t="s">
        <v>36</v>
      </c>
      <c r="F1412" s="15">
        <v>9426.2422212700003</v>
      </c>
      <c r="G1412" s="26">
        <v>16.452120117409894</v>
      </c>
      <c r="H1412" s="55">
        <v>2.4915957129231531E-2</v>
      </c>
      <c r="J1412" s="46"/>
    </row>
    <row r="1413" spans="1:10" x14ac:dyDescent="0.2">
      <c r="A1413" s="8" t="s">
        <v>15</v>
      </c>
      <c r="B1413" s="8">
        <v>2022</v>
      </c>
      <c r="C1413" s="8" t="s">
        <v>10</v>
      </c>
      <c r="D1413" s="8" t="s">
        <v>33</v>
      </c>
      <c r="E1413" s="8" t="s">
        <v>36</v>
      </c>
      <c r="F1413" s="15">
        <v>5220.6510565299996</v>
      </c>
      <c r="G1413" s="26">
        <v>9.1118789711667674</v>
      </c>
      <c r="H1413" s="55">
        <v>1.3799509375821386E-2</v>
      </c>
      <c r="J1413" s="46"/>
    </row>
    <row r="1414" spans="1:10" x14ac:dyDescent="0.2">
      <c r="A1414" s="8" t="s">
        <v>15</v>
      </c>
      <c r="B1414" s="8">
        <v>2023</v>
      </c>
      <c r="C1414" s="8" t="s">
        <v>10</v>
      </c>
      <c r="D1414" s="8" t="s">
        <v>33</v>
      </c>
      <c r="E1414" s="8" t="s">
        <v>36</v>
      </c>
      <c r="F1414" s="15">
        <v>4365.34315935</v>
      </c>
      <c r="G1414" s="26">
        <v>7.6190647689152629</v>
      </c>
      <c r="H1414" s="55">
        <v>1.1538712931365195E-2</v>
      </c>
      <c r="J1414" s="46"/>
    </row>
    <row r="1415" spans="1:10" x14ac:dyDescent="0.2">
      <c r="A1415" s="8" t="s">
        <v>15</v>
      </c>
      <c r="B1415" s="8">
        <v>2008</v>
      </c>
      <c r="C1415" s="8" t="s">
        <v>10</v>
      </c>
      <c r="D1415" s="8" t="s">
        <v>33</v>
      </c>
      <c r="E1415" s="8" t="s">
        <v>42</v>
      </c>
      <c r="F1415" s="15">
        <v>2818.1933997699998</v>
      </c>
      <c r="G1415" s="26">
        <v>5.3526746229085358</v>
      </c>
      <c r="H1415" s="55">
        <v>1.7485011257313519E-2</v>
      </c>
      <c r="J1415" s="46"/>
    </row>
    <row r="1416" spans="1:10" x14ac:dyDescent="0.2">
      <c r="A1416" s="8" t="s">
        <v>15</v>
      </c>
      <c r="B1416" s="8">
        <v>2009</v>
      </c>
      <c r="C1416" s="8" t="s">
        <v>10</v>
      </c>
      <c r="D1416" s="8" t="s">
        <v>33</v>
      </c>
      <c r="E1416" s="8" t="s">
        <v>42</v>
      </c>
      <c r="F1416" s="15">
        <v>9237.1177485999997</v>
      </c>
      <c r="G1416" s="26">
        <v>16.115083633382991</v>
      </c>
      <c r="H1416" s="55">
        <v>5.2728525627636545E-2</v>
      </c>
      <c r="J1416" s="46"/>
    </row>
    <row r="1417" spans="1:10" x14ac:dyDescent="0.2">
      <c r="A1417" s="8" t="s">
        <v>15</v>
      </c>
      <c r="B1417" s="8">
        <v>2010</v>
      </c>
      <c r="C1417" s="8" t="s">
        <v>10</v>
      </c>
      <c r="D1417" s="8" t="s">
        <v>33</v>
      </c>
      <c r="E1417" s="8" t="s">
        <v>42</v>
      </c>
      <c r="F1417" s="15">
        <v>2843.9737229800003</v>
      </c>
      <c r="G1417" s="26">
        <v>5.4116651398444811</v>
      </c>
      <c r="H1417" s="55">
        <v>1.4520695768776119E-2</v>
      </c>
      <c r="J1417" s="46"/>
    </row>
    <row r="1418" spans="1:10" x14ac:dyDescent="0.2">
      <c r="A1418" s="8" t="s">
        <v>15</v>
      </c>
      <c r="B1418" s="87">
        <v>2011</v>
      </c>
      <c r="C1418" s="8" t="s">
        <v>10</v>
      </c>
      <c r="D1418" s="8" t="s">
        <v>33</v>
      </c>
      <c r="E1418" s="8" t="s">
        <v>42</v>
      </c>
      <c r="F1418" s="15">
        <v>2524.29181973</v>
      </c>
      <c r="G1418" s="26">
        <v>4.9915899470610743</v>
      </c>
      <c r="H1418" s="55">
        <v>1.1810865363983071E-2</v>
      </c>
      <c r="J1418" s="46"/>
    </row>
    <row r="1419" spans="1:10" x14ac:dyDescent="0.2">
      <c r="A1419" s="8" t="s">
        <v>15</v>
      </c>
      <c r="B1419" s="87">
        <v>2012</v>
      </c>
      <c r="C1419" s="8" t="s">
        <v>10</v>
      </c>
      <c r="D1419" s="8" t="s">
        <v>33</v>
      </c>
      <c r="E1419" s="8" t="s">
        <v>42</v>
      </c>
      <c r="F1419" s="15">
        <v>2126.6956846100002</v>
      </c>
      <c r="G1419" s="26">
        <v>4.2275632769358404</v>
      </c>
      <c r="H1419" s="55">
        <v>9.0967901523043935E-3</v>
      </c>
      <c r="J1419" s="46" t="e">
        <f>+IF(A1419=#REF!,"si","no")</f>
        <v>#REF!</v>
      </c>
    </row>
    <row r="1420" spans="1:10" x14ac:dyDescent="0.2">
      <c r="A1420" s="8" t="s">
        <v>15</v>
      </c>
      <c r="B1420" s="87">
        <v>2013</v>
      </c>
      <c r="C1420" s="8" t="s">
        <v>10</v>
      </c>
      <c r="D1420" s="8" t="s">
        <v>33</v>
      </c>
      <c r="E1420" s="8" t="s">
        <v>42</v>
      </c>
      <c r="F1420" s="15">
        <v>2171.7147525600003</v>
      </c>
      <c r="G1420" s="26">
        <v>4.3420496110702533</v>
      </c>
      <c r="H1420" s="55">
        <v>8.7286002675467447E-3</v>
      </c>
      <c r="J1420" s="46" t="e">
        <f>+IF(A1420=#REF!,"si","no")</f>
        <v>#REF!</v>
      </c>
    </row>
    <row r="1421" spans="1:10" x14ac:dyDescent="0.2">
      <c r="A1421" s="8" t="s">
        <v>15</v>
      </c>
      <c r="B1421" s="87">
        <v>2014</v>
      </c>
      <c r="C1421" s="8" t="s">
        <v>10</v>
      </c>
      <c r="D1421" s="8" t="s">
        <v>33</v>
      </c>
      <c r="E1421" s="8" t="s">
        <v>42</v>
      </c>
      <c r="F1421" s="15">
        <v>3556.3445953400001</v>
      </c>
      <c r="G1421" s="26">
        <v>6.6013889417686729</v>
      </c>
      <c r="H1421" s="55">
        <v>1.3051957344847855E-2</v>
      </c>
      <c r="J1421" s="46" t="e">
        <f>+IF(A1421=#REF!,"si","no")</f>
        <v>#REF!</v>
      </c>
    </row>
    <row r="1422" spans="1:10" x14ac:dyDescent="0.2">
      <c r="A1422" s="8" t="s">
        <v>15</v>
      </c>
      <c r="B1422" s="87">
        <v>2015</v>
      </c>
      <c r="C1422" s="8" t="s">
        <v>10</v>
      </c>
      <c r="D1422" s="8" t="s">
        <v>33</v>
      </c>
      <c r="E1422" s="8" t="s">
        <v>42</v>
      </c>
      <c r="F1422" s="15">
        <v>2266.9588310300001</v>
      </c>
      <c r="G1422" s="26">
        <v>4.2339102746118913</v>
      </c>
      <c r="H1422" s="55">
        <v>7.7294991666873123E-3</v>
      </c>
      <c r="J1422" s="46" t="e">
        <f>+IF(A1422=#REF!,"si","no")</f>
        <v>#REF!</v>
      </c>
    </row>
    <row r="1423" spans="1:10" x14ac:dyDescent="0.2">
      <c r="A1423" s="8" t="s">
        <v>15</v>
      </c>
      <c r="B1423" s="87">
        <v>2016</v>
      </c>
      <c r="C1423" s="8" t="s">
        <v>10</v>
      </c>
      <c r="D1423" s="8" t="s">
        <v>33</v>
      </c>
      <c r="E1423" s="8" t="s">
        <v>42</v>
      </c>
      <c r="F1423" s="15">
        <v>3186.6239377699999</v>
      </c>
      <c r="G1423" s="26">
        <v>5.8401803309983071</v>
      </c>
      <c r="H1423" s="55">
        <v>1.021760865093385E-2</v>
      </c>
      <c r="J1423" s="46" t="e">
        <f>+IF(A1423=#REF!,"si","no")</f>
        <v>#REF!</v>
      </c>
    </row>
    <row r="1424" spans="1:10" x14ac:dyDescent="0.2">
      <c r="A1424" s="8" t="s">
        <v>15</v>
      </c>
      <c r="B1424" s="87">
        <v>2017</v>
      </c>
      <c r="C1424" s="8" t="s">
        <v>10</v>
      </c>
      <c r="D1424" s="8" t="s">
        <v>33</v>
      </c>
      <c r="E1424" s="8" t="s">
        <v>42</v>
      </c>
      <c r="F1424" s="15">
        <v>9360.7811719800011</v>
      </c>
      <c r="G1424" s="26">
        <v>16.470329743884815</v>
      </c>
      <c r="H1424" s="55">
        <v>2.816314326172915E-2</v>
      </c>
      <c r="J1424" s="46" t="e">
        <f>+IF(A1424=#REF!,"si","no")</f>
        <v>#REF!</v>
      </c>
    </row>
    <row r="1425" spans="1:10" x14ac:dyDescent="0.2">
      <c r="A1425" s="8" t="s">
        <v>15</v>
      </c>
      <c r="B1425" s="87">
        <v>2018</v>
      </c>
      <c r="C1425" s="8" t="s">
        <v>10</v>
      </c>
      <c r="D1425" s="8" t="s">
        <v>33</v>
      </c>
      <c r="E1425" s="8" t="s">
        <v>42</v>
      </c>
      <c r="F1425" s="15">
        <v>5548.6603671299999</v>
      </c>
      <c r="G1425" s="26">
        <v>9.1070631528386432</v>
      </c>
      <c r="H1425" s="55">
        <v>1.5406646410643357E-2</v>
      </c>
      <c r="J1425" s="46" t="e">
        <f>+IF(A1425=#REF!,"si","no")</f>
        <v>#REF!</v>
      </c>
    </row>
    <row r="1426" spans="1:10" x14ac:dyDescent="0.2">
      <c r="A1426" s="8" t="s">
        <v>15</v>
      </c>
      <c r="B1426" s="87">
        <v>2019</v>
      </c>
      <c r="C1426" s="8" t="s">
        <v>10</v>
      </c>
      <c r="D1426" s="8" t="s">
        <v>33</v>
      </c>
      <c r="E1426" s="8" t="s">
        <v>42</v>
      </c>
      <c r="F1426" s="15">
        <v>24818.673227169998</v>
      </c>
      <c r="G1426" s="26">
        <v>43.317345714582416</v>
      </c>
      <c r="H1426" s="55">
        <v>6.5602069585822667E-2</v>
      </c>
      <c r="J1426" s="46" t="e">
        <f>+IF(A1426=#REF!,"si","no")</f>
        <v>#REF!</v>
      </c>
    </row>
    <row r="1427" spans="1:10" x14ac:dyDescent="0.2">
      <c r="A1427" s="8" t="s">
        <v>15</v>
      </c>
      <c r="B1427" s="87">
        <v>2020</v>
      </c>
      <c r="C1427" s="8" t="s">
        <v>10</v>
      </c>
      <c r="D1427" s="8" t="s">
        <v>33</v>
      </c>
      <c r="E1427" s="8" t="s">
        <v>107</v>
      </c>
      <c r="F1427" s="15">
        <v>29641.766497879998</v>
      </c>
      <c r="G1427" s="26">
        <v>51.735346012531629</v>
      </c>
      <c r="H1427" s="55">
        <v>7.8350732556962038E-2</v>
      </c>
      <c r="J1427" s="46" t="e">
        <f>+IF(A1427=#REF!,"si","no")</f>
        <v>#REF!</v>
      </c>
    </row>
    <row r="1428" spans="1:10" x14ac:dyDescent="0.2">
      <c r="A1428" s="8" t="s">
        <v>15</v>
      </c>
      <c r="B1428" s="87">
        <v>2021</v>
      </c>
      <c r="C1428" s="8" t="s">
        <v>10</v>
      </c>
      <c r="D1428" s="8" t="s">
        <v>33</v>
      </c>
      <c r="E1428" s="8" t="s">
        <v>42</v>
      </c>
      <c r="F1428" s="15">
        <v>8937.95757529</v>
      </c>
      <c r="G1428" s="26">
        <v>15.599891046845274</v>
      </c>
      <c r="H1428" s="55">
        <v>2.3625296543547947E-2</v>
      </c>
      <c r="J1428" s="46" t="e">
        <f>+IF(A1428=#REF!,"si","no")</f>
        <v>#REF!</v>
      </c>
    </row>
    <row r="1429" spans="1:10" x14ac:dyDescent="0.2">
      <c r="A1429" s="8" t="s">
        <v>15</v>
      </c>
      <c r="B1429" s="87">
        <v>2022</v>
      </c>
      <c r="C1429" s="8" t="s">
        <v>10</v>
      </c>
      <c r="D1429" s="8" t="s">
        <v>33</v>
      </c>
      <c r="E1429" s="8" t="s">
        <v>107</v>
      </c>
      <c r="F1429" s="15">
        <v>0</v>
      </c>
      <c r="G1429" s="26">
        <v>0</v>
      </c>
      <c r="H1429" s="55">
        <v>0</v>
      </c>
      <c r="J1429" s="46" t="e">
        <f>+IF(A1429=#REF!,"si","no")</f>
        <v>#REF!</v>
      </c>
    </row>
    <row r="1430" spans="1:10" x14ac:dyDescent="0.2">
      <c r="A1430" s="8" t="s">
        <v>15</v>
      </c>
      <c r="B1430" s="87">
        <v>2023</v>
      </c>
      <c r="C1430" s="8" t="s">
        <v>10</v>
      </c>
      <c r="D1430" s="8" t="s">
        <v>33</v>
      </c>
      <c r="E1430" s="8" t="s">
        <v>42</v>
      </c>
      <c r="F1430" s="15">
        <v>34.484676970000002</v>
      </c>
      <c r="G1430" s="26">
        <v>6.0187934322366701E-2</v>
      </c>
      <c r="H1430" s="55">
        <v>9.115177743482124E-5</v>
      </c>
      <c r="J1430" s="46" t="e">
        <f>+IF(A1430=#REF!,"si","no")</f>
        <v>#REF!</v>
      </c>
    </row>
    <row r="1431" spans="1:10" x14ac:dyDescent="0.2">
      <c r="A1431" s="8" t="s">
        <v>15</v>
      </c>
      <c r="B1431" s="8">
        <v>2008</v>
      </c>
      <c r="C1431" s="8" t="s">
        <v>10</v>
      </c>
      <c r="D1431" s="8" t="s">
        <v>37</v>
      </c>
      <c r="E1431" s="8" t="s">
        <v>40</v>
      </c>
      <c r="F1431" s="86">
        <v>154623.987035</v>
      </c>
      <c r="G1431" s="26">
        <v>293.68172232705172</v>
      </c>
      <c r="H1431" s="55">
        <v>0.95933875729689899</v>
      </c>
      <c r="J1431" s="46" t="e">
        <f>+IF(A1431=#REF!,"si","no")</f>
        <v>#REF!</v>
      </c>
    </row>
    <row r="1432" spans="1:10" x14ac:dyDescent="0.2">
      <c r="A1432" s="8" t="s">
        <v>15</v>
      </c>
      <c r="B1432" s="8">
        <v>2009</v>
      </c>
      <c r="C1432" s="8" t="s">
        <v>10</v>
      </c>
      <c r="D1432" s="8" t="s">
        <v>37</v>
      </c>
      <c r="E1432" s="8" t="s">
        <v>40</v>
      </c>
      <c r="F1432" s="86">
        <v>167238.63332290002</v>
      </c>
      <c r="G1432" s="26">
        <v>291.76466470178707</v>
      </c>
      <c r="H1432" s="55">
        <v>0.95465347558592717</v>
      </c>
      <c r="J1432" s="46" t="e">
        <f>+IF(A1432=#REF!,"si","no")</f>
        <v>#REF!</v>
      </c>
    </row>
    <row r="1433" spans="1:10" x14ac:dyDescent="0.2">
      <c r="A1433" s="8" t="s">
        <v>15</v>
      </c>
      <c r="B1433" s="8">
        <v>2010</v>
      </c>
      <c r="C1433" s="8" t="s">
        <v>10</v>
      </c>
      <c r="D1433" s="8" t="s">
        <v>37</v>
      </c>
      <c r="E1433" s="8" t="s">
        <v>40</v>
      </c>
      <c r="F1433" s="86">
        <v>168537.92904671002</v>
      </c>
      <c r="G1433" s="26">
        <v>320.70297555631709</v>
      </c>
      <c r="H1433" s="55">
        <v>0.86051709036977697</v>
      </c>
      <c r="J1433" s="46" t="e">
        <f>+IF(A1433=#REF!,"si","no")</f>
        <v>#REF!</v>
      </c>
    </row>
    <row r="1434" spans="1:10" x14ac:dyDescent="0.2">
      <c r="A1434" s="8" t="s">
        <v>15</v>
      </c>
      <c r="B1434" s="8">
        <v>2011</v>
      </c>
      <c r="C1434" s="8" t="s">
        <v>10</v>
      </c>
      <c r="D1434" s="8" t="s">
        <v>37</v>
      </c>
      <c r="E1434" s="8" t="s">
        <v>40</v>
      </c>
      <c r="F1434" s="86">
        <v>178533.0209488</v>
      </c>
      <c r="G1434" s="26">
        <v>353.03510696389839</v>
      </c>
      <c r="H1434" s="55">
        <v>0.83533506584709627</v>
      </c>
      <c r="J1434" s="46" t="e">
        <f>+IF(A1434=#REF!,"si","no")</f>
        <v>#REF!</v>
      </c>
    </row>
    <row r="1435" spans="1:10" x14ac:dyDescent="0.2">
      <c r="A1435" s="8" t="s">
        <v>15</v>
      </c>
      <c r="B1435" s="8">
        <v>2012</v>
      </c>
      <c r="C1435" s="8" t="s">
        <v>10</v>
      </c>
      <c r="D1435" s="8" t="s">
        <v>37</v>
      </c>
      <c r="E1435" s="8" t="s">
        <v>40</v>
      </c>
      <c r="F1435" s="86">
        <v>210692.0667999</v>
      </c>
      <c r="G1435" s="26">
        <v>418.82534054622488</v>
      </c>
      <c r="H1435" s="55">
        <v>0.90122039194595227</v>
      </c>
      <c r="J1435" s="46" t="e">
        <f>+IF(A1435=#REF!,"si","no")</f>
        <v>#REF!</v>
      </c>
    </row>
    <row r="1436" spans="1:10" x14ac:dyDescent="0.2">
      <c r="A1436" s="8" t="s">
        <v>15</v>
      </c>
      <c r="B1436" s="8">
        <v>2013</v>
      </c>
      <c r="C1436" s="8" t="s">
        <v>10</v>
      </c>
      <c r="D1436" s="8" t="s">
        <v>37</v>
      </c>
      <c r="E1436" s="8" t="s">
        <v>40</v>
      </c>
      <c r="F1436" s="86">
        <v>104763.6355935</v>
      </c>
      <c r="G1436" s="26">
        <v>209.460705024379</v>
      </c>
      <c r="H1436" s="55">
        <v>0.42106814285470007</v>
      </c>
      <c r="J1436" s="46" t="e">
        <f>+IF(A1436=#REF!,"si","no")</f>
        <v>#REF!</v>
      </c>
    </row>
    <row r="1437" spans="1:10" x14ac:dyDescent="0.2">
      <c r="A1437" s="8" t="s">
        <v>15</v>
      </c>
      <c r="B1437" s="8">
        <v>2014</v>
      </c>
      <c r="C1437" s="8" t="s">
        <v>10</v>
      </c>
      <c r="D1437" s="8" t="s">
        <v>37</v>
      </c>
      <c r="E1437" s="8" t="s">
        <v>40</v>
      </c>
      <c r="F1437" s="86">
        <v>113098.22318388001</v>
      </c>
      <c r="G1437" s="26">
        <v>209.93616896350633</v>
      </c>
      <c r="H1437" s="55">
        <v>0.41507597062116497</v>
      </c>
      <c r="J1437" s="46" t="e">
        <f>+IF(A1437=#REF!,"si","no")</f>
        <v>#REF!</v>
      </c>
    </row>
    <row r="1438" spans="1:10" x14ac:dyDescent="0.2">
      <c r="A1438" s="8" t="s">
        <v>15</v>
      </c>
      <c r="B1438" s="8">
        <v>2015</v>
      </c>
      <c r="C1438" s="8" t="s">
        <v>10</v>
      </c>
      <c r="D1438" s="8" t="s">
        <v>37</v>
      </c>
      <c r="E1438" s="8" t="s">
        <v>40</v>
      </c>
      <c r="F1438" s="86">
        <v>121737.6153188</v>
      </c>
      <c r="G1438" s="26">
        <v>227.36457903420848</v>
      </c>
      <c r="H1438" s="55">
        <v>0.4150806725209174</v>
      </c>
      <c r="J1438" s="46" t="e">
        <f>+IF(A1438=#REF!,"si","no")</f>
        <v>#REF!</v>
      </c>
    </row>
    <row r="1439" spans="1:10" x14ac:dyDescent="0.2">
      <c r="A1439" s="8" t="s">
        <v>15</v>
      </c>
      <c r="B1439" s="8">
        <v>2016</v>
      </c>
      <c r="C1439" s="8" t="s">
        <v>10</v>
      </c>
      <c r="D1439" s="8" t="s">
        <v>37</v>
      </c>
      <c r="E1439" s="8" t="s">
        <v>40</v>
      </c>
      <c r="F1439" s="86">
        <v>136171.3147322</v>
      </c>
      <c r="G1439" s="26">
        <v>249.56350340533155</v>
      </c>
      <c r="H1439" s="55">
        <v>0.43662045807338856</v>
      </c>
      <c r="J1439" s="46" t="e">
        <f>+IF(A1439=#REF!,"si","no")</f>
        <v>#REF!</v>
      </c>
    </row>
    <row r="1440" spans="1:10" x14ac:dyDescent="0.2">
      <c r="A1440" s="8" t="s">
        <v>15</v>
      </c>
      <c r="B1440" s="8">
        <v>2017</v>
      </c>
      <c r="C1440" s="8" t="s">
        <v>10</v>
      </c>
      <c r="D1440" s="8" t="s">
        <v>37</v>
      </c>
      <c r="E1440" s="8" t="s">
        <v>40</v>
      </c>
      <c r="F1440" s="86">
        <v>150593.24756667</v>
      </c>
      <c r="G1440" s="26">
        <v>264.96938653474524</v>
      </c>
      <c r="H1440" s="55">
        <v>0.45307962311569278</v>
      </c>
      <c r="J1440" s="46" t="e">
        <f>+IF(A1440=#REF!,"si","no")</f>
        <v>#REF!</v>
      </c>
    </row>
    <row r="1441" spans="1:10" x14ac:dyDescent="0.2">
      <c r="A1441" s="8" t="s">
        <v>15</v>
      </c>
      <c r="B1441" s="8">
        <v>2018</v>
      </c>
      <c r="C1441" s="8" t="s">
        <v>10</v>
      </c>
      <c r="D1441" s="8" t="s">
        <v>37</v>
      </c>
      <c r="E1441" s="8" t="s">
        <v>40</v>
      </c>
      <c r="F1441" s="86">
        <v>152868.20585083001</v>
      </c>
      <c r="G1441" s="26">
        <v>250.903878167036</v>
      </c>
      <c r="H1441" s="55">
        <v>0.42446036324825215</v>
      </c>
      <c r="J1441" s="46" t="e">
        <f>+IF(A1441=#REF!,"si","no")</f>
        <v>#REF!</v>
      </c>
    </row>
    <row r="1442" spans="1:10" x14ac:dyDescent="0.2">
      <c r="A1442" s="8" t="s">
        <v>15</v>
      </c>
      <c r="B1442" s="8">
        <v>2019</v>
      </c>
      <c r="C1442" s="8" t="s">
        <v>10</v>
      </c>
      <c r="D1442" s="8" t="s">
        <v>37</v>
      </c>
      <c r="E1442" s="8" t="s">
        <v>40</v>
      </c>
      <c r="F1442" s="86">
        <v>128044.3487779102</v>
      </c>
      <c r="G1442" s="26">
        <v>223.48258797087038</v>
      </c>
      <c r="H1442" s="55">
        <v>0.33845380056029839</v>
      </c>
      <c r="J1442" s="46" t="e">
        <f>+IF(A1442=#REF!,"si","no")</f>
        <v>#REF!</v>
      </c>
    </row>
    <row r="1443" spans="1:10" x14ac:dyDescent="0.2">
      <c r="A1443" s="8" t="s">
        <v>15</v>
      </c>
      <c r="B1443" s="8">
        <v>2020</v>
      </c>
      <c r="C1443" s="8" t="s">
        <v>10</v>
      </c>
      <c r="D1443" s="8" t="s">
        <v>37</v>
      </c>
      <c r="E1443" s="8" t="s">
        <v>40</v>
      </c>
      <c r="F1443" s="86">
        <v>92131.844364639997</v>
      </c>
      <c r="G1443" s="26">
        <v>160.80259074027401</v>
      </c>
      <c r="H1443" s="55">
        <v>0.24352791181692351</v>
      </c>
      <c r="J1443" s="46" t="e">
        <f>+IF(A1443=#REF!,"si","no")</f>
        <v>#REF!</v>
      </c>
    </row>
    <row r="1444" spans="1:10" x14ac:dyDescent="0.2">
      <c r="A1444" s="8" t="s">
        <v>15</v>
      </c>
      <c r="B1444" s="8">
        <v>2021</v>
      </c>
      <c r="C1444" s="8" t="s">
        <v>10</v>
      </c>
      <c r="D1444" s="8" t="s">
        <v>37</v>
      </c>
      <c r="E1444" s="8" t="s">
        <v>40</v>
      </c>
      <c r="F1444" s="86">
        <v>109427.58424207001</v>
      </c>
      <c r="G1444" s="26">
        <v>190.9897621818134</v>
      </c>
      <c r="H1444" s="55">
        <v>0.28924495400495309</v>
      </c>
      <c r="J1444" s="46" t="e">
        <f>+IF(A1444=#REF!,"si","no")</f>
        <v>#REF!</v>
      </c>
    </row>
    <row r="1445" spans="1:10" x14ac:dyDescent="0.2">
      <c r="A1445" s="8" t="s">
        <v>15</v>
      </c>
      <c r="B1445" s="8">
        <v>2022</v>
      </c>
      <c r="C1445" s="8" t="s">
        <v>10</v>
      </c>
      <c r="D1445" s="8" t="s">
        <v>37</v>
      </c>
      <c r="E1445" s="8" t="s">
        <v>40</v>
      </c>
      <c r="F1445" s="15">
        <v>89457.122558799994</v>
      </c>
      <c r="G1445" s="26">
        <v>156.13425701858799</v>
      </c>
      <c r="H1445" s="55">
        <v>0.23645794137880427</v>
      </c>
      <c r="J1445" s="46" t="e">
        <f>+IF(A1445=#REF!,"si","no")</f>
        <v>#REF!</v>
      </c>
    </row>
    <row r="1446" spans="1:10" x14ac:dyDescent="0.2">
      <c r="A1446" s="8" t="s">
        <v>15</v>
      </c>
      <c r="B1446" s="8">
        <v>2023</v>
      </c>
      <c r="C1446" s="8" t="s">
        <v>10</v>
      </c>
      <c r="D1446" s="8" t="s">
        <v>37</v>
      </c>
      <c r="E1446" s="8" t="s">
        <v>40</v>
      </c>
      <c r="F1446" s="15">
        <v>103826.169704655</v>
      </c>
      <c r="G1446" s="26">
        <v>181.21331652789073</v>
      </c>
      <c r="H1446" s="55">
        <v>0.2744389898464718</v>
      </c>
      <c r="J1446" s="46" t="e">
        <f>+IF(A1446=#REF!,"si","no")</f>
        <v>#REF!</v>
      </c>
    </row>
    <row r="1447" spans="1:10" x14ac:dyDescent="0.2">
      <c r="A1447" s="8" t="s">
        <v>45</v>
      </c>
      <c r="B1447" s="8">
        <v>2008</v>
      </c>
      <c r="C1447" s="8" t="s">
        <v>10</v>
      </c>
      <c r="D1447" s="8" t="s">
        <v>41</v>
      </c>
      <c r="E1447" s="8" t="s">
        <v>40</v>
      </c>
      <c r="F1447" s="15">
        <v>1009.6766064800004</v>
      </c>
      <c r="G1447" s="15">
        <v>1009.6766064800004</v>
      </c>
      <c r="H1447" s="26">
        <v>1.6347693172093456</v>
      </c>
      <c r="J1447" s="46" t="e">
        <f>+IF(A1447=#REF!,"si","no")</f>
        <v>#REF!</v>
      </c>
    </row>
    <row r="1448" spans="1:10" x14ac:dyDescent="0.2">
      <c r="A1448" s="8" t="s">
        <v>45</v>
      </c>
      <c r="B1448" s="8">
        <v>2009</v>
      </c>
      <c r="C1448" s="8" t="s">
        <v>10</v>
      </c>
      <c r="D1448" s="8" t="s">
        <v>41</v>
      </c>
      <c r="E1448" s="8" t="s">
        <v>40</v>
      </c>
      <c r="F1448" s="15">
        <v>1542.9419826799997</v>
      </c>
      <c r="G1448" s="15">
        <v>1542.9419826799997</v>
      </c>
      <c r="H1448" s="26">
        <v>2.4679298336207252</v>
      </c>
      <c r="J1448" s="46" t="e">
        <f>+IF(A1448=#REF!,"si","no")</f>
        <v>#REF!</v>
      </c>
    </row>
    <row r="1449" spans="1:10" x14ac:dyDescent="0.2">
      <c r="A1449" s="8" t="s">
        <v>45</v>
      </c>
      <c r="B1449" s="8">
        <v>2010</v>
      </c>
      <c r="C1449" s="8" t="s">
        <v>10</v>
      </c>
      <c r="D1449" s="8" t="s">
        <v>41</v>
      </c>
      <c r="E1449" s="8" t="s">
        <v>40</v>
      </c>
      <c r="F1449" s="15">
        <v>1932.73390339</v>
      </c>
      <c r="G1449" s="15">
        <v>1932.73390339</v>
      </c>
      <c r="H1449" s="26">
        <v>2.7786984480866876</v>
      </c>
      <c r="J1449" s="46" t="e">
        <f>+IF(A1449=#REF!,"si","no")</f>
        <v>#REF!</v>
      </c>
    </row>
    <row r="1450" spans="1:10" x14ac:dyDescent="0.2">
      <c r="A1450" s="8" t="s">
        <v>45</v>
      </c>
      <c r="B1450" s="8">
        <v>2011</v>
      </c>
      <c r="C1450" s="8" t="s">
        <v>10</v>
      </c>
      <c r="D1450" s="8" t="s">
        <v>41</v>
      </c>
      <c r="E1450" s="8" t="s">
        <v>40</v>
      </c>
      <c r="F1450" s="15">
        <v>2165.0810478500002</v>
      </c>
      <c r="G1450" s="15">
        <v>2165.0810478500002</v>
      </c>
      <c r="H1450" s="26">
        <v>2.7310445957337461</v>
      </c>
      <c r="J1450" s="46" t="e">
        <f>+IF(A1450=#REF!,"si","no")</f>
        <v>#REF!</v>
      </c>
    </row>
    <row r="1451" spans="1:10" x14ac:dyDescent="0.2">
      <c r="A1451" s="8" t="s">
        <v>45</v>
      </c>
      <c r="B1451" s="8">
        <v>2012</v>
      </c>
      <c r="C1451" s="8" t="s">
        <v>10</v>
      </c>
      <c r="D1451" s="8" t="s">
        <v>41</v>
      </c>
      <c r="E1451" s="8" t="s">
        <v>40</v>
      </c>
      <c r="F1451" s="15">
        <v>2971.4142242400003</v>
      </c>
      <c r="G1451" s="15">
        <v>2971.4142242400003</v>
      </c>
      <c r="H1451" s="26">
        <v>3.379504844790552</v>
      </c>
      <c r="J1451" s="46" t="e">
        <f>+IF(A1451=#REF!,"si","no")</f>
        <v>#REF!</v>
      </c>
    </row>
    <row r="1452" spans="1:10" x14ac:dyDescent="0.2">
      <c r="A1452" s="8" t="s">
        <v>45</v>
      </c>
      <c r="B1452" s="8">
        <v>2013</v>
      </c>
      <c r="C1452" s="8" t="s">
        <v>10</v>
      </c>
      <c r="D1452" s="8" t="s">
        <v>41</v>
      </c>
      <c r="E1452" s="8" t="s">
        <v>40</v>
      </c>
      <c r="F1452" s="15">
        <v>3834.4846190200001</v>
      </c>
      <c r="G1452" s="15">
        <v>3834.4846190200001</v>
      </c>
      <c r="H1452" s="26">
        <v>4.0307982382444996</v>
      </c>
      <c r="J1452" s="46" t="e">
        <f>+IF(A1452=#REF!,"si","no")</f>
        <v>#REF!</v>
      </c>
    </row>
    <row r="1453" spans="1:10" x14ac:dyDescent="0.2">
      <c r="A1453" s="8" t="s">
        <v>45</v>
      </c>
      <c r="B1453" s="8">
        <v>2014</v>
      </c>
      <c r="C1453" s="8" t="s">
        <v>10</v>
      </c>
      <c r="D1453" s="8" t="s">
        <v>41</v>
      </c>
      <c r="E1453" s="8" t="s">
        <v>40</v>
      </c>
      <c r="F1453" s="15">
        <v>3236.181421589999</v>
      </c>
      <c r="G1453" s="15">
        <v>3236.181421589999</v>
      </c>
      <c r="H1453" s="26">
        <v>3.1812623042405797</v>
      </c>
      <c r="J1453" s="46" t="e">
        <f>+IF(A1453=#REF!,"si","no")</f>
        <v>#REF!</v>
      </c>
    </row>
    <row r="1454" spans="1:10" x14ac:dyDescent="0.2">
      <c r="A1454" s="8" t="s">
        <v>45</v>
      </c>
      <c r="B1454" s="8">
        <v>2015</v>
      </c>
      <c r="C1454" s="8" t="s">
        <v>10</v>
      </c>
      <c r="D1454" s="8" t="s">
        <v>41</v>
      </c>
      <c r="E1454" s="8" t="s">
        <v>40</v>
      </c>
      <c r="F1454" s="15">
        <v>2512.34265456</v>
      </c>
      <c r="G1454" s="15">
        <v>2512.34265456</v>
      </c>
      <c r="H1454" s="26">
        <v>2.5302981308531791</v>
      </c>
      <c r="J1454" s="46" t="e">
        <f>+IF(A1454=#REF!,"si","no")</f>
        <v>#REF!</v>
      </c>
    </row>
    <row r="1455" spans="1:10" x14ac:dyDescent="0.2">
      <c r="A1455" s="8" t="s">
        <v>45</v>
      </c>
      <c r="B1455" s="8">
        <v>2016</v>
      </c>
      <c r="C1455" s="8" t="s">
        <v>10</v>
      </c>
      <c r="D1455" s="8" t="s">
        <v>41</v>
      </c>
      <c r="E1455" s="8" t="s">
        <v>40</v>
      </c>
      <c r="F1455" s="15">
        <v>2912.4406004699995</v>
      </c>
      <c r="G1455" s="15">
        <v>2912.4406004699995</v>
      </c>
      <c r="H1455" s="26">
        <v>2.9142562987143505</v>
      </c>
      <c r="J1455" s="46" t="e">
        <f>+IF(A1455=#REF!,"si","no")</f>
        <v>#REF!</v>
      </c>
    </row>
    <row r="1456" spans="1:10" x14ac:dyDescent="0.2">
      <c r="A1456" s="8" t="s">
        <v>45</v>
      </c>
      <c r="B1456" s="8">
        <v>2017</v>
      </c>
      <c r="C1456" s="8" t="s">
        <v>10</v>
      </c>
      <c r="D1456" s="8" t="s">
        <v>41</v>
      </c>
      <c r="E1456" s="8" t="s">
        <v>40</v>
      </c>
      <c r="F1456" s="15">
        <v>1903.0877498700002</v>
      </c>
      <c r="G1456" s="15">
        <v>1903.0877498700002</v>
      </c>
      <c r="H1456" s="26">
        <v>1.8247011083431097</v>
      </c>
      <c r="J1456" s="46" t="e">
        <f>+IF(A1456=#REF!,"si","no")</f>
        <v>#REF!</v>
      </c>
    </row>
    <row r="1457" spans="1:10" x14ac:dyDescent="0.2">
      <c r="A1457" s="8" t="s">
        <v>45</v>
      </c>
      <c r="B1457" s="8">
        <v>2018</v>
      </c>
      <c r="C1457" s="8" t="s">
        <v>10</v>
      </c>
      <c r="D1457" s="8" t="s">
        <v>41</v>
      </c>
      <c r="E1457" s="8" t="s">
        <v>40</v>
      </c>
      <c r="F1457" s="15">
        <v>1064.88173596</v>
      </c>
      <c r="G1457" s="15">
        <v>1064.88173596</v>
      </c>
      <c r="H1457" s="26">
        <v>0.99001667499674617</v>
      </c>
      <c r="J1457" s="46" t="e">
        <f>+IF(A1457=#REF!,"si","no")</f>
        <v>#REF!</v>
      </c>
    </row>
    <row r="1458" spans="1:10" x14ac:dyDescent="0.2">
      <c r="A1458" s="8" t="s">
        <v>45</v>
      </c>
      <c r="B1458" s="8">
        <v>2019</v>
      </c>
      <c r="C1458" s="8" t="s">
        <v>10</v>
      </c>
      <c r="D1458" s="8" t="s">
        <v>41</v>
      </c>
      <c r="E1458" s="8" t="s">
        <v>40</v>
      </c>
      <c r="F1458" s="15">
        <v>493.26482718</v>
      </c>
      <c r="G1458" s="15">
        <v>493.26482718</v>
      </c>
      <c r="H1458" s="26">
        <v>0.45627042141192142</v>
      </c>
      <c r="J1458" s="46" t="e">
        <f>+IF(A1458=#REF!,"si","no")</f>
        <v>#REF!</v>
      </c>
    </row>
    <row r="1459" spans="1:10" x14ac:dyDescent="0.2">
      <c r="A1459" s="8" t="s">
        <v>45</v>
      </c>
      <c r="B1459" s="8">
        <v>2020</v>
      </c>
      <c r="C1459" s="8" t="s">
        <v>10</v>
      </c>
      <c r="D1459" s="8" t="s">
        <v>41</v>
      </c>
      <c r="E1459" s="8" t="s">
        <v>40</v>
      </c>
      <c r="F1459" s="15">
        <v>289.55435389000002</v>
      </c>
      <c r="G1459" s="15">
        <v>289.55435389000002</v>
      </c>
      <c r="H1459" s="26">
        <v>0.29162195354060289</v>
      </c>
      <c r="J1459" s="46" t="e">
        <f>+IF(A1459=#REF!,"si","no")</f>
        <v>#REF!</v>
      </c>
    </row>
    <row r="1460" spans="1:10" x14ac:dyDescent="0.2">
      <c r="A1460" s="8" t="s">
        <v>45</v>
      </c>
      <c r="B1460" s="8">
        <v>2021</v>
      </c>
      <c r="C1460" s="8" t="s">
        <v>10</v>
      </c>
      <c r="D1460" s="8" t="s">
        <v>41</v>
      </c>
      <c r="E1460" s="8" t="s">
        <v>40</v>
      </c>
      <c r="F1460" s="15">
        <v>283.67485157999994</v>
      </c>
      <c r="G1460" s="15">
        <v>283.67485157999994</v>
      </c>
      <c r="H1460" s="26">
        <v>0.26719934025959341</v>
      </c>
      <c r="J1460" s="46" t="e">
        <f>+IF(A1460=#REF!,"si","no")</f>
        <v>#REF!</v>
      </c>
    </row>
    <row r="1461" spans="1:10" x14ac:dyDescent="0.2">
      <c r="A1461" s="8" t="s">
        <v>45</v>
      </c>
      <c r="B1461" s="8">
        <v>2008</v>
      </c>
      <c r="C1461" s="8" t="s">
        <v>10</v>
      </c>
      <c r="D1461" s="8" t="s">
        <v>25</v>
      </c>
      <c r="E1461" s="8" t="s">
        <v>26</v>
      </c>
      <c r="F1461" s="15">
        <v>476.43537076000013</v>
      </c>
      <c r="G1461" s="15">
        <v>476.43537076000013</v>
      </c>
      <c r="H1461" s="26">
        <v>0.77139741651242721</v>
      </c>
      <c r="J1461" s="46" t="e">
        <f>+IF(A1461=#REF!,"si","no")</f>
        <v>#REF!</v>
      </c>
    </row>
    <row r="1462" spans="1:10" x14ac:dyDescent="0.2">
      <c r="A1462" s="8" t="s">
        <v>45</v>
      </c>
      <c r="B1462" s="8">
        <v>2008</v>
      </c>
      <c r="C1462" s="8" t="s">
        <v>10</v>
      </c>
      <c r="D1462" s="8" t="s">
        <v>25</v>
      </c>
      <c r="E1462" s="8" t="s">
        <v>27</v>
      </c>
      <c r="F1462" s="15"/>
      <c r="G1462" s="15"/>
      <c r="H1462" s="26"/>
      <c r="J1462" s="46" t="e">
        <f>+IF(A1462=#REF!,"si","no")</f>
        <v>#REF!</v>
      </c>
    </row>
    <row r="1463" spans="1:10" x14ac:dyDescent="0.2">
      <c r="A1463" s="8" t="s">
        <v>45</v>
      </c>
      <c r="B1463" s="8">
        <v>2008</v>
      </c>
      <c r="C1463" s="8" t="s">
        <v>10</v>
      </c>
      <c r="D1463" s="8" t="s">
        <v>25</v>
      </c>
      <c r="E1463" s="8" t="s">
        <v>28</v>
      </c>
      <c r="F1463" s="15"/>
      <c r="G1463" s="15"/>
      <c r="H1463" s="26"/>
      <c r="J1463" s="46" t="e">
        <f>+IF(A1463=#REF!,"si","no")</f>
        <v>#REF!</v>
      </c>
    </row>
    <row r="1464" spans="1:10" x14ac:dyDescent="0.2">
      <c r="A1464" s="8" t="s">
        <v>45</v>
      </c>
      <c r="B1464" s="8">
        <v>2008</v>
      </c>
      <c r="C1464" s="8" t="s">
        <v>10</v>
      </c>
      <c r="D1464" s="8" t="s">
        <v>25</v>
      </c>
      <c r="E1464" s="8" t="s">
        <v>40</v>
      </c>
      <c r="F1464" s="15">
        <v>476.43537076000013</v>
      </c>
      <c r="G1464" s="15">
        <v>476.43537076000013</v>
      </c>
      <c r="H1464" s="26">
        <v>0.77139741651242721</v>
      </c>
      <c r="J1464" s="46" t="e">
        <f>+IF(A1464=#REF!,"si","no")</f>
        <v>#REF!</v>
      </c>
    </row>
    <row r="1465" spans="1:10" x14ac:dyDescent="0.2">
      <c r="A1465" s="8" t="s">
        <v>45</v>
      </c>
      <c r="B1465" s="8">
        <v>2009</v>
      </c>
      <c r="C1465" s="8" t="s">
        <v>10</v>
      </c>
      <c r="D1465" s="8" t="s">
        <v>25</v>
      </c>
      <c r="E1465" s="8" t="s">
        <v>26</v>
      </c>
      <c r="F1465" s="15">
        <v>251.91711193000009</v>
      </c>
      <c r="G1465" s="15">
        <v>251.91711193000009</v>
      </c>
      <c r="H1465" s="26">
        <v>0.40294046251287968</v>
      </c>
      <c r="J1465" s="46" t="e">
        <f>+IF(A1465=#REF!,"si","no")</f>
        <v>#REF!</v>
      </c>
    </row>
    <row r="1466" spans="1:10" x14ac:dyDescent="0.2">
      <c r="A1466" s="8" t="s">
        <v>45</v>
      </c>
      <c r="B1466" s="8">
        <v>2009</v>
      </c>
      <c r="C1466" s="8" t="s">
        <v>10</v>
      </c>
      <c r="D1466" s="8" t="s">
        <v>25</v>
      </c>
      <c r="E1466" s="8" t="s">
        <v>27</v>
      </c>
      <c r="F1466" s="15"/>
      <c r="G1466" s="15"/>
      <c r="H1466" s="26"/>
      <c r="J1466" s="46" t="e">
        <f>+IF(A1466=#REF!,"si","no")</f>
        <v>#REF!</v>
      </c>
    </row>
    <row r="1467" spans="1:10" x14ac:dyDescent="0.2">
      <c r="A1467" s="8" t="s">
        <v>45</v>
      </c>
      <c r="B1467" s="8">
        <v>2009</v>
      </c>
      <c r="C1467" s="8" t="s">
        <v>10</v>
      </c>
      <c r="D1467" s="8" t="s">
        <v>25</v>
      </c>
      <c r="E1467" s="8" t="s">
        <v>28</v>
      </c>
      <c r="F1467" s="15"/>
      <c r="G1467" s="15"/>
      <c r="H1467" s="26"/>
      <c r="J1467" s="46" t="e">
        <f>+IF(A1467=#REF!,"si","no")</f>
        <v>#REF!</v>
      </c>
    </row>
    <row r="1468" spans="1:10" x14ac:dyDescent="0.2">
      <c r="A1468" s="8" t="s">
        <v>45</v>
      </c>
      <c r="B1468" s="8">
        <v>2009</v>
      </c>
      <c r="C1468" s="8" t="s">
        <v>10</v>
      </c>
      <c r="D1468" s="8" t="s">
        <v>25</v>
      </c>
      <c r="E1468" s="8" t="s">
        <v>40</v>
      </c>
      <c r="F1468" s="15">
        <v>251.91711193000009</v>
      </c>
      <c r="G1468" s="15">
        <v>251.91711193000009</v>
      </c>
      <c r="H1468" s="26">
        <v>0.40294046251287968</v>
      </c>
      <c r="J1468" s="46" t="e">
        <f>+IF(A1468=#REF!,"si","no")</f>
        <v>#REF!</v>
      </c>
    </row>
    <row r="1469" spans="1:10" x14ac:dyDescent="0.2">
      <c r="A1469" s="8" t="s">
        <v>45</v>
      </c>
      <c r="B1469" s="8">
        <v>2010</v>
      </c>
      <c r="C1469" s="8" t="s">
        <v>10</v>
      </c>
      <c r="D1469" s="8" t="s">
        <v>25</v>
      </c>
      <c r="E1469" s="8" t="s">
        <v>26</v>
      </c>
      <c r="F1469" s="15">
        <v>271.70303754999992</v>
      </c>
      <c r="G1469" s="15">
        <v>271.70303754999992</v>
      </c>
      <c r="H1469" s="26">
        <v>0.39062842921955965</v>
      </c>
      <c r="J1469" s="46"/>
    </row>
    <row r="1470" spans="1:10" x14ac:dyDescent="0.2">
      <c r="A1470" s="8" t="s">
        <v>45</v>
      </c>
      <c r="B1470" s="8">
        <v>2010</v>
      </c>
      <c r="C1470" s="8" t="s">
        <v>10</v>
      </c>
      <c r="D1470" s="8" t="s">
        <v>25</v>
      </c>
      <c r="E1470" s="8" t="s">
        <v>27</v>
      </c>
      <c r="F1470" s="15"/>
      <c r="G1470" s="15"/>
      <c r="H1470" s="26"/>
      <c r="J1470" s="46"/>
    </row>
    <row r="1471" spans="1:10" x14ac:dyDescent="0.2">
      <c r="A1471" s="8" t="s">
        <v>45</v>
      </c>
      <c r="B1471" s="8">
        <v>2010</v>
      </c>
      <c r="C1471" s="8" t="s">
        <v>10</v>
      </c>
      <c r="D1471" s="8" t="s">
        <v>25</v>
      </c>
      <c r="E1471" s="8" t="s">
        <v>28</v>
      </c>
      <c r="F1471" s="15"/>
      <c r="G1471" s="15"/>
      <c r="H1471" s="26"/>
      <c r="J1471" s="46"/>
    </row>
    <row r="1472" spans="1:10" x14ac:dyDescent="0.2">
      <c r="A1472" s="8" t="s">
        <v>45</v>
      </c>
      <c r="B1472" s="8">
        <v>2010</v>
      </c>
      <c r="C1472" s="8" t="s">
        <v>10</v>
      </c>
      <c r="D1472" s="8" t="s">
        <v>25</v>
      </c>
      <c r="E1472" s="8" t="s">
        <v>40</v>
      </c>
      <c r="F1472" s="15">
        <v>271.70303754999992</v>
      </c>
      <c r="G1472" s="15">
        <v>271.70303754999992</v>
      </c>
      <c r="H1472" s="26">
        <v>0.39062842921955965</v>
      </c>
      <c r="J1472" s="46"/>
    </row>
    <row r="1473" spans="1:10" x14ac:dyDescent="0.2">
      <c r="A1473" s="8" t="s">
        <v>45</v>
      </c>
      <c r="B1473" s="8">
        <v>2011</v>
      </c>
      <c r="C1473" s="8" t="s">
        <v>10</v>
      </c>
      <c r="D1473" s="8" t="s">
        <v>25</v>
      </c>
      <c r="E1473" s="8" t="s">
        <v>26</v>
      </c>
      <c r="F1473" s="15">
        <v>286.26220640000031</v>
      </c>
      <c r="G1473" s="15">
        <v>286.26220640000031</v>
      </c>
      <c r="H1473" s="26">
        <v>0.36109264940815411</v>
      </c>
      <c r="J1473" s="46"/>
    </row>
    <row r="1474" spans="1:10" x14ac:dyDescent="0.2">
      <c r="A1474" s="8" t="s">
        <v>45</v>
      </c>
      <c r="B1474" s="8">
        <v>2011</v>
      </c>
      <c r="C1474" s="8" t="s">
        <v>10</v>
      </c>
      <c r="D1474" s="8" t="s">
        <v>25</v>
      </c>
      <c r="E1474" s="8" t="s">
        <v>27</v>
      </c>
      <c r="F1474" s="15"/>
      <c r="G1474" s="15"/>
      <c r="H1474" s="26"/>
      <c r="J1474" s="46"/>
    </row>
    <row r="1475" spans="1:10" x14ac:dyDescent="0.2">
      <c r="A1475" s="8" t="s">
        <v>45</v>
      </c>
      <c r="B1475" s="8">
        <v>2011</v>
      </c>
      <c r="C1475" s="8" t="s">
        <v>10</v>
      </c>
      <c r="D1475" s="8" t="s">
        <v>25</v>
      </c>
      <c r="E1475" s="8" t="s">
        <v>28</v>
      </c>
      <c r="F1475" s="15"/>
      <c r="G1475" s="15"/>
      <c r="H1475" s="26"/>
      <c r="J1475" s="46"/>
    </row>
    <row r="1476" spans="1:10" x14ac:dyDescent="0.2">
      <c r="A1476" s="8" t="s">
        <v>45</v>
      </c>
      <c r="B1476" s="8">
        <v>2011</v>
      </c>
      <c r="C1476" s="8" t="s">
        <v>10</v>
      </c>
      <c r="D1476" s="8" t="s">
        <v>25</v>
      </c>
      <c r="E1476" s="8" t="s">
        <v>40</v>
      </c>
      <c r="F1476" s="15">
        <v>286.26220640000031</v>
      </c>
      <c r="G1476" s="15">
        <v>286.26220640000031</v>
      </c>
      <c r="H1476" s="26">
        <v>0.36109264940815411</v>
      </c>
      <c r="J1476" s="46"/>
    </row>
    <row r="1477" spans="1:10" x14ac:dyDescent="0.2">
      <c r="A1477" s="8" t="s">
        <v>45</v>
      </c>
      <c r="B1477" s="8">
        <v>2012</v>
      </c>
      <c r="C1477" s="8" t="s">
        <v>10</v>
      </c>
      <c r="D1477" s="8" t="s">
        <v>25</v>
      </c>
      <c r="E1477" s="8" t="s">
        <v>26</v>
      </c>
      <c r="F1477" s="15">
        <v>317.00342861000001</v>
      </c>
      <c r="G1477" s="15">
        <v>317.00342861000001</v>
      </c>
      <c r="H1477" s="26">
        <v>0.36054031580760887</v>
      </c>
      <c r="J1477" s="46"/>
    </row>
    <row r="1478" spans="1:10" x14ac:dyDescent="0.2">
      <c r="A1478" s="8" t="s">
        <v>45</v>
      </c>
      <c r="B1478" s="8">
        <v>2012</v>
      </c>
      <c r="C1478" s="8" t="s">
        <v>10</v>
      </c>
      <c r="D1478" s="8" t="s">
        <v>25</v>
      </c>
      <c r="E1478" s="8" t="s">
        <v>27</v>
      </c>
      <c r="F1478" s="15"/>
      <c r="G1478" s="15"/>
      <c r="H1478" s="26"/>
      <c r="J1478" s="46"/>
    </row>
    <row r="1479" spans="1:10" x14ac:dyDescent="0.2">
      <c r="A1479" s="8" t="s">
        <v>45</v>
      </c>
      <c r="B1479" s="8">
        <v>2012</v>
      </c>
      <c r="C1479" s="8" t="s">
        <v>10</v>
      </c>
      <c r="D1479" s="8" t="s">
        <v>25</v>
      </c>
      <c r="E1479" s="8" t="s">
        <v>28</v>
      </c>
      <c r="F1479" s="15"/>
      <c r="G1479" s="15"/>
      <c r="H1479" s="26"/>
      <c r="J1479" s="46"/>
    </row>
    <row r="1480" spans="1:10" x14ac:dyDescent="0.2">
      <c r="A1480" s="8" t="s">
        <v>45</v>
      </c>
      <c r="B1480" s="8">
        <v>2012</v>
      </c>
      <c r="C1480" s="8" t="s">
        <v>10</v>
      </c>
      <c r="D1480" s="8" t="s">
        <v>25</v>
      </c>
      <c r="E1480" s="8" t="s">
        <v>40</v>
      </c>
      <c r="F1480" s="15">
        <v>317.00342861000001</v>
      </c>
      <c r="G1480" s="15">
        <v>317.00342861000001</v>
      </c>
      <c r="H1480" s="26">
        <v>0.36054031580760887</v>
      </c>
      <c r="J1480" s="46"/>
    </row>
    <row r="1481" spans="1:10" x14ac:dyDescent="0.2">
      <c r="A1481" s="8" t="s">
        <v>45</v>
      </c>
      <c r="B1481" s="8">
        <v>2013</v>
      </c>
      <c r="C1481" s="8" t="s">
        <v>10</v>
      </c>
      <c r="D1481" s="8" t="s">
        <v>25</v>
      </c>
      <c r="E1481" s="8" t="s">
        <v>26</v>
      </c>
      <c r="F1481" s="15">
        <v>420.00746409000004</v>
      </c>
      <c r="G1481" s="15">
        <v>420.00746409000004</v>
      </c>
      <c r="H1481" s="26">
        <v>0.44151053257743733</v>
      </c>
      <c r="J1481" s="46"/>
    </row>
    <row r="1482" spans="1:10" x14ac:dyDescent="0.2">
      <c r="A1482" s="8" t="s">
        <v>45</v>
      </c>
      <c r="B1482" s="8">
        <v>2013</v>
      </c>
      <c r="C1482" s="8" t="s">
        <v>10</v>
      </c>
      <c r="D1482" s="8" t="s">
        <v>25</v>
      </c>
      <c r="E1482" s="8" t="s">
        <v>27</v>
      </c>
      <c r="F1482" s="15"/>
      <c r="G1482" s="15"/>
      <c r="H1482" s="26"/>
      <c r="J1482" s="46"/>
    </row>
    <row r="1483" spans="1:10" x14ac:dyDescent="0.2">
      <c r="A1483" s="8" t="s">
        <v>45</v>
      </c>
      <c r="B1483" s="8">
        <v>2013</v>
      </c>
      <c r="C1483" s="8" t="s">
        <v>10</v>
      </c>
      <c r="D1483" s="8" t="s">
        <v>25</v>
      </c>
      <c r="E1483" s="8" t="s">
        <v>28</v>
      </c>
      <c r="F1483" s="15"/>
      <c r="G1483" s="15"/>
      <c r="H1483" s="26"/>
      <c r="J1483" s="46"/>
    </row>
    <row r="1484" spans="1:10" x14ac:dyDescent="0.2">
      <c r="A1484" s="8" t="s">
        <v>45</v>
      </c>
      <c r="B1484" s="8">
        <v>2013</v>
      </c>
      <c r="C1484" s="8" t="s">
        <v>10</v>
      </c>
      <c r="D1484" s="8" t="s">
        <v>25</v>
      </c>
      <c r="E1484" s="8" t="s">
        <v>40</v>
      </c>
      <c r="F1484" s="15">
        <v>420.00746409000004</v>
      </c>
      <c r="G1484" s="15">
        <v>420.00746409000004</v>
      </c>
      <c r="H1484" s="26">
        <v>0.44151053257743733</v>
      </c>
      <c r="J1484" s="46"/>
    </row>
    <row r="1485" spans="1:10" x14ac:dyDescent="0.2">
      <c r="A1485" s="8" t="s">
        <v>45</v>
      </c>
      <c r="B1485" s="8">
        <v>2014</v>
      </c>
      <c r="C1485" s="8" t="s">
        <v>10</v>
      </c>
      <c r="D1485" s="8" t="s">
        <v>25</v>
      </c>
      <c r="E1485" s="8" t="s">
        <v>26</v>
      </c>
      <c r="F1485" s="15">
        <v>316.32734575000001</v>
      </c>
      <c r="G1485" s="15">
        <v>316.32734575000001</v>
      </c>
      <c r="H1485" s="26">
        <v>0.3109591613502703</v>
      </c>
      <c r="J1485" s="46"/>
    </row>
    <row r="1486" spans="1:10" x14ac:dyDescent="0.2">
      <c r="A1486" s="8" t="s">
        <v>45</v>
      </c>
      <c r="B1486" s="8">
        <v>2014</v>
      </c>
      <c r="C1486" s="8" t="s">
        <v>10</v>
      </c>
      <c r="D1486" s="8" t="s">
        <v>25</v>
      </c>
      <c r="E1486" s="8" t="s">
        <v>27</v>
      </c>
      <c r="F1486" s="15"/>
      <c r="G1486" s="15"/>
      <c r="H1486" s="26"/>
      <c r="J1486" s="46"/>
    </row>
    <row r="1487" spans="1:10" x14ac:dyDescent="0.2">
      <c r="A1487" s="8" t="s">
        <v>45</v>
      </c>
      <c r="B1487" s="8">
        <v>2014</v>
      </c>
      <c r="C1487" s="8" t="s">
        <v>10</v>
      </c>
      <c r="D1487" s="8" t="s">
        <v>25</v>
      </c>
      <c r="E1487" s="8" t="s">
        <v>28</v>
      </c>
      <c r="F1487" s="15"/>
      <c r="G1487" s="15"/>
      <c r="H1487" s="26"/>
      <c r="J1487" s="46"/>
    </row>
    <row r="1488" spans="1:10" x14ac:dyDescent="0.2">
      <c r="A1488" s="8" t="s">
        <v>45</v>
      </c>
      <c r="B1488" s="8">
        <v>2014</v>
      </c>
      <c r="C1488" s="8" t="s">
        <v>10</v>
      </c>
      <c r="D1488" s="8" t="s">
        <v>25</v>
      </c>
      <c r="E1488" s="8" t="s">
        <v>40</v>
      </c>
      <c r="F1488" s="15">
        <v>316.32734575000001</v>
      </c>
      <c r="G1488" s="15">
        <v>316.32734575000001</v>
      </c>
      <c r="H1488" s="26">
        <v>0.3109591613502703</v>
      </c>
      <c r="J1488" s="46"/>
    </row>
    <row r="1489" spans="1:13" x14ac:dyDescent="0.2">
      <c r="A1489" s="8" t="s">
        <v>45</v>
      </c>
      <c r="B1489" s="8">
        <v>2015</v>
      </c>
      <c r="C1489" s="8" t="s">
        <v>10</v>
      </c>
      <c r="D1489" s="8" t="s">
        <v>25</v>
      </c>
      <c r="E1489" s="8" t="s">
        <v>26</v>
      </c>
      <c r="F1489" s="15">
        <v>112.58130907000002</v>
      </c>
      <c r="G1489" s="15">
        <v>112.58130907000002</v>
      </c>
      <c r="H1489" s="26">
        <v>0.11338591708093056</v>
      </c>
      <c r="J1489" s="46" t="e">
        <f>+IF(A1489=#REF!,"si","no")</f>
        <v>#REF!</v>
      </c>
    </row>
    <row r="1490" spans="1:13" x14ac:dyDescent="0.2">
      <c r="A1490" s="8" t="s">
        <v>45</v>
      </c>
      <c r="B1490" s="8">
        <v>2015</v>
      </c>
      <c r="C1490" s="8" t="s">
        <v>10</v>
      </c>
      <c r="D1490" s="8" t="s">
        <v>25</v>
      </c>
      <c r="E1490" s="8" t="s">
        <v>27</v>
      </c>
      <c r="F1490" s="15"/>
      <c r="G1490" s="15"/>
      <c r="H1490" s="26"/>
      <c r="J1490" s="46" t="e">
        <f>+IF(A1490=#REF!,"si","no")</f>
        <v>#REF!</v>
      </c>
    </row>
    <row r="1491" spans="1:13" x14ac:dyDescent="0.2">
      <c r="A1491" s="8" t="s">
        <v>45</v>
      </c>
      <c r="B1491" s="8">
        <v>2015</v>
      </c>
      <c r="C1491" s="8" t="s">
        <v>10</v>
      </c>
      <c r="D1491" s="8" t="s">
        <v>25</v>
      </c>
      <c r="E1491" s="8" t="s">
        <v>28</v>
      </c>
      <c r="F1491" s="15"/>
      <c r="G1491" s="15"/>
      <c r="H1491" s="26"/>
      <c r="J1491" s="46" t="e">
        <f>+IF(A1491=#REF!,"si","no")</f>
        <v>#REF!</v>
      </c>
    </row>
    <row r="1492" spans="1:13" x14ac:dyDescent="0.2">
      <c r="A1492" s="8" t="s">
        <v>45</v>
      </c>
      <c r="B1492" s="8">
        <v>2015</v>
      </c>
      <c r="C1492" s="8" t="s">
        <v>10</v>
      </c>
      <c r="D1492" s="8" t="s">
        <v>25</v>
      </c>
      <c r="E1492" s="8" t="s">
        <v>40</v>
      </c>
      <c r="F1492" s="15">
        <v>112.58130907000002</v>
      </c>
      <c r="G1492" s="15">
        <v>112.58130907000002</v>
      </c>
      <c r="H1492" s="26">
        <v>0.11338591708093056</v>
      </c>
      <c r="J1492" s="46" t="e">
        <f>+IF(A1492=#REF!,"si","no")</f>
        <v>#REF!</v>
      </c>
    </row>
    <row r="1493" spans="1:13" x14ac:dyDescent="0.2">
      <c r="A1493" s="8" t="s">
        <v>45</v>
      </c>
      <c r="B1493" s="8">
        <v>2016</v>
      </c>
      <c r="C1493" s="8" t="s">
        <v>10</v>
      </c>
      <c r="D1493" s="8" t="s">
        <v>25</v>
      </c>
      <c r="E1493" s="8" t="s">
        <v>26</v>
      </c>
      <c r="F1493" s="15">
        <v>322.74909828999989</v>
      </c>
      <c r="G1493" s="15">
        <v>322.74909828999989</v>
      </c>
      <c r="H1493" s="26">
        <v>0.32295030925067547</v>
      </c>
      <c r="J1493" s="46" t="e">
        <f>+IF(A1493=#REF!,"si","no")</f>
        <v>#REF!</v>
      </c>
    </row>
    <row r="1494" spans="1:13" x14ac:dyDescent="0.2">
      <c r="A1494" s="8" t="s">
        <v>45</v>
      </c>
      <c r="B1494" s="8">
        <v>2016</v>
      </c>
      <c r="C1494" s="8" t="s">
        <v>10</v>
      </c>
      <c r="D1494" s="8" t="s">
        <v>25</v>
      </c>
      <c r="E1494" s="8" t="s">
        <v>27</v>
      </c>
      <c r="F1494" s="15"/>
      <c r="G1494" s="15"/>
      <c r="H1494" s="26"/>
      <c r="J1494" s="46" t="e">
        <f>+IF(A1494=#REF!,"si","no")</f>
        <v>#REF!</v>
      </c>
    </row>
    <row r="1495" spans="1:13" x14ac:dyDescent="0.2">
      <c r="A1495" s="8" t="s">
        <v>45</v>
      </c>
      <c r="B1495" s="8">
        <v>2016</v>
      </c>
      <c r="C1495" s="8" t="s">
        <v>10</v>
      </c>
      <c r="D1495" s="8" t="s">
        <v>25</v>
      </c>
      <c r="E1495" s="8" t="s">
        <v>28</v>
      </c>
      <c r="F1495" s="15"/>
      <c r="G1495" s="15"/>
      <c r="H1495" s="26"/>
      <c r="J1495" s="46" t="e">
        <f>+IF(A1495=#REF!,"si","no")</f>
        <v>#REF!</v>
      </c>
    </row>
    <row r="1496" spans="1:13" x14ac:dyDescent="0.2">
      <c r="A1496" s="8" t="s">
        <v>45</v>
      </c>
      <c r="B1496" s="8">
        <v>2016</v>
      </c>
      <c r="C1496" s="8" t="s">
        <v>10</v>
      </c>
      <c r="D1496" s="8" t="s">
        <v>25</v>
      </c>
      <c r="E1496" s="8" t="s">
        <v>40</v>
      </c>
      <c r="F1496" s="15">
        <v>322.74909828999989</v>
      </c>
      <c r="G1496" s="15">
        <v>322.74909828999989</v>
      </c>
      <c r="H1496" s="26">
        <v>0.32295030925067547</v>
      </c>
      <c r="J1496" s="46" t="e">
        <f>+IF(A1496=#REF!,"si","no")</f>
        <v>#REF!</v>
      </c>
    </row>
    <row r="1497" spans="1:13" x14ac:dyDescent="0.2">
      <c r="A1497" s="8" t="s">
        <v>45</v>
      </c>
      <c r="B1497" s="8">
        <v>2017</v>
      </c>
      <c r="C1497" s="8" t="s">
        <v>10</v>
      </c>
      <c r="D1497" s="8" t="s">
        <v>25</v>
      </c>
      <c r="E1497" s="8" t="s">
        <v>26</v>
      </c>
      <c r="F1497" s="15">
        <v>192.65912025999998</v>
      </c>
      <c r="G1497" s="15">
        <v>192.65912025999998</v>
      </c>
      <c r="H1497" s="26">
        <v>0.1847236472910114</v>
      </c>
      <c r="J1497" s="46" t="e">
        <f>+IF(A1497=#REF!,"si","no")</f>
        <v>#REF!</v>
      </c>
    </row>
    <row r="1498" spans="1:13" x14ac:dyDescent="0.2">
      <c r="A1498" s="8" t="s">
        <v>45</v>
      </c>
      <c r="B1498" s="8">
        <v>2017</v>
      </c>
      <c r="C1498" s="8" t="s">
        <v>10</v>
      </c>
      <c r="D1498" s="8" t="s">
        <v>25</v>
      </c>
      <c r="E1498" s="8" t="s">
        <v>27</v>
      </c>
      <c r="F1498" s="15"/>
      <c r="G1498" s="15"/>
      <c r="H1498" s="26"/>
      <c r="J1498" s="46" t="e">
        <f>+IF(A1498=#REF!,"si","no")</f>
        <v>#REF!</v>
      </c>
    </row>
    <row r="1499" spans="1:13" x14ac:dyDescent="0.2">
      <c r="A1499" s="8" t="s">
        <v>45</v>
      </c>
      <c r="B1499" s="8">
        <v>2017</v>
      </c>
      <c r="C1499" s="8" t="s">
        <v>10</v>
      </c>
      <c r="D1499" s="8" t="s">
        <v>25</v>
      </c>
      <c r="E1499" s="8" t="s">
        <v>28</v>
      </c>
      <c r="F1499" s="15"/>
      <c r="G1499" s="15"/>
      <c r="H1499" s="26"/>
      <c r="J1499" s="46"/>
    </row>
    <row r="1500" spans="1:13" x14ac:dyDescent="0.2">
      <c r="A1500" s="8" t="s">
        <v>45</v>
      </c>
      <c r="B1500" s="8">
        <v>2017</v>
      </c>
      <c r="C1500" s="8" t="s">
        <v>10</v>
      </c>
      <c r="D1500" s="8" t="s">
        <v>25</v>
      </c>
      <c r="E1500" s="8" t="s">
        <v>40</v>
      </c>
      <c r="F1500" s="15">
        <v>192.65912025999998</v>
      </c>
      <c r="G1500" s="15">
        <v>192.65912025999998</v>
      </c>
      <c r="H1500" s="26">
        <v>0.1847236472910114</v>
      </c>
      <c r="J1500" s="46"/>
    </row>
    <row r="1501" spans="1:13" x14ac:dyDescent="0.2">
      <c r="A1501" s="8" t="s">
        <v>45</v>
      </c>
      <c r="B1501" s="8">
        <v>2018</v>
      </c>
      <c r="C1501" s="8" t="s">
        <v>10</v>
      </c>
      <c r="D1501" s="8" t="s">
        <v>25</v>
      </c>
      <c r="E1501" s="8" t="s">
        <v>26</v>
      </c>
      <c r="F1501" s="15">
        <v>49.428269919999991</v>
      </c>
      <c r="G1501" s="15"/>
      <c r="H1501" s="26"/>
      <c r="J1501" s="46"/>
    </row>
    <row r="1502" spans="1:13" x14ac:dyDescent="0.2">
      <c r="A1502" s="8" t="s">
        <v>45</v>
      </c>
      <c r="B1502" s="8">
        <v>2018</v>
      </c>
      <c r="C1502" s="8" t="s">
        <v>10</v>
      </c>
      <c r="D1502" s="8" t="s">
        <v>25</v>
      </c>
      <c r="E1502" s="8" t="s">
        <v>27</v>
      </c>
      <c r="F1502" s="15">
        <v>0</v>
      </c>
      <c r="G1502" s="15"/>
      <c r="H1502" s="26"/>
      <c r="J1502" s="46"/>
    </row>
    <row r="1503" spans="1:13" ht="14.5" customHeight="1" x14ac:dyDescent="0.2">
      <c r="A1503" s="8" t="s">
        <v>45</v>
      </c>
      <c r="B1503" s="8">
        <v>2018</v>
      </c>
      <c r="C1503" s="8" t="s">
        <v>10</v>
      </c>
      <c r="D1503" s="8" t="s">
        <v>25</v>
      </c>
      <c r="E1503" s="8" t="s">
        <v>28</v>
      </c>
      <c r="F1503" s="15">
        <v>0</v>
      </c>
      <c r="G1503" s="15"/>
      <c r="H1503" s="26"/>
      <c r="J1503" s="46" t="e">
        <f>+IF(A1503=#REF!,"si","no")</f>
        <v>#REF!</v>
      </c>
      <c r="K1503" s="46" t="e">
        <f>+IF(F1503=#REF!,"si","no")</f>
        <v>#REF!</v>
      </c>
      <c r="L1503" s="46" t="e">
        <f>+IF(G1503=#REF!,"si","no")</f>
        <v>#REF!</v>
      </c>
      <c r="M1503" s="46" t="e">
        <f>+IF(H1503=#REF!,"si","no")</f>
        <v>#REF!</v>
      </c>
    </row>
    <row r="1504" spans="1:13" ht="14.5" customHeight="1" x14ac:dyDescent="0.2">
      <c r="A1504" s="8" t="s">
        <v>45</v>
      </c>
      <c r="B1504" s="8">
        <v>2018</v>
      </c>
      <c r="C1504" s="8" t="s">
        <v>10</v>
      </c>
      <c r="D1504" s="8" t="s">
        <v>25</v>
      </c>
      <c r="E1504" s="8" t="s">
        <v>40</v>
      </c>
      <c r="F1504" s="15">
        <v>49.428269919999991</v>
      </c>
      <c r="G1504" s="15"/>
      <c r="H1504" s="26"/>
      <c r="J1504" s="46" t="e">
        <f>+IF(A1504=#REF!,"si","no")</f>
        <v>#REF!</v>
      </c>
      <c r="K1504" s="46" t="e">
        <f>+IF(F1504=#REF!,"si","no")</f>
        <v>#REF!</v>
      </c>
      <c r="L1504" s="46" t="e">
        <f>+IF(G1504=#REF!,"si","no")</f>
        <v>#REF!</v>
      </c>
      <c r="M1504" s="46" t="e">
        <f>+IF(H1504=#REF!,"si","no")</f>
        <v>#REF!</v>
      </c>
    </row>
    <row r="1505" spans="1:13" ht="14.5" customHeight="1" x14ac:dyDescent="0.2">
      <c r="A1505" s="8" t="s">
        <v>45</v>
      </c>
      <c r="B1505" s="8">
        <v>2019</v>
      </c>
      <c r="C1505" s="8" t="s">
        <v>10</v>
      </c>
      <c r="D1505" s="8" t="s">
        <v>25</v>
      </c>
      <c r="E1505" s="8" t="s">
        <v>26</v>
      </c>
      <c r="F1505" s="15">
        <v>73.410595939999993</v>
      </c>
      <c r="G1505" s="15"/>
      <c r="H1505" s="26"/>
      <c r="J1505" s="46" t="e">
        <f>+IF(A1505=#REF!,"si","no")</f>
        <v>#REF!</v>
      </c>
      <c r="K1505" s="46" t="e">
        <f>+IF(F1505=#REF!,"si","no")</f>
        <v>#REF!</v>
      </c>
      <c r="L1505" s="46" t="e">
        <f>+IF(G1505=#REF!,"si","no")</f>
        <v>#REF!</v>
      </c>
      <c r="M1505" s="46" t="e">
        <f>+IF(H1505=#REF!,"si","no")</f>
        <v>#REF!</v>
      </c>
    </row>
    <row r="1506" spans="1:13" ht="14.5" customHeight="1" x14ac:dyDescent="0.2">
      <c r="A1506" s="8" t="s">
        <v>45</v>
      </c>
      <c r="B1506" s="8">
        <v>2019</v>
      </c>
      <c r="C1506" s="8" t="s">
        <v>10</v>
      </c>
      <c r="D1506" s="8" t="s">
        <v>25</v>
      </c>
      <c r="E1506" s="8" t="s">
        <v>27</v>
      </c>
      <c r="F1506" s="15">
        <v>0</v>
      </c>
      <c r="G1506" s="15"/>
      <c r="H1506" s="26"/>
      <c r="J1506" s="46" t="e">
        <f>+IF(A1506=#REF!,"si","no")</f>
        <v>#REF!</v>
      </c>
      <c r="K1506" s="46" t="e">
        <f>+IF(F1506=#REF!,"si","no")</f>
        <v>#REF!</v>
      </c>
      <c r="L1506" s="46" t="e">
        <f>+IF(G1506=#REF!,"si","no")</f>
        <v>#REF!</v>
      </c>
      <c r="M1506" s="46" t="e">
        <f>+IF(H1506=#REF!,"si","no")</f>
        <v>#REF!</v>
      </c>
    </row>
    <row r="1507" spans="1:13" ht="14.5" customHeight="1" x14ac:dyDescent="0.2">
      <c r="A1507" s="8" t="s">
        <v>45</v>
      </c>
      <c r="B1507" s="8">
        <v>2019</v>
      </c>
      <c r="C1507" s="8" t="s">
        <v>10</v>
      </c>
      <c r="D1507" s="8" t="s">
        <v>25</v>
      </c>
      <c r="E1507" s="8" t="s">
        <v>28</v>
      </c>
      <c r="F1507" s="15">
        <v>0</v>
      </c>
      <c r="G1507" s="15"/>
      <c r="H1507" s="26"/>
      <c r="J1507" s="46" t="e">
        <f>+IF(A1507=#REF!,"si","no")</f>
        <v>#REF!</v>
      </c>
      <c r="K1507" s="46" t="e">
        <f>+IF(F1507=#REF!,"si","no")</f>
        <v>#REF!</v>
      </c>
      <c r="L1507" s="46" t="e">
        <f>+IF(G1507=#REF!,"si","no")</f>
        <v>#REF!</v>
      </c>
      <c r="M1507" s="46" t="e">
        <f>+IF(H1507=#REF!,"si","no")</f>
        <v>#REF!</v>
      </c>
    </row>
    <row r="1508" spans="1:13" ht="14.5" customHeight="1" x14ac:dyDescent="0.2">
      <c r="A1508" s="8" t="s">
        <v>45</v>
      </c>
      <c r="B1508" s="8">
        <v>2019</v>
      </c>
      <c r="C1508" s="8" t="s">
        <v>10</v>
      </c>
      <c r="D1508" s="8" t="s">
        <v>25</v>
      </c>
      <c r="E1508" s="8" t="s">
        <v>40</v>
      </c>
      <c r="F1508" s="15">
        <v>73.410595939999993</v>
      </c>
      <c r="G1508" s="15"/>
      <c r="H1508" s="26"/>
      <c r="J1508" s="46" t="e">
        <f>+IF(A1508=#REF!,"si","no")</f>
        <v>#REF!</v>
      </c>
      <c r="K1508" s="46" t="e">
        <f>+IF(F1508=#REF!,"si","no")</f>
        <v>#REF!</v>
      </c>
      <c r="L1508" s="46" t="e">
        <f>+IF(G1508=#REF!,"si","no")</f>
        <v>#REF!</v>
      </c>
      <c r="M1508" s="46" t="e">
        <f>+IF(H1508=#REF!,"si","no")</f>
        <v>#REF!</v>
      </c>
    </row>
    <row r="1509" spans="1:13" ht="14.5" customHeight="1" x14ac:dyDescent="0.2">
      <c r="A1509" s="8" t="s">
        <v>45</v>
      </c>
      <c r="B1509" s="8">
        <v>2020</v>
      </c>
      <c r="C1509" s="8" t="s">
        <v>10</v>
      </c>
      <c r="D1509" s="8" t="s">
        <v>25</v>
      </c>
      <c r="E1509" s="8" t="s">
        <v>26</v>
      </c>
      <c r="F1509" s="15">
        <v>0</v>
      </c>
      <c r="G1509" s="15"/>
      <c r="H1509" s="26"/>
      <c r="J1509" s="46" t="e">
        <f>+IF(A1509=#REF!,"si","no")</f>
        <v>#REF!</v>
      </c>
      <c r="K1509" s="46" t="e">
        <f>+IF(F1509=#REF!,"si","no")</f>
        <v>#REF!</v>
      </c>
      <c r="L1509" s="46" t="e">
        <f>+IF(G1509=#REF!,"si","no")</f>
        <v>#REF!</v>
      </c>
      <c r="M1509" s="46" t="e">
        <f>+IF(H1509=#REF!,"si","no")</f>
        <v>#REF!</v>
      </c>
    </row>
    <row r="1510" spans="1:13" ht="14.5" customHeight="1" x14ac:dyDescent="0.2">
      <c r="A1510" s="8" t="s">
        <v>45</v>
      </c>
      <c r="B1510" s="8">
        <v>2020</v>
      </c>
      <c r="C1510" s="8" t="s">
        <v>10</v>
      </c>
      <c r="D1510" s="8" t="s">
        <v>25</v>
      </c>
      <c r="E1510" s="8" t="s">
        <v>27</v>
      </c>
      <c r="F1510" s="15">
        <v>0</v>
      </c>
      <c r="G1510" s="15"/>
      <c r="H1510" s="26"/>
      <c r="J1510" s="46" t="e">
        <f>+IF(A1510=#REF!,"si","no")</f>
        <v>#REF!</v>
      </c>
      <c r="K1510" s="46" t="e">
        <f>+IF(F1510=#REF!,"si","no")</f>
        <v>#REF!</v>
      </c>
      <c r="L1510" s="46" t="e">
        <f>+IF(G1510=#REF!,"si","no")</f>
        <v>#REF!</v>
      </c>
      <c r="M1510" s="46" t="e">
        <f>+IF(H1510=#REF!,"si","no")</f>
        <v>#REF!</v>
      </c>
    </row>
    <row r="1511" spans="1:13" ht="14.5" customHeight="1" x14ac:dyDescent="0.2">
      <c r="A1511" s="8" t="s">
        <v>45</v>
      </c>
      <c r="B1511" s="8">
        <v>2020</v>
      </c>
      <c r="C1511" s="8" t="s">
        <v>10</v>
      </c>
      <c r="D1511" s="8" t="s">
        <v>25</v>
      </c>
      <c r="E1511" s="8" t="s">
        <v>28</v>
      </c>
      <c r="F1511" s="15">
        <v>0</v>
      </c>
      <c r="G1511" s="15"/>
      <c r="H1511" s="26"/>
      <c r="J1511" s="46" t="e">
        <f>+IF(A1511=#REF!,"si","no")</f>
        <v>#REF!</v>
      </c>
      <c r="K1511" s="46" t="e">
        <f>+IF(F1511=#REF!,"si","no")</f>
        <v>#REF!</v>
      </c>
      <c r="L1511" s="46" t="e">
        <f>+IF(G1511=#REF!,"si","no")</f>
        <v>#REF!</v>
      </c>
      <c r="M1511" s="46" t="e">
        <f>+IF(H1511=#REF!,"si","no")</f>
        <v>#REF!</v>
      </c>
    </row>
    <row r="1512" spans="1:13" ht="14.5" customHeight="1" x14ac:dyDescent="0.2">
      <c r="A1512" s="8" t="s">
        <v>45</v>
      </c>
      <c r="B1512" s="8">
        <v>2020</v>
      </c>
      <c r="C1512" s="8" t="s">
        <v>10</v>
      </c>
      <c r="D1512" s="8" t="s">
        <v>25</v>
      </c>
      <c r="E1512" s="8" t="s">
        <v>40</v>
      </c>
      <c r="F1512" s="15">
        <v>0</v>
      </c>
      <c r="G1512" s="15"/>
      <c r="H1512" s="26"/>
      <c r="J1512" s="46" t="e">
        <f>+IF(A1512=#REF!,"si","no")</f>
        <v>#REF!</v>
      </c>
      <c r="K1512" s="46" t="e">
        <f>+IF(F1512=#REF!,"si","no")</f>
        <v>#REF!</v>
      </c>
      <c r="L1512" s="46" t="e">
        <f>+IF(G1512=#REF!,"si","no")</f>
        <v>#REF!</v>
      </c>
      <c r="M1512" s="46" t="e">
        <f>+IF(H1512=#REF!,"si","no")</f>
        <v>#REF!</v>
      </c>
    </row>
    <row r="1513" spans="1:13" ht="14.5" customHeight="1" x14ac:dyDescent="0.2">
      <c r="A1513" s="8" t="s">
        <v>45</v>
      </c>
      <c r="B1513" s="8">
        <v>2021</v>
      </c>
      <c r="C1513" s="8" t="s">
        <v>10</v>
      </c>
      <c r="D1513" s="8" t="s">
        <v>25</v>
      </c>
      <c r="E1513" s="8" t="s">
        <v>26</v>
      </c>
      <c r="F1513" s="15">
        <v>0</v>
      </c>
      <c r="G1513" s="15"/>
      <c r="H1513" s="26"/>
      <c r="J1513" s="46" t="e">
        <f>+IF(A1513=#REF!,"si","no")</f>
        <v>#REF!</v>
      </c>
      <c r="K1513" s="46" t="e">
        <f>+IF(F1513=#REF!,"si","no")</f>
        <v>#REF!</v>
      </c>
      <c r="L1513" s="46" t="e">
        <f>+IF(G1513=#REF!,"si","no")</f>
        <v>#REF!</v>
      </c>
      <c r="M1513" s="46" t="e">
        <f>+IF(H1513=#REF!,"si","no")</f>
        <v>#REF!</v>
      </c>
    </row>
    <row r="1514" spans="1:13" ht="14.5" customHeight="1" x14ac:dyDescent="0.2">
      <c r="A1514" s="8" t="s">
        <v>45</v>
      </c>
      <c r="B1514" s="8">
        <v>2021</v>
      </c>
      <c r="C1514" s="8" t="s">
        <v>10</v>
      </c>
      <c r="D1514" s="8" t="s">
        <v>25</v>
      </c>
      <c r="E1514" s="8" t="s">
        <v>27</v>
      </c>
      <c r="F1514" s="15">
        <v>0</v>
      </c>
      <c r="G1514" s="15"/>
      <c r="H1514" s="26"/>
      <c r="J1514" s="46" t="e">
        <f>+IF(A1514=#REF!,"si","no")</f>
        <v>#REF!</v>
      </c>
      <c r="K1514" s="46" t="e">
        <f>+IF(F1514=#REF!,"si","no")</f>
        <v>#REF!</v>
      </c>
      <c r="L1514" s="46" t="e">
        <f>+IF(G1514=#REF!,"si","no")</f>
        <v>#REF!</v>
      </c>
      <c r="M1514" s="46" t="e">
        <f>+IF(H1514=#REF!,"si","no")</f>
        <v>#REF!</v>
      </c>
    </row>
    <row r="1515" spans="1:13" ht="14.5" customHeight="1" x14ac:dyDescent="0.2">
      <c r="A1515" s="8" t="s">
        <v>45</v>
      </c>
      <c r="B1515" s="8">
        <v>2021</v>
      </c>
      <c r="C1515" s="8" t="s">
        <v>10</v>
      </c>
      <c r="D1515" s="8" t="s">
        <v>25</v>
      </c>
      <c r="E1515" s="8" t="s">
        <v>28</v>
      </c>
      <c r="F1515" s="15">
        <v>0</v>
      </c>
      <c r="G1515" s="15"/>
      <c r="H1515" s="26"/>
      <c r="J1515" s="46"/>
      <c r="K1515" s="46"/>
      <c r="L1515" s="46"/>
      <c r="M1515" s="46"/>
    </row>
    <row r="1516" spans="1:13" ht="14.5" customHeight="1" x14ac:dyDescent="0.2">
      <c r="A1516" s="8" t="s">
        <v>45</v>
      </c>
      <c r="B1516" s="8">
        <v>2021</v>
      </c>
      <c r="C1516" s="8" t="s">
        <v>10</v>
      </c>
      <c r="D1516" s="8" t="s">
        <v>25</v>
      </c>
      <c r="E1516" s="8" t="s">
        <v>40</v>
      </c>
      <c r="F1516" s="15">
        <v>0</v>
      </c>
      <c r="G1516" s="15"/>
      <c r="H1516" s="26"/>
      <c r="J1516" s="46"/>
      <c r="K1516" s="46"/>
      <c r="L1516" s="46"/>
      <c r="M1516" s="46"/>
    </row>
    <row r="1517" spans="1:13" ht="14.5" customHeight="1" x14ac:dyDescent="0.2">
      <c r="A1517" s="8" t="s">
        <v>45</v>
      </c>
      <c r="B1517" s="8">
        <v>2008</v>
      </c>
      <c r="C1517" s="8" t="s">
        <v>10</v>
      </c>
      <c r="D1517" s="8" t="s">
        <v>30</v>
      </c>
      <c r="E1517" s="8" t="s">
        <v>31</v>
      </c>
      <c r="F1517" s="15">
        <v>11.477875140000011</v>
      </c>
      <c r="G1517" s="15">
        <v>11.477875140000011</v>
      </c>
      <c r="H1517" s="26">
        <v>1.8583849507068487E-2</v>
      </c>
      <c r="J1517" s="46" t="e">
        <f>+IF(A1517=#REF!,"si","no")</f>
        <v>#REF!</v>
      </c>
      <c r="K1517" s="46" t="e">
        <f>+IF(F1517=#REF!,"si","no")</f>
        <v>#REF!</v>
      </c>
      <c r="L1517" s="46" t="e">
        <f>+IF(G1517=#REF!,"si","no")</f>
        <v>#REF!</v>
      </c>
      <c r="M1517" s="46" t="e">
        <f>+IF(H1517=#REF!,"si","no")</f>
        <v>#REF!</v>
      </c>
    </row>
    <row r="1518" spans="1:13" ht="14.5" customHeight="1" x14ac:dyDescent="0.2">
      <c r="A1518" s="8" t="s">
        <v>45</v>
      </c>
      <c r="B1518" s="8">
        <v>2008</v>
      </c>
      <c r="C1518" s="8" t="s">
        <v>10</v>
      </c>
      <c r="D1518" s="8" t="s">
        <v>30</v>
      </c>
      <c r="E1518" s="8" t="s">
        <v>32</v>
      </c>
      <c r="F1518" s="15"/>
      <c r="G1518" s="15"/>
      <c r="H1518" s="26"/>
      <c r="J1518" s="46" t="e">
        <f>+IF(A1518=#REF!,"si","no")</f>
        <v>#REF!</v>
      </c>
      <c r="K1518" s="46" t="e">
        <f>+IF(F1518=#REF!,"si","no")</f>
        <v>#REF!</v>
      </c>
      <c r="L1518" s="46" t="e">
        <f>+IF(G1518=#REF!,"si","no")</f>
        <v>#REF!</v>
      </c>
      <c r="M1518" s="46" t="e">
        <f>+IF(H1518=#REF!,"si","no")</f>
        <v>#REF!</v>
      </c>
    </row>
    <row r="1519" spans="1:13" ht="14.5" customHeight="1" x14ac:dyDescent="0.2">
      <c r="A1519" s="8" t="s">
        <v>45</v>
      </c>
      <c r="B1519" s="8">
        <v>2008</v>
      </c>
      <c r="C1519" s="8" t="s">
        <v>10</v>
      </c>
      <c r="D1519" s="8" t="s">
        <v>30</v>
      </c>
      <c r="E1519" s="8" t="s">
        <v>40</v>
      </c>
      <c r="F1519" s="15">
        <v>11.477875140000011</v>
      </c>
      <c r="G1519" s="15">
        <v>11.477875140000011</v>
      </c>
      <c r="H1519" s="26">
        <v>1.8583849507068487E-2</v>
      </c>
      <c r="J1519" s="46" t="e">
        <f>+IF(A1519=#REF!,"si","no")</f>
        <v>#REF!</v>
      </c>
    </row>
    <row r="1520" spans="1:13" ht="14.5" customHeight="1" x14ac:dyDescent="0.2">
      <c r="A1520" s="8" t="s">
        <v>45</v>
      </c>
      <c r="B1520" s="8">
        <v>2009</v>
      </c>
      <c r="C1520" s="8" t="s">
        <v>10</v>
      </c>
      <c r="D1520" s="8" t="s">
        <v>30</v>
      </c>
      <c r="E1520" s="8" t="s">
        <v>31</v>
      </c>
      <c r="F1520" s="15">
        <v>150.08252643</v>
      </c>
      <c r="G1520" s="15">
        <v>150.08252643</v>
      </c>
      <c r="H1520" s="26">
        <v>0.24005643027381807</v>
      </c>
      <c r="J1520" s="46" t="e">
        <f>+IF(A1520=#REF!,"si","no")</f>
        <v>#REF!</v>
      </c>
    </row>
    <row r="1521" spans="1:10" ht="14.5" customHeight="1" x14ac:dyDescent="0.2">
      <c r="A1521" s="8" t="s">
        <v>45</v>
      </c>
      <c r="B1521" s="8">
        <v>2009</v>
      </c>
      <c r="C1521" s="8" t="s">
        <v>10</v>
      </c>
      <c r="D1521" s="8" t="s">
        <v>30</v>
      </c>
      <c r="E1521" s="8" t="s">
        <v>32</v>
      </c>
      <c r="F1521" s="15"/>
      <c r="G1521" s="15"/>
      <c r="H1521" s="26"/>
      <c r="J1521" s="46" t="e">
        <f>+IF(A1521=#REF!,"si","no")</f>
        <v>#REF!</v>
      </c>
    </row>
    <row r="1522" spans="1:10" ht="14.5" customHeight="1" x14ac:dyDescent="0.2">
      <c r="A1522" s="8" t="s">
        <v>45</v>
      </c>
      <c r="B1522" s="8">
        <v>2009</v>
      </c>
      <c r="C1522" s="8" t="s">
        <v>10</v>
      </c>
      <c r="D1522" s="8" t="s">
        <v>30</v>
      </c>
      <c r="E1522" s="8" t="s">
        <v>40</v>
      </c>
      <c r="F1522" s="15">
        <v>150.08252643</v>
      </c>
      <c r="G1522" s="15">
        <v>150.08252643</v>
      </c>
      <c r="H1522" s="26">
        <v>0.24005643027381807</v>
      </c>
      <c r="J1522" s="46" t="e">
        <f>+IF(A1522=#REF!,"si","no")</f>
        <v>#REF!</v>
      </c>
    </row>
    <row r="1523" spans="1:10" ht="14.5" customHeight="1" x14ac:dyDescent="0.2">
      <c r="A1523" s="8" t="s">
        <v>45</v>
      </c>
      <c r="B1523" s="8">
        <v>2010</v>
      </c>
      <c r="C1523" s="8" t="s">
        <v>10</v>
      </c>
      <c r="D1523" s="8" t="s">
        <v>30</v>
      </c>
      <c r="E1523" s="8" t="s">
        <v>31</v>
      </c>
      <c r="F1523" s="15">
        <v>617.30338824</v>
      </c>
      <c r="G1523" s="15">
        <v>617.30338824</v>
      </c>
      <c r="H1523" s="26">
        <v>0.88749928993976845</v>
      </c>
      <c r="J1523" s="46" t="e">
        <f>+IF(A1523=#REF!,"si","no")</f>
        <v>#REF!</v>
      </c>
    </row>
    <row r="1524" spans="1:10" ht="14.5" customHeight="1" x14ac:dyDescent="0.2">
      <c r="A1524" s="8" t="s">
        <v>45</v>
      </c>
      <c r="B1524" s="8">
        <v>2010</v>
      </c>
      <c r="C1524" s="8" t="s">
        <v>10</v>
      </c>
      <c r="D1524" s="8" t="s">
        <v>30</v>
      </c>
      <c r="E1524" s="8" t="s">
        <v>32</v>
      </c>
      <c r="F1524" s="15"/>
      <c r="G1524" s="15"/>
      <c r="H1524" s="26"/>
      <c r="J1524" s="46" t="e">
        <f>+IF(A1524=#REF!,"si","no")</f>
        <v>#REF!</v>
      </c>
    </row>
    <row r="1525" spans="1:10" ht="14.5" customHeight="1" x14ac:dyDescent="0.2">
      <c r="A1525" s="8" t="s">
        <v>45</v>
      </c>
      <c r="B1525" s="8">
        <v>2010</v>
      </c>
      <c r="C1525" s="8" t="s">
        <v>10</v>
      </c>
      <c r="D1525" s="8" t="s">
        <v>30</v>
      </c>
      <c r="E1525" s="8" t="s">
        <v>40</v>
      </c>
      <c r="F1525" s="15">
        <v>617.30338824</v>
      </c>
      <c r="G1525" s="15">
        <v>617.30338824</v>
      </c>
      <c r="H1525" s="26">
        <v>0.88749928993976845</v>
      </c>
      <c r="J1525" s="46" t="e">
        <f>+IF(A1525=#REF!,"si","no")</f>
        <v>#REF!</v>
      </c>
    </row>
    <row r="1526" spans="1:10" ht="14.5" customHeight="1" x14ac:dyDescent="0.2">
      <c r="A1526" s="8" t="s">
        <v>45</v>
      </c>
      <c r="B1526" s="8">
        <v>2011</v>
      </c>
      <c r="C1526" s="8" t="s">
        <v>10</v>
      </c>
      <c r="D1526" s="8" t="s">
        <v>30</v>
      </c>
      <c r="E1526" s="8" t="s">
        <v>31</v>
      </c>
      <c r="F1526" s="15">
        <v>734.95714255999997</v>
      </c>
      <c r="G1526" s="15">
        <v>734.95714255999997</v>
      </c>
      <c r="H1526" s="26">
        <v>0.92707879655480951</v>
      </c>
      <c r="J1526" s="46" t="e">
        <f>+IF(A1526=#REF!,"si","no")</f>
        <v>#REF!</v>
      </c>
    </row>
    <row r="1527" spans="1:10" ht="14.5" customHeight="1" x14ac:dyDescent="0.2">
      <c r="A1527" s="8" t="s">
        <v>45</v>
      </c>
      <c r="B1527" s="8">
        <v>2011</v>
      </c>
      <c r="C1527" s="8" t="s">
        <v>10</v>
      </c>
      <c r="D1527" s="8" t="s">
        <v>30</v>
      </c>
      <c r="E1527" s="8" t="s">
        <v>32</v>
      </c>
      <c r="F1527" s="15"/>
      <c r="G1527" s="15"/>
      <c r="H1527" s="26"/>
      <c r="J1527" s="46" t="e">
        <f>+IF(A1527=#REF!,"si","no")</f>
        <v>#REF!</v>
      </c>
    </row>
    <row r="1528" spans="1:10" ht="14.5" customHeight="1" x14ac:dyDescent="0.2">
      <c r="A1528" s="8" t="s">
        <v>45</v>
      </c>
      <c r="B1528" s="8">
        <v>2011</v>
      </c>
      <c r="C1528" s="8" t="s">
        <v>10</v>
      </c>
      <c r="D1528" s="8" t="s">
        <v>30</v>
      </c>
      <c r="E1528" s="8" t="s">
        <v>40</v>
      </c>
      <c r="F1528" s="15">
        <v>734.95714255999997</v>
      </c>
      <c r="G1528" s="15">
        <v>734.95714255999997</v>
      </c>
      <c r="H1528" s="26">
        <v>0.92707879655480951</v>
      </c>
      <c r="J1528" s="46" t="e">
        <f>+IF(A1528=#REF!,"si","no")</f>
        <v>#REF!</v>
      </c>
    </row>
    <row r="1529" spans="1:10" ht="14.5" customHeight="1" x14ac:dyDescent="0.2">
      <c r="A1529" s="8" t="s">
        <v>45</v>
      </c>
      <c r="B1529" s="8">
        <v>2012</v>
      </c>
      <c r="C1529" s="8" t="s">
        <v>10</v>
      </c>
      <c r="D1529" s="8" t="s">
        <v>30</v>
      </c>
      <c r="E1529" s="8" t="s">
        <v>31</v>
      </c>
      <c r="F1529" s="15">
        <v>1055.1375288500001</v>
      </c>
      <c r="G1529" s="15">
        <v>1055.1375288500001</v>
      </c>
      <c r="H1529" s="26">
        <v>1.2000489065374058</v>
      </c>
      <c r="J1529" s="46" t="e">
        <f>+IF(A1529=#REF!,"si","no")</f>
        <v>#REF!</v>
      </c>
    </row>
    <row r="1530" spans="1:10" ht="14.5" customHeight="1" x14ac:dyDescent="0.2">
      <c r="A1530" s="8" t="s">
        <v>45</v>
      </c>
      <c r="B1530" s="8">
        <v>2012</v>
      </c>
      <c r="C1530" s="8" t="s">
        <v>10</v>
      </c>
      <c r="D1530" s="8" t="s">
        <v>30</v>
      </c>
      <c r="E1530" s="8" t="s">
        <v>32</v>
      </c>
      <c r="F1530" s="15"/>
      <c r="G1530" s="15"/>
      <c r="H1530" s="26"/>
      <c r="J1530" s="46" t="e">
        <f>+IF(A1530=#REF!,"si","no")</f>
        <v>#REF!</v>
      </c>
    </row>
    <row r="1531" spans="1:10" ht="14.5" customHeight="1" x14ac:dyDescent="0.2">
      <c r="A1531" s="8" t="s">
        <v>45</v>
      </c>
      <c r="B1531" s="8">
        <v>2012</v>
      </c>
      <c r="C1531" s="8" t="s">
        <v>10</v>
      </c>
      <c r="D1531" s="8" t="s">
        <v>30</v>
      </c>
      <c r="E1531" s="8" t="s">
        <v>40</v>
      </c>
      <c r="F1531" s="15">
        <v>1055.1375288500001</v>
      </c>
      <c r="G1531" s="15">
        <v>1055.1375288500001</v>
      </c>
      <c r="H1531" s="26">
        <v>1.2000489065374058</v>
      </c>
      <c r="J1531" s="46" t="e">
        <f>+IF(A1531=#REF!,"si","no")</f>
        <v>#REF!</v>
      </c>
    </row>
    <row r="1532" spans="1:10" x14ac:dyDescent="0.2">
      <c r="A1532" s="8" t="s">
        <v>45</v>
      </c>
      <c r="B1532" s="8">
        <v>2013</v>
      </c>
      <c r="C1532" s="8" t="s">
        <v>10</v>
      </c>
      <c r="D1532" s="8" t="s">
        <v>30</v>
      </c>
      <c r="E1532" s="8" t="s">
        <v>31</v>
      </c>
      <c r="F1532" s="15">
        <v>1564.4342998600002</v>
      </c>
      <c r="G1532" s="15">
        <v>1564.4342998600002</v>
      </c>
      <c r="H1532" s="26">
        <v>1.6445284428697473</v>
      </c>
      <c r="J1532" s="46" t="e">
        <f>+IF(A1532=#REF!,"si","no")</f>
        <v>#REF!</v>
      </c>
    </row>
    <row r="1533" spans="1:10" x14ac:dyDescent="0.2">
      <c r="A1533" s="8" t="s">
        <v>45</v>
      </c>
      <c r="B1533" s="8">
        <v>2013</v>
      </c>
      <c r="C1533" s="8" t="s">
        <v>10</v>
      </c>
      <c r="D1533" s="8" t="s">
        <v>30</v>
      </c>
      <c r="E1533" s="8" t="s">
        <v>32</v>
      </c>
      <c r="F1533" s="15"/>
      <c r="G1533" s="15"/>
      <c r="H1533" s="26"/>
      <c r="J1533" s="46" t="e">
        <f>+IF(A1533=#REF!,"si","no")</f>
        <v>#REF!</v>
      </c>
    </row>
    <row r="1534" spans="1:10" x14ac:dyDescent="0.2">
      <c r="A1534" s="8" t="s">
        <v>45</v>
      </c>
      <c r="B1534" s="8">
        <v>2013</v>
      </c>
      <c r="C1534" s="8" t="s">
        <v>10</v>
      </c>
      <c r="D1534" s="8" t="s">
        <v>30</v>
      </c>
      <c r="E1534" s="8" t="s">
        <v>40</v>
      </c>
      <c r="F1534" s="15">
        <v>1564.4342998600002</v>
      </c>
      <c r="G1534" s="15">
        <v>1564.4342998600002</v>
      </c>
      <c r="H1534" s="26">
        <v>1.6445284428697473</v>
      </c>
      <c r="J1534" s="46" t="e">
        <f>+IF(A1534=#REF!,"si","no")</f>
        <v>#REF!</v>
      </c>
    </row>
    <row r="1535" spans="1:10" x14ac:dyDescent="0.2">
      <c r="A1535" s="8" t="s">
        <v>45</v>
      </c>
      <c r="B1535" s="8">
        <v>2014</v>
      </c>
      <c r="C1535" s="8" t="s">
        <v>10</v>
      </c>
      <c r="D1535" s="8" t="s">
        <v>30</v>
      </c>
      <c r="E1535" s="8" t="s">
        <v>31</v>
      </c>
      <c r="F1535" s="15">
        <v>1511.4420725099994</v>
      </c>
      <c r="G1535" s="15">
        <v>1511.4420725099994</v>
      </c>
      <c r="H1535" s="26">
        <v>1.4857923780913709</v>
      </c>
      <c r="J1535" s="46" t="e">
        <f>+IF(A1535=#REF!,"si","no")</f>
        <v>#REF!</v>
      </c>
    </row>
    <row r="1536" spans="1:10" x14ac:dyDescent="0.2">
      <c r="A1536" s="8" t="s">
        <v>45</v>
      </c>
      <c r="B1536" s="8">
        <v>2014</v>
      </c>
      <c r="C1536" s="8" t="s">
        <v>10</v>
      </c>
      <c r="D1536" s="8" t="s">
        <v>30</v>
      </c>
      <c r="E1536" s="8" t="s">
        <v>32</v>
      </c>
      <c r="F1536" s="15"/>
      <c r="G1536" s="15"/>
      <c r="H1536" s="26"/>
      <c r="J1536" s="46" t="e">
        <f>+IF(A1536=#REF!,"si","no")</f>
        <v>#REF!</v>
      </c>
    </row>
    <row r="1537" spans="1:10" x14ac:dyDescent="0.2">
      <c r="A1537" s="8" t="s">
        <v>45</v>
      </c>
      <c r="B1537" s="8">
        <v>2014</v>
      </c>
      <c r="C1537" s="8" t="s">
        <v>10</v>
      </c>
      <c r="D1537" s="8" t="s">
        <v>30</v>
      </c>
      <c r="E1537" s="8" t="s">
        <v>40</v>
      </c>
      <c r="F1537" s="15">
        <v>1511.4420725099994</v>
      </c>
      <c r="G1537" s="15">
        <v>1511.4420725099994</v>
      </c>
      <c r="H1537" s="26">
        <v>1.4857923780913709</v>
      </c>
      <c r="J1537" s="46" t="e">
        <f>+IF(A1537=#REF!,"si","no")</f>
        <v>#REF!</v>
      </c>
    </row>
    <row r="1538" spans="1:10" x14ac:dyDescent="0.2">
      <c r="A1538" s="8" t="s">
        <v>45</v>
      </c>
      <c r="B1538" s="8">
        <v>2015</v>
      </c>
      <c r="C1538" s="8" t="s">
        <v>10</v>
      </c>
      <c r="D1538" s="8" t="s">
        <v>30</v>
      </c>
      <c r="E1538" s="8" t="s">
        <v>31</v>
      </c>
      <c r="F1538" s="15">
        <v>1561.38633635</v>
      </c>
      <c r="G1538" s="15">
        <v>1561.38633635</v>
      </c>
      <c r="H1538" s="26">
        <v>1.5725454174156106</v>
      </c>
      <c r="J1538" s="46" t="e">
        <f>+IF(A1538=#REF!,"si","no")</f>
        <v>#REF!</v>
      </c>
    </row>
    <row r="1539" spans="1:10" x14ac:dyDescent="0.2">
      <c r="A1539" s="8" t="s">
        <v>45</v>
      </c>
      <c r="B1539" s="8">
        <v>2015</v>
      </c>
      <c r="C1539" s="8" t="s">
        <v>10</v>
      </c>
      <c r="D1539" s="8" t="s">
        <v>30</v>
      </c>
      <c r="E1539" s="8" t="s">
        <v>32</v>
      </c>
      <c r="F1539" s="15"/>
      <c r="G1539" s="15"/>
      <c r="H1539" s="26"/>
      <c r="J1539" s="46" t="e">
        <f>+IF(A1539=#REF!,"si","no")</f>
        <v>#REF!</v>
      </c>
    </row>
    <row r="1540" spans="1:10" x14ac:dyDescent="0.2">
      <c r="A1540" s="8" t="s">
        <v>45</v>
      </c>
      <c r="B1540" s="8">
        <v>2015</v>
      </c>
      <c r="C1540" s="8" t="s">
        <v>10</v>
      </c>
      <c r="D1540" s="8" t="s">
        <v>30</v>
      </c>
      <c r="E1540" s="8" t="s">
        <v>40</v>
      </c>
      <c r="F1540" s="15">
        <v>1561.38633635</v>
      </c>
      <c r="G1540" s="15">
        <v>1561.38633635</v>
      </c>
      <c r="H1540" s="26">
        <v>1.5725454174156106</v>
      </c>
      <c r="J1540" s="46" t="e">
        <f>+IF(A1540=#REF!,"si","no")</f>
        <v>#REF!</v>
      </c>
    </row>
    <row r="1541" spans="1:10" x14ac:dyDescent="0.2">
      <c r="A1541" s="8" t="s">
        <v>45</v>
      </c>
      <c r="B1541" s="8">
        <v>2016</v>
      </c>
      <c r="C1541" s="8" t="s">
        <v>10</v>
      </c>
      <c r="D1541" s="8" t="s">
        <v>30</v>
      </c>
      <c r="E1541" s="8" t="s">
        <v>31</v>
      </c>
      <c r="F1541" s="15">
        <v>1349.6249141199996</v>
      </c>
      <c r="G1541" s="15">
        <v>1349.6249141199996</v>
      </c>
      <c r="H1541" s="26">
        <v>1.3504663086489404</v>
      </c>
      <c r="J1541" s="46" t="e">
        <f>+IF(A1541=#REF!,"si","no")</f>
        <v>#REF!</v>
      </c>
    </row>
    <row r="1542" spans="1:10" x14ac:dyDescent="0.2">
      <c r="A1542" s="8" t="s">
        <v>45</v>
      </c>
      <c r="B1542" s="8">
        <v>2016</v>
      </c>
      <c r="C1542" s="8" t="s">
        <v>10</v>
      </c>
      <c r="D1542" s="8" t="s">
        <v>30</v>
      </c>
      <c r="E1542" s="8" t="s">
        <v>32</v>
      </c>
      <c r="F1542" s="15"/>
      <c r="G1542" s="15"/>
      <c r="H1542" s="26"/>
      <c r="J1542" s="46" t="e">
        <f>+IF(A1542=#REF!,"si","no")</f>
        <v>#REF!</v>
      </c>
    </row>
    <row r="1543" spans="1:10" x14ac:dyDescent="0.2">
      <c r="A1543" s="8" t="s">
        <v>45</v>
      </c>
      <c r="B1543" s="8">
        <v>2016</v>
      </c>
      <c r="C1543" s="8" t="s">
        <v>10</v>
      </c>
      <c r="D1543" s="8" t="s">
        <v>30</v>
      </c>
      <c r="E1543" s="8" t="s">
        <v>40</v>
      </c>
      <c r="F1543" s="15">
        <v>1349.6249141199996</v>
      </c>
      <c r="G1543" s="15">
        <v>1349.6249141199996</v>
      </c>
      <c r="H1543" s="26">
        <v>1.3504663086489404</v>
      </c>
      <c r="J1543" s="46" t="e">
        <f>+IF(A1543=#REF!,"si","no")</f>
        <v>#REF!</v>
      </c>
    </row>
    <row r="1544" spans="1:10" x14ac:dyDescent="0.2">
      <c r="A1544" s="8" t="s">
        <v>45</v>
      </c>
      <c r="B1544" s="8">
        <v>2017</v>
      </c>
      <c r="C1544" s="8" t="s">
        <v>10</v>
      </c>
      <c r="D1544" s="8" t="s">
        <v>30</v>
      </c>
      <c r="E1544" s="8" t="s">
        <v>31</v>
      </c>
      <c r="F1544" s="15">
        <v>519.03846165999994</v>
      </c>
      <c r="G1544" s="15">
        <v>519.03846165999994</v>
      </c>
      <c r="H1544" s="26">
        <v>0.49765968822425571</v>
      </c>
      <c r="J1544" s="46" t="e">
        <f>+IF(A1544=#REF!,"si","no")</f>
        <v>#REF!</v>
      </c>
    </row>
    <row r="1545" spans="1:10" x14ac:dyDescent="0.2">
      <c r="A1545" s="8" t="s">
        <v>45</v>
      </c>
      <c r="B1545" s="8">
        <v>2017</v>
      </c>
      <c r="C1545" s="8" t="s">
        <v>10</v>
      </c>
      <c r="D1545" s="8" t="s">
        <v>30</v>
      </c>
      <c r="E1545" s="8" t="s">
        <v>32</v>
      </c>
      <c r="F1545" s="15"/>
      <c r="G1545" s="15"/>
      <c r="H1545" s="26"/>
      <c r="J1545" s="46" t="e">
        <f>+IF(A1545=#REF!,"si","no")</f>
        <v>#REF!</v>
      </c>
    </row>
    <row r="1546" spans="1:10" x14ac:dyDescent="0.2">
      <c r="A1546" s="8" t="s">
        <v>45</v>
      </c>
      <c r="B1546" s="8">
        <v>2017</v>
      </c>
      <c r="C1546" s="8" t="s">
        <v>10</v>
      </c>
      <c r="D1546" s="8" t="s">
        <v>30</v>
      </c>
      <c r="E1546" s="8" t="s">
        <v>40</v>
      </c>
      <c r="F1546" s="15">
        <v>519.03846165999994</v>
      </c>
      <c r="G1546" s="15">
        <v>519.03846165999994</v>
      </c>
      <c r="H1546" s="26">
        <v>0.49765968822425571</v>
      </c>
      <c r="J1546" s="46" t="e">
        <f>+IF(A1546=#REF!,"si","no")</f>
        <v>#REF!</v>
      </c>
    </row>
    <row r="1547" spans="1:10" x14ac:dyDescent="0.2">
      <c r="A1547" s="8" t="s">
        <v>45</v>
      </c>
      <c r="B1547" s="8">
        <v>2018</v>
      </c>
      <c r="C1547" s="8" t="s">
        <v>10</v>
      </c>
      <c r="D1547" s="8" t="s">
        <v>30</v>
      </c>
      <c r="E1547" s="8" t="s">
        <v>31</v>
      </c>
      <c r="F1547" s="15">
        <v>129.67977250999999</v>
      </c>
      <c r="G1547" s="15"/>
      <c r="H1547" s="26"/>
      <c r="J1547" s="46" t="e">
        <f>+IF(A1547=#REF!,"si","no")</f>
        <v>#REF!</v>
      </c>
    </row>
    <row r="1548" spans="1:10" x14ac:dyDescent="0.2">
      <c r="A1548" s="8" t="s">
        <v>45</v>
      </c>
      <c r="B1548" s="8">
        <v>2018</v>
      </c>
      <c r="C1548" s="8" t="s">
        <v>10</v>
      </c>
      <c r="D1548" s="8" t="s">
        <v>30</v>
      </c>
      <c r="E1548" s="8" t="s">
        <v>32</v>
      </c>
      <c r="F1548" s="15">
        <v>0</v>
      </c>
      <c r="G1548" s="15"/>
      <c r="H1548" s="26"/>
      <c r="J1548" s="46" t="e">
        <f>+IF(A1548=#REF!,"si","no")</f>
        <v>#REF!</v>
      </c>
    </row>
    <row r="1549" spans="1:10" x14ac:dyDescent="0.2">
      <c r="A1549" s="8" t="s">
        <v>45</v>
      </c>
      <c r="B1549" s="8">
        <v>2018</v>
      </c>
      <c r="C1549" s="8" t="s">
        <v>10</v>
      </c>
      <c r="D1549" s="8" t="s">
        <v>30</v>
      </c>
      <c r="E1549" s="8" t="s">
        <v>40</v>
      </c>
      <c r="F1549" s="15">
        <v>129.67977250999999</v>
      </c>
      <c r="G1549" s="15"/>
      <c r="H1549" s="26"/>
      <c r="J1549" s="46" t="e">
        <f>+IF(A1549=#REF!,"si","no")</f>
        <v>#REF!</v>
      </c>
    </row>
    <row r="1550" spans="1:10" x14ac:dyDescent="0.2">
      <c r="A1550" s="8" t="s">
        <v>45</v>
      </c>
      <c r="B1550" s="8">
        <v>2019</v>
      </c>
      <c r="C1550" s="8" t="s">
        <v>10</v>
      </c>
      <c r="D1550" s="8" t="s">
        <v>30</v>
      </c>
      <c r="E1550" s="8" t="s">
        <v>31</v>
      </c>
      <c r="F1550" s="15">
        <v>94.951454059999989</v>
      </c>
      <c r="G1550" s="15"/>
      <c r="H1550" s="26"/>
      <c r="J1550" s="46" t="e">
        <f>+IF(A1550=#REF!,"si","no")</f>
        <v>#REF!</v>
      </c>
    </row>
    <row r="1551" spans="1:10" x14ac:dyDescent="0.2">
      <c r="A1551" s="8" t="s">
        <v>45</v>
      </c>
      <c r="B1551" s="8">
        <v>2019</v>
      </c>
      <c r="C1551" s="8" t="s">
        <v>10</v>
      </c>
      <c r="D1551" s="8" t="s">
        <v>30</v>
      </c>
      <c r="E1551" s="8" t="s">
        <v>32</v>
      </c>
      <c r="F1551" s="15">
        <v>0</v>
      </c>
      <c r="G1551" s="15"/>
      <c r="H1551" s="26"/>
      <c r="J1551" s="46" t="e">
        <f>+IF(A1551=#REF!,"si","no")</f>
        <v>#REF!</v>
      </c>
    </row>
    <row r="1552" spans="1:10" x14ac:dyDescent="0.2">
      <c r="A1552" s="8" t="s">
        <v>45</v>
      </c>
      <c r="B1552" s="8">
        <v>2019</v>
      </c>
      <c r="C1552" s="8" t="s">
        <v>10</v>
      </c>
      <c r="D1552" s="8" t="s">
        <v>30</v>
      </c>
      <c r="E1552" s="8" t="s">
        <v>40</v>
      </c>
      <c r="F1552" s="15">
        <v>94.951454059999989</v>
      </c>
      <c r="G1552" s="15"/>
      <c r="H1552" s="26"/>
      <c r="J1552" s="46" t="e">
        <f>+IF(A1552=#REF!,"si","no")</f>
        <v>#REF!</v>
      </c>
    </row>
    <row r="1553" spans="1:10" x14ac:dyDescent="0.2">
      <c r="A1553" s="8" t="s">
        <v>45</v>
      </c>
      <c r="B1553" s="8">
        <v>2020</v>
      </c>
      <c r="C1553" s="8" t="s">
        <v>10</v>
      </c>
      <c r="D1553" s="8" t="s">
        <v>30</v>
      </c>
      <c r="E1553" s="8" t="s">
        <v>31</v>
      </c>
      <c r="F1553" s="15">
        <v>84.618959289999992</v>
      </c>
      <c r="G1553" s="15"/>
      <c r="H1553" s="26"/>
      <c r="J1553" s="46" t="e">
        <f>+IF(A1553=#REF!,"si","no")</f>
        <v>#REF!</v>
      </c>
    </row>
    <row r="1554" spans="1:10" x14ac:dyDescent="0.2">
      <c r="A1554" s="8" t="s">
        <v>45</v>
      </c>
      <c r="B1554" s="8">
        <v>2020</v>
      </c>
      <c r="C1554" s="8" t="s">
        <v>10</v>
      </c>
      <c r="D1554" s="8" t="s">
        <v>30</v>
      </c>
      <c r="E1554" s="8" t="s">
        <v>32</v>
      </c>
      <c r="F1554" s="15">
        <v>0</v>
      </c>
      <c r="G1554" s="15"/>
      <c r="H1554" s="26"/>
      <c r="J1554" s="46" t="e">
        <f>+IF(A1554=#REF!,"si","no")</f>
        <v>#REF!</v>
      </c>
    </row>
    <row r="1555" spans="1:10" x14ac:dyDescent="0.2">
      <c r="A1555" s="8" t="s">
        <v>45</v>
      </c>
      <c r="B1555" s="8">
        <v>2020</v>
      </c>
      <c r="C1555" s="8" t="s">
        <v>10</v>
      </c>
      <c r="D1555" s="8" t="s">
        <v>30</v>
      </c>
      <c r="E1555" s="8" t="s">
        <v>40</v>
      </c>
      <c r="F1555" s="15">
        <v>84.618959289999992</v>
      </c>
      <c r="G1555" s="15"/>
      <c r="H1555" s="26"/>
      <c r="J1555" s="46" t="e">
        <f>+IF(A1555=#REF!,"si","no")</f>
        <v>#REF!</v>
      </c>
    </row>
    <row r="1556" spans="1:10" x14ac:dyDescent="0.2">
      <c r="A1556" s="8" t="s">
        <v>45</v>
      </c>
      <c r="B1556" s="8">
        <v>2021</v>
      </c>
      <c r="C1556" s="8" t="s">
        <v>10</v>
      </c>
      <c r="D1556" s="8" t="s">
        <v>30</v>
      </c>
      <c r="E1556" s="8" t="s">
        <v>31</v>
      </c>
      <c r="F1556" s="15">
        <v>77.733039390000002</v>
      </c>
      <c r="G1556" s="15"/>
      <c r="H1556" s="26"/>
      <c r="J1556" s="46" t="e">
        <f>+IF(A1556=#REF!,"si","no")</f>
        <v>#REF!</v>
      </c>
    </row>
    <row r="1557" spans="1:10" x14ac:dyDescent="0.2">
      <c r="A1557" s="8" t="s">
        <v>45</v>
      </c>
      <c r="B1557" s="8">
        <v>2021</v>
      </c>
      <c r="C1557" s="8" t="s">
        <v>10</v>
      </c>
      <c r="D1557" s="8" t="s">
        <v>30</v>
      </c>
      <c r="E1557" s="8" t="s">
        <v>32</v>
      </c>
      <c r="F1557" s="15">
        <v>0</v>
      </c>
      <c r="G1557" s="15"/>
      <c r="H1557" s="26"/>
      <c r="J1557" s="46" t="e">
        <f>+IF(A1557=#REF!,"si","no")</f>
        <v>#REF!</v>
      </c>
    </row>
    <row r="1558" spans="1:10" x14ac:dyDescent="0.2">
      <c r="A1558" s="8" t="s">
        <v>45</v>
      </c>
      <c r="B1558" s="8">
        <v>2021</v>
      </c>
      <c r="C1558" s="8" t="s">
        <v>10</v>
      </c>
      <c r="D1558" s="8" t="s">
        <v>30</v>
      </c>
      <c r="E1558" s="8" t="s">
        <v>40</v>
      </c>
      <c r="F1558" s="15">
        <v>77.733039390000002</v>
      </c>
      <c r="G1558" s="15"/>
      <c r="H1558" s="26"/>
      <c r="J1558" s="46" t="e">
        <f>+IF(A1558=#REF!,"si","no")</f>
        <v>#REF!</v>
      </c>
    </row>
    <row r="1559" spans="1:10" x14ac:dyDescent="0.2">
      <c r="A1559" s="8" t="s">
        <v>45</v>
      </c>
      <c r="B1559" s="8">
        <v>2008</v>
      </c>
      <c r="C1559" s="8" t="s">
        <v>10</v>
      </c>
      <c r="D1559" s="8" t="s">
        <v>33</v>
      </c>
      <c r="E1559" s="8" t="s">
        <v>34</v>
      </c>
      <c r="F1559" s="15">
        <v>1.8384605600000072</v>
      </c>
      <c r="G1559" s="15">
        <v>1.8384605600000072</v>
      </c>
      <c r="H1559" s="26">
        <v>2.9766549953705946E-3</v>
      </c>
      <c r="J1559" s="46" t="e">
        <f>+IF(A1559=#REF!,"si","no")</f>
        <v>#REF!</v>
      </c>
    </row>
    <row r="1560" spans="1:10" x14ac:dyDescent="0.2">
      <c r="A1560" s="8" t="s">
        <v>45</v>
      </c>
      <c r="B1560" s="8">
        <v>2008</v>
      </c>
      <c r="C1560" s="8" t="s">
        <v>10</v>
      </c>
      <c r="D1560" s="8" t="s">
        <v>33</v>
      </c>
      <c r="E1560" s="8" t="s">
        <v>35</v>
      </c>
      <c r="F1560" s="15">
        <v>519.92490002000011</v>
      </c>
      <c r="G1560" s="15">
        <v>519.92490002000011</v>
      </c>
      <c r="H1560" s="26">
        <v>0.84181139619447931</v>
      </c>
      <c r="J1560" s="46" t="e">
        <f>+IF(A1560=#REF!,"si","no")</f>
        <v>#REF!</v>
      </c>
    </row>
    <row r="1561" spans="1:10" x14ac:dyDescent="0.2">
      <c r="A1561" s="8" t="s">
        <v>45</v>
      </c>
      <c r="B1561" s="8">
        <v>2008</v>
      </c>
      <c r="C1561" s="8" t="s">
        <v>10</v>
      </c>
      <c r="D1561" s="8" t="s">
        <v>33</v>
      </c>
      <c r="E1561" s="8" t="s">
        <v>36</v>
      </c>
      <c r="F1561" s="15"/>
      <c r="G1561" s="15"/>
      <c r="H1561" s="26"/>
      <c r="J1561" s="46" t="e">
        <f>+IF(A1561=#REF!,"si","no")</f>
        <v>#REF!</v>
      </c>
    </row>
    <row r="1562" spans="1:10" x14ac:dyDescent="0.2">
      <c r="A1562" s="8" t="s">
        <v>45</v>
      </c>
      <c r="B1562" s="8">
        <v>2008</v>
      </c>
      <c r="C1562" s="8" t="s">
        <v>10</v>
      </c>
      <c r="D1562" s="8" t="s">
        <v>33</v>
      </c>
      <c r="E1562" s="8" t="s">
        <v>42</v>
      </c>
      <c r="F1562" s="15"/>
      <c r="G1562" s="15"/>
      <c r="H1562" s="26"/>
      <c r="J1562" s="46" t="e">
        <f>+IF(A1562=#REF!,"si","no")</f>
        <v>#REF!</v>
      </c>
    </row>
    <row r="1563" spans="1:10" x14ac:dyDescent="0.2">
      <c r="A1563" s="8" t="s">
        <v>45</v>
      </c>
      <c r="B1563" s="8">
        <v>2008</v>
      </c>
      <c r="C1563" s="8" t="s">
        <v>10</v>
      </c>
      <c r="D1563" s="8" t="s">
        <v>33</v>
      </c>
      <c r="E1563" s="8" t="s">
        <v>40</v>
      </c>
      <c r="F1563" s="15">
        <v>521.76336058000015</v>
      </c>
      <c r="G1563" s="15">
        <v>521.76336058000015</v>
      </c>
      <c r="H1563" s="26">
        <v>0.8447880511898499</v>
      </c>
      <c r="J1563" s="46" t="e">
        <f>+IF(A1563=#REF!,"si","no")</f>
        <v>#REF!</v>
      </c>
    </row>
    <row r="1564" spans="1:10" x14ac:dyDescent="0.2">
      <c r="A1564" s="8" t="s">
        <v>45</v>
      </c>
      <c r="B1564" s="8">
        <v>2009</v>
      </c>
      <c r="C1564" s="8" t="s">
        <v>10</v>
      </c>
      <c r="D1564" s="8" t="s">
        <v>33</v>
      </c>
      <c r="E1564" s="8" t="s">
        <v>34</v>
      </c>
      <c r="F1564" s="15">
        <v>7.4564496999999195</v>
      </c>
      <c r="G1564" s="15">
        <v>7.4564496999999195</v>
      </c>
      <c r="H1564" s="26">
        <v>1.1926562938911625E-2</v>
      </c>
      <c r="J1564" s="46" t="e">
        <f>+IF(A1564=#REF!,"si","no")</f>
        <v>#REF!</v>
      </c>
    </row>
    <row r="1565" spans="1:10" x14ac:dyDescent="0.2">
      <c r="A1565" s="8" t="s">
        <v>45</v>
      </c>
      <c r="B1565" s="8">
        <v>2009</v>
      </c>
      <c r="C1565" s="8" t="s">
        <v>10</v>
      </c>
      <c r="D1565" s="8" t="s">
        <v>33</v>
      </c>
      <c r="E1565" s="8" t="s">
        <v>35</v>
      </c>
      <c r="F1565" s="15">
        <v>1101.1831466099998</v>
      </c>
      <c r="G1565" s="15">
        <v>1101.1831466099998</v>
      </c>
      <c r="H1565" s="26">
        <v>1.7613382552976991</v>
      </c>
      <c r="J1565" s="46"/>
    </row>
    <row r="1566" spans="1:10" x14ac:dyDescent="0.2">
      <c r="A1566" s="8" t="s">
        <v>45</v>
      </c>
      <c r="B1566" s="8">
        <v>2009</v>
      </c>
      <c r="C1566" s="8" t="s">
        <v>10</v>
      </c>
      <c r="D1566" s="8" t="s">
        <v>33</v>
      </c>
      <c r="E1566" s="8" t="s">
        <v>36</v>
      </c>
      <c r="F1566" s="15">
        <v>0.54044322000000034</v>
      </c>
      <c r="G1566" s="15">
        <v>0.54044322000000034</v>
      </c>
      <c r="H1566" s="26">
        <v>8.6443687513081938E-4</v>
      </c>
      <c r="J1566" s="46"/>
    </row>
    <row r="1567" spans="1:10" x14ac:dyDescent="0.2">
      <c r="A1567" s="8" t="s">
        <v>45</v>
      </c>
      <c r="B1567" s="8">
        <v>2009</v>
      </c>
      <c r="C1567" s="8" t="s">
        <v>10</v>
      </c>
      <c r="D1567" s="8" t="s">
        <v>33</v>
      </c>
      <c r="E1567" s="8" t="s">
        <v>42</v>
      </c>
      <c r="F1567" s="15">
        <v>29.084317740000003</v>
      </c>
      <c r="G1567" s="15">
        <v>29.084317740000003</v>
      </c>
      <c r="H1567" s="26">
        <v>4.6520255619965846E-2</v>
      </c>
      <c r="J1567" s="46"/>
    </row>
    <row r="1568" spans="1:10" x14ac:dyDescent="0.2">
      <c r="A1568" s="8" t="s">
        <v>45</v>
      </c>
      <c r="B1568" s="8">
        <v>2009</v>
      </c>
      <c r="C1568" s="8" t="s">
        <v>10</v>
      </c>
      <c r="D1568" s="8" t="s">
        <v>33</v>
      </c>
      <c r="E1568" s="8" t="s">
        <v>40</v>
      </c>
      <c r="F1568" s="15">
        <v>1138.2643572699997</v>
      </c>
      <c r="G1568" s="15">
        <v>1138.2643572699997</v>
      </c>
      <c r="H1568" s="26">
        <v>1.8206495107317071</v>
      </c>
      <c r="J1568" s="46"/>
    </row>
    <row r="1569" spans="1:10" x14ac:dyDescent="0.2">
      <c r="A1569" s="8" t="s">
        <v>45</v>
      </c>
      <c r="B1569" s="8">
        <v>2010</v>
      </c>
      <c r="C1569" s="8" t="s">
        <v>10</v>
      </c>
      <c r="D1569" s="8" t="s">
        <v>33</v>
      </c>
      <c r="E1569" s="8" t="s">
        <v>34</v>
      </c>
      <c r="F1569" s="15">
        <v>4.841005599999991</v>
      </c>
      <c r="G1569" s="15">
        <v>4.841005599999991</v>
      </c>
      <c r="H1569" s="26">
        <v>6.95993107188981E-3</v>
      </c>
      <c r="J1569" s="46"/>
    </row>
    <row r="1570" spans="1:10" x14ac:dyDescent="0.2">
      <c r="A1570" s="8" t="s">
        <v>45</v>
      </c>
      <c r="B1570" s="8">
        <v>2010</v>
      </c>
      <c r="C1570" s="8" t="s">
        <v>10</v>
      </c>
      <c r="D1570" s="8" t="s">
        <v>33</v>
      </c>
      <c r="E1570" s="8" t="s">
        <v>35</v>
      </c>
      <c r="F1570" s="15">
        <v>997.54446709000013</v>
      </c>
      <c r="G1570" s="15">
        <v>997.54446709000013</v>
      </c>
      <c r="H1570" s="26">
        <v>1.4341732494776429</v>
      </c>
      <c r="J1570" s="46"/>
    </row>
    <row r="1571" spans="1:10" x14ac:dyDescent="0.2">
      <c r="A1571" s="8" t="s">
        <v>45</v>
      </c>
      <c r="B1571" s="8">
        <v>2010</v>
      </c>
      <c r="C1571" s="8" t="s">
        <v>10</v>
      </c>
      <c r="D1571" s="8" t="s">
        <v>33</v>
      </c>
      <c r="E1571" s="8" t="s">
        <v>36</v>
      </c>
      <c r="F1571" s="15">
        <v>22.305702</v>
      </c>
      <c r="G1571" s="15">
        <v>22.305702</v>
      </c>
      <c r="H1571" s="26">
        <v>3.2068987573597309E-2</v>
      </c>
      <c r="J1571" s="46"/>
    </row>
    <row r="1572" spans="1:10" x14ac:dyDescent="0.2">
      <c r="A1572" s="8" t="s">
        <v>45</v>
      </c>
      <c r="B1572" s="8">
        <v>2010</v>
      </c>
      <c r="C1572" s="8" t="s">
        <v>10</v>
      </c>
      <c r="D1572" s="8" t="s">
        <v>33</v>
      </c>
      <c r="E1572" s="8" t="s">
        <v>42</v>
      </c>
      <c r="F1572" s="15">
        <v>15.85870409</v>
      </c>
      <c r="G1572" s="15">
        <v>15.85870409</v>
      </c>
      <c r="H1572" s="26">
        <v>2.2800115611495513E-2</v>
      </c>
      <c r="J1572" s="46"/>
    </row>
    <row r="1573" spans="1:10" x14ac:dyDescent="0.2">
      <c r="A1573" s="8" t="s">
        <v>45</v>
      </c>
      <c r="B1573" s="8">
        <v>2010</v>
      </c>
      <c r="C1573" s="8" t="s">
        <v>10</v>
      </c>
      <c r="D1573" s="8" t="s">
        <v>33</v>
      </c>
      <c r="E1573" s="8" t="s">
        <v>40</v>
      </c>
      <c r="F1573" s="15">
        <v>1040.5498787800002</v>
      </c>
      <c r="G1573" s="15">
        <v>1040.5498787800002</v>
      </c>
      <c r="H1573" s="26">
        <v>1.4960022837346256</v>
      </c>
      <c r="J1573" s="46" t="e">
        <f>+IF(A1573=#REF!,"si","no")</f>
        <v>#REF!</v>
      </c>
    </row>
    <row r="1574" spans="1:10" x14ac:dyDescent="0.2">
      <c r="A1574" s="8" t="s">
        <v>45</v>
      </c>
      <c r="B1574" s="8">
        <v>2011</v>
      </c>
      <c r="C1574" s="8" t="s">
        <v>10</v>
      </c>
      <c r="D1574" s="8" t="s">
        <v>33</v>
      </c>
      <c r="E1574" s="8" t="s">
        <v>34</v>
      </c>
      <c r="F1574" s="15">
        <v>9.2235074200000593</v>
      </c>
      <c r="G1574" s="15">
        <v>9.2235074200000593</v>
      </c>
      <c r="H1574" s="26">
        <v>1.1634580662980544E-2</v>
      </c>
      <c r="J1574" s="46" t="e">
        <f>+IF(A1574=#REF!,"si","no")</f>
        <v>#REF!</v>
      </c>
    </row>
    <row r="1575" spans="1:10" x14ac:dyDescent="0.2">
      <c r="A1575" s="8" t="s">
        <v>45</v>
      </c>
      <c r="B1575" s="8">
        <v>2011</v>
      </c>
      <c r="C1575" s="8" t="s">
        <v>10</v>
      </c>
      <c r="D1575" s="8" t="s">
        <v>33</v>
      </c>
      <c r="E1575" s="8" t="s">
        <v>35</v>
      </c>
      <c r="F1575" s="15">
        <v>996.27008806999993</v>
      </c>
      <c r="G1575" s="15">
        <v>996.27008806999993</v>
      </c>
      <c r="H1575" s="26">
        <v>1.2567003173468549</v>
      </c>
      <c r="J1575" s="46" t="e">
        <f>+IF(A1575=#REF!,"si","no")</f>
        <v>#REF!</v>
      </c>
    </row>
    <row r="1576" spans="1:10" x14ac:dyDescent="0.2">
      <c r="A1576" s="8" t="s">
        <v>45</v>
      </c>
      <c r="B1576" s="8">
        <v>2011</v>
      </c>
      <c r="C1576" s="8" t="s">
        <v>10</v>
      </c>
      <c r="D1576" s="8" t="s">
        <v>33</v>
      </c>
      <c r="E1576" s="8" t="s">
        <v>36</v>
      </c>
      <c r="F1576" s="15">
        <v>85.865476729999983</v>
      </c>
      <c r="G1576" s="15">
        <v>85.865476729999983</v>
      </c>
      <c r="H1576" s="26">
        <v>0.10831116295458647</v>
      </c>
      <c r="J1576" s="46" t="e">
        <f>+IF(A1576=#REF!,"si","no")</f>
        <v>#REF!</v>
      </c>
    </row>
    <row r="1577" spans="1:10" x14ac:dyDescent="0.2">
      <c r="A1577" s="8" t="s">
        <v>45</v>
      </c>
      <c r="B1577" s="8">
        <v>2011</v>
      </c>
      <c r="C1577" s="8" t="s">
        <v>10</v>
      </c>
      <c r="D1577" s="8" t="s">
        <v>33</v>
      </c>
      <c r="E1577" s="8" t="s">
        <v>42</v>
      </c>
      <c r="F1577" s="15">
        <v>49.47202467000001</v>
      </c>
      <c r="G1577" s="15">
        <v>49.47202467000001</v>
      </c>
      <c r="H1577" s="26">
        <v>6.2404271539478515E-2</v>
      </c>
      <c r="J1577" s="46" t="e">
        <f>+IF(A1577=#REF!,"si","no")</f>
        <v>#REF!</v>
      </c>
    </row>
    <row r="1578" spans="1:10" x14ac:dyDescent="0.2">
      <c r="A1578" s="8" t="s">
        <v>45</v>
      </c>
      <c r="B1578" s="8">
        <v>2011</v>
      </c>
      <c r="C1578" s="8" t="s">
        <v>10</v>
      </c>
      <c r="D1578" s="8" t="s">
        <v>33</v>
      </c>
      <c r="E1578" s="8" t="s">
        <v>40</v>
      </c>
      <c r="F1578" s="15">
        <v>1140.83109689</v>
      </c>
      <c r="G1578" s="15">
        <v>1140.83109689</v>
      </c>
      <c r="H1578" s="26">
        <v>1.4390503325039006</v>
      </c>
      <c r="J1578" s="46" t="e">
        <f>+IF(A1578=#REF!,"si","no")</f>
        <v>#REF!</v>
      </c>
    </row>
    <row r="1579" spans="1:10" x14ac:dyDescent="0.2">
      <c r="A1579" s="8" t="s">
        <v>45</v>
      </c>
      <c r="B1579" s="8">
        <v>2012</v>
      </c>
      <c r="C1579" s="8" t="s">
        <v>10</v>
      </c>
      <c r="D1579" s="8" t="s">
        <v>33</v>
      </c>
      <c r="E1579" s="8" t="s">
        <v>34</v>
      </c>
      <c r="F1579" s="15">
        <v>9.3857222800000013</v>
      </c>
      <c r="G1579" s="15">
        <v>9.3857222800000013</v>
      </c>
      <c r="H1579" s="26">
        <v>1.0674746610002324E-2</v>
      </c>
      <c r="J1579" s="46" t="e">
        <f>+IF(A1579=#REF!,"si","no")</f>
        <v>#REF!</v>
      </c>
    </row>
    <row r="1580" spans="1:10" x14ac:dyDescent="0.2">
      <c r="A1580" s="8" t="s">
        <v>45</v>
      </c>
      <c r="B1580" s="8">
        <v>2012</v>
      </c>
      <c r="C1580" s="8" t="s">
        <v>10</v>
      </c>
      <c r="D1580" s="8" t="s">
        <v>33</v>
      </c>
      <c r="E1580" s="8" t="s">
        <v>35</v>
      </c>
      <c r="F1580" s="15">
        <v>1391.1105453999999</v>
      </c>
      <c r="G1580" s="15">
        <v>1391.1105453999999</v>
      </c>
      <c r="H1580" s="26">
        <v>1.5821640717295047</v>
      </c>
      <c r="J1580" s="46" t="e">
        <f>+IF(A1580=#REF!,"si","no")</f>
        <v>#REF!</v>
      </c>
    </row>
    <row r="1581" spans="1:10" x14ac:dyDescent="0.2">
      <c r="A1581" s="8" t="s">
        <v>45</v>
      </c>
      <c r="B1581" s="8">
        <v>2012</v>
      </c>
      <c r="C1581" s="8" t="s">
        <v>10</v>
      </c>
      <c r="D1581" s="8" t="s">
        <v>33</v>
      </c>
      <c r="E1581" s="8" t="s">
        <v>36</v>
      </c>
      <c r="F1581" s="15">
        <v>130.68502605</v>
      </c>
      <c r="G1581" s="15">
        <v>130.68502605</v>
      </c>
      <c r="H1581" s="26">
        <v>0.1486331575970414</v>
      </c>
      <c r="J1581" s="46" t="e">
        <f>+IF(A1581=#REF!,"si","no")</f>
        <v>#REF!</v>
      </c>
    </row>
    <row r="1582" spans="1:10" x14ac:dyDescent="0.2">
      <c r="A1582" s="8" t="s">
        <v>45</v>
      </c>
      <c r="B1582" s="8">
        <v>2012</v>
      </c>
      <c r="C1582" s="8" t="s">
        <v>10</v>
      </c>
      <c r="D1582" s="8" t="s">
        <v>33</v>
      </c>
      <c r="E1582" s="8" t="s">
        <v>42</v>
      </c>
      <c r="F1582" s="15">
        <v>67.850476990000004</v>
      </c>
      <c r="G1582" s="15">
        <v>67.850476990000004</v>
      </c>
      <c r="H1582" s="26">
        <v>7.7168983657168594E-2</v>
      </c>
      <c r="J1582" s="46" t="e">
        <f>+IF(A1582=#REF!,"si","no")</f>
        <v>#REF!</v>
      </c>
    </row>
    <row r="1583" spans="1:10" x14ac:dyDescent="0.2">
      <c r="A1583" s="8" t="s">
        <v>45</v>
      </c>
      <c r="B1583" s="8">
        <v>2012</v>
      </c>
      <c r="C1583" s="8" t="s">
        <v>10</v>
      </c>
      <c r="D1583" s="8" t="s">
        <v>33</v>
      </c>
      <c r="E1583" s="8" t="s">
        <v>40</v>
      </c>
      <c r="F1583" s="15">
        <v>1599.0317707199999</v>
      </c>
      <c r="G1583" s="15">
        <v>1599.0317707199999</v>
      </c>
      <c r="H1583" s="26">
        <v>1.8186409595937172</v>
      </c>
      <c r="J1583" s="46" t="e">
        <f>+IF(A1583=#REF!,"si","no")</f>
        <v>#REF!</v>
      </c>
    </row>
    <row r="1584" spans="1:10" x14ac:dyDescent="0.2">
      <c r="A1584" s="8" t="s">
        <v>45</v>
      </c>
      <c r="B1584" s="8">
        <v>2013</v>
      </c>
      <c r="C1584" s="8" t="s">
        <v>10</v>
      </c>
      <c r="D1584" s="8" t="s">
        <v>33</v>
      </c>
      <c r="E1584" s="8" t="s">
        <v>34</v>
      </c>
      <c r="F1584" s="15">
        <v>4.9685183599999991</v>
      </c>
      <c r="G1584" s="15">
        <v>4.9685183599999991</v>
      </c>
      <c r="H1584" s="26">
        <v>5.2228909598004544E-3</v>
      </c>
      <c r="J1584" s="46" t="e">
        <f>+IF(A1584=#REF!,"si","no")</f>
        <v>#REF!</v>
      </c>
    </row>
    <row r="1585" spans="1:10" x14ac:dyDescent="0.2">
      <c r="A1585" s="8" t="s">
        <v>45</v>
      </c>
      <c r="B1585" s="8">
        <v>2013</v>
      </c>
      <c r="C1585" s="8" t="s">
        <v>10</v>
      </c>
      <c r="D1585" s="8" t="s">
        <v>33</v>
      </c>
      <c r="E1585" s="8" t="s">
        <v>35</v>
      </c>
      <c r="F1585" s="15">
        <v>1779.51805212</v>
      </c>
      <c r="G1585" s="15">
        <v>1779.51805212</v>
      </c>
      <c r="H1585" s="26">
        <v>1.8706238105194932</v>
      </c>
      <c r="J1585" s="46" t="e">
        <f>+IF(A1585=#REF!,"si","no")</f>
        <v>#REF!</v>
      </c>
    </row>
    <row r="1586" spans="1:10" x14ac:dyDescent="0.2">
      <c r="A1586" s="8" t="s">
        <v>45</v>
      </c>
      <c r="B1586" s="8">
        <v>2013</v>
      </c>
      <c r="C1586" s="8" t="s">
        <v>10</v>
      </c>
      <c r="D1586" s="8" t="s">
        <v>33</v>
      </c>
      <c r="E1586" s="8" t="s">
        <v>36</v>
      </c>
      <c r="F1586" s="15">
        <v>39.798180000000009</v>
      </c>
      <c r="G1586" s="15">
        <v>39.798180000000009</v>
      </c>
      <c r="H1586" s="26">
        <v>4.1835722337657082E-2</v>
      </c>
      <c r="J1586" s="46" t="e">
        <f>+IF(A1586=#REF!,"si","no")</f>
        <v>#REF!</v>
      </c>
    </row>
    <row r="1587" spans="1:10" x14ac:dyDescent="0.2">
      <c r="A1587" s="8" t="s">
        <v>45</v>
      </c>
      <c r="B1587" s="8">
        <v>2013</v>
      </c>
      <c r="C1587" s="8" t="s">
        <v>10</v>
      </c>
      <c r="D1587" s="8" t="s">
        <v>33</v>
      </c>
      <c r="E1587" s="8" t="s">
        <v>42</v>
      </c>
      <c r="F1587" s="15">
        <v>25.739316089999999</v>
      </c>
      <c r="G1587" s="15">
        <v>25.739316089999999</v>
      </c>
      <c r="H1587" s="26">
        <v>2.7057088567930217E-2</v>
      </c>
      <c r="J1587" s="46" t="e">
        <f>+IF(A1587=#REF!,"si","no")</f>
        <v>#REF!</v>
      </c>
    </row>
    <row r="1588" spans="1:10" x14ac:dyDescent="0.2">
      <c r="A1588" s="8" t="s">
        <v>45</v>
      </c>
      <c r="B1588" s="8">
        <v>2013</v>
      </c>
      <c r="C1588" s="8" t="s">
        <v>10</v>
      </c>
      <c r="D1588" s="8" t="s">
        <v>33</v>
      </c>
      <c r="E1588" s="8" t="s">
        <v>40</v>
      </c>
      <c r="F1588" s="15">
        <v>1850.0240665700001</v>
      </c>
      <c r="G1588" s="15">
        <v>1850.0240665700001</v>
      </c>
      <c r="H1588" s="26">
        <v>1.9447395123848812</v>
      </c>
      <c r="J1588" s="46" t="e">
        <f>+IF(A1588=#REF!,"si","no")</f>
        <v>#REF!</v>
      </c>
    </row>
    <row r="1589" spans="1:10" x14ac:dyDescent="0.2">
      <c r="A1589" s="8" t="s">
        <v>45</v>
      </c>
      <c r="B1589" s="8">
        <v>2014</v>
      </c>
      <c r="C1589" s="8" t="s">
        <v>10</v>
      </c>
      <c r="D1589" s="8" t="s">
        <v>33</v>
      </c>
      <c r="E1589" s="8" t="s">
        <v>34</v>
      </c>
      <c r="F1589" s="15"/>
      <c r="G1589" s="15"/>
      <c r="H1589" s="26"/>
      <c r="J1589" s="46" t="e">
        <f>+IF(A1589=#REF!,"si","no")</f>
        <v>#REF!</v>
      </c>
    </row>
    <row r="1590" spans="1:10" x14ac:dyDescent="0.2">
      <c r="A1590" s="8" t="s">
        <v>45</v>
      </c>
      <c r="B1590" s="8">
        <v>2014</v>
      </c>
      <c r="C1590" s="8" t="s">
        <v>10</v>
      </c>
      <c r="D1590" s="8" t="s">
        <v>33</v>
      </c>
      <c r="E1590" s="8" t="s">
        <v>35</v>
      </c>
      <c r="F1590" s="15">
        <v>1347.1453301199997</v>
      </c>
      <c r="G1590" s="15">
        <v>1347.1453301199997</v>
      </c>
      <c r="H1590" s="26">
        <v>1.3242838082108748</v>
      </c>
      <c r="J1590" s="46" t="e">
        <f>+IF(A1590=#REF!,"si","no")</f>
        <v>#REF!</v>
      </c>
    </row>
    <row r="1591" spans="1:10" x14ac:dyDescent="0.2">
      <c r="A1591" s="8" t="s">
        <v>45</v>
      </c>
      <c r="B1591" s="8">
        <v>2014</v>
      </c>
      <c r="C1591" s="8" t="s">
        <v>10</v>
      </c>
      <c r="D1591" s="8" t="s">
        <v>33</v>
      </c>
      <c r="E1591" s="8" t="s">
        <v>36</v>
      </c>
      <c r="F1591" s="15">
        <v>23.976463429999992</v>
      </c>
      <c r="G1591" s="15">
        <v>23.976463429999992</v>
      </c>
      <c r="H1591" s="26">
        <v>2.3569574557839885E-2</v>
      </c>
      <c r="J1591" s="46" t="e">
        <f>+IF(A1591=#REF!,"si","no")</f>
        <v>#REF!</v>
      </c>
    </row>
    <row r="1592" spans="1:10" x14ac:dyDescent="0.2">
      <c r="A1592" s="8" t="s">
        <v>45</v>
      </c>
      <c r="B1592" s="8">
        <v>2014</v>
      </c>
      <c r="C1592" s="8" t="s">
        <v>10</v>
      </c>
      <c r="D1592" s="8" t="s">
        <v>33</v>
      </c>
      <c r="E1592" s="8" t="s">
        <v>42</v>
      </c>
      <c r="F1592" s="15">
        <v>37.290209779999998</v>
      </c>
      <c r="G1592" s="15">
        <v>37.290209779999998</v>
      </c>
      <c r="H1592" s="26">
        <v>3.6657382030223812E-2</v>
      </c>
      <c r="J1592" s="46" t="e">
        <f>+IF(A1592=#REF!,"si","no")</f>
        <v>#REF!</v>
      </c>
    </row>
    <row r="1593" spans="1:10" x14ac:dyDescent="0.2">
      <c r="A1593" s="8" t="s">
        <v>45</v>
      </c>
      <c r="B1593" s="8">
        <v>2014</v>
      </c>
      <c r="C1593" s="8" t="s">
        <v>10</v>
      </c>
      <c r="D1593" s="8" t="s">
        <v>33</v>
      </c>
      <c r="E1593" s="8" t="s">
        <v>40</v>
      </c>
      <c r="F1593" s="15">
        <v>1408.4120033299996</v>
      </c>
      <c r="G1593" s="15">
        <v>1408.4120033299996</v>
      </c>
      <c r="H1593" s="26">
        <v>1.3845107647989383</v>
      </c>
      <c r="J1593" s="46" t="e">
        <f>+IF(A1593=#REF!,"si","no")</f>
        <v>#REF!</v>
      </c>
    </row>
    <row r="1594" spans="1:10" x14ac:dyDescent="0.2">
      <c r="A1594" s="8" t="s">
        <v>45</v>
      </c>
      <c r="B1594" s="8">
        <v>2015</v>
      </c>
      <c r="C1594" s="8" t="s">
        <v>10</v>
      </c>
      <c r="D1594" s="8" t="s">
        <v>33</v>
      </c>
      <c r="E1594" s="8" t="s">
        <v>34</v>
      </c>
      <c r="F1594" s="15">
        <v>0.51616897000000006</v>
      </c>
      <c r="G1594" s="15">
        <v>0.51616897000000006</v>
      </c>
      <c r="H1594" s="26">
        <v>5.1985798100623673E-4</v>
      </c>
      <c r="J1594" s="46" t="e">
        <f>+IF(A1594=#REF!,"si","no")</f>
        <v>#REF!</v>
      </c>
    </row>
    <row r="1595" spans="1:10" x14ac:dyDescent="0.2">
      <c r="A1595" s="8" t="s">
        <v>45</v>
      </c>
      <c r="B1595" s="8">
        <v>2015</v>
      </c>
      <c r="C1595" s="8" t="s">
        <v>10</v>
      </c>
      <c r="D1595" s="8" t="s">
        <v>33</v>
      </c>
      <c r="E1595" s="8" t="s">
        <v>35</v>
      </c>
      <c r="F1595" s="15">
        <v>792.5588889600001</v>
      </c>
      <c r="G1595" s="15">
        <v>792.5588889600001</v>
      </c>
      <c r="H1595" s="26">
        <v>0.7982232326815224</v>
      </c>
      <c r="J1595" s="46" t="e">
        <f>+IF(A1595=#REF!,"si","no")</f>
        <v>#REF!</v>
      </c>
    </row>
    <row r="1596" spans="1:10" x14ac:dyDescent="0.2">
      <c r="A1596" s="8" t="s">
        <v>45</v>
      </c>
      <c r="B1596" s="8">
        <v>2015</v>
      </c>
      <c r="C1596" s="8" t="s">
        <v>10</v>
      </c>
      <c r="D1596" s="8" t="s">
        <v>33</v>
      </c>
      <c r="E1596" s="8" t="s">
        <v>36</v>
      </c>
      <c r="F1596" s="15">
        <v>14.626588869999999</v>
      </c>
      <c r="G1596" s="15">
        <v>14.626588869999999</v>
      </c>
      <c r="H1596" s="26">
        <v>1.4731123722850856E-2</v>
      </c>
      <c r="J1596" s="46" t="e">
        <f>+IF(A1596=#REF!,"si","no")</f>
        <v>#REF!</v>
      </c>
    </row>
    <row r="1597" spans="1:10" x14ac:dyDescent="0.2">
      <c r="A1597" s="8" t="s">
        <v>45</v>
      </c>
      <c r="B1597" s="8">
        <v>2015</v>
      </c>
      <c r="C1597" s="8" t="s">
        <v>10</v>
      </c>
      <c r="D1597" s="8" t="s">
        <v>33</v>
      </c>
      <c r="E1597" s="8" t="s">
        <v>42</v>
      </c>
      <c r="F1597" s="15">
        <v>30.673362340000001</v>
      </c>
      <c r="G1597" s="15">
        <v>30.673362340000001</v>
      </c>
      <c r="H1597" s="26">
        <v>3.0892581971258628E-2</v>
      </c>
      <c r="J1597" s="46" t="e">
        <f>+IF(A1597=#REF!,"si","no")</f>
        <v>#REF!</v>
      </c>
    </row>
    <row r="1598" spans="1:10" x14ac:dyDescent="0.2">
      <c r="A1598" s="8" t="s">
        <v>45</v>
      </c>
      <c r="B1598" s="8">
        <v>2015</v>
      </c>
      <c r="C1598" s="8" t="s">
        <v>10</v>
      </c>
      <c r="D1598" s="8" t="s">
        <v>33</v>
      </c>
      <c r="E1598" s="8" t="s">
        <v>40</v>
      </c>
      <c r="F1598" s="15">
        <v>838.37500914000009</v>
      </c>
      <c r="G1598" s="15">
        <v>838.37500914000009</v>
      </c>
      <c r="H1598" s="26">
        <v>0.84436679635663814</v>
      </c>
      <c r="J1598" s="46" t="e">
        <f>+IF(A1598=#REF!,"si","no")</f>
        <v>#REF!</v>
      </c>
    </row>
    <row r="1599" spans="1:10" x14ac:dyDescent="0.2">
      <c r="A1599" s="8" t="s">
        <v>45</v>
      </c>
      <c r="B1599" s="8">
        <v>2016</v>
      </c>
      <c r="C1599" s="8" t="s">
        <v>10</v>
      </c>
      <c r="D1599" s="8" t="s">
        <v>33</v>
      </c>
      <c r="E1599" s="8" t="s">
        <v>34</v>
      </c>
      <c r="F1599" s="15">
        <v>0.33575700000000003</v>
      </c>
      <c r="G1599" s="15">
        <v>0.33575700000000003</v>
      </c>
      <c r="H1599" s="26">
        <v>3.3596632045629717E-4</v>
      </c>
      <c r="J1599" s="46" t="e">
        <f>+IF(A1599=#REF!,"si","no")</f>
        <v>#REF!</v>
      </c>
    </row>
    <row r="1600" spans="1:10" x14ac:dyDescent="0.2">
      <c r="A1600" s="8" t="s">
        <v>45</v>
      </c>
      <c r="B1600" s="8">
        <v>2016</v>
      </c>
      <c r="C1600" s="8" t="s">
        <v>10</v>
      </c>
      <c r="D1600" s="8" t="s">
        <v>33</v>
      </c>
      <c r="E1600" s="8" t="s">
        <v>35</v>
      </c>
      <c r="F1600" s="15">
        <v>932.80975066000019</v>
      </c>
      <c r="G1600" s="15">
        <v>932.80975066000019</v>
      </c>
      <c r="H1600" s="26">
        <v>0.93339129076980143</v>
      </c>
      <c r="J1600" s="46" t="e">
        <f>+IF(A1600=#REF!,"si","no")</f>
        <v>#REF!</v>
      </c>
    </row>
    <row r="1601" spans="1:10" x14ac:dyDescent="0.2">
      <c r="A1601" s="8" t="s">
        <v>45</v>
      </c>
      <c r="B1601" s="8">
        <v>2016</v>
      </c>
      <c r="C1601" s="8" t="s">
        <v>10</v>
      </c>
      <c r="D1601" s="8" t="s">
        <v>33</v>
      </c>
      <c r="E1601" s="8" t="s">
        <v>36</v>
      </c>
      <c r="F1601" s="15">
        <v>293.57359922999996</v>
      </c>
      <c r="G1601" s="15">
        <v>293.57359922999996</v>
      </c>
      <c r="H1601" s="26">
        <v>0.29375662135536923</v>
      </c>
      <c r="J1601" s="46" t="e">
        <f>+IF(A1601=#REF!,"si","no")</f>
        <v>#REF!</v>
      </c>
    </row>
    <row r="1602" spans="1:10" x14ac:dyDescent="0.2">
      <c r="A1602" s="8" t="s">
        <v>45</v>
      </c>
      <c r="B1602" s="8">
        <v>2016</v>
      </c>
      <c r="C1602" s="8" t="s">
        <v>10</v>
      </c>
      <c r="D1602" s="8" t="s">
        <v>33</v>
      </c>
      <c r="E1602" s="8" t="s">
        <v>42</v>
      </c>
      <c r="F1602" s="15">
        <v>13.347481170000002</v>
      </c>
      <c r="G1602" s="15">
        <v>13.347481170000002</v>
      </c>
      <c r="H1602" s="26">
        <v>1.3355802369108051E-2</v>
      </c>
      <c r="J1602" s="46" t="e">
        <f>+IF(A1602=#REF!,"si","no")</f>
        <v>#REF!</v>
      </c>
    </row>
    <row r="1603" spans="1:10" x14ac:dyDescent="0.2">
      <c r="A1603" s="8" t="s">
        <v>45</v>
      </c>
      <c r="B1603" s="8">
        <v>2016</v>
      </c>
      <c r="C1603" s="8" t="s">
        <v>10</v>
      </c>
      <c r="D1603" s="8" t="s">
        <v>33</v>
      </c>
      <c r="E1603" s="8" t="s">
        <v>40</v>
      </c>
      <c r="F1603" s="15">
        <v>1240.0665880600002</v>
      </c>
      <c r="G1603" s="15">
        <v>1240.0665880600002</v>
      </c>
      <c r="H1603" s="26">
        <v>1.2408396808147351</v>
      </c>
      <c r="J1603" s="46" t="e">
        <f>+IF(A1603=#REF!,"si","no")</f>
        <v>#REF!</v>
      </c>
    </row>
    <row r="1604" spans="1:10" x14ac:dyDescent="0.2">
      <c r="A1604" s="8" t="s">
        <v>45</v>
      </c>
      <c r="B1604" s="8">
        <v>2017</v>
      </c>
      <c r="C1604" s="8" t="s">
        <v>10</v>
      </c>
      <c r="D1604" s="8" t="s">
        <v>33</v>
      </c>
      <c r="E1604" s="8" t="s">
        <v>34</v>
      </c>
      <c r="F1604" s="15">
        <v>2.1714669999999998</v>
      </c>
      <c r="G1604" s="15">
        <v>2.1714669999999998</v>
      </c>
      <c r="H1604" s="26">
        <v>2.0820260347433534E-3</v>
      </c>
      <c r="J1604" s="46" t="e">
        <f>+IF(A1604=#REF!,"si","no")</f>
        <v>#REF!</v>
      </c>
    </row>
    <row r="1605" spans="1:10" x14ac:dyDescent="0.2">
      <c r="A1605" s="8" t="s">
        <v>45</v>
      </c>
      <c r="B1605" s="8">
        <v>2017</v>
      </c>
      <c r="C1605" s="8" t="s">
        <v>10</v>
      </c>
      <c r="D1605" s="8" t="s">
        <v>33</v>
      </c>
      <c r="E1605" s="8" t="s">
        <v>35</v>
      </c>
      <c r="F1605" s="15">
        <v>858.40354552000019</v>
      </c>
      <c r="G1605" s="15">
        <v>858.40354552000019</v>
      </c>
      <c r="H1605" s="26">
        <v>0.82304659941350333</v>
      </c>
      <c r="J1605" s="46" t="e">
        <f>+IF(A1605=#REF!,"si","no")</f>
        <v>#REF!</v>
      </c>
    </row>
    <row r="1606" spans="1:10" x14ac:dyDescent="0.2">
      <c r="A1606" s="8" t="s">
        <v>45</v>
      </c>
      <c r="B1606" s="8">
        <v>2017</v>
      </c>
      <c r="C1606" s="8" t="s">
        <v>10</v>
      </c>
      <c r="D1606" s="8" t="s">
        <v>33</v>
      </c>
      <c r="E1606" s="8" t="s">
        <v>36</v>
      </c>
      <c r="F1606" s="15">
        <v>294.62102686999992</v>
      </c>
      <c r="G1606" s="15">
        <v>294.62102686999992</v>
      </c>
      <c r="H1606" s="26">
        <v>0.28248582563131791</v>
      </c>
      <c r="J1606" s="46" t="e">
        <f>+IF(A1606=#REF!,"si","no")</f>
        <v>#REF!</v>
      </c>
    </row>
    <row r="1607" spans="1:10" x14ac:dyDescent="0.2">
      <c r="A1607" s="8" t="s">
        <v>45</v>
      </c>
      <c r="B1607" s="8">
        <v>2017</v>
      </c>
      <c r="C1607" s="8" t="s">
        <v>10</v>
      </c>
      <c r="D1607" s="8" t="s">
        <v>33</v>
      </c>
      <c r="E1607" s="8" t="s">
        <v>42</v>
      </c>
      <c r="F1607" s="15">
        <v>36.194128559999996</v>
      </c>
      <c r="G1607" s="15">
        <v>36.194128559999996</v>
      </c>
      <c r="H1607" s="26">
        <v>3.470332174827799E-2</v>
      </c>
      <c r="J1607" s="46" t="e">
        <f>+IF(A1607=#REF!,"si","no")</f>
        <v>#REF!</v>
      </c>
    </row>
    <row r="1608" spans="1:10" x14ac:dyDescent="0.2">
      <c r="A1608" s="8" t="s">
        <v>45</v>
      </c>
      <c r="B1608" s="8">
        <v>2017</v>
      </c>
      <c r="C1608" s="8" t="s">
        <v>10</v>
      </c>
      <c r="D1608" s="8" t="s">
        <v>33</v>
      </c>
      <c r="E1608" s="8" t="s">
        <v>40</v>
      </c>
      <c r="F1608" s="15">
        <v>1191.3901679500002</v>
      </c>
      <c r="G1608" s="15">
        <v>1191.3901679500002</v>
      </c>
      <c r="H1608" s="26">
        <v>1.1423177728278426</v>
      </c>
      <c r="J1608" s="46" t="e">
        <f>+IF(A1608=#REF!,"si","no")</f>
        <v>#REF!</v>
      </c>
    </row>
    <row r="1609" spans="1:10" x14ac:dyDescent="0.2">
      <c r="A1609" s="8" t="s">
        <v>45</v>
      </c>
      <c r="B1609" s="8">
        <v>2018</v>
      </c>
      <c r="C1609" s="8" t="s">
        <v>10</v>
      </c>
      <c r="D1609" s="8" t="s">
        <v>33</v>
      </c>
      <c r="E1609" s="8" t="s">
        <v>34</v>
      </c>
      <c r="F1609" s="15">
        <v>1.6407551200000001</v>
      </c>
      <c r="G1609" s="15"/>
      <c r="H1609" s="26"/>
      <c r="J1609" s="46"/>
    </row>
    <row r="1610" spans="1:10" x14ac:dyDescent="0.2">
      <c r="A1610" s="8" t="s">
        <v>45</v>
      </c>
      <c r="B1610" s="8">
        <v>2018</v>
      </c>
      <c r="C1610" s="8" t="s">
        <v>10</v>
      </c>
      <c r="D1610" s="8" t="s">
        <v>33</v>
      </c>
      <c r="E1610" s="8" t="s">
        <v>35</v>
      </c>
      <c r="F1610" s="15">
        <v>394.45724887</v>
      </c>
      <c r="G1610" s="15"/>
      <c r="H1610" s="26"/>
      <c r="J1610" s="46"/>
    </row>
    <row r="1611" spans="1:10" x14ac:dyDescent="0.2">
      <c r="A1611" s="8" t="s">
        <v>45</v>
      </c>
      <c r="B1611" s="8">
        <v>2018</v>
      </c>
      <c r="C1611" s="8" t="s">
        <v>10</v>
      </c>
      <c r="D1611" s="8" t="s">
        <v>33</v>
      </c>
      <c r="E1611" s="8" t="s">
        <v>36</v>
      </c>
      <c r="F1611" s="15">
        <v>476.20444800999996</v>
      </c>
      <c r="G1611" s="15"/>
      <c r="H1611" s="26"/>
      <c r="J1611" s="46"/>
    </row>
    <row r="1612" spans="1:10" x14ac:dyDescent="0.2">
      <c r="A1612" s="8" t="s">
        <v>45</v>
      </c>
      <c r="B1612" s="8">
        <v>2018</v>
      </c>
      <c r="C1612" s="8" t="s">
        <v>10</v>
      </c>
      <c r="D1612" s="8" t="s">
        <v>33</v>
      </c>
      <c r="E1612" s="8" t="s">
        <v>42</v>
      </c>
      <c r="F1612" s="15">
        <v>13.47124153</v>
      </c>
      <c r="G1612" s="15"/>
      <c r="H1612" s="26"/>
      <c r="J1612" s="46"/>
    </row>
    <row r="1613" spans="1:10" x14ac:dyDescent="0.2">
      <c r="A1613" s="8" t="s">
        <v>45</v>
      </c>
      <c r="B1613" s="8">
        <v>2018</v>
      </c>
      <c r="C1613" s="8" t="s">
        <v>10</v>
      </c>
      <c r="D1613" s="8" t="s">
        <v>33</v>
      </c>
      <c r="E1613" s="8" t="s">
        <v>40</v>
      </c>
      <c r="F1613" s="15">
        <v>885.77369352999995</v>
      </c>
      <c r="G1613" s="15"/>
      <c r="H1613" s="26"/>
      <c r="J1613" s="46"/>
    </row>
    <row r="1614" spans="1:10" x14ac:dyDescent="0.2">
      <c r="A1614" s="8" t="s">
        <v>45</v>
      </c>
      <c r="B1614" s="8">
        <v>2019</v>
      </c>
      <c r="C1614" s="8" t="s">
        <v>10</v>
      </c>
      <c r="D1614" s="8" t="s">
        <v>33</v>
      </c>
      <c r="E1614" s="8" t="s">
        <v>34</v>
      </c>
      <c r="F1614" s="15">
        <v>3.7874152399999996</v>
      </c>
      <c r="G1614" s="15"/>
      <c r="H1614" s="26"/>
      <c r="J1614" s="46"/>
    </row>
    <row r="1615" spans="1:10" x14ac:dyDescent="0.2">
      <c r="A1615" s="8" t="s">
        <v>45</v>
      </c>
      <c r="B1615" s="8">
        <v>2019</v>
      </c>
      <c r="C1615" s="8" t="s">
        <v>10</v>
      </c>
      <c r="D1615" s="8" t="s">
        <v>33</v>
      </c>
      <c r="E1615" s="8" t="s">
        <v>35</v>
      </c>
      <c r="F1615" s="15">
        <v>304.18423348000005</v>
      </c>
      <c r="G1615" s="15"/>
      <c r="H1615" s="26"/>
      <c r="J1615" s="46" t="e">
        <f>+IF(A1615=#REF!,"si","no")</f>
        <v>#REF!</v>
      </c>
    </row>
    <row r="1616" spans="1:10" x14ac:dyDescent="0.2">
      <c r="A1616" s="8" t="s">
        <v>45</v>
      </c>
      <c r="B1616" s="8">
        <v>2019</v>
      </c>
      <c r="C1616" s="8" t="s">
        <v>10</v>
      </c>
      <c r="D1616" s="8" t="s">
        <v>33</v>
      </c>
      <c r="E1616" s="8" t="s">
        <v>36</v>
      </c>
      <c r="F1616" s="15">
        <v>7.9751290099999999</v>
      </c>
      <c r="G1616" s="15"/>
      <c r="H1616" s="26"/>
      <c r="J1616" s="46" t="e">
        <f>+IF(A1616=#REF!,"si","no")</f>
        <v>#REF!</v>
      </c>
    </row>
    <row r="1617" spans="1:10" x14ac:dyDescent="0.2">
      <c r="A1617" s="8" t="s">
        <v>45</v>
      </c>
      <c r="B1617" s="8">
        <v>2019</v>
      </c>
      <c r="C1617" s="8" t="s">
        <v>10</v>
      </c>
      <c r="D1617" s="8" t="s">
        <v>33</v>
      </c>
      <c r="E1617" s="8" t="s">
        <v>42</v>
      </c>
      <c r="F1617" s="15">
        <v>8.9559994499999984</v>
      </c>
      <c r="G1617" s="15"/>
      <c r="H1617" s="26"/>
      <c r="J1617" s="46" t="e">
        <f>+IF(A1617=#REF!,"si","no")</f>
        <v>#REF!</v>
      </c>
    </row>
    <row r="1618" spans="1:10" x14ac:dyDescent="0.2">
      <c r="A1618" s="8" t="s">
        <v>45</v>
      </c>
      <c r="B1618" s="8">
        <v>2019</v>
      </c>
      <c r="C1618" s="8" t="s">
        <v>10</v>
      </c>
      <c r="D1618" s="8" t="s">
        <v>33</v>
      </c>
      <c r="E1618" s="8" t="s">
        <v>40</v>
      </c>
      <c r="F1618" s="15">
        <v>324.90277717999999</v>
      </c>
      <c r="G1618" s="15"/>
      <c r="H1618" s="26"/>
      <c r="J1618" s="46" t="e">
        <f>+IF(A1618=#REF!,"si","no")</f>
        <v>#REF!</v>
      </c>
    </row>
    <row r="1619" spans="1:10" x14ac:dyDescent="0.2">
      <c r="A1619" s="8" t="s">
        <v>45</v>
      </c>
      <c r="B1619" s="8">
        <v>2020</v>
      </c>
      <c r="C1619" s="8" t="s">
        <v>10</v>
      </c>
      <c r="D1619" s="8" t="s">
        <v>33</v>
      </c>
      <c r="E1619" s="8" t="s">
        <v>34</v>
      </c>
      <c r="F1619" s="15">
        <v>0.23773978000000001</v>
      </c>
      <c r="G1619" s="15"/>
      <c r="H1619" s="26"/>
      <c r="J1619" s="46" t="e">
        <f>+IF(A1619=#REF!,"si","no")</f>
        <v>#REF!</v>
      </c>
    </row>
    <row r="1620" spans="1:10" x14ac:dyDescent="0.2">
      <c r="A1620" s="8" t="s">
        <v>45</v>
      </c>
      <c r="B1620" s="8">
        <v>2020</v>
      </c>
      <c r="C1620" s="8" t="s">
        <v>10</v>
      </c>
      <c r="D1620" s="8" t="s">
        <v>33</v>
      </c>
      <c r="E1620" s="8" t="s">
        <v>35</v>
      </c>
      <c r="F1620" s="15">
        <v>199.17193266000001</v>
      </c>
      <c r="G1620" s="15"/>
      <c r="H1620" s="26"/>
      <c r="J1620" s="46" t="e">
        <f>+IF(A1620=#REF!,"si","no")</f>
        <v>#REF!</v>
      </c>
    </row>
    <row r="1621" spans="1:10" x14ac:dyDescent="0.2">
      <c r="A1621" s="8" t="s">
        <v>45</v>
      </c>
      <c r="B1621" s="8">
        <v>2020</v>
      </c>
      <c r="C1621" s="8" t="s">
        <v>10</v>
      </c>
      <c r="D1621" s="8" t="s">
        <v>33</v>
      </c>
      <c r="E1621" s="8" t="s">
        <v>36</v>
      </c>
      <c r="F1621" s="15">
        <v>0</v>
      </c>
      <c r="G1621" s="15"/>
      <c r="H1621" s="26"/>
      <c r="J1621" s="46" t="e">
        <f>+IF(A1621=#REF!,"si","no")</f>
        <v>#REF!</v>
      </c>
    </row>
    <row r="1622" spans="1:10" x14ac:dyDescent="0.2">
      <c r="A1622" s="8" t="s">
        <v>45</v>
      </c>
      <c r="B1622" s="8">
        <v>2020</v>
      </c>
      <c r="C1622" s="8" t="s">
        <v>10</v>
      </c>
      <c r="D1622" s="8" t="s">
        <v>33</v>
      </c>
      <c r="E1622" s="8" t="s">
        <v>42</v>
      </c>
      <c r="F1622" s="15">
        <v>5.5257221599999999</v>
      </c>
      <c r="G1622" s="15"/>
      <c r="H1622" s="26"/>
      <c r="J1622" s="46" t="e">
        <f>+IF(A1622=#REF!,"si","no")</f>
        <v>#REF!</v>
      </c>
    </row>
    <row r="1623" spans="1:10" x14ac:dyDescent="0.2">
      <c r="A1623" s="8" t="s">
        <v>45</v>
      </c>
      <c r="B1623" s="8">
        <v>2020</v>
      </c>
      <c r="C1623" s="8" t="s">
        <v>10</v>
      </c>
      <c r="D1623" s="8" t="s">
        <v>33</v>
      </c>
      <c r="E1623" s="8" t="s">
        <v>40</v>
      </c>
      <c r="F1623" s="15">
        <v>204.9353946</v>
      </c>
      <c r="G1623" s="15"/>
      <c r="H1623" s="26"/>
      <c r="J1623" s="46" t="e">
        <f>+IF(A1623=#REF!,"si","no")</f>
        <v>#REF!</v>
      </c>
    </row>
    <row r="1624" spans="1:10" x14ac:dyDescent="0.2">
      <c r="A1624" s="8" t="s">
        <v>45</v>
      </c>
      <c r="B1624" s="8">
        <v>2021</v>
      </c>
      <c r="C1624" s="8" t="s">
        <v>10</v>
      </c>
      <c r="D1624" s="8" t="s">
        <v>33</v>
      </c>
      <c r="E1624" s="8" t="s">
        <v>34</v>
      </c>
      <c r="F1624" s="15">
        <v>0.19709376000000001</v>
      </c>
      <c r="G1624" s="15"/>
      <c r="H1624" s="26"/>
      <c r="J1624" s="46" t="e">
        <f>+IF(A1624=#REF!,"si","no")</f>
        <v>#REF!</v>
      </c>
    </row>
    <row r="1625" spans="1:10" x14ac:dyDescent="0.2">
      <c r="A1625" s="8" t="s">
        <v>45</v>
      </c>
      <c r="B1625" s="8">
        <v>2021</v>
      </c>
      <c r="C1625" s="8" t="s">
        <v>10</v>
      </c>
      <c r="D1625" s="8" t="s">
        <v>33</v>
      </c>
      <c r="E1625" s="8" t="s">
        <v>35</v>
      </c>
      <c r="F1625" s="15">
        <v>203.56636895999995</v>
      </c>
      <c r="G1625" s="15"/>
      <c r="H1625" s="26"/>
      <c r="J1625" s="46" t="e">
        <f>+IF(A1625=#REF!,"si","no")</f>
        <v>#REF!</v>
      </c>
    </row>
    <row r="1626" spans="1:10" x14ac:dyDescent="0.2">
      <c r="A1626" s="8" t="s">
        <v>45</v>
      </c>
      <c r="B1626" s="8">
        <v>2021</v>
      </c>
      <c r="C1626" s="8" t="s">
        <v>10</v>
      </c>
      <c r="D1626" s="8" t="s">
        <v>33</v>
      </c>
      <c r="E1626" s="8" t="s">
        <v>36</v>
      </c>
      <c r="F1626" s="15">
        <v>0</v>
      </c>
      <c r="G1626" s="15"/>
      <c r="H1626" s="26"/>
      <c r="J1626" s="46" t="e">
        <f>+IF(A1626=#REF!,"si","no")</f>
        <v>#REF!</v>
      </c>
    </row>
    <row r="1627" spans="1:10" x14ac:dyDescent="0.2">
      <c r="A1627" s="8" t="s">
        <v>45</v>
      </c>
      <c r="B1627" s="8">
        <v>2021</v>
      </c>
      <c r="C1627" s="8" t="s">
        <v>10</v>
      </c>
      <c r="D1627" s="8" t="s">
        <v>33</v>
      </c>
      <c r="E1627" s="8" t="s">
        <v>42</v>
      </c>
      <c r="F1627" s="15">
        <v>2.1783494699999997</v>
      </c>
      <c r="G1627" s="15"/>
      <c r="H1627" s="26"/>
      <c r="J1627" s="46" t="e">
        <f>+IF(A1627=#REF!,"si","no")</f>
        <v>#REF!</v>
      </c>
    </row>
    <row r="1628" spans="1:10" x14ac:dyDescent="0.2">
      <c r="A1628" s="8" t="s">
        <v>45</v>
      </c>
      <c r="B1628" s="8">
        <v>2021</v>
      </c>
      <c r="C1628" s="8" t="s">
        <v>10</v>
      </c>
      <c r="D1628" s="8" t="s">
        <v>33</v>
      </c>
      <c r="E1628" s="8" t="s">
        <v>40</v>
      </c>
      <c r="F1628" s="15">
        <v>205.94181218999995</v>
      </c>
      <c r="G1628" s="15"/>
      <c r="H1628" s="26"/>
      <c r="J1628" s="46" t="e">
        <f>+IF(A1628=#REF!,"si","no")</f>
        <v>#REF!</v>
      </c>
    </row>
    <row r="1629" spans="1:10" x14ac:dyDescent="0.2">
      <c r="A1629" s="8" t="s">
        <v>45</v>
      </c>
      <c r="B1629" s="8">
        <v>2008</v>
      </c>
      <c r="C1629" s="8" t="s">
        <v>10</v>
      </c>
      <c r="D1629" s="8" t="s">
        <v>37</v>
      </c>
      <c r="E1629" s="8" t="s">
        <v>40</v>
      </c>
      <c r="F1629" s="15">
        <v>0</v>
      </c>
      <c r="G1629" s="15">
        <v>0</v>
      </c>
      <c r="H1629" s="26">
        <v>0</v>
      </c>
      <c r="J1629" s="46" t="e">
        <f>+IF(A1629=#REF!,"si","no")</f>
        <v>#REF!</v>
      </c>
    </row>
    <row r="1630" spans="1:10" x14ac:dyDescent="0.2">
      <c r="A1630" s="8" t="s">
        <v>45</v>
      </c>
      <c r="B1630" s="8">
        <v>2009</v>
      </c>
      <c r="C1630" s="8" t="s">
        <v>10</v>
      </c>
      <c r="D1630" s="8" t="s">
        <v>37</v>
      </c>
      <c r="E1630" s="8" t="s">
        <v>40</v>
      </c>
      <c r="F1630" s="15">
        <v>2.6779870500000089</v>
      </c>
      <c r="G1630" s="15">
        <v>2.6779870500000089</v>
      </c>
      <c r="H1630" s="26">
        <v>4.2834301023201059E-3</v>
      </c>
      <c r="J1630" s="46" t="e">
        <f>+IF(A1630=#REF!,"si","no")</f>
        <v>#REF!</v>
      </c>
    </row>
    <row r="1631" spans="1:10" x14ac:dyDescent="0.2">
      <c r="A1631" s="8" t="s">
        <v>45</v>
      </c>
      <c r="B1631" s="8">
        <v>2010</v>
      </c>
      <c r="C1631" s="8" t="s">
        <v>10</v>
      </c>
      <c r="D1631" s="8" t="s">
        <v>37</v>
      </c>
      <c r="E1631" s="8" t="s">
        <v>40</v>
      </c>
      <c r="F1631" s="15">
        <v>3.1775988200000005</v>
      </c>
      <c r="G1631" s="15">
        <v>3.1775988200000005</v>
      </c>
      <c r="H1631" s="26">
        <v>4.5684451927340136E-3</v>
      </c>
      <c r="J1631" s="46" t="e">
        <f>+IF(A1631=#REF!,"si","no")</f>
        <v>#REF!</v>
      </c>
    </row>
    <row r="1632" spans="1:10" x14ac:dyDescent="0.2">
      <c r="A1632" s="8" t="s">
        <v>45</v>
      </c>
      <c r="B1632" s="8">
        <v>2011</v>
      </c>
      <c r="C1632" s="8" t="s">
        <v>10</v>
      </c>
      <c r="D1632" s="8" t="s">
        <v>37</v>
      </c>
      <c r="E1632" s="8" t="s">
        <v>40</v>
      </c>
      <c r="F1632" s="15">
        <v>3.0306020000000005</v>
      </c>
      <c r="G1632" s="15">
        <v>3.0306020000000005</v>
      </c>
      <c r="H1632" s="26">
        <v>3.8228172668819671E-3</v>
      </c>
      <c r="J1632" s="46" t="e">
        <f>+IF(A1632=#REF!,"si","no")</f>
        <v>#REF!</v>
      </c>
    </row>
    <row r="1633" spans="1:10" x14ac:dyDescent="0.2">
      <c r="A1633" s="8" t="s">
        <v>45</v>
      </c>
      <c r="B1633" s="8">
        <v>2012</v>
      </c>
      <c r="C1633" s="8" t="s">
        <v>10</v>
      </c>
      <c r="D1633" s="8" t="s">
        <v>37</v>
      </c>
      <c r="E1633" s="8" t="s">
        <v>40</v>
      </c>
      <c r="F1633" s="15">
        <v>0.24149605999999998</v>
      </c>
      <c r="G1633" s="15">
        <v>0.24149605999999998</v>
      </c>
      <c r="H1633" s="26">
        <v>2.7466285181985137E-4</v>
      </c>
      <c r="J1633" s="46" t="e">
        <f>+IF(A1633=#REF!,"si","no")</f>
        <v>#REF!</v>
      </c>
    </row>
    <row r="1634" spans="1:10" x14ac:dyDescent="0.2">
      <c r="A1634" s="8" t="s">
        <v>45</v>
      </c>
      <c r="B1634" s="8">
        <v>2013</v>
      </c>
      <c r="C1634" s="8" t="s">
        <v>10</v>
      </c>
      <c r="D1634" s="8" t="s">
        <v>37</v>
      </c>
      <c r="E1634" s="8" t="s">
        <v>40</v>
      </c>
      <c r="F1634" s="15">
        <v>1.87885E-2</v>
      </c>
      <c r="G1634" s="15">
        <v>1.87885E-2</v>
      </c>
      <c r="H1634" s="26">
        <v>1.9750412434464838E-5</v>
      </c>
      <c r="J1634" s="46" t="e">
        <f>+IF(A1634=#REF!,"si","no")</f>
        <v>#REF!</v>
      </c>
    </row>
    <row r="1635" spans="1:10" x14ac:dyDescent="0.2">
      <c r="A1635" s="8" t="s">
        <v>45</v>
      </c>
      <c r="B1635" s="8">
        <v>2014</v>
      </c>
      <c r="C1635" s="8" t="s">
        <v>10</v>
      </c>
      <c r="D1635" s="8" t="s">
        <v>37</v>
      </c>
      <c r="E1635" s="8" t="s">
        <v>40</v>
      </c>
      <c r="F1635" s="15">
        <v>0</v>
      </c>
      <c r="G1635" s="15">
        <v>0</v>
      </c>
      <c r="H1635" s="26">
        <v>0</v>
      </c>
      <c r="J1635" s="46" t="e">
        <f>+IF(A1635=#REF!,"si","no")</f>
        <v>#REF!</v>
      </c>
    </row>
    <row r="1636" spans="1:10" x14ac:dyDescent="0.2">
      <c r="A1636" s="8" t="s">
        <v>45</v>
      </c>
      <c r="B1636" s="8">
        <v>2015</v>
      </c>
      <c r="C1636" s="8" t="s">
        <v>10</v>
      </c>
      <c r="D1636" s="8" t="s">
        <v>37</v>
      </c>
      <c r="E1636" s="8" t="s">
        <v>40</v>
      </c>
      <c r="F1636" s="15">
        <v>0</v>
      </c>
      <c r="G1636" s="15">
        <v>0</v>
      </c>
      <c r="H1636" s="26">
        <v>0</v>
      </c>
      <c r="J1636" s="46" t="e">
        <f>+IF(A1636=#REF!,"si","no")</f>
        <v>#REF!</v>
      </c>
    </row>
    <row r="1637" spans="1:10" x14ac:dyDescent="0.2">
      <c r="A1637" s="8" t="s">
        <v>45</v>
      </c>
      <c r="B1637" s="8">
        <v>2016</v>
      </c>
      <c r="C1637" s="8" t="s">
        <v>10</v>
      </c>
      <c r="D1637" s="8" t="s">
        <v>37</v>
      </c>
      <c r="E1637" s="8" t="s">
        <v>40</v>
      </c>
      <c r="F1637" s="15">
        <v>0</v>
      </c>
      <c r="G1637" s="15">
        <v>0</v>
      </c>
      <c r="H1637" s="26">
        <v>0</v>
      </c>
      <c r="J1637" s="46" t="e">
        <f>+IF(A1637=#REF!,"si","no")</f>
        <v>#REF!</v>
      </c>
    </row>
    <row r="1638" spans="1:10" x14ac:dyDescent="0.2">
      <c r="A1638" s="8" t="s">
        <v>45</v>
      </c>
      <c r="B1638" s="8">
        <v>2017</v>
      </c>
      <c r="C1638" s="8" t="s">
        <v>10</v>
      </c>
      <c r="D1638" s="8" t="s">
        <v>37</v>
      </c>
      <c r="E1638" s="8" t="s">
        <v>40</v>
      </c>
      <c r="F1638" s="15">
        <v>0</v>
      </c>
      <c r="G1638" s="15">
        <v>0</v>
      </c>
      <c r="H1638" s="26">
        <v>0</v>
      </c>
      <c r="J1638" s="46" t="e">
        <f>+IF(A1638=#REF!,"si","no")</f>
        <v>#REF!</v>
      </c>
    </row>
    <row r="1639" spans="1:10" x14ac:dyDescent="0.2">
      <c r="A1639" s="8" t="s">
        <v>45</v>
      </c>
      <c r="B1639" s="8">
        <v>2018</v>
      </c>
      <c r="C1639" s="8" t="s">
        <v>10</v>
      </c>
      <c r="D1639" s="8" t="s">
        <v>37</v>
      </c>
      <c r="E1639" s="8" t="s">
        <v>40</v>
      </c>
      <c r="F1639" s="15">
        <v>0</v>
      </c>
      <c r="G1639" s="15"/>
      <c r="H1639" s="26"/>
      <c r="J1639" s="46" t="e">
        <f>+IF(A1639=#REF!,"si","no")</f>
        <v>#REF!</v>
      </c>
    </row>
    <row r="1640" spans="1:10" x14ac:dyDescent="0.2">
      <c r="A1640" s="8" t="s">
        <v>45</v>
      </c>
      <c r="B1640" s="8">
        <v>2019</v>
      </c>
      <c r="C1640" s="8" t="s">
        <v>10</v>
      </c>
      <c r="D1640" s="8" t="s">
        <v>37</v>
      </c>
      <c r="E1640" s="8" t="s">
        <v>40</v>
      </c>
      <c r="F1640" s="15">
        <v>0</v>
      </c>
      <c r="G1640" s="15"/>
      <c r="H1640" s="26"/>
      <c r="J1640" s="46" t="e">
        <f>+IF(A1640=#REF!,"si","no")</f>
        <v>#REF!</v>
      </c>
    </row>
    <row r="1641" spans="1:10" x14ac:dyDescent="0.2">
      <c r="A1641" s="8" t="s">
        <v>45</v>
      </c>
      <c r="B1641" s="8">
        <v>2020</v>
      </c>
      <c r="C1641" s="8" t="s">
        <v>10</v>
      </c>
      <c r="D1641" s="8" t="s">
        <v>37</v>
      </c>
      <c r="E1641" s="8" t="s">
        <v>40</v>
      </c>
      <c r="F1641" s="15">
        <v>0</v>
      </c>
      <c r="G1641" s="15"/>
      <c r="H1641" s="26"/>
      <c r="J1641" s="46" t="e">
        <f>+IF(A1641=#REF!,"si","no")</f>
        <v>#REF!</v>
      </c>
    </row>
    <row r="1642" spans="1:10" x14ac:dyDescent="0.2">
      <c r="A1642" s="8" t="s">
        <v>45</v>
      </c>
      <c r="B1642" s="8">
        <v>2021</v>
      </c>
      <c r="C1642" s="8" t="s">
        <v>10</v>
      </c>
      <c r="D1642" s="8" t="s">
        <v>37</v>
      </c>
      <c r="E1642" s="8" t="s">
        <v>40</v>
      </c>
      <c r="F1642" s="15">
        <v>0</v>
      </c>
      <c r="G1642" s="15"/>
      <c r="H1642" s="26"/>
      <c r="J1642" s="46" t="e">
        <f>+IF(A1642=#REF!,"si","no")</f>
        <v>#REF!</v>
      </c>
    </row>
    <row r="1643" spans="1:10" x14ac:dyDescent="0.2">
      <c r="A1643" s="8" t="s">
        <v>16</v>
      </c>
      <c r="B1643" s="8">
        <v>2008</v>
      </c>
      <c r="C1643" s="8" t="s">
        <v>10</v>
      </c>
      <c r="D1643" s="8" t="s">
        <v>41</v>
      </c>
      <c r="E1643" s="8" t="s">
        <v>40</v>
      </c>
      <c r="F1643" s="8">
        <v>303.80454986999996</v>
      </c>
      <c r="G1643" s="8">
        <v>303.80454986999996</v>
      </c>
      <c r="H1643" s="8">
        <v>1.6890335868475186</v>
      </c>
      <c r="J1643" s="46" t="e">
        <f>+IF(A1643=#REF!,"si","no")</f>
        <v>#REF!</v>
      </c>
    </row>
    <row r="1644" spans="1:10" x14ac:dyDescent="0.2">
      <c r="A1644" s="8" t="s">
        <v>16</v>
      </c>
      <c r="B1644" s="8">
        <v>2009</v>
      </c>
      <c r="C1644" s="8" t="s">
        <v>10</v>
      </c>
      <c r="D1644" s="8" t="s">
        <v>41</v>
      </c>
      <c r="E1644" s="8" t="s">
        <v>40</v>
      </c>
      <c r="F1644" s="8">
        <v>313.04573981999999</v>
      </c>
      <c r="G1644" s="8">
        <v>313.04573981999999</v>
      </c>
      <c r="H1644" s="8">
        <v>1.7785056760659894</v>
      </c>
      <c r="J1644" s="46" t="e">
        <f>+IF(A1644=#REF!,"si","no")</f>
        <v>#REF!</v>
      </c>
    </row>
    <row r="1645" spans="1:10" x14ac:dyDescent="0.2">
      <c r="A1645" s="8" t="s">
        <v>16</v>
      </c>
      <c r="B1645" s="8">
        <v>2010</v>
      </c>
      <c r="C1645" s="8" t="s">
        <v>10</v>
      </c>
      <c r="D1645" s="8" t="s">
        <v>41</v>
      </c>
      <c r="E1645" s="8" t="s">
        <v>40</v>
      </c>
      <c r="F1645" s="8">
        <v>251.60734897</v>
      </c>
      <c r="G1645" s="8">
        <v>251.60734897</v>
      </c>
      <c r="H1645" s="8">
        <v>1.3638790483855581</v>
      </c>
      <c r="J1645" s="46" t="e">
        <f>+IF(A1645=#REF!,"si","no")</f>
        <v>#REF!</v>
      </c>
    </row>
    <row r="1646" spans="1:10" x14ac:dyDescent="0.2">
      <c r="A1646" s="8" t="s">
        <v>16</v>
      </c>
      <c r="B1646" s="8">
        <v>2011</v>
      </c>
      <c r="C1646" s="8" t="s">
        <v>10</v>
      </c>
      <c r="D1646" s="8" t="s">
        <v>41</v>
      </c>
      <c r="E1646" s="8" t="s">
        <v>40</v>
      </c>
      <c r="F1646" s="8">
        <v>280.59214662900001</v>
      </c>
      <c r="G1646" s="8">
        <v>280.59214662900001</v>
      </c>
      <c r="H1646" s="8">
        <v>1.3833323768607291</v>
      </c>
      <c r="J1646" s="46" t="e">
        <f>+IF(A1646=#REF!,"si","no")</f>
        <v>#REF!</v>
      </c>
    </row>
    <row r="1647" spans="1:10" x14ac:dyDescent="0.2">
      <c r="A1647" s="8" t="s">
        <v>16</v>
      </c>
      <c r="B1647" s="8">
        <v>2012</v>
      </c>
      <c r="C1647" s="8" t="s">
        <v>10</v>
      </c>
      <c r="D1647" s="8" t="s">
        <v>41</v>
      </c>
      <c r="E1647" s="8" t="s">
        <v>40</v>
      </c>
      <c r="F1647" s="8">
        <v>400.47172828000004</v>
      </c>
      <c r="G1647" s="8">
        <v>400.47172828000004</v>
      </c>
      <c r="H1647" s="8">
        <v>1.8725748756400913</v>
      </c>
      <c r="J1647" s="46" t="e">
        <f>+IF(A1647=#REF!,"si","no")</f>
        <v>#REF!</v>
      </c>
    </row>
    <row r="1648" spans="1:10" x14ac:dyDescent="0.2">
      <c r="A1648" s="8" t="s">
        <v>16</v>
      </c>
      <c r="B1648" s="8">
        <v>2013</v>
      </c>
      <c r="C1648" s="8" t="s">
        <v>10</v>
      </c>
      <c r="D1648" s="8" t="s">
        <v>41</v>
      </c>
      <c r="E1648" s="8" t="s">
        <v>40</v>
      </c>
      <c r="F1648" s="8">
        <v>365.43211323000003</v>
      </c>
      <c r="G1648" s="8">
        <v>365.43211323000003</v>
      </c>
      <c r="H1648" s="8">
        <v>1.6617377283366155</v>
      </c>
      <c r="J1648" s="46" t="e">
        <f>+IF(A1648=#REF!,"si","no")</f>
        <v>#REF!</v>
      </c>
    </row>
    <row r="1649" spans="1:10" x14ac:dyDescent="0.2">
      <c r="A1649" s="8" t="s">
        <v>16</v>
      </c>
      <c r="B1649" s="8">
        <v>2014</v>
      </c>
      <c r="C1649" s="8" t="s">
        <v>10</v>
      </c>
      <c r="D1649" s="8" t="s">
        <v>41</v>
      </c>
      <c r="E1649" s="8" t="s">
        <v>40</v>
      </c>
      <c r="F1649" s="8">
        <v>253.18238883000004</v>
      </c>
      <c r="G1649" s="8">
        <v>253.18238883000004</v>
      </c>
      <c r="H1649" s="8">
        <v>1.1205997218863109</v>
      </c>
      <c r="J1649" s="46" t="e">
        <f>+IF(A1649=#REF!,"si","no")</f>
        <v>#REF!</v>
      </c>
    </row>
    <row r="1650" spans="1:10" x14ac:dyDescent="0.2">
      <c r="A1650" s="8" t="s">
        <v>16</v>
      </c>
      <c r="B1650" s="8">
        <v>2015</v>
      </c>
      <c r="C1650" s="8" t="s">
        <v>10</v>
      </c>
      <c r="D1650" s="8" t="s">
        <v>41</v>
      </c>
      <c r="E1650" s="8" t="s">
        <v>40</v>
      </c>
      <c r="F1650" s="8">
        <v>305.37530521999997</v>
      </c>
      <c r="G1650" s="8">
        <v>305.37530521999997</v>
      </c>
      <c r="H1650" s="8">
        <v>1.3028936134285756</v>
      </c>
      <c r="J1650" s="46" t="e">
        <f>+IF(A1650=#REF!,"si","no")</f>
        <v>#REF!</v>
      </c>
    </row>
    <row r="1651" spans="1:10" x14ac:dyDescent="0.2">
      <c r="A1651" s="8" t="s">
        <v>16</v>
      </c>
      <c r="B1651" s="8">
        <v>2016</v>
      </c>
      <c r="C1651" s="8" t="s">
        <v>10</v>
      </c>
      <c r="D1651" s="8" t="s">
        <v>41</v>
      </c>
      <c r="E1651" s="8" t="s">
        <v>40</v>
      </c>
      <c r="F1651" s="8">
        <v>280.17163904999995</v>
      </c>
      <c r="G1651" s="8">
        <v>280.17163904999995</v>
      </c>
      <c r="H1651" s="8">
        <v>1.1581441830362744</v>
      </c>
      <c r="J1651" s="46" t="e">
        <f>+IF(A1651=#REF!,"si","no")</f>
        <v>#REF!</v>
      </c>
    </row>
    <row r="1652" spans="1:10" x14ac:dyDescent="0.2">
      <c r="A1652" s="8" t="s">
        <v>16</v>
      </c>
      <c r="B1652" s="8">
        <v>2017</v>
      </c>
      <c r="C1652" s="8" t="s">
        <v>10</v>
      </c>
      <c r="D1652" s="8" t="s">
        <v>41</v>
      </c>
      <c r="E1652" s="8" t="s">
        <v>40</v>
      </c>
      <c r="F1652" s="8">
        <v>270.89624867999999</v>
      </c>
      <c r="G1652" s="8">
        <v>270.89624867999999</v>
      </c>
      <c r="H1652" s="8">
        <v>1.0844877060866254</v>
      </c>
      <c r="J1652" s="46" t="e">
        <f>+IF(A1652=#REF!,"si","no")</f>
        <v>#REF!</v>
      </c>
    </row>
    <row r="1653" spans="1:10" x14ac:dyDescent="0.2">
      <c r="A1653" s="8" t="s">
        <v>16</v>
      </c>
      <c r="B1653" s="8">
        <v>2018</v>
      </c>
      <c r="C1653" s="8" t="s">
        <v>10</v>
      </c>
      <c r="D1653" s="8" t="s">
        <v>41</v>
      </c>
      <c r="E1653" s="8" t="s">
        <v>40</v>
      </c>
      <c r="F1653" s="8">
        <v>341.91107354999997</v>
      </c>
      <c r="G1653" s="8">
        <v>341.91107354999997</v>
      </c>
      <c r="H1653" s="8">
        <v>1.3091313662342507</v>
      </c>
      <c r="J1653" s="46" t="e">
        <f>+IF(A1653=#REF!,"si","no")</f>
        <v>#REF!</v>
      </c>
    </row>
    <row r="1654" spans="1:10" x14ac:dyDescent="0.2">
      <c r="A1654" s="8" t="s">
        <v>16</v>
      </c>
      <c r="B1654" s="8">
        <v>2019</v>
      </c>
      <c r="C1654" s="8" t="s">
        <v>10</v>
      </c>
      <c r="D1654" s="8" t="s">
        <v>41</v>
      </c>
      <c r="E1654" s="8" t="s">
        <v>40</v>
      </c>
      <c r="F1654" s="8">
        <v>296.28008679999994</v>
      </c>
      <c r="G1654" s="8">
        <v>296.28008679999994</v>
      </c>
      <c r="H1654" s="8">
        <v>1.0964142101090184</v>
      </c>
      <c r="J1654" s="46" t="e">
        <f>+IF(A1654=#REF!,"si","no")</f>
        <v>#REF!</v>
      </c>
    </row>
    <row r="1655" spans="1:10" x14ac:dyDescent="0.2">
      <c r="A1655" s="8" t="s">
        <v>16</v>
      </c>
      <c r="B1655" s="8">
        <v>2020</v>
      </c>
      <c r="C1655" s="8" t="s">
        <v>10</v>
      </c>
      <c r="D1655" s="8" t="s">
        <v>41</v>
      </c>
      <c r="E1655" s="8" t="s">
        <v>40</v>
      </c>
      <c r="F1655" s="8">
        <v>342.79366838999999</v>
      </c>
      <c r="G1655" s="8">
        <v>342.79366838999999</v>
      </c>
      <c r="H1655" s="8">
        <v>1.3912803440681982</v>
      </c>
      <c r="J1655" s="46" t="e">
        <f>+IF(A1655=#REF!,"si","no")</f>
        <v>#REF!</v>
      </c>
    </row>
    <row r="1656" spans="1:10" x14ac:dyDescent="0.2">
      <c r="A1656" s="8" t="s">
        <v>16</v>
      </c>
      <c r="B1656" s="8">
        <v>2021</v>
      </c>
      <c r="C1656" s="8" t="s">
        <v>10</v>
      </c>
      <c r="D1656" s="8" t="s">
        <v>41</v>
      </c>
      <c r="E1656" s="8" t="s">
        <v>40</v>
      </c>
      <c r="F1656" s="8">
        <v>476.75198138999997</v>
      </c>
      <c r="G1656" s="8">
        <v>476.75198138999997</v>
      </c>
      <c r="H1656" s="8">
        <v>1.707075269944142</v>
      </c>
      <c r="J1656" s="46" t="e">
        <f>+IF(A1656=#REF!,"si","no")</f>
        <v>#REF!</v>
      </c>
    </row>
    <row r="1657" spans="1:10" x14ac:dyDescent="0.2">
      <c r="A1657" s="8" t="s">
        <v>16</v>
      </c>
      <c r="B1657" s="8">
        <v>2022</v>
      </c>
      <c r="C1657" s="8" t="s">
        <v>10</v>
      </c>
      <c r="D1657" s="8" t="s">
        <v>41</v>
      </c>
      <c r="E1657" s="8" t="s">
        <v>40</v>
      </c>
      <c r="F1657" s="8">
        <v>817.68058354000004</v>
      </c>
      <c r="G1657" s="8">
        <v>817.68058354000004</v>
      </c>
      <c r="H1657" s="8">
        <v>2.5561368859592637</v>
      </c>
      <c r="J1657" s="46" t="e">
        <f>+IF(A1657=#REF!,"si","no")</f>
        <v>#REF!</v>
      </c>
    </row>
    <row r="1658" spans="1:10" x14ac:dyDescent="0.2">
      <c r="A1658" s="8" t="s">
        <v>16</v>
      </c>
      <c r="B1658" s="8">
        <v>2023</v>
      </c>
      <c r="C1658" s="8" t="s">
        <v>10</v>
      </c>
      <c r="D1658" s="8" t="s">
        <v>41</v>
      </c>
      <c r="E1658" s="8" t="s">
        <v>40</v>
      </c>
      <c r="F1658" s="8">
        <v>742.96653216999994</v>
      </c>
      <c r="G1658" s="8">
        <v>742.96653216999994</v>
      </c>
      <c r="H1658" s="8">
        <v>2.1841922392418538</v>
      </c>
      <c r="J1658" s="46" t="e">
        <f>+IF(A1658=#REF!,"si","no")</f>
        <v>#REF!</v>
      </c>
    </row>
    <row r="1659" spans="1:10" x14ac:dyDescent="0.2">
      <c r="A1659" s="8" t="s">
        <v>16</v>
      </c>
      <c r="B1659" s="8">
        <v>2008</v>
      </c>
      <c r="C1659" s="8" t="s">
        <v>10</v>
      </c>
      <c r="D1659" s="8" t="s">
        <v>25</v>
      </c>
      <c r="E1659" s="8" t="s">
        <v>26</v>
      </c>
      <c r="F1659" s="8">
        <v>32.08818891</v>
      </c>
      <c r="G1659" s="8">
        <v>32.08818891</v>
      </c>
      <c r="H1659" s="8">
        <v>0.17839768638517681</v>
      </c>
      <c r="J1659" s="46" t="e">
        <f>+IF(A1659=#REF!,"si","no")</f>
        <v>#REF!</v>
      </c>
    </row>
    <row r="1660" spans="1:10" x14ac:dyDescent="0.2">
      <c r="A1660" s="8" t="s">
        <v>16</v>
      </c>
      <c r="B1660" s="8">
        <v>2008</v>
      </c>
      <c r="C1660" s="8" t="s">
        <v>10</v>
      </c>
      <c r="D1660" s="8" t="s">
        <v>25</v>
      </c>
      <c r="E1660" s="8" t="s">
        <v>27</v>
      </c>
      <c r="F1660" s="8">
        <v>7.7139220000000002</v>
      </c>
      <c r="G1660" s="8">
        <v>7.7139220000000002</v>
      </c>
      <c r="H1660" s="8">
        <v>4.2886366744333534E-2</v>
      </c>
      <c r="J1660" s="46" t="e">
        <f>+IF(A1660=#REF!,"si","no")</f>
        <v>#REF!</v>
      </c>
    </row>
    <row r="1661" spans="1:10" x14ac:dyDescent="0.2">
      <c r="A1661" s="8" t="s">
        <v>16</v>
      </c>
      <c r="B1661" s="8">
        <v>2008</v>
      </c>
      <c r="C1661" s="8" t="s">
        <v>10</v>
      </c>
      <c r="D1661" s="8" t="s">
        <v>25</v>
      </c>
      <c r="E1661" s="8" t="s">
        <v>28</v>
      </c>
      <c r="F1661" s="8">
        <v>7.502434</v>
      </c>
      <c r="G1661" s="8">
        <v>7.502434</v>
      </c>
      <c r="H1661" s="8">
        <v>4.1710576798567212E-2</v>
      </c>
      <c r="J1661" s="46" t="e">
        <f>+IF(A1661=#REF!,"si","no")</f>
        <v>#REF!</v>
      </c>
    </row>
    <row r="1662" spans="1:10" x14ac:dyDescent="0.2">
      <c r="A1662" s="8" t="s">
        <v>16</v>
      </c>
      <c r="B1662" s="8">
        <v>2008</v>
      </c>
      <c r="C1662" s="8" t="s">
        <v>10</v>
      </c>
      <c r="D1662" s="8" t="s">
        <v>25</v>
      </c>
      <c r="E1662" s="8" t="s">
        <v>40</v>
      </c>
      <c r="F1662" s="8">
        <v>47.304544909999997</v>
      </c>
      <c r="G1662" s="8">
        <v>47.304544909999997</v>
      </c>
      <c r="H1662" s="8">
        <v>0.26299462992807759</v>
      </c>
      <c r="J1662" s="46" t="e">
        <f>+IF(A1662=#REF!,"si","no")</f>
        <v>#REF!</v>
      </c>
    </row>
    <row r="1663" spans="1:10" x14ac:dyDescent="0.2">
      <c r="A1663" s="8" t="s">
        <v>16</v>
      </c>
      <c r="B1663" s="8">
        <v>2009</v>
      </c>
      <c r="C1663" s="8" t="s">
        <v>10</v>
      </c>
      <c r="D1663" s="8" t="s">
        <v>25</v>
      </c>
      <c r="E1663" s="8" t="s">
        <v>26</v>
      </c>
      <c r="F1663" s="8">
        <v>18.419442100000001</v>
      </c>
      <c r="G1663" s="8">
        <v>18.419442100000001</v>
      </c>
      <c r="H1663" s="8">
        <v>0.10464631252817939</v>
      </c>
      <c r="J1663" s="46" t="e">
        <f>+IF(A1663=#REF!,"si","no")</f>
        <v>#REF!</v>
      </c>
    </row>
    <row r="1664" spans="1:10" x14ac:dyDescent="0.2">
      <c r="A1664" s="8" t="s">
        <v>16</v>
      </c>
      <c r="B1664" s="8">
        <v>2009</v>
      </c>
      <c r="C1664" s="8" t="s">
        <v>10</v>
      </c>
      <c r="D1664" s="8" t="s">
        <v>25</v>
      </c>
      <c r="E1664" s="8" t="s">
        <v>27</v>
      </c>
      <c r="F1664" s="8">
        <v>2.0295139999999998</v>
      </c>
      <c r="G1664" s="8">
        <v>2.0295139999999998</v>
      </c>
      <c r="H1664" s="8">
        <v>1.15302708502944E-2</v>
      </c>
      <c r="J1664" s="46" t="e">
        <f>+IF(A1664=#REF!,"si","no")</f>
        <v>#REF!</v>
      </c>
    </row>
    <row r="1665" spans="1:10" x14ac:dyDescent="0.2">
      <c r="A1665" s="8" t="s">
        <v>16</v>
      </c>
      <c r="B1665" s="8">
        <v>2009</v>
      </c>
      <c r="C1665" s="8" t="s">
        <v>10</v>
      </c>
      <c r="D1665" s="8" t="s">
        <v>25</v>
      </c>
      <c r="E1665" s="8" t="s">
        <v>28</v>
      </c>
      <c r="F1665" s="8">
        <v>1.419332</v>
      </c>
      <c r="G1665" s="8">
        <v>1.419332</v>
      </c>
      <c r="H1665" s="8">
        <v>8.0636459696705968E-3</v>
      </c>
      <c r="J1665" s="46" t="e">
        <f>+IF(A1665=#REF!,"si","no")</f>
        <v>#REF!</v>
      </c>
    </row>
    <row r="1666" spans="1:10" x14ac:dyDescent="0.2">
      <c r="A1666" s="8" t="s">
        <v>16</v>
      </c>
      <c r="B1666" s="8">
        <v>2009</v>
      </c>
      <c r="C1666" s="8" t="s">
        <v>10</v>
      </c>
      <c r="D1666" s="8" t="s">
        <v>25</v>
      </c>
      <c r="E1666" s="8" t="s">
        <v>40</v>
      </c>
      <c r="F1666" s="8">
        <v>21.868288100000001</v>
      </c>
      <c r="G1666" s="8">
        <v>21.868288100000001</v>
      </c>
      <c r="H1666" s="8">
        <v>0.12424022934814438</v>
      </c>
      <c r="J1666" s="46" t="e">
        <f>+IF(A1666=#REF!,"si","no")</f>
        <v>#REF!</v>
      </c>
    </row>
    <row r="1667" spans="1:10" x14ac:dyDescent="0.2">
      <c r="A1667" s="8" t="s">
        <v>16</v>
      </c>
      <c r="B1667" s="8">
        <v>2010</v>
      </c>
      <c r="C1667" s="8" t="s">
        <v>10</v>
      </c>
      <c r="D1667" s="8" t="s">
        <v>25</v>
      </c>
      <c r="E1667" s="8" t="s">
        <v>26</v>
      </c>
      <c r="F1667" s="8">
        <v>27.5377914</v>
      </c>
      <c r="G1667" s="8">
        <v>27.5377914</v>
      </c>
      <c r="H1667" s="8">
        <v>0.14927313086451299</v>
      </c>
      <c r="J1667" s="46" t="e">
        <f>+IF(A1667=#REF!,"si","no")</f>
        <v>#REF!</v>
      </c>
    </row>
    <row r="1668" spans="1:10" x14ac:dyDescent="0.2">
      <c r="A1668" s="8" t="s">
        <v>16</v>
      </c>
      <c r="B1668" s="8">
        <v>2010</v>
      </c>
      <c r="C1668" s="8" t="s">
        <v>10</v>
      </c>
      <c r="D1668" s="8" t="s">
        <v>25</v>
      </c>
      <c r="E1668" s="8" t="s">
        <v>27</v>
      </c>
      <c r="F1668" s="8">
        <v>5.5591679999999997</v>
      </c>
      <c r="G1668" s="8">
        <v>5.5591679999999997</v>
      </c>
      <c r="H1668" s="8">
        <v>3.0134385154860787E-2</v>
      </c>
      <c r="J1668" s="46" t="e">
        <f>+IF(A1668=#REF!,"si","no")</f>
        <v>#REF!</v>
      </c>
    </row>
    <row r="1669" spans="1:10" x14ac:dyDescent="0.2">
      <c r="A1669" s="8" t="s">
        <v>16</v>
      </c>
      <c r="B1669" s="8">
        <v>2010</v>
      </c>
      <c r="C1669" s="8" t="s">
        <v>10</v>
      </c>
      <c r="D1669" s="8" t="s">
        <v>25</v>
      </c>
      <c r="E1669" s="8" t="s">
        <v>28</v>
      </c>
      <c r="F1669" s="8">
        <v>7.3459999999999998E-2</v>
      </c>
      <c r="G1669" s="8">
        <v>7.3459999999999998E-2</v>
      </c>
      <c r="H1669" s="8">
        <v>3.9820202114346492E-4</v>
      </c>
      <c r="J1669" s="46" t="e">
        <f>+IF(A1669=#REF!,"si","no")</f>
        <v>#REF!</v>
      </c>
    </row>
    <row r="1670" spans="1:10" x14ac:dyDescent="0.2">
      <c r="A1670" s="8" t="s">
        <v>16</v>
      </c>
      <c r="B1670" s="8">
        <v>2010</v>
      </c>
      <c r="C1670" s="8" t="s">
        <v>10</v>
      </c>
      <c r="D1670" s="8" t="s">
        <v>25</v>
      </c>
      <c r="E1670" s="8" t="s">
        <v>40</v>
      </c>
      <c r="F1670" s="8">
        <v>33.1704194</v>
      </c>
      <c r="G1670" s="8">
        <v>33.1704194</v>
      </c>
      <c r="H1670" s="8">
        <v>0.17980571804051726</v>
      </c>
      <c r="J1670" s="46" t="e">
        <f>+IF(A1670=#REF!,"si","no")</f>
        <v>#REF!</v>
      </c>
    </row>
    <row r="1671" spans="1:10" x14ac:dyDescent="0.2">
      <c r="A1671" s="8" t="s">
        <v>16</v>
      </c>
      <c r="B1671" s="8">
        <v>2011</v>
      </c>
      <c r="C1671" s="8" t="s">
        <v>10</v>
      </c>
      <c r="D1671" s="8" t="s">
        <v>25</v>
      </c>
      <c r="E1671" s="8" t="s">
        <v>26</v>
      </c>
      <c r="F1671" s="8">
        <v>42.913312830000002</v>
      </c>
      <c r="G1671" s="8">
        <v>42.913312830000002</v>
      </c>
      <c r="H1671" s="8">
        <v>0.21156463482416135</v>
      </c>
      <c r="J1671" s="46" t="e">
        <f>+IF(A1671=#REF!,"si","no")</f>
        <v>#REF!</v>
      </c>
    </row>
    <row r="1672" spans="1:10" x14ac:dyDescent="0.2">
      <c r="A1672" s="8" t="s">
        <v>16</v>
      </c>
      <c r="B1672" s="8">
        <v>2011</v>
      </c>
      <c r="C1672" s="8" t="s">
        <v>10</v>
      </c>
      <c r="D1672" s="8" t="s">
        <v>25</v>
      </c>
      <c r="E1672" s="8" t="s">
        <v>27</v>
      </c>
      <c r="F1672" s="8">
        <v>15.267967000000001</v>
      </c>
      <c r="G1672" s="8">
        <v>15.267967000000001</v>
      </c>
      <c r="H1672" s="8">
        <v>7.527178979769171E-2</v>
      </c>
      <c r="J1672" s="46" t="e">
        <f>+IF(A1672=#REF!,"si","no")</f>
        <v>#REF!</v>
      </c>
    </row>
    <row r="1673" spans="1:10" x14ac:dyDescent="0.2">
      <c r="A1673" s="8" t="s">
        <v>16</v>
      </c>
      <c r="B1673" s="8">
        <v>2011</v>
      </c>
      <c r="C1673" s="8" t="s">
        <v>10</v>
      </c>
      <c r="D1673" s="8" t="s">
        <v>25</v>
      </c>
      <c r="E1673" s="8" t="s">
        <v>28</v>
      </c>
      <c r="F1673" s="8">
        <v>1.010181</v>
      </c>
      <c r="G1673" s="8">
        <v>1.010181</v>
      </c>
      <c r="H1673" s="8">
        <v>4.9802394706264424E-3</v>
      </c>
      <c r="J1673" s="46" t="e">
        <f>+IF(A1673=#REF!,"si","no")</f>
        <v>#REF!</v>
      </c>
    </row>
    <row r="1674" spans="1:10" x14ac:dyDescent="0.2">
      <c r="A1674" s="8" t="s">
        <v>16</v>
      </c>
      <c r="B1674" s="8">
        <v>2011</v>
      </c>
      <c r="C1674" s="8" t="s">
        <v>10</v>
      </c>
      <c r="D1674" s="8" t="s">
        <v>25</v>
      </c>
      <c r="E1674" s="8" t="s">
        <v>40</v>
      </c>
      <c r="F1674" s="8">
        <v>59.191460830000004</v>
      </c>
      <c r="G1674" s="8">
        <v>59.191460830000004</v>
      </c>
      <c r="H1674" s="8">
        <v>0.29181666409247953</v>
      </c>
      <c r="J1674" s="46" t="e">
        <f>+IF(A1674=#REF!,"si","no")</f>
        <v>#REF!</v>
      </c>
    </row>
    <row r="1675" spans="1:10" x14ac:dyDescent="0.2">
      <c r="A1675" s="8" t="s">
        <v>16</v>
      </c>
      <c r="B1675" s="8">
        <v>2012</v>
      </c>
      <c r="C1675" s="8" t="s">
        <v>10</v>
      </c>
      <c r="D1675" s="8" t="s">
        <v>25</v>
      </c>
      <c r="E1675" s="8" t="s">
        <v>26</v>
      </c>
      <c r="F1675" s="8">
        <v>52.322880099999999</v>
      </c>
      <c r="G1675" s="8">
        <v>52.322880099999999</v>
      </c>
      <c r="H1675" s="8">
        <v>0.24465774679576063</v>
      </c>
      <c r="J1675" s="46"/>
    </row>
    <row r="1676" spans="1:10" x14ac:dyDescent="0.2">
      <c r="A1676" s="8" t="s">
        <v>16</v>
      </c>
      <c r="B1676" s="8">
        <v>2012</v>
      </c>
      <c r="C1676" s="8" t="s">
        <v>10</v>
      </c>
      <c r="D1676" s="8" t="s">
        <v>25</v>
      </c>
      <c r="E1676" s="8" t="s">
        <v>27</v>
      </c>
      <c r="F1676" s="8">
        <v>2.9739550000000001</v>
      </c>
      <c r="G1676" s="8">
        <v>2.9739550000000001</v>
      </c>
      <c r="H1676" s="8">
        <v>1.3905983921018642E-2</v>
      </c>
      <c r="J1676" s="46"/>
    </row>
    <row r="1677" spans="1:10" x14ac:dyDescent="0.2">
      <c r="A1677" s="8" t="s">
        <v>16</v>
      </c>
      <c r="B1677" s="8">
        <v>2012</v>
      </c>
      <c r="C1677" s="8" t="s">
        <v>10</v>
      </c>
      <c r="D1677" s="8" t="s">
        <v>25</v>
      </c>
      <c r="E1677" s="8" t="s">
        <v>28</v>
      </c>
      <c r="F1677" s="8">
        <v>3.4126999999999998E-2</v>
      </c>
      <c r="G1677" s="8">
        <v>3.4126999999999998E-2</v>
      </c>
      <c r="H1677" s="8">
        <v>1.5957521659628446E-4</v>
      </c>
      <c r="J1677" s="46"/>
    </row>
    <row r="1678" spans="1:10" x14ac:dyDescent="0.2">
      <c r="A1678" s="8" t="s">
        <v>16</v>
      </c>
      <c r="B1678" s="8">
        <v>2012</v>
      </c>
      <c r="C1678" s="8" t="s">
        <v>10</v>
      </c>
      <c r="D1678" s="8" t="s">
        <v>25</v>
      </c>
      <c r="E1678" s="8" t="s">
        <v>40</v>
      </c>
      <c r="F1678" s="8">
        <v>55.330962099999994</v>
      </c>
      <c r="G1678" s="8">
        <v>55.330962099999994</v>
      </c>
      <c r="H1678" s="8">
        <v>0.25872330593337556</v>
      </c>
      <c r="J1678" s="46"/>
    </row>
    <row r="1679" spans="1:10" x14ac:dyDescent="0.2">
      <c r="A1679" s="8" t="s">
        <v>16</v>
      </c>
      <c r="B1679" s="8">
        <v>2013</v>
      </c>
      <c r="C1679" s="8" t="s">
        <v>10</v>
      </c>
      <c r="D1679" s="8" t="s">
        <v>25</v>
      </c>
      <c r="E1679" s="8" t="s">
        <v>26</v>
      </c>
      <c r="F1679" s="8">
        <v>25.704727330000001</v>
      </c>
      <c r="G1679" s="8">
        <v>25.704727330000001</v>
      </c>
      <c r="H1679" s="8">
        <v>0.11688768899733272</v>
      </c>
      <c r="J1679" s="46"/>
    </row>
    <row r="1680" spans="1:10" x14ac:dyDescent="0.2">
      <c r="A1680" s="8" t="s">
        <v>16</v>
      </c>
      <c r="B1680" s="8">
        <v>2013</v>
      </c>
      <c r="C1680" s="8" t="s">
        <v>10</v>
      </c>
      <c r="D1680" s="8" t="s">
        <v>25</v>
      </c>
      <c r="E1680" s="8" t="s">
        <v>27</v>
      </c>
      <c r="F1680" s="8">
        <v>3.3939089999999998</v>
      </c>
      <c r="G1680" s="8">
        <v>3.3939089999999998</v>
      </c>
      <c r="H1680" s="8">
        <v>1.5433199293822208E-2</v>
      </c>
      <c r="J1680" s="46"/>
    </row>
    <row r="1681" spans="1:10" x14ac:dyDescent="0.2">
      <c r="A1681" s="8" t="s">
        <v>16</v>
      </c>
      <c r="B1681" s="8">
        <v>2013</v>
      </c>
      <c r="C1681" s="8" t="s">
        <v>10</v>
      </c>
      <c r="D1681" s="8" t="s">
        <v>25</v>
      </c>
      <c r="E1681" s="8" t="s">
        <v>28</v>
      </c>
      <c r="F1681" s="8"/>
      <c r="G1681" s="8"/>
      <c r="H1681" s="8"/>
      <c r="J1681" s="46"/>
    </row>
    <row r="1682" spans="1:10" x14ac:dyDescent="0.2">
      <c r="A1682" s="8" t="s">
        <v>16</v>
      </c>
      <c r="B1682" s="8">
        <v>2013</v>
      </c>
      <c r="C1682" s="8" t="s">
        <v>10</v>
      </c>
      <c r="D1682" s="8" t="s">
        <v>25</v>
      </c>
      <c r="E1682" s="8" t="s">
        <v>40</v>
      </c>
      <c r="F1682" s="8">
        <v>29.098636330000001</v>
      </c>
      <c r="G1682" s="8">
        <v>29.098636330000001</v>
      </c>
      <c r="H1682" s="8">
        <v>0.13232088829115493</v>
      </c>
      <c r="J1682" s="46"/>
    </row>
    <row r="1683" spans="1:10" x14ac:dyDescent="0.2">
      <c r="A1683" s="8" t="s">
        <v>16</v>
      </c>
      <c r="B1683" s="8">
        <v>2014</v>
      </c>
      <c r="C1683" s="8" t="s">
        <v>10</v>
      </c>
      <c r="D1683" s="8" t="s">
        <v>25</v>
      </c>
      <c r="E1683" s="8" t="s">
        <v>26</v>
      </c>
      <c r="F1683" s="8">
        <v>24.54519475</v>
      </c>
      <c r="G1683" s="8">
        <v>24.54519475</v>
      </c>
      <c r="H1683" s="8">
        <v>0.10863843467787118</v>
      </c>
      <c r="J1683" s="46"/>
    </row>
    <row r="1684" spans="1:10" x14ac:dyDescent="0.2">
      <c r="A1684" s="8" t="s">
        <v>16</v>
      </c>
      <c r="B1684" s="8">
        <v>2014</v>
      </c>
      <c r="C1684" s="8" t="s">
        <v>10</v>
      </c>
      <c r="D1684" s="8" t="s">
        <v>25</v>
      </c>
      <c r="E1684" s="8" t="s">
        <v>27</v>
      </c>
      <c r="F1684" s="8">
        <v>4.4631095099999998</v>
      </c>
      <c r="G1684" s="8">
        <v>4.4631095099999998</v>
      </c>
      <c r="H1684" s="8">
        <v>1.9753977750057192E-2</v>
      </c>
      <c r="J1684" s="46"/>
    </row>
    <row r="1685" spans="1:10" x14ac:dyDescent="0.2">
      <c r="A1685" s="8" t="s">
        <v>16</v>
      </c>
      <c r="B1685" s="8">
        <v>2014</v>
      </c>
      <c r="C1685" s="8" t="s">
        <v>10</v>
      </c>
      <c r="D1685" s="8" t="s">
        <v>25</v>
      </c>
      <c r="E1685" s="8" t="s">
        <v>28</v>
      </c>
      <c r="F1685" s="8">
        <v>0.54674546999999996</v>
      </c>
      <c r="G1685" s="8">
        <v>0.54674546999999996</v>
      </c>
      <c r="H1685" s="8">
        <v>2.4199266957544495E-3</v>
      </c>
      <c r="J1685" s="46" t="e">
        <f>+IF(A1685=#REF!,"si","no")</f>
        <v>#REF!</v>
      </c>
    </row>
    <row r="1686" spans="1:10" x14ac:dyDescent="0.2">
      <c r="A1686" s="8" t="s">
        <v>16</v>
      </c>
      <c r="B1686" s="8">
        <v>2014</v>
      </c>
      <c r="C1686" s="8" t="s">
        <v>10</v>
      </c>
      <c r="D1686" s="8" t="s">
        <v>25</v>
      </c>
      <c r="E1686" s="8" t="s">
        <v>40</v>
      </c>
      <c r="F1686" s="8">
        <v>29.55504973</v>
      </c>
      <c r="G1686" s="8">
        <v>29.55504973</v>
      </c>
      <c r="H1686" s="8">
        <v>0.13081233912368281</v>
      </c>
      <c r="J1686" s="46" t="e">
        <f>+IF(A1686=#REF!,"si","no")</f>
        <v>#REF!</v>
      </c>
    </row>
    <row r="1687" spans="1:10" x14ac:dyDescent="0.2">
      <c r="A1687" s="8" t="s">
        <v>16</v>
      </c>
      <c r="B1687" s="8">
        <v>2015</v>
      </c>
      <c r="C1687" s="8" t="s">
        <v>10</v>
      </c>
      <c r="D1687" s="8" t="s">
        <v>25</v>
      </c>
      <c r="E1687" s="8" t="s">
        <v>26</v>
      </c>
      <c r="F1687" s="8">
        <v>29.748170229999999</v>
      </c>
      <c r="G1687" s="8">
        <v>29.748170229999999</v>
      </c>
      <c r="H1687" s="8">
        <v>0.12692153013463334</v>
      </c>
      <c r="J1687" s="46" t="e">
        <f>+IF(A1687=#REF!,"si","no")</f>
        <v>#REF!</v>
      </c>
    </row>
    <row r="1688" spans="1:10" x14ac:dyDescent="0.2">
      <c r="A1688" s="8" t="s">
        <v>16</v>
      </c>
      <c r="B1688" s="8">
        <v>2015</v>
      </c>
      <c r="C1688" s="8" t="s">
        <v>10</v>
      </c>
      <c r="D1688" s="8" t="s">
        <v>25</v>
      </c>
      <c r="E1688" s="8" t="s">
        <v>27</v>
      </c>
      <c r="F1688" s="8">
        <v>2.04473671</v>
      </c>
      <c r="G1688" s="8">
        <v>2.04473671</v>
      </c>
      <c r="H1688" s="8">
        <v>8.7239352857386172E-3</v>
      </c>
      <c r="J1688" s="46" t="e">
        <f>+IF(A1688=#REF!,"si","no")</f>
        <v>#REF!</v>
      </c>
    </row>
    <row r="1689" spans="1:10" x14ac:dyDescent="0.2">
      <c r="A1689" s="8" t="s">
        <v>16</v>
      </c>
      <c r="B1689" s="8">
        <v>2015</v>
      </c>
      <c r="C1689" s="8" t="s">
        <v>10</v>
      </c>
      <c r="D1689" s="8" t="s">
        <v>25</v>
      </c>
      <c r="E1689" s="8" t="s">
        <v>28</v>
      </c>
      <c r="F1689" s="8">
        <v>0.30647447999999999</v>
      </c>
      <c r="G1689" s="8">
        <v>0.30647447999999999</v>
      </c>
      <c r="H1689" s="8">
        <v>1.3075832781670918E-3</v>
      </c>
      <c r="J1689" s="46" t="e">
        <f>+IF(A1689=#REF!,"si","no")</f>
        <v>#REF!</v>
      </c>
    </row>
    <row r="1690" spans="1:10" x14ac:dyDescent="0.2">
      <c r="A1690" s="8" t="s">
        <v>16</v>
      </c>
      <c r="B1690" s="8">
        <v>2015</v>
      </c>
      <c r="C1690" s="8" t="s">
        <v>10</v>
      </c>
      <c r="D1690" s="8" t="s">
        <v>25</v>
      </c>
      <c r="E1690" s="8" t="s">
        <v>40</v>
      </c>
      <c r="F1690" s="8">
        <v>32.09938142</v>
      </c>
      <c r="G1690" s="8">
        <v>32.09938142</v>
      </c>
      <c r="H1690" s="8">
        <v>0.13695304869853905</v>
      </c>
      <c r="J1690" s="46" t="e">
        <f>+IF(A1690=#REF!,"si","no")</f>
        <v>#REF!</v>
      </c>
    </row>
    <row r="1691" spans="1:10" x14ac:dyDescent="0.2">
      <c r="A1691" s="8" t="s">
        <v>16</v>
      </c>
      <c r="B1691" s="8">
        <v>2016</v>
      </c>
      <c r="C1691" s="8" t="s">
        <v>10</v>
      </c>
      <c r="D1691" s="8" t="s">
        <v>25</v>
      </c>
      <c r="E1691" s="8" t="s">
        <v>26</v>
      </c>
      <c r="F1691" s="8">
        <v>13.40643339</v>
      </c>
      <c r="G1691" s="8">
        <v>13.40643339</v>
      </c>
      <c r="H1691" s="8">
        <v>5.5418110478772889E-2</v>
      </c>
      <c r="J1691" s="46" t="e">
        <f>+IF(A1691=#REF!,"si","no")</f>
        <v>#REF!</v>
      </c>
    </row>
    <row r="1692" spans="1:10" x14ac:dyDescent="0.2">
      <c r="A1692" s="8" t="s">
        <v>16</v>
      </c>
      <c r="B1692" s="8">
        <v>2016</v>
      </c>
      <c r="C1692" s="8" t="s">
        <v>10</v>
      </c>
      <c r="D1692" s="8" t="s">
        <v>25</v>
      </c>
      <c r="E1692" s="8" t="s">
        <v>27</v>
      </c>
      <c r="F1692" s="8">
        <v>1.60384978</v>
      </c>
      <c r="G1692" s="8">
        <v>1.60384978</v>
      </c>
      <c r="H1692" s="8">
        <v>6.6298262717430769E-3</v>
      </c>
      <c r="J1692" s="46" t="e">
        <f>+IF(A1692=#REF!,"si","no")</f>
        <v>#REF!</v>
      </c>
    </row>
    <row r="1693" spans="1:10" x14ac:dyDescent="0.2">
      <c r="A1693" s="8" t="s">
        <v>16</v>
      </c>
      <c r="B1693" s="8">
        <v>2016</v>
      </c>
      <c r="C1693" s="8" t="s">
        <v>10</v>
      </c>
      <c r="D1693" s="8" t="s">
        <v>25</v>
      </c>
      <c r="E1693" s="8" t="s">
        <v>28</v>
      </c>
      <c r="F1693" s="8">
        <v>0.37482135</v>
      </c>
      <c r="G1693" s="8">
        <v>0.37482135</v>
      </c>
      <c r="H1693" s="8">
        <v>1.549397246817097E-3</v>
      </c>
      <c r="J1693" s="46" t="e">
        <f>+IF(A1693=#REF!,"si","no")</f>
        <v>#REF!</v>
      </c>
    </row>
    <row r="1694" spans="1:10" x14ac:dyDescent="0.2">
      <c r="A1694" s="8" t="s">
        <v>16</v>
      </c>
      <c r="B1694" s="8">
        <v>2016</v>
      </c>
      <c r="C1694" s="8" t="s">
        <v>10</v>
      </c>
      <c r="D1694" s="8" t="s">
        <v>25</v>
      </c>
      <c r="E1694" s="8" t="s">
        <v>40</v>
      </c>
      <c r="F1694" s="8">
        <v>15.385104520000001</v>
      </c>
      <c r="G1694" s="8">
        <v>15.385104520000001</v>
      </c>
      <c r="H1694" s="8">
        <v>6.3597333997333069E-2</v>
      </c>
      <c r="J1694" s="46" t="e">
        <f>+IF(A1694=#REF!,"si","no")</f>
        <v>#REF!</v>
      </c>
    </row>
    <row r="1695" spans="1:10" x14ac:dyDescent="0.2">
      <c r="A1695" s="8" t="s">
        <v>16</v>
      </c>
      <c r="B1695" s="8">
        <v>2017</v>
      </c>
      <c r="C1695" s="8" t="s">
        <v>10</v>
      </c>
      <c r="D1695" s="8" t="s">
        <v>25</v>
      </c>
      <c r="E1695" s="8" t="s">
        <v>26</v>
      </c>
      <c r="F1695" s="8">
        <v>16.496674259999999</v>
      </c>
      <c r="G1695" s="8">
        <v>16.496674259999999</v>
      </c>
      <c r="H1695" s="8">
        <v>6.6041669138870246E-2</v>
      </c>
      <c r="J1695" s="46" t="e">
        <f>+IF(A1695=#REF!,"si","no")</f>
        <v>#REF!</v>
      </c>
    </row>
    <row r="1696" spans="1:10" x14ac:dyDescent="0.2">
      <c r="A1696" s="8" t="s">
        <v>16</v>
      </c>
      <c r="B1696" s="8">
        <v>2017</v>
      </c>
      <c r="C1696" s="8" t="s">
        <v>10</v>
      </c>
      <c r="D1696" s="8" t="s">
        <v>25</v>
      </c>
      <c r="E1696" s="8" t="s">
        <v>27</v>
      </c>
      <c r="F1696" s="8">
        <v>0.35288976</v>
      </c>
      <c r="G1696" s="8">
        <v>0.35288976</v>
      </c>
      <c r="H1696" s="8">
        <v>1.4127349794936989E-3</v>
      </c>
      <c r="J1696" s="46" t="e">
        <f>+IF(A1696=#REF!,"si","no")</f>
        <v>#REF!</v>
      </c>
    </row>
    <row r="1697" spans="1:13" x14ac:dyDescent="0.2">
      <c r="A1697" s="8" t="s">
        <v>16</v>
      </c>
      <c r="B1697" s="8">
        <v>2017</v>
      </c>
      <c r="C1697" s="8" t="s">
        <v>10</v>
      </c>
      <c r="D1697" s="8" t="s">
        <v>25</v>
      </c>
      <c r="E1697" s="8" t="s">
        <v>28</v>
      </c>
      <c r="F1697" s="8">
        <v>0.92646452999999995</v>
      </c>
      <c r="G1697" s="8">
        <v>0.92646452999999995</v>
      </c>
      <c r="H1697" s="8">
        <v>3.7089453907395596E-3</v>
      </c>
      <c r="J1697" s="46"/>
    </row>
    <row r="1698" spans="1:13" x14ac:dyDescent="0.2">
      <c r="A1698" s="8" t="s">
        <v>16</v>
      </c>
      <c r="B1698" s="8">
        <v>2017</v>
      </c>
      <c r="C1698" s="8" t="s">
        <v>10</v>
      </c>
      <c r="D1698" s="8" t="s">
        <v>25</v>
      </c>
      <c r="E1698" s="8" t="s">
        <v>40</v>
      </c>
      <c r="F1698" s="8">
        <v>17.776028549999999</v>
      </c>
      <c r="G1698" s="8">
        <v>17.776028549999999</v>
      </c>
      <c r="H1698" s="8">
        <v>7.116334950910351E-2</v>
      </c>
      <c r="J1698" s="46"/>
    </row>
    <row r="1699" spans="1:13" x14ac:dyDescent="0.2">
      <c r="A1699" s="8" t="s">
        <v>16</v>
      </c>
      <c r="B1699" s="8">
        <v>2018</v>
      </c>
      <c r="C1699" s="8" t="s">
        <v>10</v>
      </c>
      <c r="D1699" s="8" t="s">
        <v>25</v>
      </c>
      <c r="E1699" s="8" t="s">
        <v>26</v>
      </c>
      <c r="F1699" s="8">
        <v>36.624511869999999</v>
      </c>
      <c r="G1699" s="8">
        <v>36.624511869999999</v>
      </c>
      <c r="H1699" s="8">
        <v>0.14023031416975773</v>
      </c>
      <c r="J1699" s="46" t="e">
        <f>+IF(A1699=#REF!,"si","no")</f>
        <v>#REF!</v>
      </c>
      <c r="K1699" s="46" t="e">
        <f>+IF(F1699=#REF!,"si","no")</f>
        <v>#REF!</v>
      </c>
      <c r="L1699" s="46" t="e">
        <f>+IF(G1699=#REF!,"si","no")</f>
        <v>#REF!</v>
      </c>
      <c r="M1699" s="46" t="e">
        <f>+IF(H1699=#REF!,"si","no")</f>
        <v>#REF!</v>
      </c>
    </row>
    <row r="1700" spans="1:13" x14ac:dyDescent="0.2">
      <c r="A1700" s="8" t="s">
        <v>16</v>
      </c>
      <c r="B1700" s="8">
        <v>2018</v>
      </c>
      <c r="C1700" s="8" t="s">
        <v>10</v>
      </c>
      <c r="D1700" s="8" t="s">
        <v>25</v>
      </c>
      <c r="E1700" s="8" t="s">
        <v>27</v>
      </c>
      <c r="F1700" s="8">
        <v>9.3100000000000002E-2</v>
      </c>
      <c r="G1700" s="8">
        <v>9.3100000000000002E-2</v>
      </c>
      <c r="H1700" s="8">
        <v>3.5646733792781178E-4</v>
      </c>
      <c r="J1700" s="46" t="e">
        <f>+IF(A1700=#REF!,"si","no")</f>
        <v>#REF!</v>
      </c>
      <c r="K1700" s="46" t="e">
        <f>+IF(F1700=#REF!,"si","no")</f>
        <v>#REF!</v>
      </c>
      <c r="L1700" s="46" t="e">
        <f>+IF(G1700=#REF!,"si","no")</f>
        <v>#REF!</v>
      </c>
      <c r="M1700" s="46" t="e">
        <f>+IF(H1700=#REF!,"si","no")</f>
        <v>#REF!</v>
      </c>
    </row>
    <row r="1701" spans="1:13" x14ac:dyDescent="0.2">
      <c r="A1701" s="8" t="s">
        <v>16</v>
      </c>
      <c r="B1701" s="8">
        <v>2018</v>
      </c>
      <c r="C1701" s="8" t="s">
        <v>10</v>
      </c>
      <c r="D1701" s="8" t="s">
        <v>25</v>
      </c>
      <c r="E1701" s="8" t="s">
        <v>28</v>
      </c>
      <c r="F1701" s="8">
        <v>1.1611697700000001</v>
      </c>
      <c r="G1701" s="8">
        <v>1.1611697700000001</v>
      </c>
      <c r="H1701" s="8">
        <v>4.4459623715805531E-3</v>
      </c>
      <c r="J1701" s="46" t="e">
        <f>+IF(A1701=#REF!,"si","no")</f>
        <v>#REF!</v>
      </c>
      <c r="K1701" s="46" t="e">
        <f>+IF(F1701=#REF!,"si","no")</f>
        <v>#REF!</v>
      </c>
      <c r="L1701" s="46" t="e">
        <f>+IF(G1701=#REF!,"si","no")</f>
        <v>#REF!</v>
      </c>
      <c r="M1701" s="46" t="e">
        <f>+IF(H1701=#REF!,"si","no")</f>
        <v>#REF!</v>
      </c>
    </row>
    <row r="1702" spans="1:13" x14ac:dyDescent="0.2">
      <c r="A1702" s="8" t="s">
        <v>16</v>
      </c>
      <c r="B1702" s="8">
        <v>2018</v>
      </c>
      <c r="C1702" s="8" t="s">
        <v>10</v>
      </c>
      <c r="D1702" s="8" t="s">
        <v>25</v>
      </c>
      <c r="E1702" s="8" t="s">
        <v>40</v>
      </c>
      <c r="F1702" s="8">
        <v>37.87878164</v>
      </c>
      <c r="G1702" s="8">
        <v>37.87878164</v>
      </c>
      <c r="H1702" s="8">
        <v>0.14503274387926607</v>
      </c>
      <c r="J1702" s="46" t="e">
        <f>+IF(A1702=#REF!,"si","no")</f>
        <v>#REF!</v>
      </c>
      <c r="K1702" s="46" t="e">
        <f>+IF(F1702=#REF!,"si","no")</f>
        <v>#REF!</v>
      </c>
      <c r="L1702" s="46" t="e">
        <f>+IF(G1702=#REF!,"si","no")</f>
        <v>#REF!</v>
      </c>
      <c r="M1702" s="46" t="e">
        <f>+IF(H1702=#REF!,"si","no")</f>
        <v>#REF!</v>
      </c>
    </row>
    <row r="1703" spans="1:13" x14ac:dyDescent="0.2">
      <c r="A1703" s="8" t="s">
        <v>16</v>
      </c>
      <c r="B1703" s="8">
        <v>2019</v>
      </c>
      <c r="C1703" s="8" t="s">
        <v>10</v>
      </c>
      <c r="D1703" s="8" t="s">
        <v>25</v>
      </c>
      <c r="E1703" s="8" t="s">
        <v>26</v>
      </c>
      <c r="F1703" s="8">
        <v>34.715044679999998</v>
      </c>
      <c r="G1703" s="8">
        <v>34.715044679999998</v>
      </c>
      <c r="H1703" s="8">
        <v>0.1284665085082643</v>
      </c>
      <c r="J1703" s="46" t="e">
        <f>+IF(A1703=#REF!,"si","no")</f>
        <v>#REF!</v>
      </c>
      <c r="K1703" s="46" t="e">
        <f>+IF(F1703=#REF!,"si","no")</f>
        <v>#REF!</v>
      </c>
      <c r="L1703" s="46" t="e">
        <f>+IF(G1703=#REF!,"si","no")</f>
        <v>#REF!</v>
      </c>
      <c r="M1703" s="46" t="e">
        <f>+IF(H1703=#REF!,"si","no")</f>
        <v>#REF!</v>
      </c>
    </row>
    <row r="1704" spans="1:13" x14ac:dyDescent="0.2">
      <c r="A1704" s="8" t="s">
        <v>16</v>
      </c>
      <c r="B1704" s="8">
        <v>2019</v>
      </c>
      <c r="C1704" s="8" t="s">
        <v>10</v>
      </c>
      <c r="D1704" s="8" t="s">
        <v>25</v>
      </c>
      <c r="E1704" s="8" t="s">
        <v>27</v>
      </c>
      <c r="F1704" s="8"/>
      <c r="G1704" s="8"/>
      <c r="H1704" s="8"/>
      <c r="J1704" s="46" t="e">
        <f>+IF(A1704=#REF!,"si","no")</f>
        <v>#REF!</v>
      </c>
      <c r="K1704" s="46" t="e">
        <f>+IF(F1704=#REF!,"si","no")</f>
        <v>#REF!</v>
      </c>
      <c r="L1704" s="46" t="e">
        <f>+IF(G1704=#REF!,"si","no")</f>
        <v>#REF!</v>
      </c>
      <c r="M1704" s="46" t="e">
        <f>+IF(H1704=#REF!,"si","no")</f>
        <v>#REF!</v>
      </c>
    </row>
    <row r="1705" spans="1:13" x14ac:dyDescent="0.2">
      <c r="A1705" s="8" t="s">
        <v>16</v>
      </c>
      <c r="B1705" s="8">
        <v>2019</v>
      </c>
      <c r="C1705" s="8" t="s">
        <v>10</v>
      </c>
      <c r="D1705" s="8" t="s">
        <v>25</v>
      </c>
      <c r="E1705" s="8" t="s">
        <v>28</v>
      </c>
      <c r="F1705" s="8">
        <v>0.20949190000000001</v>
      </c>
      <c r="G1705" s="8">
        <v>0.20949190000000001</v>
      </c>
      <c r="H1705" s="8">
        <v>7.7524581062306307E-4</v>
      </c>
      <c r="J1705" s="46" t="e">
        <f>+IF(A1705=#REF!,"si","no")</f>
        <v>#REF!</v>
      </c>
      <c r="K1705" s="46" t="e">
        <f>+IF(F1705=#REF!,"si","no")</f>
        <v>#REF!</v>
      </c>
      <c r="L1705" s="46" t="e">
        <f>+IF(G1705=#REF!,"si","no")</f>
        <v>#REF!</v>
      </c>
      <c r="M1705" s="46" t="e">
        <f>+IF(H1705=#REF!,"si","no")</f>
        <v>#REF!</v>
      </c>
    </row>
    <row r="1706" spans="1:13" x14ac:dyDescent="0.2">
      <c r="A1706" s="8" t="s">
        <v>16</v>
      </c>
      <c r="B1706" s="8">
        <v>2019</v>
      </c>
      <c r="C1706" s="8" t="s">
        <v>10</v>
      </c>
      <c r="D1706" s="8" t="s">
        <v>25</v>
      </c>
      <c r="E1706" s="8" t="s">
        <v>40</v>
      </c>
      <c r="F1706" s="8">
        <v>34.924536580000002</v>
      </c>
      <c r="G1706" s="8">
        <v>34.924536580000002</v>
      </c>
      <c r="H1706" s="8">
        <v>0.12924175431888738</v>
      </c>
      <c r="J1706" s="46" t="e">
        <f>+IF(A1706=#REF!,"si","no")</f>
        <v>#REF!</v>
      </c>
      <c r="K1706" s="46" t="e">
        <f>+IF(F1706=#REF!,"si","no")</f>
        <v>#REF!</v>
      </c>
      <c r="L1706" s="46" t="e">
        <f>+IF(G1706=#REF!,"si","no")</f>
        <v>#REF!</v>
      </c>
      <c r="M1706" s="46" t="e">
        <f>+IF(H1706=#REF!,"si","no")</f>
        <v>#REF!</v>
      </c>
    </row>
    <row r="1707" spans="1:13" x14ac:dyDescent="0.2">
      <c r="A1707" s="8" t="s">
        <v>16</v>
      </c>
      <c r="B1707" s="8">
        <v>2020</v>
      </c>
      <c r="C1707" s="8" t="s">
        <v>10</v>
      </c>
      <c r="D1707" s="8" t="s">
        <v>25</v>
      </c>
      <c r="E1707" s="8" t="s">
        <v>26</v>
      </c>
      <c r="F1707" s="8">
        <v>40.358593880000001</v>
      </c>
      <c r="G1707" s="8"/>
      <c r="H1707" s="8"/>
      <c r="J1707" s="46" t="e">
        <f>+IF(A1707=#REF!,"si","no")</f>
        <v>#REF!</v>
      </c>
      <c r="K1707" s="46" t="e">
        <f>+IF(F1707=#REF!,"si","no")</f>
        <v>#REF!</v>
      </c>
      <c r="L1707" s="46" t="e">
        <f>+IF(G1707=#REF!,"si","no")</f>
        <v>#REF!</v>
      </c>
      <c r="M1707" s="46" t="e">
        <f>+IF(H1707=#REF!,"si","no")</f>
        <v>#REF!</v>
      </c>
    </row>
    <row r="1708" spans="1:13" x14ac:dyDescent="0.2">
      <c r="A1708" s="8" t="s">
        <v>16</v>
      </c>
      <c r="B1708" s="8">
        <v>2020</v>
      </c>
      <c r="C1708" s="8" t="s">
        <v>10</v>
      </c>
      <c r="D1708" s="8" t="s">
        <v>25</v>
      </c>
      <c r="E1708" s="8" t="s">
        <v>27</v>
      </c>
      <c r="F1708" s="8">
        <v>2.0698193700000003</v>
      </c>
      <c r="G1708" s="8">
        <v>2.0698193700000003</v>
      </c>
      <c r="H1708" s="8">
        <v>8.4006773484986228E-3</v>
      </c>
      <c r="J1708" s="46" t="e">
        <f>+IF(A1708=#REF!,"si","no")</f>
        <v>#REF!</v>
      </c>
      <c r="K1708" s="46" t="e">
        <f>+IF(F1708=#REF!,"si","no")</f>
        <v>#REF!</v>
      </c>
      <c r="L1708" s="46" t="e">
        <f>+IF(G1708=#REF!,"si","no")</f>
        <v>#REF!</v>
      </c>
      <c r="M1708" s="46" t="e">
        <f>+IF(H1708=#REF!,"si","no")</f>
        <v>#REF!</v>
      </c>
    </row>
    <row r="1709" spans="1:13" x14ac:dyDescent="0.2">
      <c r="A1709" s="8" t="s">
        <v>16</v>
      </c>
      <c r="B1709" s="8">
        <v>2020</v>
      </c>
      <c r="C1709" s="8" t="s">
        <v>10</v>
      </c>
      <c r="D1709" s="8" t="s">
        <v>25</v>
      </c>
      <c r="E1709" s="8" t="s">
        <v>28</v>
      </c>
      <c r="F1709" s="8">
        <v>0.17852593999999999</v>
      </c>
      <c r="G1709" s="8">
        <v>0.17852593999999999</v>
      </c>
      <c r="H1709" s="8">
        <v>7.2457473440178707E-4</v>
      </c>
      <c r="J1709" s="46" t="e">
        <f>+IF(A1709=#REF!,"si","no")</f>
        <v>#REF!</v>
      </c>
      <c r="K1709" s="46" t="e">
        <f>+IF(F1709=#REF!,"si","no")</f>
        <v>#REF!</v>
      </c>
      <c r="L1709" s="46" t="e">
        <f>+IF(G1709=#REF!,"si","no")</f>
        <v>#REF!</v>
      </c>
      <c r="M1709" s="46" t="e">
        <f>+IF(H1709=#REF!,"si","no")</f>
        <v>#REF!</v>
      </c>
    </row>
    <row r="1710" spans="1:13" x14ac:dyDescent="0.2">
      <c r="A1710" s="8" t="s">
        <v>16</v>
      </c>
      <c r="B1710" s="8">
        <v>2020</v>
      </c>
      <c r="C1710" s="8" t="s">
        <v>10</v>
      </c>
      <c r="D1710" s="8" t="s">
        <v>25</v>
      </c>
      <c r="E1710" s="8" t="s">
        <v>40</v>
      </c>
      <c r="F1710" s="8">
        <v>42.606939189999999</v>
      </c>
      <c r="G1710" s="8">
        <v>42.606939189999999</v>
      </c>
      <c r="H1710" s="8">
        <v>0.17292675589478673</v>
      </c>
      <c r="J1710" s="46" t="e">
        <f>+IF(A1710=#REF!,"si","no")</f>
        <v>#REF!</v>
      </c>
      <c r="K1710" s="46" t="e">
        <f>+IF(F1710=#REF!,"si","no")</f>
        <v>#REF!</v>
      </c>
      <c r="L1710" s="46" t="e">
        <f>+IF(G1710=#REF!,"si","no")</f>
        <v>#REF!</v>
      </c>
      <c r="M1710" s="46" t="e">
        <f>+IF(H1710=#REF!,"si","no")</f>
        <v>#REF!</v>
      </c>
    </row>
    <row r="1711" spans="1:13" x14ac:dyDescent="0.2">
      <c r="A1711" s="8" t="s">
        <v>16</v>
      </c>
      <c r="B1711" s="8">
        <v>2021</v>
      </c>
      <c r="C1711" s="8" t="s">
        <v>10</v>
      </c>
      <c r="D1711" s="8" t="s">
        <v>25</v>
      </c>
      <c r="E1711" s="8" t="s">
        <v>26</v>
      </c>
      <c r="F1711" s="8">
        <v>41.734451229999998</v>
      </c>
      <c r="G1711" s="8">
        <v>41.734451229999998</v>
      </c>
      <c r="H1711" s="8">
        <v>0.14943587521483814</v>
      </c>
      <c r="J1711" s="46"/>
      <c r="K1711" s="46"/>
      <c r="L1711" s="46"/>
      <c r="M1711" s="46"/>
    </row>
    <row r="1712" spans="1:13" x14ac:dyDescent="0.2">
      <c r="A1712" s="8" t="s">
        <v>16</v>
      </c>
      <c r="B1712" s="8">
        <v>2021</v>
      </c>
      <c r="C1712" s="8" t="s">
        <v>10</v>
      </c>
      <c r="D1712" s="8" t="s">
        <v>25</v>
      </c>
      <c r="E1712" s="8" t="s">
        <v>27</v>
      </c>
      <c r="F1712" s="8">
        <v>3.0361552999999999</v>
      </c>
      <c r="G1712" s="8">
        <v>3.0361552999999999</v>
      </c>
      <c r="H1712" s="8">
        <v>1.0871366728731022E-2</v>
      </c>
      <c r="J1712" s="46"/>
      <c r="K1712" s="46"/>
      <c r="L1712" s="46"/>
      <c r="M1712" s="46"/>
    </row>
    <row r="1713" spans="1:13" x14ac:dyDescent="0.2">
      <c r="A1713" s="8" t="s">
        <v>16</v>
      </c>
      <c r="B1713" s="8">
        <v>2021</v>
      </c>
      <c r="C1713" s="8" t="s">
        <v>10</v>
      </c>
      <c r="D1713" s="8" t="s">
        <v>25</v>
      </c>
      <c r="E1713" s="8" t="s">
        <v>28</v>
      </c>
      <c r="F1713" s="8">
        <v>12.767309279999999</v>
      </c>
      <c r="G1713" s="8">
        <v>12.767309279999999</v>
      </c>
      <c r="H1713" s="8">
        <v>4.5715086221712976E-2</v>
      </c>
      <c r="J1713" s="46" t="e">
        <f>+IF(A1713=#REF!,"si","no")</f>
        <v>#REF!</v>
      </c>
      <c r="K1713" s="46" t="e">
        <f>+IF(F1713=#REF!,"si","no")</f>
        <v>#REF!</v>
      </c>
      <c r="L1713" s="46" t="e">
        <f>+IF(G1713=#REF!,"si","no")</f>
        <v>#REF!</v>
      </c>
      <c r="M1713" s="46" t="e">
        <f>+IF(H1713=#REF!,"si","no")</f>
        <v>#REF!</v>
      </c>
    </row>
    <row r="1714" spans="1:13" x14ac:dyDescent="0.2">
      <c r="A1714" s="8" t="s">
        <v>16</v>
      </c>
      <c r="B1714" s="8">
        <v>2021</v>
      </c>
      <c r="C1714" s="8" t="s">
        <v>10</v>
      </c>
      <c r="D1714" s="8" t="s">
        <v>25</v>
      </c>
      <c r="E1714" s="8" t="s">
        <v>40</v>
      </c>
      <c r="F1714" s="8">
        <v>57.537915809999994</v>
      </c>
      <c r="G1714" s="8">
        <v>57.537915809999994</v>
      </c>
      <c r="H1714" s="8">
        <v>0.20602232816528213</v>
      </c>
      <c r="J1714" s="46" t="e">
        <f>+IF(A1714=#REF!,"si","no")</f>
        <v>#REF!</v>
      </c>
      <c r="K1714" s="46" t="e">
        <f>+IF(F1714=#REF!,"si","no")</f>
        <v>#REF!</v>
      </c>
      <c r="L1714" s="46" t="e">
        <f>+IF(G1714=#REF!,"si","no")</f>
        <v>#REF!</v>
      </c>
      <c r="M1714" s="46" t="e">
        <f>+IF(H1714=#REF!,"si","no")</f>
        <v>#REF!</v>
      </c>
    </row>
    <row r="1715" spans="1:13" x14ac:dyDescent="0.2">
      <c r="A1715" s="8" t="s">
        <v>16</v>
      </c>
      <c r="B1715" s="8">
        <v>2022</v>
      </c>
      <c r="C1715" s="8" t="s">
        <v>10</v>
      </c>
      <c r="D1715" s="8" t="s">
        <v>25</v>
      </c>
      <c r="E1715" s="8" t="s">
        <v>26</v>
      </c>
      <c r="F1715" s="8">
        <v>63.25769493</v>
      </c>
      <c r="G1715" s="8">
        <v>63.25769493</v>
      </c>
      <c r="H1715" s="8">
        <v>0.19774876716688156</v>
      </c>
      <c r="J1715" s="46" t="e">
        <f>+IF(A1715=#REF!,"si","no")</f>
        <v>#REF!</v>
      </c>
    </row>
    <row r="1716" spans="1:13" x14ac:dyDescent="0.2">
      <c r="A1716" s="8" t="s">
        <v>16</v>
      </c>
      <c r="B1716" s="8">
        <v>2022</v>
      </c>
      <c r="C1716" s="8" t="s">
        <v>10</v>
      </c>
      <c r="D1716" s="8" t="s">
        <v>25</v>
      </c>
      <c r="E1716" s="8" t="s">
        <v>27</v>
      </c>
      <c r="F1716" s="8">
        <v>11.022260970000001</v>
      </c>
      <c r="G1716" s="8">
        <v>11.022260970000001</v>
      </c>
      <c r="H1716" s="8">
        <v>3.4456496093022218E-2</v>
      </c>
      <c r="J1716" s="46" t="e">
        <f>+IF(A1716=#REF!,"si","no")</f>
        <v>#REF!</v>
      </c>
    </row>
    <row r="1717" spans="1:13" x14ac:dyDescent="0.2">
      <c r="A1717" s="8" t="s">
        <v>16</v>
      </c>
      <c r="B1717" s="8">
        <v>2022</v>
      </c>
      <c r="C1717" s="8" t="s">
        <v>10</v>
      </c>
      <c r="D1717" s="8" t="s">
        <v>25</v>
      </c>
      <c r="E1717" s="8" t="s">
        <v>28</v>
      </c>
      <c r="F1717" s="8">
        <v>0.44797376</v>
      </c>
      <c r="G1717" s="8">
        <v>0.44797376</v>
      </c>
      <c r="H1717" s="8">
        <v>1.4004028895004896E-3</v>
      </c>
      <c r="J1717" s="46" t="e">
        <f>+IF(A1717=#REF!,"si","no")</f>
        <v>#REF!</v>
      </c>
    </row>
    <row r="1718" spans="1:13" x14ac:dyDescent="0.2">
      <c r="A1718" s="8" t="s">
        <v>16</v>
      </c>
      <c r="B1718" s="8">
        <v>2022</v>
      </c>
      <c r="C1718" s="8" t="s">
        <v>10</v>
      </c>
      <c r="D1718" s="8" t="s">
        <v>25</v>
      </c>
      <c r="E1718" s="8" t="s">
        <v>40</v>
      </c>
      <c r="F1718" s="8">
        <v>74.727929660000001</v>
      </c>
      <c r="G1718" s="8">
        <v>74.727929660000001</v>
      </c>
      <c r="H1718" s="8">
        <v>0.23360566614940426</v>
      </c>
      <c r="J1718" s="46" t="e">
        <f>+IF(A1718=#REF!,"si","no")</f>
        <v>#REF!</v>
      </c>
    </row>
    <row r="1719" spans="1:13" x14ac:dyDescent="0.2">
      <c r="A1719" s="8" t="s">
        <v>16</v>
      </c>
      <c r="B1719" s="8">
        <v>2023</v>
      </c>
      <c r="C1719" s="8" t="s">
        <v>10</v>
      </c>
      <c r="D1719" s="8" t="s">
        <v>25</v>
      </c>
      <c r="E1719" s="8" t="s">
        <v>26</v>
      </c>
      <c r="F1719" s="8">
        <v>67.955847419999998</v>
      </c>
      <c r="G1719" s="8">
        <v>67.955847419999998</v>
      </c>
      <c r="H1719" s="8">
        <v>0.19977835894215654</v>
      </c>
      <c r="J1719" s="46" t="e">
        <f>+IF(A1719=#REF!,"si","no")</f>
        <v>#REF!</v>
      </c>
    </row>
    <row r="1720" spans="1:13" x14ac:dyDescent="0.2">
      <c r="A1720" s="8" t="s">
        <v>16</v>
      </c>
      <c r="B1720" s="8">
        <v>2023</v>
      </c>
      <c r="C1720" s="8" t="s">
        <v>10</v>
      </c>
      <c r="D1720" s="8" t="s">
        <v>25</v>
      </c>
      <c r="E1720" s="8" t="s">
        <v>27</v>
      </c>
      <c r="F1720" s="8">
        <v>22.315731499999998</v>
      </c>
      <c r="G1720" s="8">
        <v>22.315731499999998</v>
      </c>
      <c r="H1720" s="8">
        <v>6.5604364994670095E-2</v>
      </c>
      <c r="J1720" s="46" t="e">
        <f>+IF(A1720=#REF!,"si","no")</f>
        <v>#REF!</v>
      </c>
    </row>
    <row r="1721" spans="1:13" x14ac:dyDescent="0.2">
      <c r="A1721" s="8" t="s">
        <v>16</v>
      </c>
      <c r="B1721" s="8">
        <v>2023</v>
      </c>
      <c r="C1721" s="8" t="s">
        <v>10</v>
      </c>
      <c r="D1721" s="8" t="s">
        <v>25</v>
      </c>
      <c r="E1721" s="8" t="s">
        <v>28</v>
      </c>
      <c r="F1721" s="8">
        <v>3.5020643900000001</v>
      </c>
      <c r="G1721" s="8">
        <v>3.5020643900000001</v>
      </c>
      <c r="H1721" s="8">
        <v>1.0295459527123128E-2</v>
      </c>
      <c r="J1721" s="46" t="e">
        <f>+IF(A1721=#REF!,"si","no")</f>
        <v>#REF!</v>
      </c>
    </row>
    <row r="1722" spans="1:13" x14ac:dyDescent="0.2">
      <c r="A1722" s="8" t="s">
        <v>16</v>
      </c>
      <c r="B1722" s="8">
        <v>2023</v>
      </c>
      <c r="C1722" s="8" t="s">
        <v>10</v>
      </c>
      <c r="D1722" s="8" t="s">
        <v>25</v>
      </c>
      <c r="E1722" s="8" t="s">
        <v>40</v>
      </c>
      <c r="F1722" s="8">
        <v>93.773643309999997</v>
      </c>
      <c r="G1722" s="8">
        <v>93.773643309999997</v>
      </c>
      <c r="H1722" s="8">
        <v>0.27567818346394973</v>
      </c>
      <c r="J1722" s="46" t="e">
        <f>+IF(A1722=#REF!,"si","no")</f>
        <v>#REF!</v>
      </c>
    </row>
    <row r="1723" spans="1:13" x14ac:dyDescent="0.2">
      <c r="A1723" s="8" t="s">
        <v>16</v>
      </c>
      <c r="B1723" s="8">
        <v>2008</v>
      </c>
      <c r="C1723" s="8" t="s">
        <v>10</v>
      </c>
      <c r="D1723" s="8" t="s">
        <v>30</v>
      </c>
      <c r="E1723" s="8" t="s">
        <v>31</v>
      </c>
      <c r="F1723" s="8"/>
      <c r="G1723" s="8"/>
      <c r="H1723" s="8"/>
      <c r="J1723" s="46" t="e">
        <f>+IF(A1723=#REF!,"si","no")</f>
        <v>#REF!</v>
      </c>
    </row>
    <row r="1724" spans="1:13" x14ac:dyDescent="0.2">
      <c r="A1724" s="8" t="s">
        <v>16</v>
      </c>
      <c r="B1724" s="8">
        <v>2008</v>
      </c>
      <c r="C1724" s="8" t="s">
        <v>10</v>
      </c>
      <c r="D1724" s="8" t="s">
        <v>30</v>
      </c>
      <c r="E1724" s="8" t="s">
        <v>32</v>
      </c>
      <c r="F1724" s="8"/>
      <c r="G1724" s="8"/>
      <c r="H1724" s="8"/>
      <c r="J1724" s="46" t="e">
        <f>+IF(A1724=#REF!,"si","no")</f>
        <v>#REF!</v>
      </c>
    </row>
    <row r="1725" spans="1:13" x14ac:dyDescent="0.2">
      <c r="A1725" s="8" t="s">
        <v>16</v>
      </c>
      <c r="B1725" s="8">
        <v>2008</v>
      </c>
      <c r="C1725" s="8" t="s">
        <v>10</v>
      </c>
      <c r="D1725" s="8" t="s">
        <v>30</v>
      </c>
      <c r="E1725" s="8" t="s">
        <v>40</v>
      </c>
      <c r="F1725" s="8">
        <v>59.870862359999997</v>
      </c>
      <c r="G1725" s="8">
        <v>59.870862359999997</v>
      </c>
      <c r="H1725" s="8">
        <v>0.33285840334793038</v>
      </c>
      <c r="J1725" s="46" t="e">
        <f>+IF(A1725=#REF!,"si","no")</f>
        <v>#REF!</v>
      </c>
    </row>
    <row r="1726" spans="1:13" x14ac:dyDescent="0.2">
      <c r="A1726" s="8" t="s">
        <v>16</v>
      </c>
      <c r="B1726" s="8">
        <v>2009</v>
      </c>
      <c r="C1726" s="8" t="s">
        <v>10</v>
      </c>
      <c r="D1726" s="8" t="s">
        <v>30</v>
      </c>
      <c r="E1726" s="8" t="s">
        <v>31</v>
      </c>
      <c r="F1726" s="8"/>
      <c r="G1726" s="8"/>
      <c r="H1726" s="8"/>
      <c r="J1726" s="46" t="e">
        <f>+IF(A1726=#REF!,"si","no")</f>
        <v>#REF!</v>
      </c>
    </row>
    <row r="1727" spans="1:13" x14ac:dyDescent="0.2">
      <c r="A1727" s="8" t="s">
        <v>16</v>
      </c>
      <c r="B1727" s="8">
        <v>2009</v>
      </c>
      <c r="C1727" s="8" t="s">
        <v>10</v>
      </c>
      <c r="D1727" s="8" t="s">
        <v>30</v>
      </c>
      <c r="E1727" s="8" t="s">
        <v>32</v>
      </c>
      <c r="F1727" s="8"/>
      <c r="G1727" s="8"/>
      <c r="H1727" s="8"/>
      <c r="J1727" s="46" t="e">
        <f>+IF(A1727=#REF!,"si","no")</f>
        <v>#REF!</v>
      </c>
    </row>
    <row r="1728" spans="1:13" x14ac:dyDescent="0.2">
      <c r="A1728" s="8" t="s">
        <v>16</v>
      </c>
      <c r="B1728" s="8">
        <v>2009</v>
      </c>
      <c r="C1728" s="8" t="s">
        <v>10</v>
      </c>
      <c r="D1728" s="8" t="s">
        <v>30</v>
      </c>
      <c r="E1728" s="8" t="s">
        <v>40</v>
      </c>
      <c r="F1728" s="8">
        <v>69.339929460000008</v>
      </c>
      <c r="G1728" s="8">
        <v>69.339929460000008</v>
      </c>
      <c r="H1728" s="8">
        <v>0.39394070078556143</v>
      </c>
      <c r="J1728" s="46" t="e">
        <f>+IF(A1728=#REF!,"si","no")</f>
        <v>#REF!</v>
      </c>
    </row>
    <row r="1729" spans="1:10" x14ac:dyDescent="0.2">
      <c r="A1729" s="8" t="s">
        <v>16</v>
      </c>
      <c r="B1729" s="8">
        <v>2010</v>
      </c>
      <c r="C1729" s="8" t="s">
        <v>10</v>
      </c>
      <c r="D1729" s="8" t="s">
        <v>30</v>
      </c>
      <c r="E1729" s="8" t="s">
        <v>31</v>
      </c>
      <c r="F1729" s="8"/>
      <c r="G1729" s="8"/>
      <c r="H1729" s="8"/>
      <c r="J1729" s="46" t="e">
        <f>+IF(A1729=#REF!,"si","no")</f>
        <v>#REF!</v>
      </c>
    </row>
    <row r="1730" spans="1:10" x14ac:dyDescent="0.2">
      <c r="A1730" s="8" t="s">
        <v>16</v>
      </c>
      <c r="B1730" s="8">
        <v>2010</v>
      </c>
      <c r="C1730" s="8" t="s">
        <v>10</v>
      </c>
      <c r="D1730" s="8" t="s">
        <v>30</v>
      </c>
      <c r="E1730" s="8" t="s">
        <v>32</v>
      </c>
      <c r="F1730" s="8"/>
      <c r="G1730" s="8"/>
      <c r="H1730" s="8"/>
      <c r="J1730" s="46" t="e">
        <f>+IF(A1730=#REF!,"si","no")</f>
        <v>#REF!</v>
      </c>
    </row>
    <row r="1731" spans="1:10" x14ac:dyDescent="0.2">
      <c r="A1731" s="8" t="s">
        <v>16</v>
      </c>
      <c r="B1731" s="8">
        <v>2010</v>
      </c>
      <c r="C1731" s="8" t="s">
        <v>10</v>
      </c>
      <c r="D1731" s="8" t="s">
        <v>30</v>
      </c>
      <c r="E1731" s="8" t="s">
        <v>40</v>
      </c>
      <c r="F1731" s="8">
        <v>33.171822599999999</v>
      </c>
      <c r="G1731" s="8">
        <v>33.171822599999999</v>
      </c>
      <c r="H1731" s="8">
        <v>0.17981332431707683</v>
      </c>
      <c r="J1731" s="46" t="e">
        <f>+IF(A1731=#REF!,"si","no")</f>
        <v>#REF!</v>
      </c>
    </row>
    <row r="1732" spans="1:10" x14ac:dyDescent="0.2">
      <c r="A1732" s="8" t="s">
        <v>16</v>
      </c>
      <c r="B1732" s="8">
        <v>2011</v>
      </c>
      <c r="C1732" s="8" t="s">
        <v>10</v>
      </c>
      <c r="D1732" s="8" t="s">
        <v>30</v>
      </c>
      <c r="E1732" s="8" t="s">
        <v>31</v>
      </c>
      <c r="F1732" s="8"/>
      <c r="G1732" s="8"/>
      <c r="H1732" s="8"/>
      <c r="J1732" s="46" t="e">
        <f>+IF(A1732=#REF!,"si","no")</f>
        <v>#REF!</v>
      </c>
    </row>
    <row r="1733" spans="1:10" x14ac:dyDescent="0.2">
      <c r="A1733" s="8" t="s">
        <v>16</v>
      </c>
      <c r="B1733" s="8">
        <v>2011</v>
      </c>
      <c r="C1733" s="8" t="s">
        <v>10</v>
      </c>
      <c r="D1733" s="8" t="s">
        <v>30</v>
      </c>
      <c r="E1733" s="8" t="s">
        <v>32</v>
      </c>
      <c r="F1733" s="8"/>
      <c r="G1733" s="8"/>
      <c r="H1733" s="8"/>
      <c r="J1733" s="46" t="e">
        <f>+IF(A1733=#REF!,"si","no")</f>
        <v>#REF!</v>
      </c>
    </row>
    <row r="1734" spans="1:10" x14ac:dyDescent="0.2">
      <c r="A1734" s="8" t="s">
        <v>16</v>
      </c>
      <c r="B1734" s="8">
        <v>2011</v>
      </c>
      <c r="C1734" s="8" t="s">
        <v>10</v>
      </c>
      <c r="D1734" s="8" t="s">
        <v>30</v>
      </c>
      <c r="E1734" s="8" t="s">
        <v>40</v>
      </c>
      <c r="F1734" s="8">
        <v>20.177673110000001</v>
      </c>
      <c r="G1734" s="8">
        <v>20.177673110000001</v>
      </c>
      <c r="H1734" s="8">
        <v>9.9476870034003628E-2</v>
      </c>
      <c r="J1734" s="46" t="e">
        <f>+IF(A1734=#REF!,"si","no")</f>
        <v>#REF!</v>
      </c>
    </row>
    <row r="1735" spans="1:10" x14ac:dyDescent="0.2">
      <c r="A1735" s="8" t="s">
        <v>16</v>
      </c>
      <c r="B1735" s="8">
        <v>2012</v>
      </c>
      <c r="C1735" s="8" t="s">
        <v>10</v>
      </c>
      <c r="D1735" s="8" t="s">
        <v>30</v>
      </c>
      <c r="E1735" s="8" t="s">
        <v>31</v>
      </c>
      <c r="F1735" s="8"/>
      <c r="G1735" s="8"/>
      <c r="H1735" s="8"/>
      <c r="J1735" s="46" t="e">
        <f>+IF(A1735=#REF!,"si","no")</f>
        <v>#REF!</v>
      </c>
    </row>
    <row r="1736" spans="1:10" x14ac:dyDescent="0.2">
      <c r="A1736" s="8" t="s">
        <v>16</v>
      </c>
      <c r="B1736" s="8">
        <v>2012</v>
      </c>
      <c r="C1736" s="8" t="s">
        <v>10</v>
      </c>
      <c r="D1736" s="8" t="s">
        <v>30</v>
      </c>
      <c r="E1736" s="8" t="s">
        <v>32</v>
      </c>
      <c r="F1736" s="8"/>
      <c r="G1736" s="8"/>
      <c r="H1736" s="8"/>
      <c r="J1736" s="46" t="e">
        <f>+IF(A1736=#REF!,"si","no")</f>
        <v>#REF!</v>
      </c>
    </row>
    <row r="1737" spans="1:10" x14ac:dyDescent="0.2">
      <c r="A1737" s="8" t="s">
        <v>16</v>
      </c>
      <c r="B1737" s="8">
        <v>2012</v>
      </c>
      <c r="C1737" s="8" t="s">
        <v>10</v>
      </c>
      <c r="D1737" s="8" t="s">
        <v>30</v>
      </c>
      <c r="E1737" s="8" t="s">
        <v>40</v>
      </c>
      <c r="F1737" s="8">
        <v>65.404860339999999</v>
      </c>
      <c r="G1737" s="8">
        <v>65.404860339999999</v>
      </c>
      <c r="H1737" s="8">
        <v>0.30582807616272267</v>
      </c>
      <c r="J1737" s="46" t="e">
        <f>+IF(A1737=#REF!,"si","no")</f>
        <v>#REF!</v>
      </c>
    </row>
    <row r="1738" spans="1:10" x14ac:dyDescent="0.2">
      <c r="A1738" s="8" t="s">
        <v>16</v>
      </c>
      <c r="B1738" s="8">
        <v>2013</v>
      </c>
      <c r="C1738" s="8" t="s">
        <v>10</v>
      </c>
      <c r="D1738" s="8" t="s">
        <v>30</v>
      </c>
      <c r="E1738" s="8" t="s">
        <v>31</v>
      </c>
      <c r="F1738" s="8"/>
      <c r="G1738" s="8"/>
      <c r="H1738" s="8"/>
      <c r="J1738" s="46" t="e">
        <f>+IF(A1738=#REF!,"si","no")</f>
        <v>#REF!</v>
      </c>
    </row>
    <row r="1739" spans="1:10" x14ac:dyDescent="0.2">
      <c r="A1739" s="8" t="s">
        <v>16</v>
      </c>
      <c r="B1739" s="8">
        <v>2013</v>
      </c>
      <c r="C1739" s="8" t="s">
        <v>10</v>
      </c>
      <c r="D1739" s="8" t="s">
        <v>30</v>
      </c>
      <c r="E1739" s="8" t="s">
        <v>32</v>
      </c>
      <c r="F1739" s="8"/>
      <c r="G1739" s="8"/>
      <c r="H1739" s="8"/>
      <c r="J1739" s="46" t="e">
        <f>+IF(A1739=#REF!,"si","no")</f>
        <v>#REF!</v>
      </c>
    </row>
    <row r="1740" spans="1:10" x14ac:dyDescent="0.2">
      <c r="A1740" s="8" t="s">
        <v>16</v>
      </c>
      <c r="B1740" s="8">
        <v>2013</v>
      </c>
      <c r="C1740" s="8" t="s">
        <v>10</v>
      </c>
      <c r="D1740" s="8" t="s">
        <v>30</v>
      </c>
      <c r="E1740" s="8" t="s">
        <v>40</v>
      </c>
      <c r="F1740" s="8">
        <v>76.794528669999991</v>
      </c>
      <c r="G1740" s="8">
        <v>76.794528669999991</v>
      </c>
      <c r="H1740" s="8">
        <v>0.34920950020735775</v>
      </c>
      <c r="J1740" s="46" t="e">
        <f>+IF(A1740=#REF!,"si","no")</f>
        <v>#REF!</v>
      </c>
    </row>
    <row r="1741" spans="1:10" x14ac:dyDescent="0.2">
      <c r="A1741" s="8" t="s">
        <v>16</v>
      </c>
      <c r="B1741" s="8">
        <v>2014</v>
      </c>
      <c r="C1741" s="8" t="s">
        <v>10</v>
      </c>
      <c r="D1741" s="8" t="s">
        <v>30</v>
      </c>
      <c r="E1741" s="8" t="s">
        <v>31</v>
      </c>
      <c r="F1741" s="8"/>
      <c r="G1741" s="8"/>
      <c r="H1741" s="8"/>
      <c r="J1741" s="46" t="e">
        <f>+IF(A1741=#REF!,"si","no")</f>
        <v>#REF!</v>
      </c>
    </row>
    <row r="1742" spans="1:10" x14ac:dyDescent="0.2">
      <c r="A1742" s="8" t="s">
        <v>16</v>
      </c>
      <c r="B1742" s="8">
        <v>2014</v>
      </c>
      <c r="C1742" s="8" t="s">
        <v>10</v>
      </c>
      <c r="D1742" s="8" t="s">
        <v>30</v>
      </c>
      <c r="E1742" s="8" t="s">
        <v>32</v>
      </c>
      <c r="F1742" s="8"/>
      <c r="G1742" s="8"/>
      <c r="H1742" s="8"/>
      <c r="J1742" s="46" t="e">
        <f>+IF(A1742=#REF!,"si","no")</f>
        <v>#REF!</v>
      </c>
    </row>
    <row r="1743" spans="1:10" x14ac:dyDescent="0.2">
      <c r="A1743" s="8" t="s">
        <v>16</v>
      </c>
      <c r="B1743" s="8">
        <v>2014</v>
      </c>
      <c r="C1743" s="8" t="s">
        <v>10</v>
      </c>
      <c r="D1743" s="8" t="s">
        <v>30</v>
      </c>
      <c r="E1743" s="8" t="s">
        <v>40</v>
      </c>
      <c r="F1743" s="8">
        <v>49.643714920000001</v>
      </c>
      <c r="G1743" s="8">
        <v>49.643714920000001</v>
      </c>
      <c r="H1743" s="8">
        <v>0.21972591928622925</v>
      </c>
      <c r="J1743" s="46" t="e">
        <f>+IF(A1743=#REF!,"si","no")</f>
        <v>#REF!</v>
      </c>
    </row>
    <row r="1744" spans="1:10" x14ac:dyDescent="0.2">
      <c r="A1744" s="8" t="s">
        <v>16</v>
      </c>
      <c r="B1744" s="8">
        <v>2015</v>
      </c>
      <c r="C1744" s="8" t="s">
        <v>10</v>
      </c>
      <c r="D1744" s="8" t="s">
        <v>30</v>
      </c>
      <c r="E1744" s="8" t="s">
        <v>31</v>
      </c>
      <c r="F1744" s="8"/>
      <c r="G1744" s="8"/>
      <c r="H1744" s="8"/>
      <c r="J1744" s="46" t="e">
        <f>+IF(A1744=#REF!,"si","no")</f>
        <v>#REF!</v>
      </c>
    </row>
    <row r="1745" spans="1:10" x14ac:dyDescent="0.2">
      <c r="A1745" s="8" t="s">
        <v>16</v>
      </c>
      <c r="B1745" s="8">
        <v>2015</v>
      </c>
      <c r="C1745" s="8" t="s">
        <v>10</v>
      </c>
      <c r="D1745" s="8" t="s">
        <v>30</v>
      </c>
      <c r="E1745" s="8" t="s">
        <v>32</v>
      </c>
      <c r="F1745" s="8"/>
      <c r="G1745" s="8"/>
      <c r="H1745" s="8"/>
      <c r="J1745" s="46" t="e">
        <f>+IF(A1745=#REF!,"si","no")</f>
        <v>#REF!</v>
      </c>
    </row>
    <row r="1746" spans="1:10" x14ac:dyDescent="0.2">
      <c r="A1746" s="8" t="s">
        <v>16</v>
      </c>
      <c r="B1746" s="8">
        <v>2015</v>
      </c>
      <c r="C1746" s="8" t="s">
        <v>10</v>
      </c>
      <c r="D1746" s="8" t="s">
        <v>30</v>
      </c>
      <c r="E1746" s="8" t="s">
        <v>40</v>
      </c>
      <c r="F1746" s="8">
        <v>70.168540109999995</v>
      </c>
      <c r="G1746" s="8">
        <v>70.168540109999995</v>
      </c>
      <c r="H1746" s="8">
        <v>0.29937634514049211</v>
      </c>
      <c r="J1746" s="46" t="e">
        <f>+IF(A1746=#REF!,"si","no")</f>
        <v>#REF!</v>
      </c>
    </row>
    <row r="1747" spans="1:10" x14ac:dyDescent="0.2">
      <c r="A1747" s="8" t="s">
        <v>16</v>
      </c>
      <c r="B1747" s="8">
        <v>2016</v>
      </c>
      <c r="C1747" s="8" t="s">
        <v>10</v>
      </c>
      <c r="D1747" s="8" t="s">
        <v>30</v>
      </c>
      <c r="E1747" s="8" t="s">
        <v>31</v>
      </c>
      <c r="F1747" s="8"/>
      <c r="G1747" s="8"/>
      <c r="H1747" s="8"/>
      <c r="J1747" s="46" t="e">
        <f>+IF(A1747=#REF!,"si","no")</f>
        <v>#REF!</v>
      </c>
    </row>
    <row r="1748" spans="1:10" x14ac:dyDescent="0.2">
      <c r="A1748" s="8" t="s">
        <v>16</v>
      </c>
      <c r="B1748" s="8">
        <v>2016</v>
      </c>
      <c r="C1748" s="8" t="s">
        <v>10</v>
      </c>
      <c r="D1748" s="8" t="s">
        <v>30</v>
      </c>
      <c r="E1748" s="8" t="s">
        <v>32</v>
      </c>
      <c r="F1748" s="8"/>
      <c r="G1748" s="8"/>
      <c r="H1748" s="8"/>
      <c r="J1748" s="46" t="e">
        <f>+IF(A1748=#REF!,"si","no")</f>
        <v>#REF!</v>
      </c>
    </row>
    <row r="1749" spans="1:10" x14ac:dyDescent="0.2">
      <c r="A1749" s="8" t="s">
        <v>16</v>
      </c>
      <c r="B1749" s="8">
        <v>2016</v>
      </c>
      <c r="C1749" s="8" t="s">
        <v>10</v>
      </c>
      <c r="D1749" s="8" t="s">
        <v>30</v>
      </c>
      <c r="E1749" s="8" t="s">
        <v>40</v>
      </c>
      <c r="F1749" s="8">
        <v>104.18029380999999</v>
      </c>
      <c r="G1749" s="8">
        <v>104.18029380999999</v>
      </c>
      <c r="H1749" s="8">
        <v>0.43064958920245677</v>
      </c>
      <c r="J1749" s="46" t="e">
        <f>+IF(A1749=#REF!,"si","no")</f>
        <v>#REF!</v>
      </c>
    </row>
    <row r="1750" spans="1:10" x14ac:dyDescent="0.2">
      <c r="A1750" s="8" t="s">
        <v>16</v>
      </c>
      <c r="B1750" s="8">
        <v>2017</v>
      </c>
      <c r="C1750" s="8" t="s">
        <v>10</v>
      </c>
      <c r="D1750" s="8" t="s">
        <v>30</v>
      </c>
      <c r="E1750" s="8" t="s">
        <v>31</v>
      </c>
      <c r="F1750" s="8"/>
      <c r="G1750" s="8"/>
      <c r="H1750" s="8"/>
      <c r="J1750" s="46" t="e">
        <f>+IF(A1750=#REF!,"si","no")</f>
        <v>#REF!</v>
      </c>
    </row>
    <row r="1751" spans="1:10" x14ac:dyDescent="0.2">
      <c r="A1751" s="8" t="s">
        <v>16</v>
      </c>
      <c r="B1751" s="8">
        <v>2017</v>
      </c>
      <c r="C1751" s="8" t="s">
        <v>10</v>
      </c>
      <c r="D1751" s="8" t="s">
        <v>30</v>
      </c>
      <c r="E1751" s="8" t="s">
        <v>32</v>
      </c>
      <c r="F1751" s="8"/>
      <c r="G1751" s="8"/>
      <c r="H1751" s="8"/>
      <c r="J1751" s="46" t="e">
        <f>+IF(A1751=#REF!,"si","no")</f>
        <v>#REF!</v>
      </c>
    </row>
    <row r="1752" spans="1:10" x14ac:dyDescent="0.2">
      <c r="A1752" s="8" t="s">
        <v>16</v>
      </c>
      <c r="B1752" s="8">
        <v>2017</v>
      </c>
      <c r="C1752" s="8" t="s">
        <v>10</v>
      </c>
      <c r="D1752" s="8" t="s">
        <v>30</v>
      </c>
      <c r="E1752" s="8" t="s">
        <v>40</v>
      </c>
      <c r="F1752" s="8">
        <v>84.088670179999994</v>
      </c>
      <c r="G1752" s="8">
        <v>84.088670179999994</v>
      </c>
      <c r="H1752" s="8">
        <v>0.33663489057431051</v>
      </c>
      <c r="J1752" s="46" t="e">
        <f>+IF(A1752=#REF!,"si","no")</f>
        <v>#REF!</v>
      </c>
    </row>
    <row r="1753" spans="1:10" x14ac:dyDescent="0.2">
      <c r="A1753" s="8" t="s">
        <v>16</v>
      </c>
      <c r="B1753" s="8">
        <v>2018</v>
      </c>
      <c r="C1753" s="8" t="s">
        <v>10</v>
      </c>
      <c r="D1753" s="8" t="s">
        <v>30</v>
      </c>
      <c r="E1753" s="8" t="s">
        <v>31</v>
      </c>
      <c r="F1753" s="8"/>
      <c r="G1753" s="8"/>
      <c r="H1753" s="8"/>
      <c r="J1753" s="46" t="e">
        <f>+IF(A1753=#REF!,"si","no")</f>
        <v>#REF!</v>
      </c>
    </row>
    <row r="1754" spans="1:10" x14ac:dyDescent="0.2">
      <c r="A1754" s="8" t="s">
        <v>16</v>
      </c>
      <c r="B1754" s="8">
        <v>2018</v>
      </c>
      <c r="C1754" s="8" t="s">
        <v>10</v>
      </c>
      <c r="D1754" s="8" t="s">
        <v>30</v>
      </c>
      <c r="E1754" s="8" t="s">
        <v>32</v>
      </c>
      <c r="F1754" s="8"/>
      <c r="G1754" s="8"/>
      <c r="H1754" s="8"/>
      <c r="J1754" s="46" t="e">
        <f>+IF(A1754=#REF!,"si","no")</f>
        <v>#REF!</v>
      </c>
    </row>
    <row r="1755" spans="1:10" x14ac:dyDescent="0.2">
      <c r="A1755" s="8" t="s">
        <v>16</v>
      </c>
      <c r="B1755" s="8">
        <v>2018</v>
      </c>
      <c r="C1755" s="8" t="s">
        <v>10</v>
      </c>
      <c r="D1755" s="8" t="s">
        <v>30</v>
      </c>
      <c r="E1755" s="8" t="s">
        <v>40</v>
      </c>
      <c r="F1755" s="8">
        <v>45.132356649999998</v>
      </c>
      <c r="G1755" s="8">
        <v>45.132356649999998</v>
      </c>
      <c r="H1755" s="8">
        <v>0.17280570386073116</v>
      </c>
      <c r="J1755" s="46" t="e">
        <f>+IF(A1755=#REF!,"si","no")</f>
        <v>#REF!</v>
      </c>
    </row>
    <row r="1756" spans="1:10" x14ac:dyDescent="0.2">
      <c r="A1756" s="8" t="s">
        <v>16</v>
      </c>
      <c r="B1756" s="8">
        <v>2019</v>
      </c>
      <c r="C1756" s="8" t="s">
        <v>10</v>
      </c>
      <c r="D1756" s="8" t="s">
        <v>30</v>
      </c>
      <c r="E1756" s="8" t="s">
        <v>31</v>
      </c>
      <c r="F1756" s="8"/>
      <c r="G1756" s="8"/>
      <c r="H1756" s="8"/>
      <c r="J1756" s="46" t="e">
        <f>+IF(A1756=#REF!,"si","no")</f>
        <v>#REF!</v>
      </c>
    </row>
    <row r="1757" spans="1:10" x14ac:dyDescent="0.2">
      <c r="A1757" s="8" t="s">
        <v>16</v>
      </c>
      <c r="B1757" s="8">
        <v>2019</v>
      </c>
      <c r="C1757" s="8" t="s">
        <v>10</v>
      </c>
      <c r="D1757" s="8" t="s">
        <v>30</v>
      </c>
      <c r="E1757" s="8" t="s">
        <v>32</v>
      </c>
      <c r="F1757" s="8"/>
      <c r="G1757" s="8"/>
      <c r="H1757" s="8"/>
      <c r="J1757" s="46" t="e">
        <f>+IF(A1757=#REF!,"si","no")</f>
        <v>#REF!</v>
      </c>
    </row>
    <row r="1758" spans="1:10" x14ac:dyDescent="0.2">
      <c r="A1758" s="8" t="s">
        <v>16</v>
      </c>
      <c r="B1758" s="8">
        <v>2019</v>
      </c>
      <c r="C1758" s="8" t="s">
        <v>10</v>
      </c>
      <c r="D1758" s="8" t="s">
        <v>30</v>
      </c>
      <c r="E1758" s="8" t="s">
        <v>40</v>
      </c>
      <c r="F1758" s="8">
        <v>77.184906589999997</v>
      </c>
      <c r="G1758" s="8">
        <v>77.184906589999997</v>
      </c>
      <c r="H1758" s="8">
        <v>0.28563049682221581</v>
      </c>
      <c r="J1758" s="46" t="e">
        <f>+IF(A1758=#REF!,"si","no")</f>
        <v>#REF!</v>
      </c>
    </row>
    <row r="1759" spans="1:10" x14ac:dyDescent="0.2">
      <c r="A1759" s="8" t="s">
        <v>16</v>
      </c>
      <c r="B1759" s="8">
        <v>2020</v>
      </c>
      <c r="C1759" s="8" t="s">
        <v>10</v>
      </c>
      <c r="D1759" s="8" t="s">
        <v>30</v>
      </c>
      <c r="E1759" s="8" t="s">
        <v>31</v>
      </c>
      <c r="F1759" s="8"/>
      <c r="G1759" s="8"/>
      <c r="H1759" s="8"/>
      <c r="J1759" s="46" t="e">
        <f>+IF(A1759=#REF!,"si","no")</f>
        <v>#REF!</v>
      </c>
    </row>
    <row r="1760" spans="1:10" x14ac:dyDescent="0.2">
      <c r="A1760" s="8" t="s">
        <v>16</v>
      </c>
      <c r="B1760" s="8">
        <v>2020</v>
      </c>
      <c r="C1760" s="8" t="s">
        <v>10</v>
      </c>
      <c r="D1760" s="8" t="s">
        <v>30</v>
      </c>
      <c r="E1760" s="8" t="s">
        <v>32</v>
      </c>
      <c r="F1760" s="8"/>
      <c r="G1760" s="8"/>
      <c r="H1760" s="8"/>
      <c r="J1760" s="46" t="e">
        <f>+IF(A1760=#REF!,"si","no")</f>
        <v>#REF!</v>
      </c>
    </row>
    <row r="1761" spans="1:10" x14ac:dyDescent="0.2">
      <c r="A1761" s="8" t="s">
        <v>16</v>
      </c>
      <c r="B1761" s="8">
        <v>2020</v>
      </c>
      <c r="C1761" s="8" t="s">
        <v>10</v>
      </c>
      <c r="D1761" s="8" t="s">
        <v>30</v>
      </c>
      <c r="E1761" s="8" t="s">
        <v>40</v>
      </c>
      <c r="F1761" s="8">
        <v>34.442467310000005</v>
      </c>
      <c r="G1761" s="8">
        <v>34.442467310000005</v>
      </c>
      <c r="H1761" s="8">
        <v>0.13979000252448182</v>
      </c>
      <c r="J1761" s="46"/>
    </row>
    <row r="1762" spans="1:10" x14ac:dyDescent="0.2">
      <c r="A1762" s="8" t="s">
        <v>16</v>
      </c>
      <c r="B1762" s="8">
        <v>2021</v>
      </c>
      <c r="C1762" s="8" t="s">
        <v>10</v>
      </c>
      <c r="D1762" s="8" t="s">
        <v>30</v>
      </c>
      <c r="E1762" s="8" t="s">
        <v>31</v>
      </c>
      <c r="F1762" s="8"/>
      <c r="G1762" s="8"/>
      <c r="H1762" s="8"/>
      <c r="J1762" s="46"/>
    </row>
    <row r="1763" spans="1:10" x14ac:dyDescent="0.2">
      <c r="A1763" s="8" t="s">
        <v>16</v>
      </c>
      <c r="B1763" s="8">
        <v>2021</v>
      </c>
      <c r="C1763" s="8" t="s">
        <v>10</v>
      </c>
      <c r="D1763" s="8" t="s">
        <v>30</v>
      </c>
      <c r="E1763" s="8" t="s">
        <v>32</v>
      </c>
      <c r="F1763" s="8"/>
      <c r="G1763" s="8"/>
      <c r="H1763" s="8"/>
      <c r="J1763" s="46"/>
    </row>
    <row r="1764" spans="1:10" x14ac:dyDescent="0.2">
      <c r="A1764" s="8" t="s">
        <v>16</v>
      </c>
      <c r="B1764" s="8">
        <v>2021</v>
      </c>
      <c r="C1764" s="8" t="s">
        <v>10</v>
      </c>
      <c r="D1764" s="8" t="s">
        <v>30</v>
      </c>
      <c r="E1764" s="8" t="s">
        <v>40</v>
      </c>
      <c r="F1764" s="8">
        <v>67.245445500000002</v>
      </c>
      <c r="G1764" s="8">
        <v>67.245445500000002</v>
      </c>
      <c r="H1764" s="8">
        <v>0.24078145767688344</v>
      </c>
      <c r="J1764" s="46"/>
    </row>
    <row r="1765" spans="1:10" x14ac:dyDescent="0.2">
      <c r="A1765" s="8" t="s">
        <v>16</v>
      </c>
      <c r="B1765" s="8">
        <v>2022</v>
      </c>
      <c r="C1765" s="8" t="s">
        <v>10</v>
      </c>
      <c r="D1765" s="8" t="s">
        <v>30</v>
      </c>
      <c r="E1765" s="8" t="s">
        <v>31</v>
      </c>
      <c r="F1765" s="8"/>
      <c r="G1765" s="8"/>
      <c r="H1765" s="8"/>
      <c r="J1765" s="46"/>
    </row>
    <row r="1766" spans="1:10" x14ac:dyDescent="0.2">
      <c r="A1766" s="8" t="s">
        <v>16</v>
      </c>
      <c r="B1766" s="8">
        <v>2022</v>
      </c>
      <c r="C1766" s="8" t="s">
        <v>10</v>
      </c>
      <c r="D1766" s="8" t="s">
        <v>30</v>
      </c>
      <c r="E1766" s="8" t="s">
        <v>32</v>
      </c>
      <c r="F1766" s="8"/>
      <c r="G1766" s="8"/>
      <c r="H1766" s="8"/>
      <c r="J1766" s="46"/>
    </row>
    <row r="1767" spans="1:10" x14ac:dyDescent="0.2">
      <c r="A1767" s="8" t="s">
        <v>16</v>
      </c>
      <c r="B1767" s="8">
        <v>2022</v>
      </c>
      <c r="C1767" s="8" t="s">
        <v>10</v>
      </c>
      <c r="D1767" s="8" t="s">
        <v>30</v>
      </c>
      <c r="E1767" s="8" t="s">
        <v>40</v>
      </c>
      <c r="F1767" s="8">
        <v>73.908906549999998</v>
      </c>
      <c r="G1767" s="8">
        <v>73.908906549999998</v>
      </c>
      <c r="H1767" s="8">
        <v>0.23104533241509873</v>
      </c>
      <c r="J1767" s="46"/>
    </row>
    <row r="1768" spans="1:10" x14ac:dyDescent="0.2">
      <c r="A1768" s="8" t="s">
        <v>16</v>
      </c>
      <c r="B1768" s="8">
        <v>2023</v>
      </c>
      <c r="C1768" s="8" t="s">
        <v>10</v>
      </c>
      <c r="D1768" s="8" t="s">
        <v>30</v>
      </c>
      <c r="E1768" s="8" t="s">
        <v>31</v>
      </c>
      <c r="F1768" s="8"/>
      <c r="G1768" s="8"/>
      <c r="H1768" s="8"/>
      <c r="J1768" s="46"/>
    </row>
    <row r="1769" spans="1:10" x14ac:dyDescent="0.2">
      <c r="A1769" s="8" t="s">
        <v>16</v>
      </c>
      <c r="B1769" s="8">
        <v>2023</v>
      </c>
      <c r="C1769" s="8" t="s">
        <v>10</v>
      </c>
      <c r="D1769" s="8" t="s">
        <v>30</v>
      </c>
      <c r="E1769" s="8" t="s">
        <v>32</v>
      </c>
      <c r="F1769" s="8"/>
      <c r="G1769" s="8"/>
      <c r="H1769" s="8"/>
      <c r="J1769" s="46" t="e">
        <f>+IF(A1769=#REF!,"si","no")</f>
        <v>#REF!</v>
      </c>
    </row>
    <row r="1770" spans="1:10" x14ac:dyDescent="0.2">
      <c r="A1770" s="8" t="s">
        <v>16</v>
      </c>
      <c r="B1770" s="8">
        <v>2023</v>
      </c>
      <c r="C1770" s="8" t="s">
        <v>10</v>
      </c>
      <c r="D1770" s="8" t="s">
        <v>30</v>
      </c>
      <c r="E1770" s="8" t="s">
        <v>40</v>
      </c>
      <c r="F1770" s="8">
        <v>86.809960480000001</v>
      </c>
      <c r="G1770" s="8">
        <v>86.809960480000001</v>
      </c>
      <c r="H1770" s="8">
        <v>0.25520616846025446</v>
      </c>
      <c r="J1770" s="46" t="e">
        <f>+IF(A1770=#REF!,"si","no")</f>
        <v>#REF!</v>
      </c>
    </row>
    <row r="1771" spans="1:10" x14ac:dyDescent="0.2">
      <c r="A1771" s="8" t="s">
        <v>16</v>
      </c>
      <c r="B1771" s="8">
        <v>2008</v>
      </c>
      <c r="C1771" s="8" t="s">
        <v>10</v>
      </c>
      <c r="D1771" s="8" t="s">
        <v>33</v>
      </c>
      <c r="E1771" s="8" t="s">
        <v>34</v>
      </c>
      <c r="F1771" s="8">
        <v>4.4363760000000001</v>
      </c>
      <c r="G1771" s="8">
        <v>4.4363760000000001</v>
      </c>
      <c r="H1771" s="8">
        <v>2.4664502460844097E-2</v>
      </c>
      <c r="J1771" s="46" t="e">
        <f>+IF(A1771=#REF!,"si","no")</f>
        <v>#REF!</v>
      </c>
    </row>
    <row r="1772" spans="1:10" x14ac:dyDescent="0.2">
      <c r="A1772" s="8" t="s">
        <v>16</v>
      </c>
      <c r="B1772" s="8">
        <v>2008</v>
      </c>
      <c r="C1772" s="8" t="s">
        <v>10</v>
      </c>
      <c r="D1772" s="8" t="s">
        <v>33</v>
      </c>
      <c r="E1772" s="8" t="s">
        <v>35</v>
      </c>
      <c r="F1772" s="8">
        <v>143.6988556</v>
      </c>
      <c r="G1772" s="8">
        <v>143.6988556</v>
      </c>
      <c r="H1772" s="8">
        <v>0.79890901437720352</v>
      </c>
      <c r="J1772" s="46" t="e">
        <f>+IF(A1772=#REF!,"si","no")</f>
        <v>#REF!</v>
      </c>
    </row>
    <row r="1773" spans="1:10" x14ac:dyDescent="0.2">
      <c r="A1773" s="8" t="s">
        <v>16</v>
      </c>
      <c r="B1773" s="8">
        <v>2008</v>
      </c>
      <c r="C1773" s="8" t="s">
        <v>10</v>
      </c>
      <c r="D1773" s="8" t="s">
        <v>33</v>
      </c>
      <c r="E1773" s="8" t="s">
        <v>36</v>
      </c>
      <c r="F1773" s="8"/>
      <c r="G1773" s="8"/>
      <c r="H1773" s="8"/>
      <c r="J1773" s="46" t="e">
        <f>+IF(A1773=#REF!,"si","no")</f>
        <v>#REF!</v>
      </c>
    </row>
    <row r="1774" spans="1:10" x14ac:dyDescent="0.2">
      <c r="A1774" s="8" t="s">
        <v>16</v>
      </c>
      <c r="B1774" s="8">
        <v>2008</v>
      </c>
      <c r="C1774" s="8" t="s">
        <v>10</v>
      </c>
      <c r="D1774" s="8" t="s">
        <v>33</v>
      </c>
      <c r="E1774" s="8" t="s">
        <v>42</v>
      </c>
      <c r="F1774" s="8">
        <v>48.493910999999997</v>
      </c>
      <c r="G1774" s="8">
        <v>48.493910999999997</v>
      </c>
      <c r="H1774" s="8">
        <v>0.2696070367334632</v>
      </c>
      <c r="J1774" s="46" t="e">
        <f>+IF(A1774=#REF!,"si","no")</f>
        <v>#REF!</v>
      </c>
    </row>
    <row r="1775" spans="1:10" x14ac:dyDescent="0.2">
      <c r="A1775" s="8" t="s">
        <v>16</v>
      </c>
      <c r="B1775" s="8">
        <v>2008</v>
      </c>
      <c r="C1775" s="8" t="s">
        <v>10</v>
      </c>
      <c r="D1775" s="8" t="s">
        <v>33</v>
      </c>
      <c r="E1775" s="8" t="s">
        <v>40</v>
      </c>
      <c r="F1775" s="8">
        <v>196.62914259999999</v>
      </c>
      <c r="G1775" s="8">
        <v>196.62914259999999</v>
      </c>
      <c r="H1775" s="8">
        <v>1.0931805535715107</v>
      </c>
      <c r="J1775" s="46" t="e">
        <f>+IF(A1775=#REF!,"si","no")</f>
        <v>#REF!</v>
      </c>
    </row>
    <row r="1776" spans="1:10" x14ac:dyDescent="0.2">
      <c r="A1776" s="8" t="s">
        <v>16</v>
      </c>
      <c r="B1776" s="8">
        <v>2009</v>
      </c>
      <c r="C1776" s="8" t="s">
        <v>10</v>
      </c>
      <c r="D1776" s="8" t="s">
        <v>33</v>
      </c>
      <c r="E1776" s="8" t="s">
        <v>34</v>
      </c>
      <c r="F1776" s="8">
        <v>4.632485</v>
      </c>
      <c r="G1776" s="8">
        <v>4.632485</v>
      </c>
      <c r="H1776" s="8">
        <v>2.6318520966066784E-2</v>
      </c>
      <c r="J1776" s="46" t="e">
        <f>+IF(A1776=#REF!,"si","no")</f>
        <v>#REF!</v>
      </c>
    </row>
    <row r="1777" spans="1:10" x14ac:dyDescent="0.2">
      <c r="A1777" s="8" t="s">
        <v>16</v>
      </c>
      <c r="B1777" s="8">
        <v>2009</v>
      </c>
      <c r="C1777" s="8" t="s">
        <v>10</v>
      </c>
      <c r="D1777" s="8" t="s">
        <v>33</v>
      </c>
      <c r="E1777" s="8" t="s">
        <v>35</v>
      </c>
      <c r="F1777" s="8">
        <v>210.78583925999999</v>
      </c>
      <c r="G1777" s="8">
        <v>210.78583925999999</v>
      </c>
      <c r="H1777" s="8">
        <v>1.1975368576291758</v>
      </c>
      <c r="J1777" s="46" t="e">
        <f>+IF(A1777=#REF!,"si","no")</f>
        <v>#REF!</v>
      </c>
    </row>
    <row r="1778" spans="1:10" x14ac:dyDescent="0.2">
      <c r="A1778" s="8" t="s">
        <v>16</v>
      </c>
      <c r="B1778" s="8">
        <v>2009</v>
      </c>
      <c r="C1778" s="8" t="s">
        <v>10</v>
      </c>
      <c r="D1778" s="8" t="s">
        <v>33</v>
      </c>
      <c r="E1778" s="8" t="s">
        <v>36</v>
      </c>
      <c r="F1778" s="8"/>
      <c r="G1778" s="8"/>
      <c r="H1778" s="8"/>
      <c r="J1778" s="46" t="e">
        <f>+IF(A1778=#REF!,"si","no")</f>
        <v>#REF!</v>
      </c>
    </row>
    <row r="1779" spans="1:10" x14ac:dyDescent="0.2">
      <c r="A1779" s="8" t="s">
        <v>16</v>
      </c>
      <c r="B1779" s="8">
        <v>2009</v>
      </c>
      <c r="C1779" s="8" t="s">
        <v>10</v>
      </c>
      <c r="D1779" s="8" t="s">
        <v>33</v>
      </c>
      <c r="E1779" s="8" t="s">
        <v>42</v>
      </c>
      <c r="F1779" s="8">
        <v>6.4191979999999997</v>
      </c>
      <c r="G1779" s="8">
        <v>6.4191979999999997</v>
      </c>
      <c r="H1779" s="8">
        <v>3.6469367337041342E-2</v>
      </c>
      <c r="J1779" s="46" t="e">
        <f>+IF(A1779=#REF!,"si","no")</f>
        <v>#REF!</v>
      </c>
    </row>
    <row r="1780" spans="1:10" x14ac:dyDescent="0.2">
      <c r="A1780" s="8" t="s">
        <v>16</v>
      </c>
      <c r="B1780" s="8">
        <v>2009</v>
      </c>
      <c r="C1780" s="8" t="s">
        <v>10</v>
      </c>
      <c r="D1780" s="8" t="s">
        <v>33</v>
      </c>
      <c r="E1780" s="8" t="s">
        <v>40</v>
      </c>
      <c r="F1780" s="8">
        <v>221.83752225999999</v>
      </c>
      <c r="G1780" s="8">
        <v>221.83752225999999</v>
      </c>
      <c r="H1780" s="8">
        <v>1.2603247459322837</v>
      </c>
      <c r="J1780" s="46" t="e">
        <f>+IF(A1780=#REF!,"si","no")</f>
        <v>#REF!</v>
      </c>
    </row>
    <row r="1781" spans="1:10" x14ac:dyDescent="0.2">
      <c r="A1781" s="8" t="s">
        <v>16</v>
      </c>
      <c r="B1781" s="8">
        <v>2010</v>
      </c>
      <c r="C1781" s="8" t="s">
        <v>10</v>
      </c>
      <c r="D1781" s="8" t="s">
        <v>33</v>
      </c>
      <c r="E1781" s="8" t="s">
        <v>34</v>
      </c>
      <c r="F1781" s="8"/>
      <c r="G1781" s="8"/>
      <c r="H1781" s="8"/>
      <c r="J1781" s="46" t="e">
        <f>+IF(A1781=#REF!,"si","no")</f>
        <v>#REF!</v>
      </c>
    </row>
    <row r="1782" spans="1:10" x14ac:dyDescent="0.2">
      <c r="A1782" s="8" t="s">
        <v>16</v>
      </c>
      <c r="B1782" s="8">
        <v>2010</v>
      </c>
      <c r="C1782" s="8" t="s">
        <v>10</v>
      </c>
      <c r="D1782" s="8" t="s">
        <v>33</v>
      </c>
      <c r="E1782" s="8" t="s">
        <v>35</v>
      </c>
      <c r="F1782" s="8">
        <v>184.55275497</v>
      </c>
      <c r="G1782" s="8">
        <v>184.55275497</v>
      </c>
      <c r="H1782" s="8">
        <v>1.0003985847624373</v>
      </c>
      <c r="J1782" s="46" t="e">
        <f>+IF(A1782=#REF!,"si","no")</f>
        <v>#REF!</v>
      </c>
    </row>
    <row r="1783" spans="1:10" x14ac:dyDescent="0.2">
      <c r="A1783" s="8" t="s">
        <v>16</v>
      </c>
      <c r="B1783" s="8">
        <v>2010</v>
      </c>
      <c r="C1783" s="8" t="s">
        <v>10</v>
      </c>
      <c r="D1783" s="8" t="s">
        <v>33</v>
      </c>
      <c r="E1783" s="8" t="s">
        <v>36</v>
      </c>
      <c r="F1783" s="8"/>
      <c r="G1783" s="8"/>
      <c r="H1783" s="8"/>
      <c r="J1783" s="46" t="e">
        <f>+IF(A1783=#REF!,"si","no")</f>
        <v>#REF!</v>
      </c>
    </row>
    <row r="1784" spans="1:10" x14ac:dyDescent="0.2">
      <c r="A1784" s="8" t="s">
        <v>16</v>
      </c>
      <c r="B1784" s="8">
        <v>2010</v>
      </c>
      <c r="C1784" s="8" t="s">
        <v>10</v>
      </c>
      <c r="D1784" s="8" t="s">
        <v>33</v>
      </c>
      <c r="E1784" s="8" t="s">
        <v>42</v>
      </c>
      <c r="F1784" s="8">
        <v>0.71235199999999999</v>
      </c>
      <c r="G1784" s="8">
        <v>0.71235199999999999</v>
      </c>
      <c r="H1784" s="8">
        <v>3.8614212655266743E-3</v>
      </c>
      <c r="J1784" s="46" t="e">
        <f>+IF(A1784=#REF!,"si","no")</f>
        <v>#REF!</v>
      </c>
    </row>
    <row r="1785" spans="1:10" x14ac:dyDescent="0.2">
      <c r="A1785" s="8" t="s">
        <v>16</v>
      </c>
      <c r="B1785" s="8">
        <v>2010</v>
      </c>
      <c r="C1785" s="8" t="s">
        <v>10</v>
      </c>
      <c r="D1785" s="8" t="s">
        <v>33</v>
      </c>
      <c r="E1785" s="8" t="s">
        <v>40</v>
      </c>
      <c r="F1785" s="8">
        <v>185.26510697000001</v>
      </c>
      <c r="G1785" s="8">
        <v>185.26510697000001</v>
      </c>
      <c r="H1785" s="8">
        <v>1.0042600060279638</v>
      </c>
      <c r="J1785" s="46" t="e">
        <f>+IF(A1785=#REF!,"si","no")</f>
        <v>#REF!</v>
      </c>
    </row>
    <row r="1786" spans="1:10" x14ac:dyDescent="0.2">
      <c r="A1786" s="8" t="s">
        <v>16</v>
      </c>
      <c r="B1786" s="8">
        <v>2011</v>
      </c>
      <c r="C1786" s="8" t="s">
        <v>10</v>
      </c>
      <c r="D1786" s="8" t="s">
        <v>33</v>
      </c>
      <c r="E1786" s="8" t="s">
        <v>34</v>
      </c>
      <c r="F1786" s="8">
        <v>1.668906</v>
      </c>
      <c r="G1786" s="8">
        <v>1.668906</v>
      </c>
      <c r="H1786" s="8">
        <v>8.227784460374225E-3</v>
      </c>
      <c r="J1786" s="46" t="e">
        <f>+IF(A1786=#REF!,"si","no")</f>
        <v>#REF!</v>
      </c>
    </row>
    <row r="1787" spans="1:10" x14ac:dyDescent="0.2">
      <c r="A1787" s="8" t="s">
        <v>16</v>
      </c>
      <c r="B1787" s="8">
        <v>2011</v>
      </c>
      <c r="C1787" s="8" t="s">
        <v>10</v>
      </c>
      <c r="D1787" s="8" t="s">
        <v>33</v>
      </c>
      <c r="E1787" s="8" t="s">
        <v>35</v>
      </c>
      <c r="F1787" s="8">
        <v>199.02150568900001</v>
      </c>
      <c r="G1787" s="8">
        <v>199.02150568900001</v>
      </c>
      <c r="H1787" s="8">
        <v>0.98118531048976676</v>
      </c>
      <c r="J1787" s="46" t="e">
        <f>+IF(A1787=#REF!,"si","no")</f>
        <v>#REF!</v>
      </c>
    </row>
    <row r="1788" spans="1:10" x14ac:dyDescent="0.2">
      <c r="A1788" s="8" t="s">
        <v>16</v>
      </c>
      <c r="B1788" s="8">
        <v>2011</v>
      </c>
      <c r="C1788" s="8" t="s">
        <v>10</v>
      </c>
      <c r="D1788" s="8" t="s">
        <v>33</v>
      </c>
      <c r="E1788" s="8" t="s">
        <v>36</v>
      </c>
      <c r="F1788" s="8"/>
      <c r="G1788" s="8"/>
      <c r="H1788" s="8"/>
      <c r="J1788" s="46" t="e">
        <f>+IF(A1788=#REF!,"si","no")</f>
        <v>#REF!</v>
      </c>
    </row>
    <row r="1789" spans="1:10" x14ac:dyDescent="0.2">
      <c r="A1789" s="8" t="s">
        <v>16</v>
      </c>
      <c r="B1789" s="8">
        <v>2011</v>
      </c>
      <c r="C1789" s="8" t="s">
        <v>10</v>
      </c>
      <c r="D1789" s="8" t="s">
        <v>33</v>
      </c>
      <c r="E1789" s="8" t="s">
        <v>42</v>
      </c>
      <c r="F1789" s="8">
        <v>0.53260099999999999</v>
      </c>
      <c r="G1789" s="8">
        <v>0.53260099999999999</v>
      </c>
      <c r="H1789" s="8">
        <v>2.6257477841051396E-3</v>
      </c>
      <c r="J1789" s="46" t="e">
        <f>+IF(A1789=#REF!,"si","no")</f>
        <v>#REF!</v>
      </c>
    </row>
    <row r="1790" spans="1:10" x14ac:dyDescent="0.2">
      <c r="A1790" s="8" t="s">
        <v>16</v>
      </c>
      <c r="B1790" s="8">
        <v>2011</v>
      </c>
      <c r="C1790" s="8" t="s">
        <v>10</v>
      </c>
      <c r="D1790" s="8" t="s">
        <v>33</v>
      </c>
      <c r="E1790" s="8" t="s">
        <v>40</v>
      </c>
      <c r="F1790" s="8">
        <v>201.223012689</v>
      </c>
      <c r="G1790" s="8">
        <v>201.223012689</v>
      </c>
      <c r="H1790" s="8">
        <v>0.99203884273424603</v>
      </c>
      <c r="J1790" s="46" t="e">
        <f>+IF(A1790=#REF!,"si","no")</f>
        <v>#REF!</v>
      </c>
    </row>
    <row r="1791" spans="1:10" x14ac:dyDescent="0.2">
      <c r="A1791" s="8" t="s">
        <v>16</v>
      </c>
      <c r="B1791" s="8">
        <v>2012</v>
      </c>
      <c r="C1791" s="8" t="s">
        <v>10</v>
      </c>
      <c r="D1791" s="8" t="s">
        <v>33</v>
      </c>
      <c r="E1791" s="8" t="s">
        <v>34</v>
      </c>
      <c r="F1791" s="8"/>
      <c r="G1791" s="8"/>
      <c r="H1791" s="8"/>
      <c r="J1791" s="46" t="e">
        <f>+IF(A1791=#REF!,"si","no")</f>
        <v>#REF!</v>
      </c>
    </row>
    <row r="1792" spans="1:10" x14ac:dyDescent="0.2">
      <c r="A1792" s="8" t="s">
        <v>16</v>
      </c>
      <c r="B1792" s="8">
        <v>2012</v>
      </c>
      <c r="C1792" s="8" t="s">
        <v>10</v>
      </c>
      <c r="D1792" s="8" t="s">
        <v>33</v>
      </c>
      <c r="E1792" s="8" t="s">
        <v>35</v>
      </c>
      <c r="F1792" s="8">
        <v>276.91735484000003</v>
      </c>
      <c r="G1792" s="8">
        <v>276.91735484000003</v>
      </c>
      <c r="H1792" s="8">
        <v>1.2948441667261457</v>
      </c>
      <c r="J1792" s="46" t="e">
        <f>+IF(A1792=#REF!,"si","no")</f>
        <v>#REF!</v>
      </c>
    </row>
    <row r="1793" spans="1:10" x14ac:dyDescent="0.2">
      <c r="A1793" s="8" t="s">
        <v>16</v>
      </c>
      <c r="B1793" s="8">
        <v>2012</v>
      </c>
      <c r="C1793" s="8" t="s">
        <v>10</v>
      </c>
      <c r="D1793" s="8" t="s">
        <v>33</v>
      </c>
      <c r="E1793" s="8" t="s">
        <v>36</v>
      </c>
      <c r="F1793" s="8"/>
      <c r="G1793" s="8"/>
      <c r="H1793" s="8"/>
      <c r="J1793" s="46" t="e">
        <f>+IF(A1793=#REF!,"si","no")</f>
        <v>#REF!</v>
      </c>
    </row>
    <row r="1794" spans="1:10" x14ac:dyDescent="0.2">
      <c r="A1794" s="8" t="s">
        <v>16</v>
      </c>
      <c r="B1794" s="8">
        <v>2012</v>
      </c>
      <c r="C1794" s="8" t="s">
        <v>10</v>
      </c>
      <c r="D1794" s="8" t="s">
        <v>33</v>
      </c>
      <c r="E1794" s="8" t="s">
        <v>42</v>
      </c>
      <c r="F1794" s="8">
        <v>2.8185509999999998</v>
      </c>
      <c r="G1794" s="8">
        <v>2.8185509999999998</v>
      </c>
      <c r="H1794" s="8">
        <v>1.3179326817847281E-2</v>
      </c>
      <c r="J1794" s="46" t="e">
        <f>+IF(A1794=#REF!,"si","no")</f>
        <v>#REF!</v>
      </c>
    </row>
    <row r="1795" spans="1:10" x14ac:dyDescent="0.2">
      <c r="A1795" s="8" t="s">
        <v>16</v>
      </c>
      <c r="B1795" s="8">
        <v>2012</v>
      </c>
      <c r="C1795" s="8" t="s">
        <v>10</v>
      </c>
      <c r="D1795" s="8" t="s">
        <v>33</v>
      </c>
      <c r="E1795" s="8" t="s">
        <v>40</v>
      </c>
      <c r="F1795" s="8">
        <v>279.73590584000004</v>
      </c>
      <c r="G1795" s="8">
        <v>279.73590584000004</v>
      </c>
      <c r="H1795" s="8">
        <v>1.3080234935439929</v>
      </c>
      <c r="J1795" s="46" t="e">
        <f>+IF(A1795=#REF!,"si","no")</f>
        <v>#REF!</v>
      </c>
    </row>
    <row r="1796" spans="1:10" x14ac:dyDescent="0.2">
      <c r="A1796" s="8" t="s">
        <v>16</v>
      </c>
      <c r="B1796" s="8">
        <v>2013</v>
      </c>
      <c r="C1796" s="8" t="s">
        <v>10</v>
      </c>
      <c r="D1796" s="8" t="s">
        <v>33</v>
      </c>
      <c r="E1796" s="8" t="s">
        <v>34</v>
      </c>
      <c r="F1796" s="8">
        <v>16.947897999999999</v>
      </c>
      <c r="G1796" s="8">
        <v>16.947897999999999</v>
      </c>
      <c r="H1796" s="8">
        <v>7.7067560575540137E-2</v>
      </c>
      <c r="J1796" s="46" t="e">
        <f>+IF(A1796=#REF!,"si","no")</f>
        <v>#REF!</v>
      </c>
    </row>
    <row r="1797" spans="1:10" x14ac:dyDescent="0.2">
      <c r="A1797" s="8" t="s">
        <v>16</v>
      </c>
      <c r="B1797" s="8">
        <v>2013</v>
      </c>
      <c r="C1797" s="8" t="s">
        <v>10</v>
      </c>
      <c r="D1797" s="8" t="s">
        <v>33</v>
      </c>
      <c r="E1797" s="8" t="s">
        <v>35</v>
      </c>
      <c r="F1797" s="8">
        <v>240.82376523000002</v>
      </c>
      <c r="G1797" s="8">
        <v>240.82376523000002</v>
      </c>
      <c r="H1797" s="8">
        <v>1.0951033641394752</v>
      </c>
      <c r="J1797" s="46" t="e">
        <f>+IF(A1797=#REF!,"si","no")</f>
        <v>#REF!</v>
      </c>
    </row>
    <row r="1798" spans="1:10" x14ac:dyDescent="0.2">
      <c r="A1798" s="8" t="s">
        <v>16</v>
      </c>
      <c r="B1798" s="8">
        <v>2013</v>
      </c>
      <c r="C1798" s="8" t="s">
        <v>10</v>
      </c>
      <c r="D1798" s="8" t="s">
        <v>33</v>
      </c>
      <c r="E1798" s="8" t="s">
        <v>36</v>
      </c>
      <c r="F1798" s="8"/>
      <c r="G1798" s="8"/>
      <c r="H1798" s="8">
        <v>0</v>
      </c>
      <c r="J1798" s="46" t="e">
        <f>+IF(A1798=#REF!,"si","no")</f>
        <v>#REF!</v>
      </c>
    </row>
    <row r="1799" spans="1:10" x14ac:dyDescent="0.2">
      <c r="A1799" s="8" t="s">
        <v>16</v>
      </c>
      <c r="B1799" s="8">
        <v>2013</v>
      </c>
      <c r="C1799" s="8" t="s">
        <v>10</v>
      </c>
      <c r="D1799" s="8" t="s">
        <v>33</v>
      </c>
      <c r="E1799" s="8" t="s">
        <v>42</v>
      </c>
      <c r="F1799" s="8">
        <v>1.767285</v>
      </c>
      <c r="G1799" s="8">
        <v>1.767285</v>
      </c>
      <c r="H1799" s="8">
        <v>8.0364151230874446E-3</v>
      </c>
      <c r="J1799" s="46" t="e">
        <f>+IF(A1799=#REF!,"si","no")</f>
        <v>#REF!</v>
      </c>
    </row>
    <row r="1800" spans="1:10" x14ac:dyDescent="0.2">
      <c r="A1800" s="8" t="s">
        <v>16</v>
      </c>
      <c r="B1800" s="8">
        <v>2013</v>
      </c>
      <c r="C1800" s="8" t="s">
        <v>10</v>
      </c>
      <c r="D1800" s="8" t="s">
        <v>33</v>
      </c>
      <c r="E1800" s="8" t="s">
        <v>40</v>
      </c>
      <c r="F1800" s="8">
        <v>259.53894823000002</v>
      </c>
      <c r="G1800" s="8">
        <v>259.53894823000002</v>
      </c>
      <c r="H1800" s="8">
        <v>1.1802073398381028</v>
      </c>
      <c r="J1800" s="46" t="e">
        <f>+IF(A1800=#REF!,"si","no")</f>
        <v>#REF!</v>
      </c>
    </row>
    <row r="1801" spans="1:10" x14ac:dyDescent="0.2">
      <c r="A1801" s="8" t="s">
        <v>16</v>
      </c>
      <c r="B1801" s="8">
        <v>2014</v>
      </c>
      <c r="C1801" s="8" t="s">
        <v>10</v>
      </c>
      <c r="D1801" s="8" t="s">
        <v>33</v>
      </c>
      <c r="E1801" s="8" t="s">
        <v>34</v>
      </c>
      <c r="F1801" s="8">
        <v>4.2938049999999999</v>
      </c>
      <c r="G1801" s="8">
        <v>4.2938049999999999</v>
      </c>
      <c r="H1801" s="8">
        <v>1.9004626313344555E-2</v>
      </c>
      <c r="J1801" s="46" t="e">
        <f>+IF(A1801=#REF!,"si","no")</f>
        <v>#REF!</v>
      </c>
    </row>
    <row r="1802" spans="1:10" x14ac:dyDescent="0.2">
      <c r="A1802" s="8" t="s">
        <v>16</v>
      </c>
      <c r="B1802" s="8">
        <v>2014</v>
      </c>
      <c r="C1802" s="8" t="s">
        <v>10</v>
      </c>
      <c r="D1802" s="8" t="s">
        <v>33</v>
      </c>
      <c r="E1802" s="8" t="s">
        <v>35</v>
      </c>
      <c r="F1802" s="8">
        <v>169.52537318</v>
      </c>
      <c r="G1802" s="8">
        <v>169.52537318</v>
      </c>
      <c r="H1802" s="8">
        <v>0.75032898976925666</v>
      </c>
      <c r="J1802" s="46" t="e">
        <f>+IF(A1802=#REF!,"si","no")</f>
        <v>#REF!</v>
      </c>
    </row>
    <row r="1803" spans="1:10" x14ac:dyDescent="0.2">
      <c r="A1803" s="8" t="s">
        <v>16</v>
      </c>
      <c r="B1803" s="8">
        <v>2014</v>
      </c>
      <c r="C1803" s="8" t="s">
        <v>10</v>
      </c>
      <c r="D1803" s="8" t="s">
        <v>33</v>
      </c>
      <c r="E1803" s="8" t="s">
        <v>36</v>
      </c>
      <c r="F1803" s="8"/>
      <c r="G1803" s="8"/>
      <c r="H1803" s="8"/>
      <c r="J1803" s="46" t="e">
        <f>+IF(A1803=#REF!,"si","no")</f>
        <v>#REF!</v>
      </c>
    </row>
    <row r="1804" spans="1:10" x14ac:dyDescent="0.2">
      <c r="A1804" s="8" t="s">
        <v>16</v>
      </c>
      <c r="B1804" s="8">
        <v>2014</v>
      </c>
      <c r="C1804" s="8" t="s">
        <v>10</v>
      </c>
      <c r="D1804" s="8" t="s">
        <v>33</v>
      </c>
      <c r="E1804" s="8" t="s">
        <v>42</v>
      </c>
      <c r="F1804" s="8">
        <v>0.16444600000000001</v>
      </c>
      <c r="G1804" s="8">
        <v>0.16444600000000001</v>
      </c>
      <c r="H1804" s="8">
        <v>7.2784739379740321E-4</v>
      </c>
      <c r="J1804" s="46" t="e">
        <f>+IF(A1804=#REF!,"si","no")</f>
        <v>#REF!</v>
      </c>
    </row>
    <row r="1805" spans="1:10" x14ac:dyDescent="0.2">
      <c r="A1805" s="8" t="s">
        <v>16</v>
      </c>
      <c r="B1805" s="8">
        <v>2014</v>
      </c>
      <c r="C1805" s="8" t="s">
        <v>10</v>
      </c>
      <c r="D1805" s="8" t="s">
        <v>33</v>
      </c>
      <c r="E1805" s="8" t="s">
        <v>40</v>
      </c>
      <c r="F1805" s="8">
        <v>173.98362418000002</v>
      </c>
      <c r="G1805" s="8">
        <v>173.98362418000002</v>
      </c>
      <c r="H1805" s="8">
        <v>0.77006146347639881</v>
      </c>
      <c r="J1805" s="46"/>
    </row>
    <row r="1806" spans="1:10" x14ac:dyDescent="0.2">
      <c r="A1806" s="8" t="s">
        <v>16</v>
      </c>
      <c r="B1806" s="8">
        <v>2015</v>
      </c>
      <c r="C1806" s="8" t="s">
        <v>10</v>
      </c>
      <c r="D1806" s="8" t="s">
        <v>33</v>
      </c>
      <c r="E1806" s="8" t="s">
        <v>34</v>
      </c>
      <c r="F1806" s="8">
        <v>7.7831599999999996</v>
      </c>
      <c r="G1806" s="8">
        <v>7.7831599999999996</v>
      </c>
      <c r="H1806" s="8">
        <v>3.3207103793108581E-2</v>
      </c>
      <c r="J1806" s="46"/>
    </row>
    <row r="1807" spans="1:10" x14ac:dyDescent="0.2">
      <c r="A1807" s="8" t="s">
        <v>16</v>
      </c>
      <c r="B1807" s="8">
        <v>2015</v>
      </c>
      <c r="C1807" s="8" t="s">
        <v>10</v>
      </c>
      <c r="D1807" s="8" t="s">
        <v>33</v>
      </c>
      <c r="E1807" s="8" t="s">
        <v>35</v>
      </c>
      <c r="F1807" s="8">
        <v>194.72205869000001</v>
      </c>
      <c r="G1807" s="8">
        <v>194.72205869000001</v>
      </c>
      <c r="H1807" s="8">
        <v>0.83078795935411998</v>
      </c>
      <c r="J1807" s="46"/>
    </row>
    <row r="1808" spans="1:10" x14ac:dyDescent="0.2">
      <c r="A1808" s="8" t="s">
        <v>16</v>
      </c>
      <c r="B1808" s="8">
        <v>2015</v>
      </c>
      <c r="C1808" s="8" t="s">
        <v>10</v>
      </c>
      <c r="D1808" s="8" t="s">
        <v>33</v>
      </c>
      <c r="E1808" s="8" t="s">
        <v>36</v>
      </c>
      <c r="F1808" s="8"/>
      <c r="G1808" s="8"/>
      <c r="H1808" s="8"/>
      <c r="J1808" s="46"/>
    </row>
    <row r="1809" spans="1:10" x14ac:dyDescent="0.2">
      <c r="A1809" s="8" t="s">
        <v>16</v>
      </c>
      <c r="B1809" s="8">
        <v>2015</v>
      </c>
      <c r="C1809" s="8" t="s">
        <v>10</v>
      </c>
      <c r="D1809" s="8" t="s">
        <v>33</v>
      </c>
      <c r="E1809" s="8" t="s">
        <v>42</v>
      </c>
      <c r="F1809" s="8">
        <v>0.60216499999999995</v>
      </c>
      <c r="G1809" s="8">
        <v>0.60216499999999995</v>
      </c>
      <c r="H1809" s="8">
        <v>2.5691564423161325E-3</v>
      </c>
      <c r="J1809" s="46"/>
    </row>
    <row r="1810" spans="1:10" x14ac:dyDescent="0.2">
      <c r="A1810" s="8" t="s">
        <v>16</v>
      </c>
      <c r="B1810" s="8">
        <v>2015</v>
      </c>
      <c r="C1810" s="8" t="s">
        <v>10</v>
      </c>
      <c r="D1810" s="8" t="s">
        <v>33</v>
      </c>
      <c r="E1810" s="8" t="s">
        <v>40</v>
      </c>
      <c r="F1810" s="8">
        <v>203.10738369000001</v>
      </c>
      <c r="G1810" s="8">
        <v>203.10738369000001</v>
      </c>
      <c r="H1810" s="8">
        <v>0.86656421958954455</v>
      </c>
      <c r="J1810" s="46"/>
    </row>
    <row r="1811" spans="1:10" x14ac:dyDescent="0.2">
      <c r="A1811" s="8" t="s">
        <v>16</v>
      </c>
      <c r="B1811" s="8">
        <v>2016</v>
      </c>
      <c r="C1811" s="8" t="s">
        <v>10</v>
      </c>
      <c r="D1811" s="8" t="s">
        <v>33</v>
      </c>
      <c r="E1811" s="8" t="s">
        <v>34</v>
      </c>
      <c r="F1811" s="8">
        <v>24.986789989999998</v>
      </c>
      <c r="G1811" s="8">
        <v>24.986789989999998</v>
      </c>
      <c r="H1811" s="8">
        <v>0.10328777594260038</v>
      </c>
      <c r="J1811" s="46" t="e">
        <f>+IF(A1811=#REF!,"si","no")</f>
        <v>#REF!</v>
      </c>
    </row>
    <row r="1812" spans="1:10" x14ac:dyDescent="0.2">
      <c r="A1812" s="8" t="s">
        <v>16</v>
      </c>
      <c r="B1812" s="8">
        <v>2016</v>
      </c>
      <c r="C1812" s="8" t="s">
        <v>10</v>
      </c>
      <c r="D1812" s="8" t="s">
        <v>33</v>
      </c>
      <c r="E1812" s="8" t="s">
        <v>35</v>
      </c>
      <c r="F1812" s="8">
        <v>135.38185193999999</v>
      </c>
      <c r="G1812" s="8">
        <v>135.38185193999999</v>
      </c>
      <c r="H1812" s="8">
        <v>0.55962732289618999</v>
      </c>
      <c r="J1812" s="46" t="e">
        <f>+IF(A1812=#REF!,"si","no")</f>
        <v>#REF!</v>
      </c>
    </row>
    <row r="1813" spans="1:10" x14ac:dyDescent="0.2">
      <c r="A1813" s="8" t="s">
        <v>16</v>
      </c>
      <c r="B1813" s="8">
        <v>2016</v>
      </c>
      <c r="C1813" s="8" t="s">
        <v>10</v>
      </c>
      <c r="D1813" s="8" t="s">
        <v>33</v>
      </c>
      <c r="E1813" s="8" t="s">
        <v>36</v>
      </c>
      <c r="F1813" s="8"/>
      <c r="G1813" s="8"/>
      <c r="H1813" s="8"/>
      <c r="J1813" s="46" t="e">
        <f>+IF(A1813=#REF!,"si","no")</f>
        <v>#REF!</v>
      </c>
    </row>
    <row r="1814" spans="1:10" x14ac:dyDescent="0.2">
      <c r="A1814" s="8" t="s">
        <v>16</v>
      </c>
      <c r="B1814" s="8">
        <v>2016</v>
      </c>
      <c r="C1814" s="8" t="s">
        <v>10</v>
      </c>
      <c r="D1814" s="8" t="s">
        <v>33</v>
      </c>
      <c r="E1814" s="8" t="s">
        <v>42</v>
      </c>
      <c r="F1814" s="8">
        <v>0.23759879</v>
      </c>
      <c r="G1814" s="8">
        <v>0.23759879</v>
      </c>
      <c r="H1814" s="8">
        <v>9.8216099769416463E-4</v>
      </c>
      <c r="J1814" s="46" t="e">
        <f>+IF(A1814=#REF!,"si","no")</f>
        <v>#REF!</v>
      </c>
    </row>
    <row r="1815" spans="1:10" x14ac:dyDescent="0.2">
      <c r="A1815" s="8" t="s">
        <v>16</v>
      </c>
      <c r="B1815" s="8">
        <v>2016</v>
      </c>
      <c r="C1815" s="8" t="s">
        <v>10</v>
      </c>
      <c r="D1815" s="8" t="s">
        <v>33</v>
      </c>
      <c r="E1815" s="8" t="s">
        <v>40</v>
      </c>
      <c r="F1815" s="8">
        <v>160.60624071999999</v>
      </c>
      <c r="G1815" s="8">
        <v>160.60624071999999</v>
      </c>
      <c r="H1815" s="8">
        <v>0.66389725983648451</v>
      </c>
      <c r="J1815" s="46" t="e">
        <f>+IF(A1815=#REF!,"si","no")</f>
        <v>#REF!</v>
      </c>
    </row>
    <row r="1816" spans="1:10" x14ac:dyDescent="0.2">
      <c r="A1816" s="8" t="s">
        <v>16</v>
      </c>
      <c r="B1816" s="8">
        <v>2017</v>
      </c>
      <c r="C1816" s="8" t="s">
        <v>10</v>
      </c>
      <c r="D1816" s="8" t="s">
        <v>33</v>
      </c>
      <c r="E1816" s="8" t="s">
        <v>34</v>
      </c>
      <c r="F1816" s="8">
        <v>8.8085012799999998</v>
      </c>
      <c r="G1816" s="8">
        <v>8.8085012799999998</v>
      </c>
      <c r="H1816" s="8">
        <v>3.5263357812283985E-2</v>
      </c>
      <c r="J1816" s="46" t="e">
        <f>+IF(A1816=#REF!,"si","no")</f>
        <v>#REF!</v>
      </c>
    </row>
    <row r="1817" spans="1:10" x14ac:dyDescent="0.2">
      <c r="A1817" s="8" t="s">
        <v>16</v>
      </c>
      <c r="B1817" s="8">
        <v>2017</v>
      </c>
      <c r="C1817" s="8" t="s">
        <v>10</v>
      </c>
      <c r="D1817" s="8" t="s">
        <v>33</v>
      </c>
      <c r="E1817" s="8" t="s">
        <v>35</v>
      </c>
      <c r="F1817" s="8">
        <v>159.61940999000001</v>
      </c>
      <c r="G1817" s="8">
        <v>159.61940999000001</v>
      </c>
      <c r="H1817" s="8">
        <v>0.63900954195729276</v>
      </c>
      <c r="J1817" s="46" t="e">
        <f>+IF(A1817=#REF!,"si","no")</f>
        <v>#REF!</v>
      </c>
    </row>
    <row r="1818" spans="1:10" x14ac:dyDescent="0.2">
      <c r="A1818" s="8" t="s">
        <v>16</v>
      </c>
      <c r="B1818" s="8">
        <v>2017</v>
      </c>
      <c r="C1818" s="8" t="s">
        <v>10</v>
      </c>
      <c r="D1818" s="8" t="s">
        <v>33</v>
      </c>
      <c r="E1818" s="8" t="s">
        <v>36</v>
      </c>
      <c r="F1818" s="8"/>
      <c r="G1818" s="8"/>
      <c r="H1818" s="8"/>
      <c r="J1818" s="46" t="e">
        <f>+IF(A1818=#REF!,"si","no")</f>
        <v>#REF!</v>
      </c>
    </row>
    <row r="1819" spans="1:10" x14ac:dyDescent="0.2">
      <c r="A1819" s="8" t="s">
        <v>16</v>
      </c>
      <c r="B1819" s="8">
        <v>2017</v>
      </c>
      <c r="C1819" s="8" t="s">
        <v>10</v>
      </c>
      <c r="D1819" s="8" t="s">
        <v>33</v>
      </c>
      <c r="E1819" s="8" t="s">
        <v>42</v>
      </c>
      <c r="F1819" s="8">
        <v>0.60363867999999998</v>
      </c>
      <c r="G1819" s="8">
        <v>0.60363867999999998</v>
      </c>
      <c r="H1819" s="8">
        <v>2.4165662336345589E-3</v>
      </c>
      <c r="J1819" s="46" t="e">
        <f>+IF(A1819=#REF!,"si","no")</f>
        <v>#REF!</v>
      </c>
    </row>
    <row r="1820" spans="1:10" x14ac:dyDescent="0.2">
      <c r="A1820" s="8" t="s">
        <v>16</v>
      </c>
      <c r="B1820" s="8">
        <v>2017</v>
      </c>
      <c r="C1820" s="8" t="s">
        <v>10</v>
      </c>
      <c r="D1820" s="8" t="s">
        <v>33</v>
      </c>
      <c r="E1820" s="8" t="s">
        <v>40</v>
      </c>
      <c r="F1820" s="8">
        <v>169.03154995</v>
      </c>
      <c r="G1820" s="8">
        <v>169.03154995</v>
      </c>
      <c r="H1820" s="8">
        <v>0.67668946600321134</v>
      </c>
      <c r="J1820" s="46" t="e">
        <f>+IF(A1820=#REF!,"si","no")</f>
        <v>#REF!</v>
      </c>
    </row>
    <row r="1821" spans="1:10" x14ac:dyDescent="0.2">
      <c r="A1821" s="8" t="s">
        <v>16</v>
      </c>
      <c r="B1821" s="8">
        <v>2018</v>
      </c>
      <c r="C1821" s="8" t="s">
        <v>10</v>
      </c>
      <c r="D1821" s="8" t="s">
        <v>33</v>
      </c>
      <c r="E1821" s="8" t="s">
        <v>34</v>
      </c>
      <c r="F1821" s="8">
        <v>42.684178269999997</v>
      </c>
      <c r="G1821" s="8">
        <v>42.684178269999997</v>
      </c>
      <c r="H1821" s="8">
        <v>0.1634319591787653</v>
      </c>
      <c r="J1821" s="46" t="e">
        <f>+IF(A1821=#REF!,"si","no")</f>
        <v>#REF!</v>
      </c>
    </row>
    <row r="1822" spans="1:10" x14ac:dyDescent="0.2">
      <c r="A1822" s="8" t="s">
        <v>16</v>
      </c>
      <c r="B1822" s="8">
        <v>2018</v>
      </c>
      <c r="C1822" s="8" t="s">
        <v>10</v>
      </c>
      <c r="D1822" s="8" t="s">
        <v>33</v>
      </c>
      <c r="E1822" s="8" t="s">
        <v>35</v>
      </c>
      <c r="F1822" s="8">
        <v>215.86671715</v>
      </c>
      <c r="G1822" s="8">
        <v>215.86671715</v>
      </c>
      <c r="H1822" s="8">
        <v>0.8265245328644083</v>
      </c>
      <c r="J1822" s="46" t="e">
        <f>+IF(A1822=#REF!,"si","no")</f>
        <v>#REF!</v>
      </c>
    </row>
    <row r="1823" spans="1:10" x14ac:dyDescent="0.2">
      <c r="A1823" s="8" t="s">
        <v>16</v>
      </c>
      <c r="B1823" s="8">
        <v>2018</v>
      </c>
      <c r="C1823" s="8" t="s">
        <v>10</v>
      </c>
      <c r="D1823" s="8" t="s">
        <v>33</v>
      </c>
      <c r="E1823" s="8" t="s">
        <v>36</v>
      </c>
      <c r="F1823" s="8"/>
      <c r="G1823" s="8"/>
      <c r="H1823" s="8"/>
      <c r="J1823" s="46" t="e">
        <f>+IF(A1823=#REF!,"si","no")</f>
        <v>#REF!</v>
      </c>
    </row>
    <row r="1824" spans="1:10" x14ac:dyDescent="0.2">
      <c r="A1824" s="8" t="s">
        <v>16</v>
      </c>
      <c r="B1824" s="8">
        <v>2018</v>
      </c>
      <c r="C1824" s="8" t="s">
        <v>10</v>
      </c>
      <c r="D1824" s="8" t="s">
        <v>33</v>
      </c>
      <c r="E1824" s="8" t="s">
        <v>42</v>
      </c>
      <c r="F1824" s="8">
        <v>0.34903983999999999</v>
      </c>
      <c r="G1824" s="8">
        <v>0.34903983999999999</v>
      </c>
      <c r="H1824" s="8">
        <v>1.3364264510800146E-3</v>
      </c>
      <c r="J1824" s="46" t="e">
        <f>+IF(A1824=#REF!,"si","no")</f>
        <v>#REF!</v>
      </c>
    </row>
    <row r="1825" spans="1:10" x14ac:dyDescent="0.2">
      <c r="A1825" s="8" t="s">
        <v>16</v>
      </c>
      <c r="B1825" s="8">
        <v>2018</v>
      </c>
      <c r="C1825" s="8" t="s">
        <v>10</v>
      </c>
      <c r="D1825" s="8" t="s">
        <v>33</v>
      </c>
      <c r="E1825" s="8" t="s">
        <v>40</v>
      </c>
      <c r="F1825" s="8">
        <v>258.89993526000001</v>
      </c>
      <c r="G1825" s="8">
        <v>258.89993526000001</v>
      </c>
      <c r="H1825" s="8">
        <v>0.99129291849425361</v>
      </c>
      <c r="J1825" s="46" t="e">
        <f>+IF(A1825=#REF!,"si","no")</f>
        <v>#REF!</v>
      </c>
    </row>
    <row r="1826" spans="1:10" x14ac:dyDescent="0.2">
      <c r="A1826" s="8" t="s">
        <v>16</v>
      </c>
      <c r="B1826" s="8">
        <v>2019</v>
      </c>
      <c r="C1826" s="8" t="s">
        <v>10</v>
      </c>
      <c r="D1826" s="8" t="s">
        <v>33</v>
      </c>
      <c r="E1826" s="8" t="s">
        <v>34</v>
      </c>
      <c r="F1826" s="8">
        <v>8.7583011099999997</v>
      </c>
      <c r="G1826" s="8">
        <v>8.7583011099999997</v>
      </c>
      <c r="H1826" s="8">
        <v>3.2410972661486306E-2</v>
      </c>
      <c r="J1826" s="46" t="e">
        <f>+IF(A1826=#REF!,"si","no")</f>
        <v>#REF!</v>
      </c>
    </row>
    <row r="1827" spans="1:10" x14ac:dyDescent="0.2">
      <c r="A1827" s="8" t="s">
        <v>16</v>
      </c>
      <c r="B1827" s="8">
        <v>2019</v>
      </c>
      <c r="C1827" s="8" t="s">
        <v>10</v>
      </c>
      <c r="D1827" s="8" t="s">
        <v>33</v>
      </c>
      <c r="E1827" s="8" t="s">
        <v>35</v>
      </c>
      <c r="F1827" s="8">
        <v>175.38944137999999</v>
      </c>
      <c r="G1827" s="8">
        <v>175.38944137999999</v>
      </c>
      <c r="H1827" s="8">
        <v>0.64904623833840025</v>
      </c>
      <c r="J1827" s="46" t="e">
        <f>+IF(A1827=#REF!,"si","no")</f>
        <v>#REF!</v>
      </c>
    </row>
    <row r="1828" spans="1:10" x14ac:dyDescent="0.2">
      <c r="A1828" s="8" t="s">
        <v>16</v>
      </c>
      <c r="B1828" s="8">
        <v>2019</v>
      </c>
      <c r="C1828" s="8" t="s">
        <v>10</v>
      </c>
      <c r="D1828" s="8" t="s">
        <v>33</v>
      </c>
      <c r="E1828" s="8" t="s">
        <v>36</v>
      </c>
      <c r="F1828" s="8"/>
      <c r="G1828" s="8"/>
      <c r="H1828" s="8"/>
      <c r="J1828" s="46" t="e">
        <f>+IF(A1828=#REF!,"si","no")</f>
        <v>#REF!</v>
      </c>
    </row>
    <row r="1829" spans="1:10" x14ac:dyDescent="0.2">
      <c r="A1829" s="8" t="s">
        <v>16</v>
      </c>
      <c r="B1829" s="8">
        <v>2019</v>
      </c>
      <c r="C1829" s="8" t="s">
        <v>10</v>
      </c>
      <c r="D1829" s="8" t="s">
        <v>33</v>
      </c>
      <c r="E1829" s="8" t="s">
        <v>42</v>
      </c>
      <c r="F1829" s="8">
        <v>2.290114E-2</v>
      </c>
      <c r="G1829" s="8">
        <v>2.290114E-2</v>
      </c>
      <c r="H1829" s="8">
        <v>8.4747968028798512E-5</v>
      </c>
      <c r="J1829" s="46" t="e">
        <f>+IF(A1829=#REF!,"si","no")</f>
        <v>#REF!</v>
      </c>
    </row>
    <row r="1830" spans="1:10" x14ac:dyDescent="0.2">
      <c r="A1830" s="8" t="s">
        <v>16</v>
      </c>
      <c r="B1830" s="8">
        <v>2019</v>
      </c>
      <c r="C1830" s="8" t="s">
        <v>10</v>
      </c>
      <c r="D1830" s="8" t="s">
        <v>33</v>
      </c>
      <c r="E1830" s="8" t="s">
        <v>40</v>
      </c>
      <c r="F1830" s="8">
        <v>184.17064362999997</v>
      </c>
      <c r="G1830" s="8">
        <v>184.17064362999997</v>
      </c>
      <c r="H1830" s="8">
        <v>0.68154195896791525</v>
      </c>
      <c r="J1830" s="46" t="e">
        <f>+IF(A1830=#REF!,"si","no")</f>
        <v>#REF!</v>
      </c>
    </row>
    <row r="1831" spans="1:10" x14ac:dyDescent="0.2">
      <c r="A1831" s="8" t="s">
        <v>16</v>
      </c>
      <c r="B1831" s="8">
        <v>2020</v>
      </c>
      <c r="C1831" s="8" t="s">
        <v>10</v>
      </c>
      <c r="D1831" s="8" t="s">
        <v>33</v>
      </c>
      <c r="E1831" s="8" t="s">
        <v>34</v>
      </c>
      <c r="F1831" s="8">
        <v>2.7981454000000001</v>
      </c>
      <c r="G1831" s="8">
        <v>2.7981454000000001</v>
      </c>
      <c r="H1831" s="8">
        <v>1.1356699536339551E-2</v>
      </c>
      <c r="J1831" s="46" t="e">
        <f>+IF(A1831=#REF!,"si","no")</f>
        <v>#REF!</v>
      </c>
    </row>
    <row r="1832" spans="1:10" x14ac:dyDescent="0.2">
      <c r="A1832" s="8" t="s">
        <v>16</v>
      </c>
      <c r="B1832" s="8">
        <v>2020</v>
      </c>
      <c r="C1832" s="8" t="s">
        <v>10</v>
      </c>
      <c r="D1832" s="8" t="s">
        <v>33</v>
      </c>
      <c r="E1832" s="8" t="s">
        <v>35</v>
      </c>
      <c r="F1832" s="8">
        <v>262.90624502000003</v>
      </c>
      <c r="G1832" s="8">
        <v>262.90624502000003</v>
      </c>
      <c r="H1832" s="8">
        <v>1.0670450616752818</v>
      </c>
      <c r="J1832" s="46" t="e">
        <f>+IF(A1832=#REF!,"si","no")</f>
        <v>#REF!</v>
      </c>
    </row>
    <row r="1833" spans="1:10" x14ac:dyDescent="0.2">
      <c r="A1833" s="8" t="s">
        <v>16</v>
      </c>
      <c r="B1833" s="8">
        <v>2020</v>
      </c>
      <c r="C1833" s="8" t="s">
        <v>10</v>
      </c>
      <c r="D1833" s="8" t="s">
        <v>33</v>
      </c>
      <c r="E1833" s="8" t="s">
        <v>36</v>
      </c>
      <c r="F1833" s="8"/>
      <c r="G1833" s="8"/>
      <c r="H1833" s="8"/>
      <c r="J1833" s="46" t="e">
        <f>+IF(A1833=#REF!,"si","no")</f>
        <v>#REF!</v>
      </c>
    </row>
    <row r="1834" spans="1:10" x14ac:dyDescent="0.2">
      <c r="A1834" s="8" t="s">
        <v>16</v>
      </c>
      <c r="B1834" s="8">
        <v>2020</v>
      </c>
      <c r="C1834" s="8" t="s">
        <v>10</v>
      </c>
      <c r="D1834" s="8" t="s">
        <v>33</v>
      </c>
      <c r="E1834" s="8" t="s">
        <v>42</v>
      </c>
      <c r="F1834" s="8">
        <v>3.9871469999999999E-2</v>
      </c>
      <c r="G1834" s="8">
        <v>3.9871469999999999E-2</v>
      </c>
      <c r="H1834" s="8">
        <v>1.618244373084316E-4</v>
      </c>
      <c r="J1834" s="46" t="e">
        <f>+IF(A1834=#REF!,"si","no")</f>
        <v>#REF!</v>
      </c>
    </row>
    <row r="1835" spans="1:10" x14ac:dyDescent="0.2">
      <c r="A1835" s="8" t="s">
        <v>16</v>
      </c>
      <c r="B1835" s="8">
        <v>2020</v>
      </c>
      <c r="C1835" s="8" t="s">
        <v>10</v>
      </c>
      <c r="D1835" s="8" t="s">
        <v>33</v>
      </c>
      <c r="E1835" s="8" t="s">
        <v>40</v>
      </c>
      <c r="F1835" s="8">
        <v>265.74426189000002</v>
      </c>
      <c r="G1835" s="8">
        <v>265.74426189000002</v>
      </c>
      <c r="H1835" s="8">
        <v>1.0785635856489297</v>
      </c>
      <c r="J1835" s="46" t="e">
        <f>+IF(A1835=#REF!,"si","no")</f>
        <v>#REF!</v>
      </c>
    </row>
    <row r="1836" spans="1:10" x14ac:dyDescent="0.2">
      <c r="A1836" s="8" t="s">
        <v>16</v>
      </c>
      <c r="B1836" s="8">
        <v>2021</v>
      </c>
      <c r="C1836" s="8" t="s">
        <v>10</v>
      </c>
      <c r="D1836" s="8" t="s">
        <v>33</v>
      </c>
      <c r="E1836" s="8" t="s">
        <v>34</v>
      </c>
      <c r="F1836" s="8">
        <v>1.040289</v>
      </c>
      <c r="G1836" s="8">
        <v>1.040289</v>
      </c>
      <c r="H1836" s="8">
        <v>3.7248961615582929E-3</v>
      </c>
      <c r="J1836" s="46" t="e">
        <f>+IF(A1836=#REF!,"si","no")</f>
        <v>#REF!</v>
      </c>
    </row>
    <row r="1837" spans="1:10" x14ac:dyDescent="0.2">
      <c r="A1837" s="8" t="s">
        <v>16</v>
      </c>
      <c r="B1837" s="8">
        <v>2021</v>
      </c>
      <c r="C1837" s="8" t="s">
        <v>10</v>
      </c>
      <c r="D1837" s="8" t="s">
        <v>33</v>
      </c>
      <c r="E1837" s="8" t="s">
        <v>35</v>
      </c>
      <c r="F1837" s="8">
        <v>345.04563120999995</v>
      </c>
      <c r="G1837" s="8">
        <v>345.04563120999995</v>
      </c>
      <c r="H1837" s="8">
        <v>1.2354827814737896</v>
      </c>
      <c r="J1837" s="46" t="e">
        <f>+IF(A1837=#REF!,"si","no")</f>
        <v>#REF!</v>
      </c>
    </row>
    <row r="1838" spans="1:10" x14ac:dyDescent="0.2">
      <c r="A1838" s="8" t="s">
        <v>16</v>
      </c>
      <c r="B1838" s="8">
        <v>2021</v>
      </c>
      <c r="C1838" s="8" t="s">
        <v>10</v>
      </c>
      <c r="D1838" s="8" t="s">
        <v>33</v>
      </c>
      <c r="E1838" s="8" t="s">
        <v>36</v>
      </c>
      <c r="F1838" s="8"/>
      <c r="G1838" s="8"/>
      <c r="H1838" s="8"/>
      <c r="J1838" s="46" t="e">
        <f>+IF(A1838=#REF!,"si","no")</f>
        <v>#REF!</v>
      </c>
    </row>
    <row r="1839" spans="1:10" x14ac:dyDescent="0.2">
      <c r="A1839" s="8" t="s">
        <v>16</v>
      </c>
      <c r="B1839" s="8">
        <v>2021</v>
      </c>
      <c r="C1839" s="8" t="s">
        <v>10</v>
      </c>
      <c r="D1839" s="8" t="s">
        <v>33</v>
      </c>
      <c r="E1839" s="8" t="s">
        <v>42</v>
      </c>
      <c r="F1839" s="8">
        <v>5.8826998699999997</v>
      </c>
      <c r="G1839" s="8">
        <v>5.8826998699999997</v>
      </c>
      <c r="H1839" s="8">
        <v>2.1063806466628473E-2</v>
      </c>
      <c r="J1839" s="46" t="e">
        <f>+IF(A1839=#REF!,"si","no")</f>
        <v>#REF!</v>
      </c>
    </row>
    <row r="1840" spans="1:10" x14ac:dyDescent="0.2">
      <c r="A1840" s="8" t="s">
        <v>16</v>
      </c>
      <c r="B1840" s="8">
        <v>2021</v>
      </c>
      <c r="C1840" s="8" t="s">
        <v>10</v>
      </c>
      <c r="D1840" s="8" t="s">
        <v>33</v>
      </c>
      <c r="E1840" s="8" t="s">
        <v>40</v>
      </c>
      <c r="F1840" s="8">
        <v>351.96862007999994</v>
      </c>
      <c r="G1840" s="8">
        <v>351.96862007999994</v>
      </c>
      <c r="H1840" s="8">
        <v>1.2602714841019764</v>
      </c>
      <c r="J1840" s="46" t="e">
        <f>+IF(A1840=#REF!,"si","no")</f>
        <v>#REF!</v>
      </c>
    </row>
    <row r="1841" spans="1:10" x14ac:dyDescent="0.2">
      <c r="A1841" s="8" t="s">
        <v>16</v>
      </c>
      <c r="B1841" s="8">
        <v>2022</v>
      </c>
      <c r="C1841" s="8" t="s">
        <v>10</v>
      </c>
      <c r="D1841" s="8" t="s">
        <v>33</v>
      </c>
      <c r="E1841" s="8" t="s">
        <v>34</v>
      </c>
      <c r="F1841" s="8">
        <v>6.6746E-2</v>
      </c>
      <c r="G1841" s="8">
        <v>6.6746E-2</v>
      </c>
      <c r="H1841" s="8">
        <v>2.0865349627308458E-4</v>
      </c>
      <c r="J1841" s="46" t="e">
        <f>+IF(A1841=#REF!,"si","no")</f>
        <v>#REF!</v>
      </c>
    </row>
    <row r="1842" spans="1:10" x14ac:dyDescent="0.2">
      <c r="A1842" s="8" t="s">
        <v>16</v>
      </c>
      <c r="B1842" s="8">
        <v>2022</v>
      </c>
      <c r="C1842" s="8" t="s">
        <v>10</v>
      </c>
      <c r="D1842" s="8" t="s">
        <v>33</v>
      </c>
      <c r="E1842" s="8" t="s">
        <v>35</v>
      </c>
      <c r="F1842" s="8">
        <v>661.75102874000004</v>
      </c>
      <c r="G1842" s="8">
        <v>661.75102874000004</v>
      </c>
      <c r="H1842" s="8">
        <v>2.0686882481184115</v>
      </c>
      <c r="J1842" s="46" t="e">
        <f>+IF(A1842=#REF!,"si","no")</f>
        <v>#REF!</v>
      </c>
    </row>
    <row r="1843" spans="1:10" x14ac:dyDescent="0.2">
      <c r="A1843" s="8" t="s">
        <v>16</v>
      </c>
      <c r="B1843" s="8">
        <v>2022</v>
      </c>
      <c r="C1843" s="8" t="s">
        <v>10</v>
      </c>
      <c r="D1843" s="8" t="s">
        <v>33</v>
      </c>
      <c r="E1843" s="8" t="s">
        <v>36</v>
      </c>
      <c r="F1843" s="8"/>
      <c r="G1843" s="8"/>
      <c r="H1843" s="8"/>
      <c r="J1843" s="46" t="e">
        <f>+IF(A1843=#REF!,"si","no")</f>
        <v>#REF!</v>
      </c>
    </row>
    <row r="1844" spans="1:10" x14ac:dyDescent="0.2">
      <c r="A1844" s="8" t="s">
        <v>16</v>
      </c>
      <c r="B1844" s="8">
        <v>2022</v>
      </c>
      <c r="C1844" s="8" t="s">
        <v>10</v>
      </c>
      <c r="D1844" s="8" t="s">
        <v>33</v>
      </c>
      <c r="E1844" s="8" t="s">
        <v>42</v>
      </c>
      <c r="F1844" s="8">
        <v>7.2259725899999996</v>
      </c>
      <c r="G1844" s="8">
        <v>7.2259725899999996</v>
      </c>
      <c r="H1844" s="8">
        <v>2.258898578007635E-2</v>
      </c>
      <c r="J1844" s="46" t="e">
        <f>+IF(A1844=#REF!,"si","no")</f>
        <v>#REF!</v>
      </c>
    </row>
    <row r="1845" spans="1:10" x14ac:dyDescent="0.2">
      <c r="A1845" s="8" t="s">
        <v>16</v>
      </c>
      <c r="B1845" s="8">
        <v>2022</v>
      </c>
      <c r="C1845" s="8" t="s">
        <v>10</v>
      </c>
      <c r="D1845" s="8" t="s">
        <v>33</v>
      </c>
      <c r="E1845" s="8" t="s">
        <v>40</v>
      </c>
      <c r="F1845" s="8">
        <v>669.04374732999997</v>
      </c>
      <c r="G1845" s="8">
        <v>669.04374732999997</v>
      </c>
      <c r="H1845" s="8">
        <v>2.0914858873947604</v>
      </c>
      <c r="J1845" s="46" t="e">
        <f>+IF(A1845=#REF!,"si","no")</f>
        <v>#REF!</v>
      </c>
    </row>
    <row r="1846" spans="1:10" x14ac:dyDescent="0.2">
      <c r="A1846" s="8" t="s">
        <v>16</v>
      </c>
      <c r="B1846" s="8">
        <v>2023</v>
      </c>
      <c r="C1846" s="8" t="s">
        <v>10</v>
      </c>
      <c r="D1846" s="8" t="s">
        <v>33</v>
      </c>
      <c r="E1846" s="8" t="s">
        <v>34</v>
      </c>
      <c r="F1846" s="8">
        <v>12.221142240000001</v>
      </c>
      <c r="G1846" s="8">
        <v>12.221142240000001</v>
      </c>
      <c r="H1846" s="8">
        <v>3.592803024022493E-2</v>
      </c>
      <c r="J1846" s="46" t="e">
        <f>+IF(A1846=#REF!,"si","no")</f>
        <v>#REF!</v>
      </c>
    </row>
    <row r="1847" spans="1:10" x14ac:dyDescent="0.2">
      <c r="A1847" s="8" t="s">
        <v>16</v>
      </c>
      <c r="B1847" s="8">
        <v>2023</v>
      </c>
      <c r="C1847" s="8" t="s">
        <v>10</v>
      </c>
      <c r="D1847" s="8" t="s">
        <v>33</v>
      </c>
      <c r="E1847" s="8" t="s">
        <v>35</v>
      </c>
      <c r="F1847" s="8">
        <v>547.37665541000001</v>
      </c>
      <c r="G1847" s="8">
        <v>547.37665541000001</v>
      </c>
      <c r="H1847" s="8">
        <v>1.6091920576782077</v>
      </c>
      <c r="J1847" s="46" t="e">
        <f>+IF(A1847=#REF!,"si","no")</f>
        <v>#REF!</v>
      </c>
    </row>
    <row r="1848" spans="1:10" x14ac:dyDescent="0.2">
      <c r="A1848" s="8" t="s">
        <v>16</v>
      </c>
      <c r="B1848" s="8">
        <v>2023</v>
      </c>
      <c r="C1848" s="8" t="s">
        <v>10</v>
      </c>
      <c r="D1848" s="8" t="s">
        <v>33</v>
      </c>
      <c r="E1848" s="8" t="s">
        <v>36</v>
      </c>
      <c r="F1848" s="8"/>
      <c r="G1848" s="8"/>
      <c r="H1848" s="8"/>
      <c r="J1848" s="46" t="e">
        <f>+IF(A1848=#REF!,"si","no")</f>
        <v>#REF!</v>
      </c>
    </row>
    <row r="1849" spans="1:10" x14ac:dyDescent="0.2">
      <c r="A1849" s="8" t="s">
        <v>16</v>
      </c>
      <c r="B1849" s="8">
        <v>2023</v>
      </c>
      <c r="C1849" s="8" t="s">
        <v>10</v>
      </c>
      <c r="D1849" s="8" t="s">
        <v>33</v>
      </c>
      <c r="E1849" s="8" t="s">
        <v>42</v>
      </c>
      <c r="F1849" s="8">
        <v>2.7851307300000001</v>
      </c>
      <c r="G1849" s="8">
        <v>2.7851307300000001</v>
      </c>
      <c r="H1849" s="8">
        <v>8.1877993992171827E-3</v>
      </c>
      <c r="J1849" s="46" t="e">
        <f>+IF(A1849=#REF!,"si","no")</f>
        <v>#REF!</v>
      </c>
    </row>
    <row r="1850" spans="1:10" x14ac:dyDescent="0.2">
      <c r="A1850" s="8" t="s">
        <v>16</v>
      </c>
      <c r="B1850" s="8">
        <v>2023</v>
      </c>
      <c r="C1850" s="8" t="s">
        <v>10</v>
      </c>
      <c r="D1850" s="8" t="s">
        <v>33</v>
      </c>
      <c r="E1850" s="8" t="s">
        <v>40</v>
      </c>
      <c r="F1850" s="8">
        <v>562.38292837999995</v>
      </c>
      <c r="G1850" s="8">
        <v>562.38292837999995</v>
      </c>
      <c r="H1850" s="8">
        <v>1.6533078873176497</v>
      </c>
      <c r="J1850" s="46" t="e">
        <f>+IF(A1850=#REF!,"si","no")</f>
        <v>#REF!</v>
      </c>
    </row>
    <row r="1851" spans="1:10" x14ac:dyDescent="0.2">
      <c r="A1851" s="8" t="s">
        <v>16</v>
      </c>
      <c r="B1851" s="8">
        <v>2008</v>
      </c>
      <c r="C1851" s="8" t="s">
        <v>10</v>
      </c>
      <c r="D1851" s="8" t="s">
        <v>37</v>
      </c>
      <c r="E1851" s="8" t="s">
        <v>40</v>
      </c>
      <c r="F1851" s="15">
        <v>0</v>
      </c>
      <c r="G1851" s="15">
        <v>0</v>
      </c>
      <c r="H1851" s="26">
        <v>0</v>
      </c>
      <c r="J1851" s="46" t="e">
        <f>+IF(A1851=#REF!,"si","no")</f>
        <v>#REF!</v>
      </c>
    </row>
    <row r="1852" spans="1:10" x14ac:dyDescent="0.2">
      <c r="A1852" s="8" t="s">
        <v>16</v>
      </c>
      <c r="B1852" s="8">
        <v>2009</v>
      </c>
      <c r="C1852" s="8" t="s">
        <v>10</v>
      </c>
      <c r="D1852" s="8" t="s">
        <v>37</v>
      </c>
      <c r="E1852" s="8" t="s">
        <v>40</v>
      </c>
      <c r="F1852" s="15">
        <v>0</v>
      </c>
      <c r="G1852" s="15">
        <v>0</v>
      </c>
      <c r="H1852" s="26">
        <v>0</v>
      </c>
      <c r="J1852" s="46" t="e">
        <f>+IF(A1852=#REF!,"si","no")</f>
        <v>#REF!</v>
      </c>
    </row>
    <row r="1853" spans="1:10" x14ac:dyDescent="0.2">
      <c r="A1853" s="8" t="s">
        <v>16</v>
      </c>
      <c r="B1853" s="8">
        <v>2010</v>
      </c>
      <c r="C1853" s="8" t="s">
        <v>10</v>
      </c>
      <c r="D1853" s="8" t="s">
        <v>37</v>
      </c>
      <c r="E1853" s="8" t="s">
        <v>40</v>
      </c>
      <c r="F1853" s="15">
        <v>0</v>
      </c>
      <c r="G1853" s="15">
        <v>0</v>
      </c>
      <c r="H1853" s="26">
        <v>0</v>
      </c>
      <c r="J1853" s="46" t="e">
        <f>+IF(A1853=#REF!,"si","no")</f>
        <v>#REF!</v>
      </c>
    </row>
    <row r="1854" spans="1:10" x14ac:dyDescent="0.2">
      <c r="A1854" s="8" t="s">
        <v>16</v>
      </c>
      <c r="B1854" s="8">
        <v>2011</v>
      </c>
      <c r="C1854" s="8" t="s">
        <v>10</v>
      </c>
      <c r="D1854" s="8" t="s">
        <v>37</v>
      </c>
      <c r="E1854" s="8" t="s">
        <v>40</v>
      </c>
      <c r="F1854" s="15">
        <v>0</v>
      </c>
      <c r="G1854" s="15">
        <v>0</v>
      </c>
      <c r="H1854" s="26">
        <v>0</v>
      </c>
      <c r="J1854" s="46" t="e">
        <f>+IF(A1854=#REF!,"si","no")</f>
        <v>#REF!</v>
      </c>
    </row>
    <row r="1855" spans="1:10" x14ac:dyDescent="0.2">
      <c r="A1855" s="8" t="s">
        <v>16</v>
      </c>
      <c r="B1855" s="8">
        <v>2012</v>
      </c>
      <c r="C1855" s="8" t="s">
        <v>10</v>
      </c>
      <c r="D1855" s="8" t="s">
        <v>37</v>
      </c>
      <c r="E1855" s="8" t="s">
        <v>40</v>
      </c>
      <c r="F1855" s="15">
        <v>0</v>
      </c>
      <c r="G1855" s="15">
        <v>0</v>
      </c>
      <c r="H1855" s="26">
        <v>0</v>
      </c>
      <c r="J1855" s="46" t="e">
        <f>+IF(A1855=#REF!,"si","no")</f>
        <v>#REF!</v>
      </c>
    </row>
    <row r="1856" spans="1:10" x14ac:dyDescent="0.2">
      <c r="A1856" s="8" t="s">
        <v>16</v>
      </c>
      <c r="B1856" s="8">
        <v>2013</v>
      </c>
      <c r="C1856" s="8" t="s">
        <v>10</v>
      </c>
      <c r="D1856" s="8" t="s">
        <v>37</v>
      </c>
      <c r="E1856" s="8" t="s">
        <v>40</v>
      </c>
      <c r="F1856" s="15">
        <v>0</v>
      </c>
      <c r="G1856" s="15">
        <v>0</v>
      </c>
      <c r="H1856" s="26">
        <v>0</v>
      </c>
      <c r="J1856" s="46" t="e">
        <f>+IF(A1856=#REF!,"si","no")</f>
        <v>#REF!</v>
      </c>
    </row>
    <row r="1857" spans="1:10" x14ac:dyDescent="0.2">
      <c r="A1857" s="8" t="s">
        <v>16</v>
      </c>
      <c r="B1857" s="8">
        <v>2014</v>
      </c>
      <c r="C1857" s="8" t="s">
        <v>10</v>
      </c>
      <c r="D1857" s="8" t="s">
        <v>37</v>
      </c>
      <c r="E1857" s="8" t="s">
        <v>40</v>
      </c>
      <c r="F1857" s="15">
        <v>0</v>
      </c>
      <c r="G1857" s="15">
        <v>0</v>
      </c>
      <c r="H1857" s="26">
        <v>0</v>
      </c>
      <c r="J1857" s="46" t="e">
        <f>+IF(A1857=#REF!,"si","no")</f>
        <v>#REF!</v>
      </c>
    </row>
    <row r="1858" spans="1:10" x14ac:dyDescent="0.2">
      <c r="A1858" s="8" t="s">
        <v>16</v>
      </c>
      <c r="B1858" s="8">
        <v>2015</v>
      </c>
      <c r="C1858" s="8" t="s">
        <v>10</v>
      </c>
      <c r="D1858" s="8" t="s">
        <v>37</v>
      </c>
      <c r="E1858" s="8" t="s">
        <v>40</v>
      </c>
      <c r="F1858" s="15">
        <v>0</v>
      </c>
      <c r="G1858" s="15">
        <v>0</v>
      </c>
      <c r="H1858" s="26">
        <v>0</v>
      </c>
      <c r="J1858" s="46" t="e">
        <f>+IF(A1858=#REF!,"si","no")</f>
        <v>#REF!</v>
      </c>
    </row>
    <row r="1859" spans="1:10" x14ac:dyDescent="0.2">
      <c r="A1859" s="8" t="s">
        <v>16</v>
      </c>
      <c r="B1859" s="8">
        <v>2016</v>
      </c>
      <c r="C1859" s="8" t="s">
        <v>10</v>
      </c>
      <c r="D1859" s="8" t="s">
        <v>37</v>
      </c>
      <c r="E1859" s="8" t="s">
        <v>40</v>
      </c>
      <c r="F1859" s="15">
        <v>0</v>
      </c>
      <c r="G1859" s="15">
        <v>0</v>
      </c>
      <c r="H1859" s="26">
        <v>0</v>
      </c>
      <c r="J1859" s="46" t="e">
        <f>+IF(A1859=#REF!,"si","no")</f>
        <v>#REF!</v>
      </c>
    </row>
    <row r="1860" spans="1:10" x14ac:dyDescent="0.2">
      <c r="A1860" s="8" t="s">
        <v>16</v>
      </c>
      <c r="B1860" s="8">
        <v>2017</v>
      </c>
      <c r="C1860" s="8" t="s">
        <v>10</v>
      </c>
      <c r="D1860" s="8" t="s">
        <v>37</v>
      </c>
      <c r="E1860" s="8" t="s">
        <v>40</v>
      </c>
      <c r="F1860" s="15">
        <v>0</v>
      </c>
      <c r="G1860" s="15">
        <v>0</v>
      </c>
      <c r="H1860" s="26">
        <v>0</v>
      </c>
      <c r="J1860" s="46" t="e">
        <f>+IF(A1860=#REF!,"si","no")</f>
        <v>#REF!</v>
      </c>
    </row>
    <row r="1861" spans="1:10" x14ac:dyDescent="0.2">
      <c r="A1861" s="8" t="s">
        <v>16</v>
      </c>
      <c r="B1861" s="8">
        <v>2018</v>
      </c>
      <c r="C1861" s="8" t="s">
        <v>10</v>
      </c>
      <c r="D1861" s="8" t="s">
        <v>37</v>
      </c>
      <c r="E1861" s="8" t="s">
        <v>40</v>
      </c>
      <c r="F1861" s="15">
        <v>0</v>
      </c>
      <c r="G1861" s="15">
        <v>0</v>
      </c>
      <c r="H1861" s="26">
        <v>0</v>
      </c>
      <c r="J1861" s="46" t="e">
        <f>+IF(A1861=#REF!,"si","no")</f>
        <v>#REF!</v>
      </c>
    </row>
    <row r="1862" spans="1:10" x14ac:dyDescent="0.2">
      <c r="A1862" s="8" t="s">
        <v>16</v>
      </c>
      <c r="B1862" s="8">
        <v>2019</v>
      </c>
      <c r="C1862" s="8" t="s">
        <v>10</v>
      </c>
      <c r="D1862" s="8" t="s">
        <v>37</v>
      </c>
      <c r="E1862" s="8" t="s">
        <v>40</v>
      </c>
      <c r="F1862" s="15">
        <v>0</v>
      </c>
      <c r="G1862" s="15">
        <v>0</v>
      </c>
      <c r="H1862" s="26">
        <v>0</v>
      </c>
      <c r="J1862" s="46" t="e">
        <f>+IF(A1862=#REF!,"si","no")</f>
        <v>#REF!</v>
      </c>
    </row>
    <row r="1863" spans="1:10" x14ac:dyDescent="0.2">
      <c r="A1863" s="8" t="s">
        <v>16</v>
      </c>
      <c r="B1863" s="8">
        <v>2020</v>
      </c>
      <c r="C1863" s="8" t="s">
        <v>10</v>
      </c>
      <c r="D1863" s="8" t="s">
        <v>37</v>
      </c>
      <c r="E1863" s="8" t="s">
        <v>40</v>
      </c>
      <c r="F1863" s="15">
        <v>0</v>
      </c>
      <c r="G1863" s="15">
        <v>0</v>
      </c>
      <c r="H1863" s="26">
        <v>0</v>
      </c>
      <c r="J1863" s="46" t="e">
        <f>+IF(A1863=#REF!,"si","no")</f>
        <v>#REF!</v>
      </c>
    </row>
    <row r="1864" spans="1:10" x14ac:dyDescent="0.2">
      <c r="A1864" s="8" t="s">
        <v>16</v>
      </c>
      <c r="B1864" s="8">
        <v>2021</v>
      </c>
      <c r="C1864" s="8" t="s">
        <v>10</v>
      </c>
      <c r="D1864" s="8" t="s">
        <v>37</v>
      </c>
      <c r="E1864" s="8" t="s">
        <v>40</v>
      </c>
      <c r="F1864" s="15">
        <v>0</v>
      </c>
      <c r="G1864" s="15">
        <v>0</v>
      </c>
      <c r="H1864" s="26">
        <v>0</v>
      </c>
      <c r="J1864" s="46" t="e">
        <f>+IF(A1864=#REF!,"si","no")</f>
        <v>#REF!</v>
      </c>
    </row>
    <row r="1865" spans="1:10" x14ac:dyDescent="0.2">
      <c r="A1865" s="8" t="s">
        <v>16</v>
      </c>
      <c r="B1865" s="8">
        <v>2022</v>
      </c>
      <c r="C1865" s="8" t="s">
        <v>10</v>
      </c>
      <c r="D1865" s="8" t="s">
        <v>37</v>
      </c>
      <c r="E1865" s="8" t="s">
        <v>40</v>
      </c>
      <c r="F1865" s="15">
        <v>0</v>
      </c>
      <c r="G1865" s="15">
        <v>0</v>
      </c>
      <c r="H1865" s="26">
        <v>0</v>
      </c>
      <c r="J1865" s="46" t="e">
        <f>+IF(A1865=#REF!,"si","no")</f>
        <v>#REF!</v>
      </c>
    </row>
    <row r="1866" spans="1:10" x14ac:dyDescent="0.2">
      <c r="A1866" s="8" t="s">
        <v>16</v>
      </c>
      <c r="B1866" s="8">
        <v>2023</v>
      </c>
      <c r="C1866" s="8" t="s">
        <v>10</v>
      </c>
      <c r="D1866" s="8" t="s">
        <v>37</v>
      </c>
      <c r="E1866" s="8" t="s">
        <v>40</v>
      </c>
      <c r="F1866" s="15">
        <v>0</v>
      </c>
      <c r="G1866" s="15">
        <v>0</v>
      </c>
      <c r="H1866" s="26">
        <v>0</v>
      </c>
      <c r="J1866" s="46" t="e">
        <f>+IF(A1866=#REF!,"si","no")</f>
        <v>#REF!</v>
      </c>
    </row>
    <row r="1867" spans="1:10" x14ac:dyDescent="0.2">
      <c r="A1867" s="8" t="s">
        <v>17</v>
      </c>
      <c r="B1867" s="8">
        <v>2008</v>
      </c>
      <c r="C1867" s="8" t="s">
        <v>10</v>
      </c>
      <c r="D1867" s="8" t="s">
        <v>41</v>
      </c>
      <c r="E1867" s="8" t="s">
        <v>40</v>
      </c>
      <c r="F1867" s="8">
        <v>5066.00374543</v>
      </c>
      <c r="G1867" s="8">
        <v>668.16067482871051</v>
      </c>
      <c r="H1867" s="8">
        <v>1.7347973413480369</v>
      </c>
      <c r="J1867" s="46" t="e">
        <f>+IF(A1867=#REF!,"si","no")</f>
        <v>#REF!</v>
      </c>
    </row>
    <row r="1868" spans="1:10" x14ac:dyDescent="0.2">
      <c r="A1868" s="8" t="s">
        <v>17</v>
      </c>
      <c r="B1868" s="8">
        <v>2009</v>
      </c>
      <c r="C1868" s="8" t="s">
        <v>10</v>
      </c>
      <c r="D1868" s="8" t="s">
        <v>41</v>
      </c>
      <c r="E1868" s="8" t="s">
        <v>40</v>
      </c>
      <c r="F1868" s="8">
        <v>5056.3025255699995</v>
      </c>
      <c r="G1868" s="8">
        <v>620.90810347039974</v>
      </c>
      <c r="H1868" s="8">
        <v>1.6720300864201498</v>
      </c>
      <c r="J1868" s="46" t="e">
        <f>+IF(A1868=#REF!,"si","no")</f>
        <v>#REF!</v>
      </c>
    </row>
    <row r="1869" spans="1:10" x14ac:dyDescent="0.2">
      <c r="A1869" s="8" t="s">
        <v>17</v>
      </c>
      <c r="B1869" s="8">
        <v>2010</v>
      </c>
      <c r="C1869" s="8" t="s">
        <v>10</v>
      </c>
      <c r="D1869" s="8" t="s">
        <v>41</v>
      </c>
      <c r="E1869" s="8" t="s">
        <v>40</v>
      </c>
      <c r="F1869" s="8">
        <v>5605.7417006600008</v>
      </c>
      <c r="G1869" s="8">
        <v>695.50394954149897</v>
      </c>
      <c r="H1869" s="8">
        <v>1.7096057468723795</v>
      </c>
      <c r="J1869" s="46" t="e">
        <f>+IF(A1869=#REF!,"si","no")</f>
        <v>#REF!</v>
      </c>
    </row>
    <row r="1870" spans="1:10" x14ac:dyDescent="0.2">
      <c r="A1870" s="8" t="s">
        <v>17</v>
      </c>
      <c r="B1870" s="8">
        <v>2011</v>
      </c>
      <c r="C1870" s="8" t="s">
        <v>10</v>
      </c>
      <c r="D1870" s="8" t="s">
        <v>41</v>
      </c>
      <c r="E1870" s="8" t="s">
        <v>40</v>
      </c>
      <c r="F1870" s="8">
        <v>7480.2851901299991</v>
      </c>
      <c r="G1870" s="8">
        <v>960.5444544699169</v>
      </c>
      <c r="H1870" s="8">
        <v>2.0481387057636997</v>
      </c>
      <c r="J1870" s="46" t="e">
        <f>+IF(A1870=#REF!,"si","no")</f>
        <v>#REF!</v>
      </c>
    </row>
    <row r="1871" spans="1:10" x14ac:dyDescent="0.2">
      <c r="A1871" s="8" t="s">
        <v>17</v>
      </c>
      <c r="B1871" s="8">
        <v>2012</v>
      </c>
      <c r="C1871" s="8" t="s">
        <v>10</v>
      </c>
      <c r="D1871" s="8" t="s">
        <v>41</v>
      </c>
      <c r="E1871" s="8" t="s">
        <v>40</v>
      </c>
      <c r="F1871" s="8">
        <v>4976.3672957999997</v>
      </c>
      <c r="G1871" s="8">
        <v>635.21036907986081</v>
      </c>
      <c r="H1871" s="8">
        <v>1.2809562129549315</v>
      </c>
      <c r="J1871" s="46"/>
    </row>
    <row r="1872" spans="1:10" x14ac:dyDescent="0.2">
      <c r="A1872" s="8" t="s">
        <v>17</v>
      </c>
      <c r="B1872" s="8">
        <v>2013</v>
      </c>
      <c r="C1872" s="8" t="s">
        <v>10</v>
      </c>
      <c r="D1872" s="8" t="s">
        <v>41</v>
      </c>
      <c r="E1872" s="8" t="s">
        <v>40</v>
      </c>
      <c r="F1872" s="8">
        <v>4187.6401882299997</v>
      </c>
      <c r="G1872" s="8">
        <v>532.78250909527185</v>
      </c>
      <c r="H1872" s="8">
        <v>1.0053173948319185</v>
      </c>
      <c r="J1872" s="46"/>
    </row>
    <row r="1873" spans="1:10" x14ac:dyDescent="0.2">
      <c r="A1873" s="8" t="s">
        <v>17</v>
      </c>
      <c r="B1873" s="8">
        <v>2014</v>
      </c>
      <c r="C1873" s="8" t="s">
        <v>10</v>
      </c>
      <c r="D1873" s="8" t="s">
        <v>41</v>
      </c>
      <c r="E1873" s="8" t="s">
        <v>40</v>
      </c>
      <c r="F1873" s="8">
        <v>4935.5624405600001</v>
      </c>
      <c r="G1873" s="8">
        <v>638.10994860715778</v>
      </c>
      <c r="H1873" s="8">
        <v>1.1030012601437753</v>
      </c>
      <c r="J1873" s="46"/>
    </row>
    <row r="1874" spans="1:10" x14ac:dyDescent="0.2">
      <c r="A1874" s="8" t="s">
        <v>17</v>
      </c>
      <c r="B1874" s="8">
        <v>2015</v>
      </c>
      <c r="C1874" s="8" t="s">
        <v>10</v>
      </c>
      <c r="D1874" s="8" t="s">
        <v>41</v>
      </c>
      <c r="E1874" s="8" t="s">
        <v>40</v>
      </c>
      <c r="F1874" s="8">
        <v>2487.6955424200005</v>
      </c>
      <c r="G1874" s="8">
        <v>324.85741104112003</v>
      </c>
      <c r="H1874" s="8">
        <v>0.5223958330857521</v>
      </c>
      <c r="J1874" s="46"/>
    </row>
    <row r="1875" spans="1:10" x14ac:dyDescent="0.2">
      <c r="A1875" s="8" t="s">
        <v>17</v>
      </c>
      <c r="B1875" s="8">
        <v>2016</v>
      </c>
      <c r="C1875" s="8" t="s">
        <v>10</v>
      </c>
      <c r="D1875" s="8" t="s">
        <v>41</v>
      </c>
      <c r="E1875" s="8" t="s">
        <v>40</v>
      </c>
      <c r="F1875" s="8">
        <v>2453.1614821700005</v>
      </c>
      <c r="G1875" s="8">
        <v>322.65139468773424</v>
      </c>
      <c r="H1875" s="8">
        <v>0.48847051289880622</v>
      </c>
      <c r="J1875" s="46"/>
    </row>
    <row r="1876" spans="1:10" x14ac:dyDescent="0.2">
      <c r="A1876" s="8" t="s">
        <v>17</v>
      </c>
      <c r="B1876" s="8">
        <v>2017</v>
      </c>
      <c r="C1876" s="8" t="s">
        <v>10</v>
      </c>
      <c r="D1876" s="8" t="s">
        <v>41</v>
      </c>
      <c r="E1876" s="8" t="s">
        <v>40</v>
      </c>
      <c r="F1876" s="8">
        <v>2773.1169484299999</v>
      </c>
      <c r="G1876" s="8">
        <v>377.22718739983742</v>
      </c>
      <c r="H1876" s="8">
        <v>0.52676551276399397</v>
      </c>
      <c r="J1876" s="46"/>
    </row>
    <row r="1877" spans="1:10" x14ac:dyDescent="0.2">
      <c r="A1877" s="8" t="s">
        <v>17</v>
      </c>
      <c r="B1877" s="8">
        <v>2018</v>
      </c>
      <c r="C1877" s="8" t="s">
        <v>10</v>
      </c>
      <c r="D1877" s="8" t="s">
        <v>41</v>
      </c>
      <c r="E1877" s="8" t="s">
        <v>40</v>
      </c>
      <c r="F1877" s="8">
        <v>4214.5265104999999</v>
      </c>
      <c r="G1877" s="8">
        <v>560.27095206251272</v>
      </c>
      <c r="H1877" s="8">
        <v>0.76625069048573247</v>
      </c>
      <c r="J1877" s="46"/>
    </row>
    <row r="1878" spans="1:10" x14ac:dyDescent="0.2">
      <c r="A1878" s="8" t="s">
        <v>17</v>
      </c>
      <c r="B1878" s="8">
        <v>2019</v>
      </c>
      <c r="C1878" s="8" t="s">
        <v>10</v>
      </c>
      <c r="D1878" s="8" t="s">
        <v>41</v>
      </c>
      <c r="E1878" s="8" t="s">
        <v>40</v>
      </c>
      <c r="F1878" s="8">
        <v>5373.9177099300014</v>
      </c>
      <c r="G1878" s="8">
        <v>697.96516828668484</v>
      </c>
      <c r="H1878" s="8">
        <v>0.90987029824727517</v>
      </c>
      <c r="J1878" s="46"/>
    </row>
    <row r="1879" spans="1:10" x14ac:dyDescent="0.2">
      <c r="A1879" s="8" t="s">
        <v>17</v>
      </c>
      <c r="B1879" s="8">
        <v>2020</v>
      </c>
      <c r="C1879" s="8" t="s">
        <v>10</v>
      </c>
      <c r="D1879" s="8" t="s">
        <v>41</v>
      </c>
      <c r="E1879" s="8" t="s">
        <v>40</v>
      </c>
      <c r="F1879" s="8">
        <v>4621.6454890099994</v>
      </c>
      <c r="G1879" s="8">
        <v>617.03858319642927</v>
      </c>
      <c r="H1879" s="8">
        <v>0.79488648545130403</v>
      </c>
      <c r="J1879" s="46"/>
    </row>
    <row r="1880" spans="1:10" x14ac:dyDescent="0.2">
      <c r="A1880" s="8" t="s">
        <v>17</v>
      </c>
      <c r="B1880" s="8">
        <v>2021</v>
      </c>
      <c r="C1880" s="8" t="s">
        <v>10</v>
      </c>
      <c r="D1880" s="8" t="s">
        <v>41</v>
      </c>
      <c r="E1880" s="8" t="s">
        <v>40</v>
      </c>
      <c r="F1880" s="8">
        <v>5460.9233968400004</v>
      </c>
      <c r="G1880" s="8">
        <v>705.76866872474704</v>
      </c>
      <c r="H1880" s="8">
        <v>0.820794860471178</v>
      </c>
      <c r="J1880" s="46"/>
    </row>
    <row r="1881" spans="1:10" x14ac:dyDescent="0.2">
      <c r="A1881" s="8" t="s">
        <v>17</v>
      </c>
      <c r="B1881" s="8">
        <v>2022</v>
      </c>
      <c r="C1881" s="8" t="s">
        <v>10</v>
      </c>
      <c r="D1881" s="8" t="s">
        <v>41</v>
      </c>
      <c r="E1881" s="8" t="s">
        <v>40</v>
      </c>
      <c r="F1881" s="8">
        <v>5926.7400311700003</v>
      </c>
      <c r="G1881" s="8">
        <v>764.47466885958204</v>
      </c>
      <c r="H1881" s="8">
        <v>0.79959114343509441</v>
      </c>
      <c r="J1881" s="46" t="e">
        <f>+IF(A1881=#REF!,"si","no")</f>
        <v>#REF!</v>
      </c>
    </row>
    <row r="1882" spans="1:10" x14ac:dyDescent="0.2">
      <c r="A1882" s="8" t="s">
        <v>17</v>
      </c>
      <c r="B1882" s="8">
        <v>2023</v>
      </c>
      <c r="C1882" s="8" t="s">
        <v>10</v>
      </c>
      <c r="D1882" s="8" t="s">
        <v>41</v>
      </c>
      <c r="E1882" s="8" t="s">
        <v>40</v>
      </c>
      <c r="F1882" s="8">
        <v>6155.6450737300001</v>
      </c>
      <c r="G1882" s="8">
        <v>785.78737900913438</v>
      </c>
      <c r="H1882" s="8">
        <v>0.7511828129279321</v>
      </c>
      <c r="J1882" s="46" t="e">
        <f>+IF(A1882=#REF!,"si","no")</f>
        <v>#REF!</v>
      </c>
    </row>
    <row r="1883" spans="1:10" x14ac:dyDescent="0.2">
      <c r="A1883" s="8" t="s">
        <v>17</v>
      </c>
      <c r="B1883" s="8">
        <v>2008</v>
      </c>
      <c r="C1883" s="8" t="s">
        <v>10</v>
      </c>
      <c r="D1883" s="8" t="s">
        <v>25</v>
      </c>
      <c r="E1883" s="8" t="s">
        <v>26</v>
      </c>
      <c r="F1883" s="8">
        <v>585.79058031</v>
      </c>
      <c r="G1883" s="8">
        <v>77.260548771072706</v>
      </c>
      <c r="H1883" s="8">
        <v>0.20059755033249679</v>
      </c>
      <c r="J1883" s="46" t="e">
        <f>+IF(A1883=#REF!,"si","no")</f>
        <v>#REF!</v>
      </c>
    </row>
    <row r="1884" spans="1:10" x14ac:dyDescent="0.2">
      <c r="A1884" s="8" t="s">
        <v>17</v>
      </c>
      <c r="B1884" s="8">
        <v>2008</v>
      </c>
      <c r="C1884" s="8" t="s">
        <v>10</v>
      </c>
      <c r="D1884" s="8" t="s">
        <v>25</v>
      </c>
      <c r="E1884" s="8" t="s">
        <v>27</v>
      </c>
      <c r="F1884" s="8"/>
      <c r="G1884" s="8"/>
      <c r="H1884" s="8"/>
      <c r="J1884" s="46" t="e">
        <f>+IF(A1884=#REF!,"si","no")</f>
        <v>#REF!</v>
      </c>
    </row>
    <row r="1885" spans="1:10" x14ac:dyDescent="0.2">
      <c r="A1885" s="8" t="s">
        <v>17</v>
      </c>
      <c r="B1885" s="8">
        <v>2008</v>
      </c>
      <c r="C1885" s="8" t="s">
        <v>10</v>
      </c>
      <c r="D1885" s="8" t="s">
        <v>25</v>
      </c>
      <c r="E1885" s="8" t="s">
        <v>28</v>
      </c>
      <c r="F1885" s="8"/>
      <c r="G1885" s="8"/>
      <c r="H1885" s="8"/>
      <c r="J1885" s="46" t="e">
        <f>+IF(A1885=#REF!,"si","no")</f>
        <v>#REF!</v>
      </c>
    </row>
    <row r="1886" spans="1:10" x14ac:dyDescent="0.2">
      <c r="A1886" s="8" t="s">
        <v>17</v>
      </c>
      <c r="B1886" s="8">
        <v>2008</v>
      </c>
      <c r="C1886" s="8" t="s">
        <v>10</v>
      </c>
      <c r="D1886" s="8" t="s">
        <v>25</v>
      </c>
      <c r="E1886" s="8" t="s">
        <v>40</v>
      </c>
      <c r="F1886" s="8">
        <v>585.79058031</v>
      </c>
      <c r="G1886" s="8">
        <v>77.260548771072706</v>
      </c>
      <c r="H1886" s="8">
        <v>0.20059755033249679</v>
      </c>
      <c r="J1886" s="46" t="e">
        <f>+IF(A1886=#REF!,"si","no")</f>
        <v>#REF!</v>
      </c>
    </row>
    <row r="1887" spans="1:10" x14ac:dyDescent="0.2">
      <c r="A1887" s="8" t="s">
        <v>17</v>
      </c>
      <c r="B1887" s="8">
        <v>2009</v>
      </c>
      <c r="C1887" s="8" t="s">
        <v>10</v>
      </c>
      <c r="D1887" s="8" t="s">
        <v>25</v>
      </c>
      <c r="E1887" s="8" t="s">
        <v>26</v>
      </c>
      <c r="F1887" s="8">
        <v>680.68529569000009</v>
      </c>
      <c r="G1887" s="8">
        <v>83.587367225306892</v>
      </c>
      <c r="H1887" s="8">
        <v>0.22509062462578319</v>
      </c>
      <c r="J1887" s="46" t="e">
        <f>+IF(A1887=#REF!,"si","no")</f>
        <v>#REF!</v>
      </c>
    </row>
    <row r="1888" spans="1:10" x14ac:dyDescent="0.2">
      <c r="A1888" s="8" t="s">
        <v>17</v>
      </c>
      <c r="B1888" s="8">
        <v>2009</v>
      </c>
      <c r="C1888" s="8" t="s">
        <v>10</v>
      </c>
      <c r="D1888" s="8" t="s">
        <v>25</v>
      </c>
      <c r="E1888" s="8" t="s">
        <v>27</v>
      </c>
      <c r="F1888" s="8"/>
      <c r="G1888" s="8"/>
      <c r="H1888" s="8"/>
      <c r="J1888" s="46" t="e">
        <f>+IF(A1888=#REF!,"si","no")</f>
        <v>#REF!</v>
      </c>
    </row>
    <row r="1889" spans="1:13" x14ac:dyDescent="0.2">
      <c r="A1889" s="8" t="s">
        <v>17</v>
      </c>
      <c r="B1889" s="8">
        <v>2009</v>
      </c>
      <c r="C1889" s="8" t="s">
        <v>10</v>
      </c>
      <c r="D1889" s="8" t="s">
        <v>25</v>
      </c>
      <c r="E1889" s="8" t="s">
        <v>28</v>
      </c>
      <c r="F1889" s="8"/>
      <c r="G1889" s="8"/>
      <c r="H1889" s="8"/>
      <c r="J1889" s="46" t="e">
        <f>+IF(A1889=#REF!,"si","no")</f>
        <v>#REF!</v>
      </c>
    </row>
    <row r="1890" spans="1:13" x14ac:dyDescent="0.2">
      <c r="A1890" s="8" t="s">
        <v>17</v>
      </c>
      <c r="B1890" s="8">
        <v>2009</v>
      </c>
      <c r="C1890" s="8" t="s">
        <v>10</v>
      </c>
      <c r="D1890" s="8" t="s">
        <v>25</v>
      </c>
      <c r="E1890" s="8" t="s">
        <v>40</v>
      </c>
      <c r="F1890" s="8">
        <v>680.68529569000009</v>
      </c>
      <c r="G1890" s="8">
        <v>83.587367225306892</v>
      </c>
      <c r="H1890" s="8">
        <v>0.22509062462578319</v>
      </c>
      <c r="J1890" s="46" t="e">
        <f>+IF(A1890=#REF!,"si","no")</f>
        <v>#REF!</v>
      </c>
    </row>
    <row r="1891" spans="1:13" x14ac:dyDescent="0.2">
      <c r="A1891" s="8" t="s">
        <v>17</v>
      </c>
      <c r="B1891" s="8">
        <v>2010</v>
      </c>
      <c r="C1891" s="8" t="s">
        <v>10</v>
      </c>
      <c r="D1891" s="8" t="s">
        <v>25</v>
      </c>
      <c r="E1891" s="8" t="s">
        <v>26</v>
      </c>
      <c r="F1891" s="8">
        <v>663.81011772999989</v>
      </c>
      <c r="G1891" s="8">
        <v>82.358871186031536</v>
      </c>
      <c r="H1891" s="8">
        <v>0.2024448596997655</v>
      </c>
      <c r="J1891" s="46" t="e">
        <f>+IF(A1891=#REF!,"si","no")</f>
        <v>#REF!</v>
      </c>
    </row>
    <row r="1892" spans="1:13" x14ac:dyDescent="0.2">
      <c r="A1892" s="8" t="s">
        <v>17</v>
      </c>
      <c r="B1892" s="8">
        <v>2010</v>
      </c>
      <c r="C1892" s="8" t="s">
        <v>10</v>
      </c>
      <c r="D1892" s="8" t="s">
        <v>25</v>
      </c>
      <c r="E1892" s="8" t="s">
        <v>27</v>
      </c>
      <c r="F1892" s="8"/>
      <c r="G1892" s="8"/>
      <c r="H1892" s="8"/>
      <c r="J1892" s="46" t="e">
        <f>+IF(A1892=#REF!,"si","no")</f>
        <v>#REF!</v>
      </c>
    </row>
    <row r="1893" spans="1:13" x14ac:dyDescent="0.2">
      <c r="A1893" s="8" t="s">
        <v>17</v>
      </c>
      <c r="B1893" s="8">
        <v>2010</v>
      </c>
      <c r="C1893" s="8" t="s">
        <v>10</v>
      </c>
      <c r="D1893" s="8" t="s">
        <v>25</v>
      </c>
      <c r="E1893" s="8" t="s">
        <v>28</v>
      </c>
      <c r="F1893" s="8">
        <v>28.485607229999999</v>
      </c>
      <c r="G1893" s="8">
        <v>3.5342071382311993</v>
      </c>
      <c r="H1893" s="8">
        <v>8.687370989252631E-3</v>
      </c>
      <c r="J1893" s="46"/>
    </row>
    <row r="1894" spans="1:13" x14ac:dyDescent="0.2">
      <c r="A1894" s="8" t="s">
        <v>17</v>
      </c>
      <c r="B1894" s="8">
        <v>2010</v>
      </c>
      <c r="C1894" s="8" t="s">
        <v>10</v>
      </c>
      <c r="D1894" s="8" t="s">
        <v>25</v>
      </c>
      <c r="E1894" s="8" t="s">
        <v>40</v>
      </c>
      <c r="F1894" s="8">
        <v>692.29572495999992</v>
      </c>
      <c r="G1894" s="8">
        <v>85.893078324262731</v>
      </c>
      <c r="H1894" s="8">
        <v>0.21113223068901812</v>
      </c>
      <c r="J1894" s="46"/>
    </row>
    <row r="1895" spans="1:13" x14ac:dyDescent="0.2">
      <c r="A1895" s="8" t="s">
        <v>17</v>
      </c>
      <c r="B1895" s="8">
        <v>2011</v>
      </c>
      <c r="C1895" s="8" t="s">
        <v>10</v>
      </c>
      <c r="D1895" s="8" t="s">
        <v>25</v>
      </c>
      <c r="E1895" s="8" t="s">
        <v>26</v>
      </c>
      <c r="F1895" s="8">
        <v>457.38938578</v>
      </c>
      <c r="G1895" s="8">
        <v>58.733434204364229</v>
      </c>
      <c r="H1895" s="8">
        <v>0.12523545303561112</v>
      </c>
      <c r="J1895" s="46" t="e">
        <f>+IF(A1895=#REF!,"si","no")</f>
        <v>#REF!</v>
      </c>
      <c r="K1895" s="46" t="e">
        <f>+IF(F1895=#REF!,"si","no")</f>
        <v>#REF!</v>
      </c>
      <c r="L1895" s="46" t="e">
        <f>+IF(G1895=#REF!,"si","no")</f>
        <v>#REF!</v>
      </c>
      <c r="M1895" s="46" t="e">
        <f>+IF(H1895=#REF!,"si","no")</f>
        <v>#REF!</v>
      </c>
    </row>
    <row r="1896" spans="1:13" x14ac:dyDescent="0.2">
      <c r="A1896" s="8" t="s">
        <v>17</v>
      </c>
      <c r="B1896" s="8">
        <v>2011</v>
      </c>
      <c r="C1896" s="8" t="s">
        <v>10</v>
      </c>
      <c r="D1896" s="8" t="s">
        <v>25</v>
      </c>
      <c r="E1896" s="8" t="s">
        <v>27</v>
      </c>
      <c r="F1896" s="8"/>
      <c r="G1896" s="8"/>
      <c r="H1896" s="8"/>
      <c r="J1896" s="46" t="e">
        <f>+IF(A1896=#REF!,"si","no")</f>
        <v>#REF!</v>
      </c>
      <c r="K1896" s="46" t="e">
        <f>+IF(F1896=#REF!,"si","no")</f>
        <v>#REF!</v>
      </c>
      <c r="L1896" s="46" t="e">
        <f>+IF(G1896=#REF!,"si","no")</f>
        <v>#REF!</v>
      </c>
      <c r="M1896" s="46" t="e">
        <f>+IF(H1896=#REF!,"si","no")</f>
        <v>#REF!</v>
      </c>
    </row>
    <row r="1897" spans="1:13" x14ac:dyDescent="0.2">
      <c r="A1897" s="8" t="s">
        <v>17</v>
      </c>
      <c r="B1897" s="8">
        <v>2011</v>
      </c>
      <c r="C1897" s="8" t="s">
        <v>10</v>
      </c>
      <c r="D1897" s="8" t="s">
        <v>25</v>
      </c>
      <c r="E1897" s="8" t="s">
        <v>28</v>
      </c>
      <c r="F1897" s="8"/>
      <c r="G1897" s="8"/>
      <c r="H1897" s="8"/>
      <c r="J1897" s="46" t="e">
        <f>+IF(A1897=#REF!,"si","no")</f>
        <v>#REF!</v>
      </c>
      <c r="K1897" s="46" t="e">
        <f>+IF(F1897=#REF!,"si","no")</f>
        <v>#REF!</v>
      </c>
      <c r="L1897" s="46" t="e">
        <f>+IF(G1897=#REF!,"si","no")</f>
        <v>#REF!</v>
      </c>
      <c r="M1897" s="46" t="e">
        <f>+IF(H1897=#REF!,"si","no")</f>
        <v>#REF!</v>
      </c>
    </row>
    <row r="1898" spans="1:13" x14ac:dyDescent="0.2">
      <c r="A1898" s="8" t="s">
        <v>17</v>
      </c>
      <c r="B1898" s="8">
        <v>2011</v>
      </c>
      <c r="C1898" s="8" t="s">
        <v>10</v>
      </c>
      <c r="D1898" s="8" t="s">
        <v>25</v>
      </c>
      <c r="E1898" s="8" t="s">
        <v>40</v>
      </c>
      <c r="F1898" s="8">
        <v>457.38938578</v>
      </c>
      <c r="G1898" s="8">
        <v>58.733434204364229</v>
      </c>
      <c r="H1898" s="8">
        <v>0.12523545303561112</v>
      </c>
      <c r="J1898" s="46" t="e">
        <f>+IF(A1898=#REF!,"si","no")</f>
        <v>#REF!</v>
      </c>
      <c r="K1898" s="46" t="e">
        <f>+IF(F1898=#REF!,"si","no")</f>
        <v>#REF!</v>
      </c>
      <c r="L1898" s="46" t="e">
        <f>+IF(G1898=#REF!,"si","no")</f>
        <v>#REF!</v>
      </c>
      <c r="M1898" s="46" t="e">
        <f>+IF(H1898=#REF!,"si","no")</f>
        <v>#REF!</v>
      </c>
    </row>
    <row r="1899" spans="1:13" x14ac:dyDescent="0.2">
      <c r="A1899" s="8" t="s">
        <v>17</v>
      </c>
      <c r="B1899" s="8">
        <v>2012</v>
      </c>
      <c r="C1899" s="8" t="s">
        <v>10</v>
      </c>
      <c r="D1899" s="8" t="s">
        <v>25</v>
      </c>
      <c r="E1899" s="8" t="s">
        <v>26</v>
      </c>
      <c r="F1899" s="8">
        <v>451.93182067999999</v>
      </c>
      <c r="G1899" s="8">
        <v>57.687015758535701</v>
      </c>
      <c r="H1899" s="8">
        <v>0.1163308170642206</v>
      </c>
      <c r="J1899" s="46" t="e">
        <f>+IF(A1899=#REF!,"si","no")</f>
        <v>#REF!</v>
      </c>
      <c r="K1899" s="46" t="e">
        <f>+IF(F1899=#REF!,"si","no")</f>
        <v>#REF!</v>
      </c>
      <c r="L1899" s="46" t="e">
        <f>+IF(G1899=#REF!,"si","no")</f>
        <v>#REF!</v>
      </c>
      <c r="M1899" s="46" t="e">
        <f>+IF(H1899=#REF!,"si","no")</f>
        <v>#REF!</v>
      </c>
    </row>
    <row r="1900" spans="1:13" x14ac:dyDescent="0.2">
      <c r="A1900" s="8" t="s">
        <v>17</v>
      </c>
      <c r="B1900" s="8">
        <v>2012</v>
      </c>
      <c r="C1900" s="8" t="s">
        <v>10</v>
      </c>
      <c r="D1900" s="8" t="s">
        <v>25</v>
      </c>
      <c r="E1900" s="8" t="s">
        <v>27</v>
      </c>
      <c r="F1900" s="8"/>
      <c r="G1900" s="8"/>
      <c r="H1900" s="8"/>
      <c r="J1900" s="46" t="e">
        <f>+IF(A1900=#REF!,"si","no")</f>
        <v>#REF!</v>
      </c>
      <c r="K1900" s="46" t="e">
        <f>+IF(F1900=#REF!,"si","no")</f>
        <v>#REF!</v>
      </c>
      <c r="L1900" s="46" t="e">
        <f>+IF(G1900=#REF!,"si","no")</f>
        <v>#REF!</v>
      </c>
      <c r="M1900" s="46" t="e">
        <f>+IF(H1900=#REF!,"si","no")</f>
        <v>#REF!</v>
      </c>
    </row>
    <row r="1901" spans="1:13" x14ac:dyDescent="0.2">
      <c r="A1901" s="8" t="s">
        <v>17</v>
      </c>
      <c r="B1901" s="8">
        <v>2012</v>
      </c>
      <c r="C1901" s="8" t="s">
        <v>10</v>
      </c>
      <c r="D1901" s="8" t="s">
        <v>25</v>
      </c>
      <c r="E1901" s="8" t="s">
        <v>28</v>
      </c>
      <c r="F1901" s="8"/>
      <c r="G1901" s="8"/>
      <c r="H1901" s="8"/>
      <c r="J1901" s="46" t="e">
        <f>+IF(A1901=#REF!,"si","no")</f>
        <v>#REF!</v>
      </c>
      <c r="K1901" s="46" t="e">
        <f>+IF(F1901=#REF!,"si","no")</f>
        <v>#REF!</v>
      </c>
      <c r="L1901" s="46" t="e">
        <f>+IF(G1901=#REF!,"si","no")</f>
        <v>#REF!</v>
      </c>
      <c r="M1901" s="46" t="e">
        <f>+IF(H1901=#REF!,"si","no")</f>
        <v>#REF!</v>
      </c>
    </row>
    <row r="1902" spans="1:13" x14ac:dyDescent="0.2">
      <c r="A1902" s="8" t="s">
        <v>17</v>
      </c>
      <c r="B1902" s="8">
        <v>2012</v>
      </c>
      <c r="C1902" s="8" t="s">
        <v>10</v>
      </c>
      <c r="D1902" s="8" t="s">
        <v>25</v>
      </c>
      <c r="E1902" s="8" t="s">
        <v>40</v>
      </c>
      <c r="F1902" s="8">
        <v>451.93182067999999</v>
      </c>
      <c r="G1902" s="8">
        <v>57.687015758535701</v>
      </c>
      <c r="H1902" s="8">
        <v>0.1163308170642206</v>
      </c>
      <c r="J1902" s="46" t="e">
        <f>+IF(A1902=#REF!,"si","no")</f>
        <v>#REF!</v>
      </c>
      <c r="K1902" s="46" t="e">
        <f>+IF(F1902=#REF!,"si","no")</f>
        <v>#REF!</v>
      </c>
      <c r="L1902" s="46" t="e">
        <f>+IF(G1902=#REF!,"si","no")</f>
        <v>#REF!</v>
      </c>
      <c r="M1902" s="46" t="e">
        <f>+IF(H1902=#REF!,"si","no")</f>
        <v>#REF!</v>
      </c>
    </row>
    <row r="1903" spans="1:13" x14ac:dyDescent="0.2">
      <c r="A1903" s="8" t="s">
        <v>17</v>
      </c>
      <c r="B1903" s="8">
        <v>2013</v>
      </c>
      <c r="C1903" s="8" t="s">
        <v>10</v>
      </c>
      <c r="D1903" s="8" t="s">
        <v>25</v>
      </c>
      <c r="E1903" s="8" t="s">
        <v>26</v>
      </c>
      <c r="F1903" s="8">
        <v>258.37482604000002</v>
      </c>
      <c r="G1903" s="8">
        <v>32.872353382115591</v>
      </c>
      <c r="H1903" s="8">
        <v>6.2027465429037157E-2</v>
      </c>
      <c r="J1903" s="46" t="e">
        <f>+IF(A1903=#REF!,"si","no")</f>
        <v>#REF!</v>
      </c>
      <c r="K1903" s="46" t="e">
        <f>+IF(F1903=#REF!,"si","no")</f>
        <v>#REF!</v>
      </c>
      <c r="L1903" s="46" t="e">
        <f>+IF(G1903=#REF!,"si","no")</f>
        <v>#REF!</v>
      </c>
      <c r="M1903" s="46" t="e">
        <f>+IF(H1903=#REF!,"si","no")</f>
        <v>#REF!</v>
      </c>
    </row>
    <row r="1904" spans="1:13" x14ac:dyDescent="0.2">
      <c r="A1904" s="8" t="s">
        <v>17</v>
      </c>
      <c r="B1904" s="8">
        <v>2013</v>
      </c>
      <c r="C1904" s="8" t="s">
        <v>10</v>
      </c>
      <c r="D1904" s="8" t="s">
        <v>25</v>
      </c>
      <c r="E1904" s="8" t="s">
        <v>27</v>
      </c>
      <c r="F1904" s="8"/>
      <c r="G1904" s="8"/>
      <c r="H1904" s="8"/>
      <c r="J1904" s="46" t="e">
        <f>+IF(A1904=#REF!,"si","no")</f>
        <v>#REF!</v>
      </c>
      <c r="K1904" s="46" t="e">
        <f>+IF(F1904=#REF!,"si","no")</f>
        <v>#REF!</v>
      </c>
      <c r="L1904" s="46" t="e">
        <f>+IF(G1904=#REF!,"si","no")</f>
        <v>#REF!</v>
      </c>
      <c r="M1904" s="46" t="e">
        <f>+IF(H1904=#REF!,"si","no")</f>
        <v>#REF!</v>
      </c>
    </row>
    <row r="1905" spans="1:13" x14ac:dyDescent="0.2">
      <c r="A1905" s="8" t="s">
        <v>17</v>
      </c>
      <c r="B1905" s="8">
        <v>2013</v>
      </c>
      <c r="C1905" s="8" t="s">
        <v>10</v>
      </c>
      <c r="D1905" s="8" t="s">
        <v>25</v>
      </c>
      <c r="E1905" s="8" t="s">
        <v>28</v>
      </c>
      <c r="F1905" s="8"/>
      <c r="G1905" s="8"/>
      <c r="H1905" s="8"/>
      <c r="J1905" s="46" t="e">
        <f>+IF(A1905=#REF!,"si","no")</f>
        <v>#REF!</v>
      </c>
      <c r="K1905" s="46" t="e">
        <f>+IF(F1905=#REF!,"si","no")</f>
        <v>#REF!</v>
      </c>
      <c r="L1905" s="46" t="e">
        <f>+IF(G1905=#REF!,"si","no")</f>
        <v>#REF!</v>
      </c>
      <c r="M1905" s="46" t="e">
        <f>+IF(H1905=#REF!,"si","no")</f>
        <v>#REF!</v>
      </c>
    </row>
    <row r="1906" spans="1:13" x14ac:dyDescent="0.2">
      <c r="A1906" s="8" t="s">
        <v>17</v>
      </c>
      <c r="B1906" s="8">
        <v>2013</v>
      </c>
      <c r="C1906" s="8" t="s">
        <v>10</v>
      </c>
      <c r="D1906" s="8" t="s">
        <v>25</v>
      </c>
      <c r="E1906" s="8" t="s">
        <v>40</v>
      </c>
      <c r="F1906" s="8">
        <v>258.37482604000002</v>
      </c>
      <c r="G1906" s="8">
        <v>32.872353382115591</v>
      </c>
      <c r="H1906" s="8">
        <v>6.2027465429037157E-2</v>
      </c>
      <c r="J1906" s="46" t="e">
        <f>+IF(A1906=#REF!,"si","no")</f>
        <v>#REF!</v>
      </c>
      <c r="K1906" s="46" t="e">
        <f>+IF(F1906=#REF!,"si","no")</f>
        <v>#REF!</v>
      </c>
      <c r="L1906" s="46" t="e">
        <f>+IF(G1906=#REF!,"si","no")</f>
        <v>#REF!</v>
      </c>
      <c r="M1906" s="46" t="e">
        <f>+IF(H1906=#REF!,"si","no")</f>
        <v>#REF!</v>
      </c>
    </row>
    <row r="1907" spans="1:13" x14ac:dyDescent="0.2">
      <c r="A1907" s="8" t="s">
        <v>17</v>
      </c>
      <c r="B1907" s="8">
        <v>2014</v>
      </c>
      <c r="C1907" s="8" t="s">
        <v>10</v>
      </c>
      <c r="D1907" s="8" t="s">
        <v>25</v>
      </c>
      <c r="E1907" s="8" t="s">
        <v>26</v>
      </c>
      <c r="F1907" s="8">
        <v>402.05516557999999</v>
      </c>
      <c r="G1907" s="8">
        <v>51.980985781305755</v>
      </c>
      <c r="H1907" s="8">
        <v>8.9851432257786898E-2</v>
      </c>
      <c r="J1907" s="46" t="e">
        <f>+IF(A1907=#REF!,"si","no")</f>
        <v>#REF!</v>
      </c>
      <c r="K1907" s="46" t="e">
        <f>+IF(F1907=#REF!,"si","no")</f>
        <v>#REF!</v>
      </c>
      <c r="L1907" s="46" t="e">
        <f>+IF(G1907=#REF!,"si","no")</f>
        <v>#REF!</v>
      </c>
      <c r="M1907" s="46" t="e">
        <f>+IF(H1907=#REF!,"si","no")</f>
        <v>#REF!</v>
      </c>
    </row>
    <row r="1908" spans="1:13" x14ac:dyDescent="0.2">
      <c r="A1908" s="8" t="s">
        <v>17</v>
      </c>
      <c r="B1908" s="8">
        <v>2014</v>
      </c>
      <c r="C1908" s="8" t="s">
        <v>10</v>
      </c>
      <c r="D1908" s="8" t="s">
        <v>25</v>
      </c>
      <c r="E1908" s="8" t="s">
        <v>27</v>
      </c>
      <c r="F1908" s="8"/>
      <c r="G1908" s="8"/>
      <c r="H1908" s="8"/>
      <c r="J1908" s="46" t="e">
        <f>+IF(A1908=#REF!,"si","no")</f>
        <v>#REF!</v>
      </c>
      <c r="K1908" s="46" t="e">
        <f>+IF(F1908=#REF!,"si","no")</f>
        <v>#REF!</v>
      </c>
      <c r="L1908" s="46" t="e">
        <f>+IF(G1908=#REF!,"si","no")</f>
        <v>#REF!</v>
      </c>
      <c r="M1908" s="46" t="e">
        <f>+IF(H1908=#REF!,"si","no")</f>
        <v>#REF!</v>
      </c>
    </row>
    <row r="1909" spans="1:13" x14ac:dyDescent="0.2">
      <c r="A1909" s="8" t="s">
        <v>17</v>
      </c>
      <c r="B1909" s="8">
        <v>2014</v>
      </c>
      <c r="C1909" s="8" t="s">
        <v>10</v>
      </c>
      <c r="D1909" s="8" t="s">
        <v>25</v>
      </c>
      <c r="E1909" s="8" t="s">
        <v>28</v>
      </c>
      <c r="F1909" s="8"/>
      <c r="G1909" s="8"/>
      <c r="H1909" s="8"/>
      <c r="J1909" s="46" t="e">
        <f>+IF(A1909=#REF!,"si","no")</f>
        <v>#REF!</v>
      </c>
    </row>
    <row r="1910" spans="1:13" x14ac:dyDescent="0.2">
      <c r="A1910" s="8" t="s">
        <v>17</v>
      </c>
      <c r="B1910" s="8">
        <v>2014</v>
      </c>
      <c r="C1910" s="8" t="s">
        <v>10</v>
      </c>
      <c r="D1910" s="8" t="s">
        <v>25</v>
      </c>
      <c r="E1910" s="8" t="s">
        <v>40</v>
      </c>
      <c r="F1910" s="8">
        <v>402.05516557999999</v>
      </c>
      <c r="G1910" s="8">
        <v>51.980985781305755</v>
      </c>
      <c r="H1910" s="8">
        <v>8.9851432257786898E-2</v>
      </c>
      <c r="J1910" s="46" t="e">
        <f>+IF(A1910=#REF!,"si","no")</f>
        <v>#REF!</v>
      </c>
    </row>
    <row r="1911" spans="1:13" x14ac:dyDescent="0.2">
      <c r="A1911" s="8" t="s">
        <v>17</v>
      </c>
      <c r="B1911" s="8">
        <v>2015</v>
      </c>
      <c r="C1911" s="8" t="s">
        <v>10</v>
      </c>
      <c r="D1911" s="8" t="s">
        <v>25</v>
      </c>
      <c r="E1911" s="8" t="s">
        <v>26</v>
      </c>
      <c r="F1911" s="8">
        <v>133.83902628000001</v>
      </c>
      <c r="G1911" s="8">
        <v>17.477460095976927</v>
      </c>
      <c r="H1911" s="8">
        <v>2.8105107092370355E-2</v>
      </c>
      <c r="J1911" s="46" t="e">
        <f>+IF(A1911=#REF!,"si","no")</f>
        <v>#REF!</v>
      </c>
    </row>
    <row r="1912" spans="1:13" x14ac:dyDescent="0.2">
      <c r="A1912" s="8" t="s">
        <v>17</v>
      </c>
      <c r="B1912" s="8">
        <v>2015</v>
      </c>
      <c r="C1912" s="8" t="s">
        <v>10</v>
      </c>
      <c r="D1912" s="8" t="s">
        <v>25</v>
      </c>
      <c r="E1912" s="8" t="s">
        <v>27</v>
      </c>
      <c r="F1912" s="8"/>
      <c r="G1912" s="8"/>
      <c r="H1912" s="8"/>
      <c r="J1912" s="46" t="e">
        <f>+IF(A1912=#REF!,"si","no")</f>
        <v>#REF!</v>
      </c>
    </row>
    <row r="1913" spans="1:13" x14ac:dyDescent="0.2">
      <c r="A1913" s="8" t="s">
        <v>17</v>
      </c>
      <c r="B1913" s="8">
        <v>2015</v>
      </c>
      <c r="C1913" s="8" t="s">
        <v>10</v>
      </c>
      <c r="D1913" s="8" t="s">
        <v>25</v>
      </c>
      <c r="E1913" s="8" t="s">
        <v>28</v>
      </c>
      <c r="F1913" s="8"/>
      <c r="G1913" s="8"/>
      <c r="H1913" s="8"/>
      <c r="J1913" s="46" t="e">
        <f>+IF(A1913=#REF!,"si","no")</f>
        <v>#REF!</v>
      </c>
    </row>
    <row r="1914" spans="1:13" x14ac:dyDescent="0.2">
      <c r="A1914" s="8" t="s">
        <v>17</v>
      </c>
      <c r="B1914" s="8">
        <v>2015</v>
      </c>
      <c r="C1914" s="8" t="s">
        <v>10</v>
      </c>
      <c r="D1914" s="8" t="s">
        <v>25</v>
      </c>
      <c r="E1914" s="8" t="s">
        <v>40</v>
      </c>
      <c r="F1914" s="8">
        <v>133.83902628000001</v>
      </c>
      <c r="G1914" s="8">
        <v>17.477460095976927</v>
      </c>
      <c r="H1914" s="8">
        <v>2.8105107092370355E-2</v>
      </c>
      <c r="J1914" s="46" t="e">
        <f>+IF(A1914=#REF!,"si","no")</f>
        <v>#REF!</v>
      </c>
    </row>
    <row r="1915" spans="1:13" x14ac:dyDescent="0.2">
      <c r="A1915" s="8" t="s">
        <v>17</v>
      </c>
      <c r="B1915" s="8">
        <v>2016</v>
      </c>
      <c r="C1915" s="8" t="s">
        <v>10</v>
      </c>
      <c r="D1915" s="8" t="s">
        <v>25</v>
      </c>
      <c r="E1915" s="8" t="s">
        <v>26</v>
      </c>
      <c r="F1915" s="8">
        <v>416.55724334999996</v>
      </c>
      <c r="G1915" s="8">
        <v>54.787577789321205</v>
      </c>
      <c r="H1915" s="8">
        <v>8.2944368640134533E-2</v>
      </c>
      <c r="J1915" s="46" t="e">
        <f>+IF(A1915=#REF!,"si","no")</f>
        <v>#REF!</v>
      </c>
    </row>
    <row r="1916" spans="1:13" x14ac:dyDescent="0.2">
      <c r="A1916" s="8" t="s">
        <v>17</v>
      </c>
      <c r="B1916" s="8">
        <v>2016</v>
      </c>
      <c r="C1916" s="8" t="s">
        <v>10</v>
      </c>
      <c r="D1916" s="8" t="s">
        <v>25</v>
      </c>
      <c r="E1916" s="8" t="s">
        <v>27</v>
      </c>
      <c r="F1916" s="8"/>
      <c r="G1916" s="8"/>
      <c r="H1916" s="8"/>
      <c r="J1916" s="46" t="e">
        <f>+IF(A1916=#REF!,"si","no")</f>
        <v>#REF!</v>
      </c>
    </row>
    <row r="1917" spans="1:13" x14ac:dyDescent="0.2">
      <c r="A1917" s="8" t="s">
        <v>17</v>
      </c>
      <c r="B1917" s="8">
        <v>2016</v>
      </c>
      <c r="C1917" s="8" t="s">
        <v>10</v>
      </c>
      <c r="D1917" s="8" t="s">
        <v>25</v>
      </c>
      <c r="E1917" s="8" t="s">
        <v>28</v>
      </c>
      <c r="F1917" s="8"/>
      <c r="G1917" s="8"/>
      <c r="H1917" s="8"/>
      <c r="J1917" s="46" t="e">
        <f>+IF(A1917=#REF!,"si","no")</f>
        <v>#REF!</v>
      </c>
    </row>
    <row r="1918" spans="1:13" x14ac:dyDescent="0.2">
      <c r="A1918" s="8" t="s">
        <v>17</v>
      </c>
      <c r="B1918" s="8">
        <v>2016</v>
      </c>
      <c r="C1918" s="8" t="s">
        <v>10</v>
      </c>
      <c r="D1918" s="8" t="s">
        <v>25</v>
      </c>
      <c r="E1918" s="8" t="s">
        <v>40</v>
      </c>
      <c r="F1918" s="8">
        <v>416.55724334999996</v>
      </c>
      <c r="G1918" s="8">
        <v>54.787577789321205</v>
      </c>
      <c r="H1918" s="8">
        <v>8.2944368640134533E-2</v>
      </c>
      <c r="J1918" s="46" t="e">
        <f>+IF(A1918=#REF!,"si","no")</f>
        <v>#REF!</v>
      </c>
    </row>
    <row r="1919" spans="1:13" x14ac:dyDescent="0.2">
      <c r="A1919" s="8" t="s">
        <v>17</v>
      </c>
      <c r="B1919" s="8">
        <v>2017</v>
      </c>
      <c r="C1919" s="8" t="s">
        <v>10</v>
      </c>
      <c r="D1919" s="8" t="s">
        <v>25</v>
      </c>
      <c r="E1919" s="8" t="s">
        <v>26</v>
      </c>
      <c r="F1919" s="8">
        <v>864.61635566000007</v>
      </c>
      <c r="G1919" s="8">
        <v>117.6137905796483</v>
      </c>
      <c r="H1919" s="8">
        <v>0.16423760209291888</v>
      </c>
      <c r="J1919" s="46" t="e">
        <f>+IF(A1919=#REF!,"si","no")</f>
        <v>#REF!</v>
      </c>
    </row>
    <row r="1920" spans="1:13" x14ac:dyDescent="0.2">
      <c r="A1920" s="8" t="s">
        <v>17</v>
      </c>
      <c r="B1920" s="8">
        <v>2017</v>
      </c>
      <c r="C1920" s="8" t="s">
        <v>10</v>
      </c>
      <c r="D1920" s="8" t="s">
        <v>25</v>
      </c>
      <c r="E1920" s="8" t="s">
        <v>27</v>
      </c>
      <c r="F1920" s="8"/>
      <c r="G1920" s="8"/>
      <c r="H1920" s="8"/>
      <c r="J1920" s="46" t="e">
        <f>+IF(A1920=#REF!,"si","no")</f>
        <v>#REF!</v>
      </c>
    </row>
    <row r="1921" spans="1:10" x14ac:dyDescent="0.2">
      <c r="A1921" s="8" t="s">
        <v>17</v>
      </c>
      <c r="B1921" s="8">
        <v>2017</v>
      </c>
      <c r="C1921" s="8" t="s">
        <v>10</v>
      </c>
      <c r="D1921" s="8" t="s">
        <v>25</v>
      </c>
      <c r="E1921" s="8" t="s">
        <v>28</v>
      </c>
      <c r="F1921" s="8"/>
      <c r="G1921" s="8"/>
      <c r="H1921" s="8"/>
      <c r="J1921" s="46" t="e">
        <f>+IF(A1921=#REF!,"si","no")</f>
        <v>#REF!</v>
      </c>
    </row>
    <row r="1922" spans="1:10" x14ac:dyDescent="0.2">
      <c r="A1922" s="8" t="s">
        <v>17</v>
      </c>
      <c r="B1922" s="8">
        <v>2017</v>
      </c>
      <c r="C1922" s="8" t="s">
        <v>10</v>
      </c>
      <c r="D1922" s="8" t="s">
        <v>25</v>
      </c>
      <c r="E1922" s="8" t="s">
        <v>40</v>
      </c>
      <c r="F1922" s="8">
        <v>864.61635566000007</v>
      </c>
      <c r="G1922" s="8">
        <v>117.6137905796483</v>
      </c>
      <c r="H1922" s="8">
        <v>0.16423760209291888</v>
      </c>
      <c r="J1922" s="46" t="e">
        <f>+IF(A1922=#REF!,"si","no")</f>
        <v>#REF!</v>
      </c>
    </row>
    <row r="1923" spans="1:10" x14ac:dyDescent="0.2">
      <c r="A1923" s="8" t="s">
        <v>17</v>
      </c>
      <c r="B1923" s="8">
        <v>2018</v>
      </c>
      <c r="C1923" s="8" t="s">
        <v>10</v>
      </c>
      <c r="D1923" s="8" t="s">
        <v>25</v>
      </c>
      <c r="E1923" s="8" t="s">
        <v>26</v>
      </c>
      <c r="F1923" s="8">
        <v>1065.94768337</v>
      </c>
      <c r="G1923" s="8">
        <v>141.70501049705993</v>
      </c>
      <c r="H1923" s="8">
        <v>0.1938018770006571</v>
      </c>
      <c r="J1923" s="46" t="e">
        <f>+IF(A1923=#REF!,"si","no")</f>
        <v>#REF!</v>
      </c>
    </row>
    <row r="1924" spans="1:10" x14ac:dyDescent="0.2">
      <c r="A1924" s="8" t="s">
        <v>17</v>
      </c>
      <c r="B1924" s="8">
        <v>2018</v>
      </c>
      <c r="C1924" s="8" t="s">
        <v>10</v>
      </c>
      <c r="D1924" s="8" t="s">
        <v>25</v>
      </c>
      <c r="E1924" s="8" t="s">
        <v>27</v>
      </c>
      <c r="F1924" s="8"/>
      <c r="G1924" s="8"/>
      <c r="H1924" s="8"/>
      <c r="J1924" s="46" t="e">
        <f>+IF(A1924=#REF!,"si","no")</f>
        <v>#REF!</v>
      </c>
    </row>
    <row r="1925" spans="1:10" x14ac:dyDescent="0.2">
      <c r="A1925" s="8" t="s">
        <v>17</v>
      </c>
      <c r="B1925" s="8">
        <v>2018</v>
      </c>
      <c r="C1925" s="8" t="s">
        <v>10</v>
      </c>
      <c r="D1925" s="8" t="s">
        <v>25</v>
      </c>
      <c r="E1925" s="8" t="s">
        <v>28</v>
      </c>
      <c r="F1925" s="8"/>
      <c r="G1925" s="8"/>
      <c r="H1925" s="8"/>
      <c r="J1925" s="46" t="e">
        <f>+IF(A1925=#REF!,"si","no")</f>
        <v>#REF!</v>
      </c>
    </row>
    <row r="1926" spans="1:10" x14ac:dyDescent="0.2">
      <c r="A1926" s="8" t="s">
        <v>17</v>
      </c>
      <c r="B1926" s="8">
        <v>2018</v>
      </c>
      <c r="C1926" s="8" t="s">
        <v>10</v>
      </c>
      <c r="D1926" s="8" t="s">
        <v>25</v>
      </c>
      <c r="E1926" s="8" t="s">
        <v>40</v>
      </c>
      <c r="F1926" s="8">
        <v>1065.94768337</v>
      </c>
      <c r="G1926" s="8">
        <v>141.70501049705993</v>
      </c>
      <c r="H1926" s="8">
        <v>0.1938018770006571</v>
      </c>
      <c r="J1926" s="46" t="e">
        <f>+IF(A1926=#REF!,"si","no")</f>
        <v>#REF!</v>
      </c>
    </row>
    <row r="1927" spans="1:10" x14ac:dyDescent="0.2">
      <c r="A1927" s="8" t="s">
        <v>17</v>
      </c>
      <c r="B1927" s="8">
        <v>2019</v>
      </c>
      <c r="C1927" s="8" t="s">
        <v>10</v>
      </c>
      <c r="D1927" s="8" t="s">
        <v>25</v>
      </c>
      <c r="E1927" s="8" t="s">
        <v>26</v>
      </c>
      <c r="F1927" s="8">
        <v>994.37003327999992</v>
      </c>
      <c r="G1927" s="8">
        <v>129.14891613153335</v>
      </c>
      <c r="H1927" s="8">
        <v>0.16835906457533223</v>
      </c>
      <c r="J1927" s="46" t="e">
        <f>+IF(A1927=#REF!,"si","no")</f>
        <v>#REF!</v>
      </c>
    </row>
    <row r="1928" spans="1:10" x14ac:dyDescent="0.2">
      <c r="A1928" s="8" t="s">
        <v>17</v>
      </c>
      <c r="B1928" s="8">
        <v>2019</v>
      </c>
      <c r="C1928" s="8" t="s">
        <v>10</v>
      </c>
      <c r="D1928" s="8" t="s">
        <v>25</v>
      </c>
      <c r="E1928" s="8" t="s">
        <v>27</v>
      </c>
      <c r="F1928" s="8"/>
      <c r="G1928" s="8"/>
      <c r="H1928" s="8"/>
      <c r="J1928" s="46" t="e">
        <f>+IF(A1928=#REF!,"si","no")</f>
        <v>#REF!</v>
      </c>
    </row>
    <row r="1929" spans="1:10" x14ac:dyDescent="0.2">
      <c r="A1929" s="8" t="s">
        <v>17</v>
      </c>
      <c r="B1929" s="8">
        <v>2019</v>
      </c>
      <c r="C1929" s="8" t="s">
        <v>10</v>
      </c>
      <c r="D1929" s="8" t="s">
        <v>25</v>
      </c>
      <c r="E1929" s="8" t="s">
        <v>28</v>
      </c>
      <c r="F1929" s="8"/>
      <c r="G1929" s="8"/>
      <c r="H1929" s="8"/>
      <c r="J1929" s="46" t="e">
        <f>+IF(A1929=#REF!,"si","no")</f>
        <v>#REF!</v>
      </c>
    </row>
    <row r="1930" spans="1:10" x14ac:dyDescent="0.2">
      <c r="A1930" s="8" t="s">
        <v>17</v>
      </c>
      <c r="B1930" s="8">
        <v>2019</v>
      </c>
      <c r="C1930" s="8" t="s">
        <v>10</v>
      </c>
      <c r="D1930" s="8" t="s">
        <v>25</v>
      </c>
      <c r="E1930" s="8" t="s">
        <v>40</v>
      </c>
      <c r="F1930" s="8">
        <v>994.37003327999992</v>
      </c>
      <c r="G1930" s="8">
        <v>129.14891613153335</v>
      </c>
      <c r="H1930" s="8">
        <v>0.16835906457533223</v>
      </c>
      <c r="J1930" s="46" t="e">
        <f>+IF(A1930=#REF!,"si","no")</f>
        <v>#REF!</v>
      </c>
    </row>
    <row r="1931" spans="1:10" x14ac:dyDescent="0.2">
      <c r="A1931" s="8" t="s">
        <v>17</v>
      </c>
      <c r="B1931" s="8">
        <v>2020</v>
      </c>
      <c r="C1931" s="8" t="s">
        <v>10</v>
      </c>
      <c r="D1931" s="8" t="s">
        <v>25</v>
      </c>
      <c r="E1931" s="8" t="s">
        <v>26</v>
      </c>
      <c r="F1931" s="8">
        <v>1067.8468196200001</v>
      </c>
      <c r="G1931" s="8">
        <v>142.56885133573522</v>
      </c>
      <c r="H1931" s="8">
        <v>0.18366121059404739</v>
      </c>
      <c r="J1931" s="46" t="e">
        <f>+IF(A1931=#REF!,"si","no")</f>
        <v>#REF!</v>
      </c>
    </row>
    <row r="1932" spans="1:10" x14ac:dyDescent="0.2">
      <c r="A1932" s="8" t="s">
        <v>17</v>
      </c>
      <c r="B1932" s="8">
        <v>2020</v>
      </c>
      <c r="C1932" s="8" t="s">
        <v>10</v>
      </c>
      <c r="D1932" s="8" t="s">
        <v>25</v>
      </c>
      <c r="E1932" s="8" t="s">
        <v>27</v>
      </c>
      <c r="F1932" s="8">
        <v>0</v>
      </c>
      <c r="G1932" s="8"/>
      <c r="H1932" s="8"/>
      <c r="J1932" s="46" t="e">
        <f>+IF(A1932=#REF!,"si","no")</f>
        <v>#REF!</v>
      </c>
    </row>
    <row r="1933" spans="1:10" x14ac:dyDescent="0.2">
      <c r="A1933" s="8" t="s">
        <v>17</v>
      </c>
      <c r="B1933" s="8">
        <v>2020</v>
      </c>
      <c r="C1933" s="8" t="s">
        <v>10</v>
      </c>
      <c r="D1933" s="8" t="s">
        <v>25</v>
      </c>
      <c r="E1933" s="8" t="s">
        <v>28</v>
      </c>
      <c r="F1933" s="8">
        <v>0</v>
      </c>
      <c r="G1933" s="8"/>
      <c r="H1933" s="8"/>
      <c r="J1933" s="46" t="e">
        <f>+IF(A1933=#REF!,"si","no")</f>
        <v>#REF!</v>
      </c>
    </row>
    <row r="1934" spans="1:10" x14ac:dyDescent="0.2">
      <c r="A1934" s="8" t="s">
        <v>17</v>
      </c>
      <c r="B1934" s="8">
        <v>2020</v>
      </c>
      <c r="C1934" s="8" t="s">
        <v>10</v>
      </c>
      <c r="D1934" s="8" t="s">
        <v>25</v>
      </c>
      <c r="E1934" s="8" t="s">
        <v>40</v>
      </c>
      <c r="F1934" s="8">
        <v>1067.8468196200001</v>
      </c>
      <c r="G1934" s="8">
        <v>142.56885133573522</v>
      </c>
      <c r="H1934" s="8">
        <v>0.18366121059404739</v>
      </c>
      <c r="J1934" s="46" t="e">
        <f>+IF(A1934=#REF!,"si","no")</f>
        <v>#REF!</v>
      </c>
    </row>
    <row r="1935" spans="1:10" x14ac:dyDescent="0.2">
      <c r="A1935" s="8" t="s">
        <v>17</v>
      </c>
      <c r="B1935" s="8">
        <v>2021</v>
      </c>
      <c r="C1935" s="8" t="s">
        <v>10</v>
      </c>
      <c r="D1935" s="8" t="s">
        <v>25</v>
      </c>
      <c r="E1935" s="8" t="s">
        <v>26</v>
      </c>
      <c r="F1935" s="8">
        <v>1037.1156161999997</v>
      </c>
      <c r="G1935" s="8">
        <v>134.03661882213459</v>
      </c>
      <c r="H1935" s="8">
        <v>0.15588190963893492</v>
      </c>
      <c r="J1935" s="46" t="e">
        <f>+IF(A1935=#REF!,"si","no")</f>
        <v>#REF!</v>
      </c>
    </row>
    <row r="1936" spans="1:10" x14ac:dyDescent="0.2">
      <c r="A1936" s="8" t="s">
        <v>17</v>
      </c>
      <c r="B1936" s="8">
        <v>2021</v>
      </c>
      <c r="C1936" s="8" t="s">
        <v>10</v>
      </c>
      <c r="D1936" s="8" t="s">
        <v>25</v>
      </c>
      <c r="E1936" s="8" t="s">
        <v>27</v>
      </c>
      <c r="F1936" s="8">
        <v>0</v>
      </c>
      <c r="G1936" s="8"/>
      <c r="H1936" s="8"/>
      <c r="J1936" s="46" t="e">
        <f>+IF(A1936=#REF!,"si","no")</f>
        <v>#REF!</v>
      </c>
    </row>
    <row r="1937" spans="1:10" x14ac:dyDescent="0.2">
      <c r="A1937" s="8" t="s">
        <v>17</v>
      </c>
      <c r="B1937" s="8">
        <v>2021</v>
      </c>
      <c r="C1937" s="8" t="s">
        <v>10</v>
      </c>
      <c r="D1937" s="8" t="s">
        <v>25</v>
      </c>
      <c r="E1937" s="8" t="s">
        <v>28</v>
      </c>
      <c r="F1937" s="8">
        <v>0</v>
      </c>
      <c r="G1937" s="8"/>
      <c r="H1937" s="8"/>
      <c r="J1937" s="46" t="e">
        <f>+IF(A1937=#REF!,"si","no")</f>
        <v>#REF!</v>
      </c>
    </row>
    <row r="1938" spans="1:10" x14ac:dyDescent="0.2">
      <c r="A1938" s="8" t="s">
        <v>17</v>
      </c>
      <c r="B1938" s="8">
        <v>2021</v>
      </c>
      <c r="C1938" s="8" t="s">
        <v>10</v>
      </c>
      <c r="D1938" s="8" t="s">
        <v>25</v>
      </c>
      <c r="E1938" s="8" t="s">
        <v>40</v>
      </c>
      <c r="F1938" s="8">
        <v>1037.1156161999997</v>
      </c>
      <c r="G1938" s="8">
        <v>134.03661882213459</v>
      </c>
      <c r="H1938" s="8">
        <v>0.15588190963893492</v>
      </c>
      <c r="J1938" s="46" t="e">
        <f>+IF(A1938=#REF!,"si","no")</f>
        <v>#REF!</v>
      </c>
    </row>
    <row r="1939" spans="1:10" x14ac:dyDescent="0.2">
      <c r="A1939" s="8" t="s">
        <v>17</v>
      </c>
      <c r="B1939" s="8">
        <v>2022</v>
      </c>
      <c r="C1939" s="8" t="s">
        <v>10</v>
      </c>
      <c r="D1939" s="8" t="s">
        <v>25</v>
      </c>
      <c r="E1939" s="8" t="s">
        <v>26</v>
      </c>
      <c r="F1939" s="8">
        <v>1742.13318639</v>
      </c>
      <c r="G1939" s="8">
        <v>224.71319541104779</v>
      </c>
      <c r="H1939" s="8">
        <v>0.23503549323839884</v>
      </c>
      <c r="J1939" s="46" t="e">
        <f>+IF(A1939=#REF!,"si","no")</f>
        <v>#REF!</v>
      </c>
    </row>
    <row r="1940" spans="1:10" x14ac:dyDescent="0.2">
      <c r="A1940" s="8" t="s">
        <v>17</v>
      </c>
      <c r="B1940" s="8">
        <v>2022</v>
      </c>
      <c r="C1940" s="8" t="s">
        <v>10</v>
      </c>
      <c r="D1940" s="8" t="s">
        <v>25</v>
      </c>
      <c r="E1940" s="8" t="s">
        <v>27</v>
      </c>
      <c r="F1940" s="8">
        <v>0</v>
      </c>
      <c r="G1940" s="8">
        <v>0</v>
      </c>
      <c r="H1940" s="8">
        <v>0</v>
      </c>
      <c r="J1940" s="46" t="e">
        <f>+IF(A1940=#REF!,"si","no")</f>
        <v>#REF!</v>
      </c>
    </row>
    <row r="1941" spans="1:10" x14ac:dyDescent="0.2">
      <c r="A1941" s="8" t="s">
        <v>17</v>
      </c>
      <c r="B1941" s="8">
        <v>2022</v>
      </c>
      <c r="C1941" s="8" t="s">
        <v>10</v>
      </c>
      <c r="D1941" s="8" t="s">
        <v>25</v>
      </c>
      <c r="E1941" s="8" t="s">
        <v>28</v>
      </c>
      <c r="F1941" s="8">
        <v>32.966844780000002</v>
      </c>
      <c r="G1941" s="8">
        <v>4.252306936695609</v>
      </c>
      <c r="H1941" s="8">
        <v>4.4476384951009458E-3</v>
      </c>
      <c r="J1941" s="46" t="e">
        <f>+IF(A1941=#REF!,"si","no")</f>
        <v>#REF!</v>
      </c>
    </row>
    <row r="1942" spans="1:10" x14ac:dyDescent="0.2">
      <c r="A1942" s="8" t="s">
        <v>17</v>
      </c>
      <c r="B1942" s="8">
        <v>2022</v>
      </c>
      <c r="C1942" s="8" t="s">
        <v>10</v>
      </c>
      <c r="D1942" s="8" t="s">
        <v>25</v>
      </c>
      <c r="E1942" s="8" t="s">
        <v>40</v>
      </c>
      <c r="F1942" s="8">
        <v>1775.10003117</v>
      </c>
      <c r="G1942" s="8">
        <v>228.96550234774341</v>
      </c>
      <c r="H1942" s="8">
        <v>0.2394831317334998</v>
      </c>
      <c r="J1942" s="46" t="e">
        <f>+IF(A1942=#REF!,"si","no")</f>
        <v>#REF!</v>
      </c>
    </row>
    <row r="1943" spans="1:10" x14ac:dyDescent="0.2">
      <c r="A1943" s="8" t="s">
        <v>17</v>
      </c>
      <c r="B1943" s="8">
        <v>2023</v>
      </c>
      <c r="C1943" s="8" t="s">
        <v>10</v>
      </c>
      <c r="D1943" s="8" t="s">
        <v>25</v>
      </c>
      <c r="E1943" s="8" t="s">
        <v>26</v>
      </c>
      <c r="F1943" s="8">
        <v>1352.4931100600002</v>
      </c>
      <c r="G1943" s="8">
        <v>172.64998279668126</v>
      </c>
      <c r="H1943" s="8">
        <v>0.16504680934518101</v>
      </c>
      <c r="J1943" s="46" t="e">
        <f>+IF(A1943=#REF!,"si","no")</f>
        <v>#REF!</v>
      </c>
    </row>
    <row r="1944" spans="1:10" x14ac:dyDescent="0.2">
      <c r="A1944" s="8" t="s">
        <v>17</v>
      </c>
      <c r="B1944" s="8">
        <v>2023</v>
      </c>
      <c r="C1944" s="8" t="s">
        <v>10</v>
      </c>
      <c r="D1944" s="8" t="s">
        <v>25</v>
      </c>
      <c r="E1944" s="8" t="s">
        <v>27</v>
      </c>
      <c r="F1944" s="8">
        <v>0</v>
      </c>
      <c r="G1944" s="8">
        <v>0</v>
      </c>
      <c r="H1944" s="8">
        <v>0</v>
      </c>
      <c r="J1944" s="46" t="e">
        <f>+IF(A1944=#REF!,"si","no")</f>
        <v>#REF!</v>
      </c>
    </row>
    <row r="1945" spans="1:10" x14ac:dyDescent="0.2">
      <c r="A1945" s="8" t="s">
        <v>17</v>
      </c>
      <c r="B1945" s="8">
        <v>2023</v>
      </c>
      <c r="C1945" s="8" t="s">
        <v>10</v>
      </c>
      <c r="D1945" s="8" t="s">
        <v>25</v>
      </c>
      <c r="E1945" s="8" t="s">
        <v>28</v>
      </c>
      <c r="F1945" s="8">
        <v>38.543516290000007</v>
      </c>
      <c r="G1945" s="8">
        <v>4.9202006094484965</v>
      </c>
      <c r="H1945" s="8">
        <v>4.7035244300255973E-3</v>
      </c>
      <c r="J1945" s="46" t="e">
        <f>+IF(A1945=#REF!,"si","no")</f>
        <v>#REF!</v>
      </c>
    </row>
    <row r="1946" spans="1:10" x14ac:dyDescent="0.2">
      <c r="A1946" s="8" t="s">
        <v>17</v>
      </c>
      <c r="B1946" s="8">
        <v>2023</v>
      </c>
      <c r="C1946" s="8" t="s">
        <v>10</v>
      </c>
      <c r="D1946" s="8" t="s">
        <v>25</v>
      </c>
      <c r="E1946" s="8" t="s">
        <v>40</v>
      </c>
      <c r="F1946" s="8">
        <v>1391.0366263500002</v>
      </c>
      <c r="G1946" s="8">
        <v>177.57018340612976</v>
      </c>
      <c r="H1946" s="8">
        <v>0.16975033377520662</v>
      </c>
      <c r="J1946" s="46" t="e">
        <f>+IF(A1946=#REF!,"si","no")</f>
        <v>#REF!</v>
      </c>
    </row>
    <row r="1947" spans="1:10" x14ac:dyDescent="0.2">
      <c r="A1947" s="8" t="s">
        <v>17</v>
      </c>
      <c r="B1947" s="8">
        <v>2009</v>
      </c>
      <c r="C1947" s="8" t="s">
        <v>10</v>
      </c>
      <c r="D1947" s="8" t="s">
        <v>30</v>
      </c>
      <c r="E1947" s="8" t="s">
        <v>31</v>
      </c>
      <c r="F1947" s="8">
        <v>70.130413439999998</v>
      </c>
      <c r="G1947" s="8">
        <v>8.6119336777058511</v>
      </c>
      <c r="H1947" s="8">
        <v>2.3190891101110538E-2</v>
      </c>
      <c r="J1947" s="46" t="e">
        <f>+IF(A1947=#REF!,"si","no")</f>
        <v>#REF!</v>
      </c>
    </row>
    <row r="1948" spans="1:10" x14ac:dyDescent="0.2">
      <c r="A1948" s="8" t="s">
        <v>17</v>
      </c>
      <c r="B1948" s="8">
        <v>2009</v>
      </c>
      <c r="C1948" s="8" t="s">
        <v>10</v>
      </c>
      <c r="D1948" s="8" t="s">
        <v>30</v>
      </c>
      <c r="E1948" s="8" t="s">
        <v>32</v>
      </c>
      <c r="F1948" s="8"/>
      <c r="G1948" s="8"/>
      <c r="H1948" s="8"/>
      <c r="J1948" s="46" t="e">
        <f>+IF(A1948=#REF!,"si","no")</f>
        <v>#REF!</v>
      </c>
    </row>
    <row r="1949" spans="1:10" x14ac:dyDescent="0.2">
      <c r="A1949" s="8" t="s">
        <v>17</v>
      </c>
      <c r="B1949" s="8">
        <v>2009</v>
      </c>
      <c r="C1949" s="8" t="s">
        <v>10</v>
      </c>
      <c r="D1949" s="8" t="s">
        <v>30</v>
      </c>
      <c r="E1949" s="8" t="s">
        <v>40</v>
      </c>
      <c r="F1949" s="8">
        <v>70.130413439999998</v>
      </c>
      <c r="G1949" s="8">
        <v>8.6119336777058511</v>
      </c>
      <c r="H1949" s="8">
        <v>2.3190891101110538E-2</v>
      </c>
      <c r="J1949" s="46" t="e">
        <f>+IF(A1949=#REF!,"si","no")</f>
        <v>#REF!</v>
      </c>
    </row>
    <row r="1950" spans="1:10" x14ac:dyDescent="0.2">
      <c r="A1950" s="8" t="s">
        <v>17</v>
      </c>
      <c r="B1950" s="8">
        <v>2010</v>
      </c>
      <c r="C1950" s="8" t="s">
        <v>10</v>
      </c>
      <c r="D1950" s="8" t="s">
        <v>30</v>
      </c>
      <c r="E1950" s="8" t="s">
        <v>31</v>
      </c>
      <c r="F1950" s="8">
        <v>167.38725543000001</v>
      </c>
      <c r="G1950" s="8">
        <v>20.767724142689275</v>
      </c>
      <c r="H1950" s="8">
        <v>5.1048769122314486E-2</v>
      </c>
      <c r="J1950" s="46" t="e">
        <f>+IF(A1950=#REF!,"si","no")</f>
        <v>#REF!</v>
      </c>
    </row>
    <row r="1951" spans="1:10" x14ac:dyDescent="0.2">
      <c r="A1951" s="8" t="s">
        <v>17</v>
      </c>
      <c r="B1951" s="8">
        <v>2010</v>
      </c>
      <c r="C1951" s="8" t="s">
        <v>10</v>
      </c>
      <c r="D1951" s="8" t="s">
        <v>30</v>
      </c>
      <c r="E1951" s="8" t="s">
        <v>32</v>
      </c>
      <c r="F1951" s="8"/>
      <c r="G1951" s="8"/>
      <c r="H1951" s="8"/>
      <c r="J1951" s="46" t="e">
        <f>+IF(A1951=#REF!,"si","no")</f>
        <v>#REF!</v>
      </c>
    </row>
    <row r="1952" spans="1:10" x14ac:dyDescent="0.2">
      <c r="A1952" s="8" t="s">
        <v>17</v>
      </c>
      <c r="B1952" s="8">
        <v>2010</v>
      </c>
      <c r="C1952" s="8" t="s">
        <v>10</v>
      </c>
      <c r="D1952" s="8" t="s">
        <v>30</v>
      </c>
      <c r="E1952" s="8" t="s">
        <v>40</v>
      </c>
      <c r="F1952" s="8">
        <v>167.38725543000001</v>
      </c>
      <c r="G1952" s="8">
        <v>20.767724142689275</v>
      </c>
      <c r="H1952" s="8">
        <v>5.1048769122314486E-2</v>
      </c>
      <c r="J1952" s="46" t="e">
        <f>+IF(A1952=#REF!,"si","no")</f>
        <v>#REF!</v>
      </c>
    </row>
    <row r="1953" spans="1:10" x14ac:dyDescent="0.2">
      <c r="A1953" s="8" t="s">
        <v>17</v>
      </c>
      <c r="B1953" s="8">
        <v>2011</v>
      </c>
      <c r="C1953" s="8" t="s">
        <v>10</v>
      </c>
      <c r="D1953" s="8" t="s">
        <v>30</v>
      </c>
      <c r="E1953" s="8" t="s">
        <v>31</v>
      </c>
      <c r="F1953" s="8">
        <v>99.567687469999996</v>
      </c>
      <c r="G1953" s="8">
        <v>12.785500500688828</v>
      </c>
      <c r="H1953" s="8">
        <v>2.7262120275810809E-2</v>
      </c>
      <c r="J1953" s="46" t="e">
        <f>+IF(A1953=#REF!,"si","no")</f>
        <v>#REF!</v>
      </c>
    </row>
    <row r="1954" spans="1:10" x14ac:dyDescent="0.2">
      <c r="A1954" s="8" t="s">
        <v>17</v>
      </c>
      <c r="B1954" s="8">
        <v>2011</v>
      </c>
      <c r="C1954" s="8" t="s">
        <v>10</v>
      </c>
      <c r="D1954" s="8" t="s">
        <v>30</v>
      </c>
      <c r="E1954" s="8" t="s">
        <v>32</v>
      </c>
      <c r="F1954" s="8"/>
      <c r="G1954" s="8"/>
      <c r="H1954" s="8"/>
      <c r="J1954" s="46" t="e">
        <f>+IF(A1954=#REF!,"si","no")</f>
        <v>#REF!</v>
      </c>
    </row>
    <row r="1955" spans="1:10" x14ac:dyDescent="0.2">
      <c r="A1955" s="8" t="s">
        <v>17</v>
      </c>
      <c r="B1955" s="8">
        <v>2011</v>
      </c>
      <c r="C1955" s="8" t="s">
        <v>10</v>
      </c>
      <c r="D1955" s="8" t="s">
        <v>30</v>
      </c>
      <c r="E1955" s="8" t="s">
        <v>40</v>
      </c>
      <c r="F1955" s="8">
        <v>99.567687469999996</v>
      </c>
      <c r="G1955" s="8">
        <v>12.785500500688828</v>
      </c>
      <c r="H1955" s="8">
        <v>2.7262120275810809E-2</v>
      </c>
      <c r="J1955" s="46" t="e">
        <f>+IF(A1955=#REF!,"si","no")</f>
        <v>#REF!</v>
      </c>
    </row>
    <row r="1956" spans="1:10" x14ac:dyDescent="0.2">
      <c r="A1956" s="8" t="s">
        <v>17</v>
      </c>
      <c r="B1956" s="8">
        <v>2012</v>
      </c>
      <c r="C1956" s="8" t="s">
        <v>10</v>
      </c>
      <c r="D1956" s="8" t="s">
        <v>30</v>
      </c>
      <c r="E1956" s="8" t="s">
        <v>31</v>
      </c>
      <c r="F1956" s="8">
        <v>142.09387883999997</v>
      </c>
      <c r="G1956" s="8">
        <v>18.137629289968903</v>
      </c>
      <c r="H1956" s="8">
        <v>3.6576085747646245E-2</v>
      </c>
      <c r="J1956" s="46" t="e">
        <f>+IF(A1956=#REF!,"si","no")</f>
        <v>#REF!</v>
      </c>
    </row>
    <row r="1957" spans="1:10" x14ac:dyDescent="0.2">
      <c r="A1957" s="8" t="s">
        <v>17</v>
      </c>
      <c r="B1957" s="8">
        <v>2012</v>
      </c>
      <c r="C1957" s="8" t="s">
        <v>10</v>
      </c>
      <c r="D1957" s="8" t="s">
        <v>30</v>
      </c>
      <c r="E1957" s="8" t="s">
        <v>32</v>
      </c>
      <c r="F1957" s="8"/>
      <c r="G1957" s="8"/>
      <c r="H1957" s="8"/>
      <c r="J1957" s="46" t="e">
        <f>+IF(A1957=#REF!,"si","no")</f>
        <v>#REF!</v>
      </c>
    </row>
    <row r="1958" spans="1:10" x14ac:dyDescent="0.2">
      <c r="A1958" s="8" t="s">
        <v>17</v>
      </c>
      <c r="B1958" s="8">
        <v>2012</v>
      </c>
      <c r="C1958" s="8" t="s">
        <v>10</v>
      </c>
      <c r="D1958" s="8" t="s">
        <v>30</v>
      </c>
      <c r="E1958" s="8" t="s">
        <v>40</v>
      </c>
      <c r="F1958" s="8">
        <v>142.09387883999997</v>
      </c>
      <c r="G1958" s="8">
        <v>18.137629289968903</v>
      </c>
      <c r="H1958" s="8">
        <v>3.6576085747646245E-2</v>
      </c>
      <c r="J1958" s="46" t="e">
        <f>+IF(A1958=#REF!,"si","no")</f>
        <v>#REF!</v>
      </c>
    </row>
    <row r="1959" spans="1:10" x14ac:dyDescent="0.2">
      <c r="A1959" s="8" t="s">
        <v>17</v>
      </c>
      <c r="B1959" s="8">
        <v>2013</v>
      </c>
      <c r="C1959" s="8" t="s">
        <v>10</v>
      </c>
      <c r="D1959" s="8" t="s">
        <v>30</v>
      </c>
      <c r="E1959" s="8" t="s">
        <v>31</v>
      </c>
      <c r="F1959" s="8">
        <v>134.77317363999998</v>
      </c>
      <c r="G1959" s="8">
        <v>17.146838406143448</v>
      </c>
      <c r="H1959" s="8">
        <v>3.2354693747999014E-2</v>
      </c>
      <c r="J1959" s="46" t="e">
        <f>+IF(A1959=#REF!,"si","no")</f>
        <v>#REF!</v>
      </c>
    </row>
    <row r="1960" spans="1:10" x14ac:dyDescent="0.2">
      <c r="A1960" s="8" t="s">
        <v>17</v>
      </c>
      <c r="B1960" s="8">
        <v>2013</v>
      </c>
      <c r="C1960" s="8" t="s">
        <v>10</v>
      </c>
      <c r="D1960" s="8" t="s">
        <v>30</v>
      </c>
      <c r="E1960" s="8" t="s">
        <v>32</v>
      </c>
      <c r="F1960" s="8"/>
      <c r="G1960" s="8"/>
      <c r="H1960" s="8"/>
      <c r="J1960" s="46" t="e">
        <f>+IF(A1960=#REF!,"si","no")</f>
        <v>#REF!</v>
      </c>
    </row>
    <row r="1961" spans="1:10" x14ac:dyDescent="0.2">
      <c r="A1961" s="8" t="s">
        <v>17</v>
      </c>
      <c r="B1961" s="8">
        <v>2013</v>
      </c>
      <c r="C1961" s="8" t="s">
        <v>10</v>
      </c>
      <c r="D1961" s="8" t="s">
        <v>30</v>
      </c>
      <c r="E1961" s="8" t="s">
        <v>40</v>
      </c>
      <c r="F1961" s="8">
        <v>134.77317363999998</v>
      </c>
      <c r="G1961" s="8">
        <v>17.146838406143448</v>
      </c>
      <c r="H1961" s="8">
        <v>3.2354693747999014E-2</v>
      </c>
      <c r="J1961" s="46" t="e">
        <f>+IF(A1961=#REF!,"si","no")</f>
        <v>#REF!</v>
      </c>
    </row>
    <row r="1962" spans="1:10" x14ac:dyDescent="0.2">
      <c r="A1962" s="8" t="s">
        <v>17</v>
      </c>
      <c r="B1962" s="8">
        <v>2014</v>
      </c>
      <c r="C1962" s="8" t="s">
        <v>10</v>
      </c>
      <c r="D1962" s="8" t="s">
        <v>30</v>
      </c>
      <c r="E1962" s="8" t="s">
        <v>31</v>
      </c>
      <c r="F1962" s="8">
        <v>164.25162903000003</v>
      </c>
      <c r="G1962" s="8">
        <v>21.235796288919651</v>
      </c>
      <c r="H1962" s="8">
        <v>3.670701282429769E-2</v>
      </c>
      <c r="J1962" s="46" t="e">
        <f>+IF(A1962=#REF!,"si","no")</f>
        <v>#REF!</v>
      </c>
    </row>
    <row r="1963" spans="1:10" x14ac:dyDescent="0.2">
      <c r="A1963" s="8" t="s">
        <v>17</v>
      </c>
      <c r="B1963" s="8">
        <v>2014</v>
      </c>
      <c r="C1963" s="8" t="s">
        <v>10</v>
      </c>
      <c r="D1963" s="8" t="s">
        <v>30</v>
      </c>
      <c r="E1963" s="8" t="s">
        <v>32</v>
      </c>
      <c r="F1963" s="8"/>
      <c r="G1963" s="8"/>
      <c r="H1963" s="8"/>
      <c r="J1963" s="46" t="e">
        <f>+IF(A1963=#REF!,"si","no")</f>
        <v>#REF!</v>
      </c>
    </row>
    <row r="1964" spans="1:10" x14ac:dyDescent="0.2">
      <c r="A1964" s="8" t="s">
        <v>17</v>
      </c>
      <c r="B1964" s="8">
        <v>2014</v>
      </c>
      <c r="C1964" s="8" t="s">
        <v>10</v>
      </c>
      <c r="D1964" s="8" t="s">
        <v>30</v>
      </c>
      <c r="E1964" s="8" t="s">
        <v>40</v>
      </c>
      <c r="F1964" s="8">
        <v>164.25162903000003</v>
      </c>
      <c r="G1964" s="8">
        <v>21.235796288919651</v>
      </c>
      <c r="H1964" s="8">
        <v>3.670701282429769E-2</v>
      </c>
      <c r="J1964" s="46" t="e">
        <f>+IF(A1964=#REF!,"si","no")</f>
        <v>#REF!</v>
      </c>
    </row>
    <row r="1965" spans="1:10" x14ac:dyDescent="0.2">
      <c r="A1965" s="8" t="s">
        <v>17</v>
      </c>
      <c r="B1965" s="8">
        <v>2015</v>
      </c>
      <c r="C1965" s="8" t="s">
        <v>10</v>
      </c>
      <c r="D1965" s="8" t="s">
        <v>30</v>
      </c>
      <c r="E1965" s="8" t="s">
        <v>31</v>
      </c>
      <c r="F1965" s="8">
        <v>111.77853690000002</v>
      </c>
      <c r="G1965" s="8">
        <v>14.596676115749416</v>
      </c>
      <c r="H1965" s="8">
        <v>2.3472583726294061E-2</v>
      </c>
      <c r="J1965" s="46" t="e">
        <f>+IF(A1965=#REF!,"si","no")</f>
        <v>#REF!</v>
      </c>
    </row>
    <row r="1966" spans="1:10" x14ac:dyDescent="0.2">
      <c r="A1966" s="8" t="s">
        <v>17</v>
      </c>
      <c r="B1966" s="8">
        <v>2015</v>
      </c>
      <c r="C1966" s="8" t="s">
        <v>10</v>
      </c>
      <c r="D1966" s="8" t="s">
        <v>30</v>
      </c>
      <c r="E1966" s="8" t="s">
        <v>32</v>
      </c>
      <c r="F1966" s="8"/>
      <c r="G1966" s="8"/>
      <c r="H1966" s="8"/>
      <c r="J1966" s="46" t="e">
        <f>+IF(A1966=#REF!,"si","no")</f>
        <v>#REF!</v>
      </c>
    </row>
    <row r="1967" spans="1:10" x14ac:dyDescent="0.2">
      <c r="A1967" s="8" t="s">
        <v>17</v>
      </c>
      <c r="B1967" s="8">
        <v>2015</v>
      </c>
      <c r="C1967" s="8" t="s">
        <v>10</v>
      </c>
      <c r="D1967" s="8" t="s">
        <v>30</v>
      </c>
      <c r="E1967" s="8" t="s">
        <v>40</v>
      </c>
      <c r="F1967" s="8">
        <v>111.77853690000002</v>
      </c>
      <c r="G1967" s="8">
        <v>14.596676115749416</v>
      </c>
      <c r="H1967" s="8">
        <v>2.3472583726294061E-2</v>
      </c>
      <c r="J1967" s="46" t="e">
        <f>+IF(A1967=#REF!,"si","no")</f>
        <v>#REF!</v>
      </c>
    </row>
    <row r="1968" spans="1:10" x14ac:dyDescent="0.2">
      <c r="A1968" s="8" t="s">
        <v>17</v>
      </c>
      <c r="B1968" s="8">
        <v>2016</v>
      </c>
      <c r="C1968" s="8" t="s">
        <v>10</v>
      </c>
      <c r="D1968" s="8" t="s">
        <v>30</v>
      </c>
      <c r="E1968" s="8" t="s">
        <v>31</v>
      </c>
      <c r="F1968" s="8">
        <v>155.03548678000001</v>
      </c>
      <c r="G1968" s="8">
        <v>20.391000103022289</v>
      </c>
      <c r="H1968" s="8">
        <v>3.0870476442485861E-2</v>
      </c>
      <c r="J1968" s="46" t="e">
        <f>+IF(A1968=#REF!,"si","no")</f>
        <v>#REF!</v>
      </c>
    </row>
    <row r="1969" spans="1:10" x14ac:dyDescent="0.2">
      <c r="A1969" s="8" t="s">
        <v>17</v>
      </c>
      <c r="B1969" s="8">
        <v>2016</v>
      </c>
      <c r="C1969" s="8" t="s">
        <v>10</v>
      </c>
      <c r="D1969" s="8" t="s">
        <v>30</v>
      </c>
      <c r="E1969" s="8" t="s">
        <v>32</v>
      </c>
      <c r="F1969" s="8"/>
      <c r="G1969" s="8"/>
      <c r="H1969" s="8"/>
      <c r="J1969" s="46" t="e">
        <f>+IF(A1969=#REF!,"si","no")</f>
        <v>#REF!</v>
      </c>
    </row>
    <row r="1970" spans="1:10" x14ac:dyDescent="0.2">
      <c r="A1970" s="8" t="s">
        <v>17</v>
      </c>
      <c r="B1970" s="8">
        <v>2016</v>
      </c>
      <c r="C1970" s="8" t="s">
        <v>10</v>
      </c>
      <c r="D1970" s="8" t="s">
        <v>30</v>
      </c>
      <c r="E1970" s="8" t="s">
        <v>40</v>
      </c>
      <c r="F1970" s="8">
        <v>155.03548678000001</v>
      </c>
      <c r="G1970" s="8">
        <v>20.391000103022289</v>
      </c>
      <c r="H1970" s="8">
        <v>3.0870476442485861E-2</v>
      </c>
      <c r="J1970" s="46" t="e">
        <f>+IF(A1970=#REF!,"si","no")</f>
        <v>#REF!</v>
      </c>
    </row>
    <row r="1971" spans="1:10" x14ac:dyDescent="0.2">
      <c r="A1971" s="8" t="s">
        <v>17</v>
      </c>
      <c r="B1971" s="8">
        <v>2017</v>
      </c>
      <c r="C1971" s="8" t="s">
        <v>10</v>
      </c>
      <c r="D1971" s="8" t="s">
        <v>30</v>
      </c>
      <c r="E1971" s="8" t="s">
        <v>31</v>
      </c>
      <c r="F1971" s="8">
        <v>29.026209359999999</v>
      </c>
      <c r="G1971" s="8">
        <v>3.9484361898082518</v>
      </c>
      <c r="H1971" s="8">
        <v>5.5136535319117632E-3</v>
      </c>
      <c r="J1971" s="46" t="e">
        <f>+IF(A1971=#REF!,"si","no")</f>
        <v>#REF!</v>
      </c>
    </row>
    <row r="1972" spans="1:10" x14ac:dyDescent="0.2">
      <c r="A1972" s="8" t="s">
        <v>17</v>
      </c>
      <c r="B1972" s="8">
        <v>2017</v>
      </c>
      <c r="C1972" s="8" t="s">
        <v>10</v>
      </c>
      <c r="D1972" s="8" t="s">
        <v>30</v>
      </c>
      <c r="E1972" s="8" t="s">
        <v>32</v>
      </c>
      <c r="F1972" s="8"/>
      <c r="G1972" s="8"/>
      <c r="H1972" s="8"/>
      <c r="J1972" s="46" t="e">
        <f>+IF(A1972=#REF!,"si","no")</f>
        <v>#REF!</v>
      </c>
    </row>
    <row r="1973" spans="1:10" x14ac:dyDescent="0.2">
      <c r="A1973" s="8" t="s">
        <v>17</v>
      </c>
      <c r="B1973" s="8">
        <v>2017</v>
      </c>
      <c r="C1973" s="8" t="s">
        <v>10</v>
      </c>
      <c r="D1973" s="8" t="s">
        <v>30</v>
      </c>
      <c r="E1973" s="8" t="s">
        <v>40</v>
      </c>
      <c r="F1973" s="8">
        <v>29.026209359999999</v>
      </c>
      <c r="G1973" s="8">
        <v>3.9484361898082518</v>
      </c>
      <c r="H1973" s="8">
        <v>5.5136535319117632E-3</v>
      </c>
      <c r="J1973" s="46" t="e">
        <f>+IF(A1973=#REF!,"si","no")</f>
        <v>#REF!</v>
      </c>
    </row>
    <row r="1974" spans="1:10" x14ac:dyDescent="0.2">
      <c r="A1974" s="8" t="s">
        <v>17</v>
      </c>
      <c r="B1974" s="8">
        <v>2018</v>
      </c>
      <c r="C1974" s="8" t="s">
        <v>10</v>
      </c>
      <c r="D1974" s="8" t="s">
        <v>30</v>
      </c>
      <c r="E1974" s="8" t="s">
        <v>31</v>
      </c>
      <c r="F1974" s="8">
        <v>68.122798810000006</v>
      </c>
      <c r="G1974" s="8">
        <v>9.0561122943117187</v>
      </c>
      <c r="H1974" s="8">
        <v>1.2385529310572631E-2</v>
      </c>
      <c r="J1974" s="46" t="e">
        <f>+IF(A1974=#REF!,"si","no")</f>
        <v>#REF!</v>
      </c>
    </row>
    <row r="1975" spans="1:10" x14ac:dyDescent="0.2">
      <c r="A1975" s="8" t="s">
        <v>17</v>
      </c>
      <c r="B1975" s="8">
        <v>2018</v>
      </c>
      <c r="C1975" s="8" t="s">
        <v>10</v>
      </c>
      <c r="D1975" s="8" t="s">
        <v>30</v>
      </c>
      <c r="E1975" s="8" t="s">
        <v>32</v>
      </c>
      <c r="F1975" s="8"/>
      <c r="G1975" s="8"/>
      <c r="H1975" s="8"/>
      <c r="J1975" s="46" t="e">
        <f>+IF(A1975=#REF!,"si","no")</f>
        <v>#REF!</v>
      </c>
    </row>
    <row r="1976" spans="1:10" x14ac:dyDescent="0.2">
      <c r="A1976" s="8" t="s">
        <v>17</v>
      </c>
      <c r="B1976" s="8">
        <v>2018</v>
      </c>
      <c r="C1976" s="8" t="s">
        <v>10</v>
      </c>
      <c r="D1976" s="8" t="s">
        <v>30</v>
      </c>
      <c r="E1976" s="8" t="s">
        <v>40</v>
      </c>
      <c r="F1976" s="8">
        <v>68.122798810000006</v>
      </c>
      <c r="G1976" s="8">
        <v>9.0561122943117187</v>
      </c>
      <c r="H1976" s="8">
        <v>1.2385529310572631E-2</v>
      </c>
      <c r="J1976" s="46" t="e">
        <f>+IF(A1976=#REF!,"si","no")</f>
        <v>#REF!</v>
      </c>
    </row>
    <row r="1977" spans="1:10" x14ac:dyDescent="0.2">
      <c r="A1977" s="8" t="s">
        <v>17</v>
      </c>
      <c r="B1977" s="8">
        <v>2019</v>
      </c>
      <c r="C1977" s="8" t="s">
        <v>10</v>
      </c>
      <c r="D1977" s="8" t="s">
        <v>30</v>
      </c>
      <c r="E1977" s="8" t="s">
        <v>31</v>
      </c>
      <c r="F1977" s="8">
        <v>97.272120260000008</v>
      </c>
      <c r="G1977" s="8">
        <v>12.633716303735119</v>
      </c>
      <c r="H1977" s="8">
        <v>1.6469365153949086E-2</v>
      </c>
      <c r="J1977" s="46" t="e">
        <f>+IF(A1977=#REF!,"si","no")</f>
        <v>#REF!</v>
      </c>
    </row>
    <row r="1978" spans="1:10" x14ac:dyDescent="0.2">
      <c r="A1978" s="8" t="s">
        <v>17</v>
      </c>
      <c r="B1978" s="8">
        <v>2019</v>
      </c>
      <c r="C1978" s="8" t="s">
        <v>10</v>
      </c>
      <c r="D1978" s="8" t="s">
        <v>30</v>
      </c>
      <c r="E1978" s="8" t="s">
        <v>32</v>
      </c>
      <c r="F1978" s="8"/>
      <c r="G1978" s="8"/>
      <c r="H1978" s="8"/>
      <c r="J1978" s="46" t="e">
        <f>+IF(A1978=#REF!,"si","no")</f>
        <v>#REF!</v>
      </c>
    </row>
    <row r="1979" spans="1:10" x14ac:dyDescent="0.2">
      <c r="A1979" s="8" t="s">
        <v>17</v>
      </c>
      <c r="B1979" s="8">
        <v>2019</v>
      </c>
      <c r="C1979" s="8" t="s">
        <v>10</v>
      </c>
      <c r="D1979" s="8" t="s">
        <v>30</v>
      </c>
      <c r="E1979" s="8" t="s">
        <v>40</v>
      </c>
      <c r="F1979" s="8">
        <v>97.272120260000008</v>
      </c>
      <c r="G1979" s="8">
        <v>12.633716303735119</v>
      </c>
      <c r="H1979" s="8">
        <v>1.6469365153949086E-2</v>
      </c>
      <c r="J1979" s="46" t="e">
        <f>+IF(A1979=#REF!,"si","no")</f>
        <v>#REF!</v>
      </c>
    </row>
    <row r="1980" spans="1:10" x14ac:dyDescent="0.2">
      <c r="A1980" s="8" t="s">
        <v>17</v>
      </c>
      <c r="B1980" s="8">
        <v>2020</v>
      </c>
      <c r="C1980" s="8" t="s">
        <v>10</v>
      </c>
      <c r="D1980" s="8" t="s">
        <v>30</v>
      </c>
      <c r="E1980" s="8" t="s">
        <v>31</v>
      </c>
      <c r="F1980" s="8">
        <v>67.403918669999996</v>
      </c>
      <c r="G1980" s="8">
        <v>8.9991364713984794</v>
      </c>
      <c r="H1980" s="8">
        <v>1.1592941116891865E-2</v>
      </c>
      <c r="J1980" s="46" t="e">
        <f>+IF(A1980=#REF!,"si","no")</f>
        <v>#REF!</v>
      </c>
    </row>
    <row r="1981" spans="1:10" x14ac:dyDescent="0.2">
      <c r="A1981" s="8" t="s">
        <v>17</v>
      </c>
      <c r="B1981" s="8">
        <v>2020</v>
      </c>
      <c r="C1981" s="8" t="s">
        <v>10</v>
      </c>
      <c r="D1981" s="8" t="s">
        <v>30</v>
      </c>
      <c r="E1981" s="8" t="s">
        <v>32</v>
      </c>
      <c r="F1981" s="8">
        <v>0</v>
      </c>
      <c r="G1981" s="8"/>
      <c r="H1981" s="8"/>
      <c r="J1981" s="46" t="e">
        <f>+IF(A1981=#REF!,"si","no")</f>
        <v>#REF!</v>
      </c>
    </row>
    <row r="1982" spans="1:10" x14ac:dyDescent="0.2">
      <c r="A1982" s="8" t="s">
        <v>17</v>
      </c>
      <c r="B1982" s="8">
        <v>2020</v>
      </c>
      <c r="C1982" s="8" t="s">
        <v>10</v>
      </c>
      <c r="D1982" s="8" t="s">
        <v>30</v>
      </c>
      <c r="E1982" s="8" t="s">
        <v>40</v>
      </c>
      <c r="F1982" s="8">
        <v>67.403918669999996</v>
      </c>
      <c r="G1982" s="8">
        <v>8.9991364713984794</v>
      </c>
      <c r="H1982" s="8">
        <v>1.1592941116891865E-2</v>
      </c>
      <c r="J1982" s="46" t="e">
        <f>+IF(A1982=#REF!,"si","no")</f>
        <v>#REF!</v>
      </c>
    </row>
    <row r="1983" spans="1:10" x14ac:dyDescent="0.2">
      <c r="A1983" s="8" t="s">
        <v>17</v>
      </c>
      <c r="B1983" s="8">
        <v>2021</v>
      </c>
      <c r="C1983" s="8" t="s">
        <v>10</v>
      </c>
      <c r="D1983" s="8" t="s">
        <v>30</v>
      </c>
      <c r="E1983" s="8" t="s">
        <v>31</v>
      </c>
      <c r="F1983" s="8">
        <v>144.92307072</v>
      </c>
      <c r="G1983" s="8">
        <v>18.729829235243074</v>
      </c>
      <c r="H1983" s="8">
        <v>2.1782417178660564E-2</v>
      </c>
      <c r="J1983" s="46" t="e">
        <f>+IF(A1983=#REF!,"si","no")</f>
        <v>#REF!</v>
      </c>
    </row>
    <row r="1984" spans="1:10" x14ac:dyDescent="0.2">
      <c r="A1984" s="8" t="s">
        <v>17</v>
      </c>
      <c r="B1984" s="8">
        <v>2021</v>
      </c>
      <c r="C1984" s="8" t="s">
        <v>10</v>
      </c>
      <c r="D1984" s="8" t="s">
        <v>30</v>
      </c>
      <c r="E1984" s="8" t="s">
        <v>32</v>
      </c>
      <c r="F1984" s="8">
        <v>0</v>
      </c>
      <c r="G1984" s="8"/>
      <c r="H1984" s="8"/>
      <c r="J1984" s="46" t="e">
        <f>+IF(A1984=#REF!,"si","no")</f>
        <v>#REF!</v>
      </c>
    </row>
    <row r="1985" spans="1:10" x14ac:dyDescent="0.2">
      <c r="A1985" s="8" t="s">
        <v>17</v>
      </c>
      <c r="B1985" s="8">
        <v>2021</v>
      </c>
      <c r="C1985" s="8" t="s">
        <v>10</v>
      </c>
      <c r="D1985" s="8" t="s">
        <v>30</v>
      </c>
      <c r="E1985" s="8" t="s">
        <v>40</v>
      </c>
      <c r="F1985" s="8">
        <v>144.92307072</v>
      </c>
      <c r="G1985" s="8">
        <v>18.729829235243074</v>
      </c>
      <c r="H1985" s="8">
        <v>2.1782417178660564E-2</v>
      </c>
      <c r="J1985" s="46" t="e">
        <f>+IF(A1985=#REF!,"si","no")</f>
        <v>#REF!</v>
      </c>
    </row>
    <row r="1986" spans="1:10" x14ac:dyDescent="0.2">
      <c r="A1986" s="8" t="s">
        <v>17</v>
      </c>
      <c r="B1986" s="8">
        <v>2022</v>
      </c>
      <c r="C1986" s="8" t="s">
        <v>10</v>
      </c>
      <c r="D1986" s="8" t="s">
        <v>30</v>
      </c>
      <c r="E1986" s="8" t="s">
        <v>31</v>
      </c>
      <c r="F1986" s="8">
        <v>117.47</v>
      </c>
      <c r="G1986" s="8">
        <v>15.152147534503397</v>
      </c>
      <c r="H1986" s="8">
        <v>1.5848167985322983E-2</v>
      </c>
      <c r="J1986" s="46" t="e">
        <f>+IF(A1986=#REF!,"si","no")</f>
        <v>#REF!</v>
      </c>
    </row>
    <row r="1987" spans="1:10" x14ac:dyDescent="0.2">
      <c r="A1987" s="8" t="s">
        <v>17</v>
      </c>
      <c r="B1987" s="8">
        <v>2022</v>
      </c>
      <c r="C1987" s="8" t="s">
        <v>10</v>
      </c>
      <c r="D1987" s="8" t="s">
        <v>30</v>
      </c>
      <c r="E1987" s="8" t="s">
        <v>32</v>
      </c>
      <c r="F1987" s="8">
        <v>0</v>
      </c>
      <c r="G1987" s="8">
        <v>0</v>
      </c>
      <c r="H1987" s="8">
        <v>0</v>
      </c>
      <c r="J1987" s="46" t="e">
        <f>+IF(A1987=#REF!,"si","no")</f>
        <v>#REF!</v>
      </c>
    </row>
    <row r="1988" spans="1:10" x14ac:dyDescent="0.2">
      <c r="A1988" s="8" t="s">
        <v>17</v>
      </c>
      <c r="B1988" s="8">
        <v>2022</v>
      </c>
      <c r="C1988" s="8" t="s">
        <v>10</v>
      </c>
      <c r="D1988" s="8" t="s">
        <v>30</v>
      </c>
      <c r="E1988" s="8" t="s">
        <v>40</v>
      </c>
      <c r="F1988" s="8">
        <v>117.47</v>
      </c>
      <c r="G1988" s="8">
        <v>15.152147534503397</v>
      </c>
      <c r="H1988" s="8">
        <v>1.5848167985322983E-2</v>
      </c>
      <c r="J1988" s="46" t="e">
        <f>+IF(A1988=#REF!,"si","no")</f>
        <v>#REF!</v>
      </c>
    </row>
    <row r="1989" spans="1:10" x14ac:dyDescent="0.2">
      <c r="A1989" s="8" t="s">
        <v>17</v>
      </c>
      <c r="B1989" s="8">
        <v>2023</v>
      </c>
      <c r="C1989" s="8" t="s">
        <v>10</v>
      </c>
      <c r="D1989" s="8" t="s">
        <v>30</v>
      </c>
      <c r="E1989" s="8" t="s">
        <v>31</v>
      </c>
      <c r="F1989" s="8">
        <v>157.39370387</v>
      </c>
      <c r="G1989" s="8">
        <v>20.091799406102655</v>
      </c>
      <c r="H1989" s="8">
        <v>1.9206995171761981E-2</v>
      </c>
      <c r="J1989" s="46" t="e">
        <f>+IF(A1989=#REF!,"si","no")</f>
        <v>#REF!</v>
      </c>
    </row>
    <row r="1990" spans="1:10" x14ac:dyDescent="0.2">
      <c r="A1990" s="8" t="s">
        <v>17</v>
      </c>
      <c r="B1990" s="8">
        <v>2023</v>
      </c>
      <c r="C1990" s="8" t="s">
        <v>10</v>
      </c>
      <c r="D1990" s="8" t="s">
        <v>30</v>
      </c>
      <c r="E1990" s="8" t="s">
        <v>32</v>
      </c>
      <c r="F1990" s="8">
        <v>0</v>
      </c>
      <c r="G1990" s="8">
        <v>0</v>
      </c>
      <c r="H1990" s="8">
        <v>0</v>
      </c>
      <c r="J1990" s="46" t="e">
        <f>+IF(A1990=#REF!,"si","no")</f>
        <v>#REF!</v>
      </c>
    </row>
    <row r="1991" spans="1:10" x14ac:dyDescent="0.2">
      <c r="A1991" s="8" t="s">
        <v>17</v>
      </c>
      <c r="B1991" s="8">
        <v>2023</v>
      </c>
      <c r="C1991" s="8" t="s">
        <v>10</v>
      </c>
      <c r="D1991" s="8" t="s">
        <v>30</v>
      </c>
      <c r="E1991" s="8" t="s">
        <v>40</v>
      </c>
      <c r="F1991" s="8">
        <v>157.39370387</v>
      </c>
      <c r="G1991" s="8">
        <v>20.091799406102655</v>
      </c>
      <c r="H1991" s="8">
        <v>1.9206995171761981E-2</v>
      </c>
      <c r="J1991" s="46" t="e">
        <f>+IF(A1991=#REF!,"si","no")</f>
        <v>#REF!</v>
      </c>
    </row>
    <row r="1992" spans="1:10" x14ac:dyDescent="0.2">
      <c r="A1992" s="8" t="s">
        <v>17</v>
      </c>
      <c r="B1992" s="8">
        <v>2008</v>
      </c>
      <c r="C1992" s="8" t="s">
        <v>10</v>
      </c>
      <c r="D1992" s="8" t="s">
        <v>33</v>
      </c>
      <c r="E1992" s="8" t="s">
        <v>34</v>
      </c>
      <c r="F1992" s="8">
        <v>62.895618210000002</v>
      </c>
      <c r="G1992" s="8">
        <v>8.2953706350636587</v>
      </c>
      <c r="H1992" s="8">
        <v>2.1537913656612954E-2</v>
      </c>
      <c r="J1992" s="46" t="e">
        <f>+IF(A1992=#REF!,"si","no")</f>
        <v>#REF!</v>
      </c>
    </row>
    <row r="1993" spans="1:10" x14ac:dyDescent="0.2">
      <c r="A1993" s="8" t="s">
        <v>17</v>
      </c>
      <c r="B1993" s="8">
        <v>2008</v>
      </c>
      <c r="C1993" s="8" t="s">
        <v>10</v>
      </c>
      <c r="D1993" s="8" t="s">
        <v>33</v>
      </c>
      <c r="E1993" s="8" t="s">
        <v>35</v>
      </c>
      <c r="F1993" s="8">
        <v>4260.0644260800009</v>
      </c>
      <c r="G1993" s="8">
        <v>561.86447242782185</v>
      </c>
      <c r="H1993" s="8">
        <v>1.4588122732837905</v>
      </c>
      <c r="J1993" s="46" t="e">
        <f>+IF(A1993=#REF!,"si","no")</f>
        <v>#REF!</v>
      </c>
    </row>
    <row r="1994" spans="1:10" x14ac:dyDescent="0.2">
      <c r="A1994" s="8" t="s">
        <v>17</v>
      </c>
      <c r="B1994" s="8">
        <v>2008</v>
      </c>
      <c r="C1994" s="8" t="s">
        <v>10</v>
      </c>
      <c r="D1994" s="8" t="s">
        <v>33</v>
      </c>
      <c r="E1994" s="8" t="s">
        <v>36</v>
      </c>
      <c r="F1994" s="8"/>
      <c r="G1994" s="8"/>
      <c r="H1994" s="8"/>
      <c r="J1994" s="46" t="e">
        <f>+IF(A1994=#REF!,"si","no")</f>
        <v>#REF!</v>
      </c>
    </row>
    <row r="1995" spans="1:10" x14ac:dyDescent="0.2">
      <c r="A1995" s="8" t="s">
        <v>17</v>
      </c>
      <c r="B1995" s="8">
        <v>2008</v>
      </c>
      <c r="C1995" s="8" t="s">
        <v>10</v>
      </c>
      <c r="D1995" s="8" t="s">
        <v>33</v>
      </c>
      <c r="E1995" s="8" t="s">
        <v>42</v>
      </c>
      <c r="F1995" s="8">
        <v>123.43322440999999</v>
      </c>
      <c r="G1995" s="8">
        <v>16.279740533644034</v>
      </c>
      <c r="H1995" s="8">
        <v>4.226835199907817E-2</v>
      </c>
      <c r="J1995" s="46" t="e">
        <f>+IF(A1995=#REF!,"si","no")</f>
        <v>#REF!</v>
      </c>
    </row>
    <row r="1996" spans="1:10" x14ac:dyDescent="0.2">
      <c r="A1996" s="8" t="s">
        <v>17</v>
      </c>
      <c r="B1996" s="8">
        <v>2008</v>
      </c>
      <c r="C1996" s="8" t="s">
        <v>10</v>
      </c>
      <c r="D1996" s="8" t="s">
        <v>33</v>
      </c>
      <c r="E1996" s="8" t="s">
        <v>40</v>
      </c>
      <c r="F1996" s="8">
        <v>4446.3932687000006</v>
      </c>
      <c r="G1996" s="8">
        <v>586.43958359652959</v>
      </c>
      <c r="H1996" s="8">
        <v>1.5226185389394817</v>
      </c>
      <c r="J1996" s="46" t="e">
        <f>+IF(A1996=#REF!,"si","no")</f>
        <v>#REF!</v>
      </c>
    </row>
    <row r="1997" spans="1:10" x14ac:dyDescent="0.2">
      <c r="A1997" s="8" t="s">
        <v>17</v>
      </c>
      <c r="B1997" s="8">
        <v>2009</v>
      </c>
      <c r="C1997" s="8" t="s">
        <v>10</v>
      </c>
      <c r="D1997" s="8" t="s">
        <v>33</v>
      </c>
      <c r="E1997" s="8" t="s">
        <v>34</v>
      </c>
      <c r="F1997" s="8">
        <v>145.38204926</v>
      </c>
      <c r="G1997" s="8">
        <v>17.85274754193842</v>
      </c>
      <c r="H1997" s="8">
        <v>4.8075280139756552E-2</v>
      </c>
      <c r="J1997" s="46" t="e">
        <f>+IF(A1997=#REF!,"si","no")</f>
        <v>#REF!</v>
      </c>
    </row>
    <row r="1998" spans="1:10" x14ac:dyDescent="0.2">
      <c r="A1998" s="8" t="s">
        <v>17</v>
      </c>
      <c r="B1998" s="8">
        <v>2009</v>
      </c>
      <c r="C1998" s="8" t="s">
        <v>10</v>
      </c>
      <c r="D1998" s="8" t="s">
        <v>33</v>
      </c>
      <c r="E1998" s="8" t="s">
        <v>35</v>
      </c>
      <c r="F1998" s="8">
        <v>4022.7564017199998</v>
      </c>
      <c r="G1998" s="8">
        <v>493.98983456469523</v>
      </c>
      <c r="H1998" s="8">
        <v>1.3302546079868625</v>
      </c>
      <c r="J1998" s="46" t="e">
        <f>+IF(A1998=#REF!,"si","no")</f>
        <v>#REF!</v>
      </c>
    </row>
    <row r="1999" spans="1:10" x14ac:dyDescent="0.2">
      <c r="A1999" s="8" t="s">
        <v>17</v>
      </c>
      <c r="B1999" s="8">
        <v>2009</v>
      </c>
      <c r="C1999" s="8" t="s">
        <v>10</v>
      </c>
      <c r="D1999" s="8" t="s">
        <v>33</v>
      </c>
      <c r="E1999" s="8" t="s">
        <v>36</v>
      </c>
      <c r="F1999" s="8"/>
      <c r="G1999" s="8"/>
      <c r="H1999" s="8"/>
      <c r="J1999" s="46" t="e">
        <f>+IF(A1999=#REF!,"si","no")</f>
        <v>#REF!</v>
      </c>
    </row>
    <row r="2000" spans="1:10" x14ac:dyDescent="0.2">
      <c r="A2000" s="8" t="s">
        <v>17</v>
      </c>
      <c r="B2000" s="8">
        <v>2009</v>
      </c>
      <c r="C2000" s="8" t="s">
        <v>10</v>
      </c>
      <c r="D2000" s="8" t="s">
        <v>33</v>
      </c>
      <c r="E2000" s="8" t="s">
        <v>42</v>
      </c>
      <c r="F2000" s="8">
        <v>135.91585222</v>
      </c>
      <c r="G2000" s="8">
        <v>16.690309491315467</v>
      </c>
      <c r="H2000" s="8">
        <v>4.4944975697959515E-2</v>
      </c>
      <c r="J2000" s="46" t="e">
        <f>+IF(A2000=#REF!,"si","no")</f>
        <v>#REF!</v>
      </c>
    </row>
    <row r="2001" spans="1:10" x14ac:dyDescent="0.2">
      <c r="A2001" s="8" t="s">
        <v>17</v>
      </c>
      <c r="B2001" s="8">
        <v>2009</v>
      </c>
      <c r="C2001" s="8" t="s">
        <v>10</v>
      </c>
      <c r="D2001" s="8" t="s">
        <v>33</v>
      </c>
      <c r="E2001" s="8" t="s">
        <v>40</v>
      </c>
      <c r="F2001" s="8">
        <v>4304.0543031999996</v>
      </c>
      <c r="G2001" s="8">
        <v>528.53289159794906</v>
      </c>
      <c r="H2001" s="8">
        <v>1.4232748638245785</v>
      </c>
      <c r="J2001" s="46" t="e">
        <f>+IF(A2001=#REF!,"si","no")</f>
        <v>#REF!</v>
      </c>
    </row>
    <row r="2002" spans="1:10" x14ac:dyDescent="0.2">
      <c r="A2002" s="8" t="s">
        <v>17</v>
      </c>
      <c r="B2002" s="8">
        <v>2010</v>
      </c>
      <c r="C2002" s="8" t="s">
        <v>10</v>
      </c>
      <c r="D2002" s="8" t="s">
        <v>33</v>
      </c>
      <c r="E2002" s="8" t="s">
        <v>34</v>
      </c>
      <c r="F2002" s="8">
        <v>21.156517999999998</v>
      </c>
      <c r="G2002" s="8">
        <v>2.6248875908451841</v>
      </c>
      <c r="H2002" s="8">
        <v>6.4521889676705021E-3</v>
      </c>
      <c r="J2002" s="46" t="e">
        <f>+IF(A2002=#REF!,"si","no")</f>
        <v>#REF!</v>
      </c>
    </row>
    <row r="2003" spans="1:10" x14ac:dyDescent="0.2">
      <c r="A2003" s="8" t="s">
        <v>17</v>
      </c>
      <c r="B2003" s="8">
        <v>2010</v>
      </c>
      <c r="C2003" s="8" t="s">
        <v>10</v>
      </c>
      <c r="D2003" s="8" t="s">
        <v>33</v>
      </c>
      <c r="E2003" s="8" t="s">
        <v>35</v>
      </c>
      <c r="F2003" s="8">
        <v>4464.5466155500008</v>
      </c>
      <c r="G2003" s="8">
        <v>553.91596149740053</v>
      </c>
      <c r="H2003" s="8">
        <v>1.3615708605027725</v>
      </c>
      <c r="J2003" s="46" t="e">
        <f>+IF(A2003=#REF!,"si","no")</f>
        <v>#REF!</v>
      </c>
    </row>
    <row r="2004" spans="1:10" x14ac:dyDescent="0.2">
      <c r="A2004" s="8" t="s">
        <v>17</v>
      </c>
      <c r="B2004" s="8">
        <v>2010</v>
      </c>
      <c r="C2004" s="8" t="s">
        <v>10</v>
      </c>
      <c r="D2004" s="8" t="s">
        <v>33</v>
      </c>
      <c r="E2004" s="8" t="s">
        <v>36</v>
      </c>
      <c r="F2004" s="8"/>
      <c r="G2004" s="8"/>
      <c r="H2004" s="8"/>
      <c r="J2004" s="46" t="e">
        <f>+IF(A2004=#REF!,"si","no")</f>
        <v>#REF!</v>
      </c>
    </row>
    <row r="2005" spans="1:10" x14ac:dyDescent="0.2">
      <c r="A2005" s="8" t="s">
        <v>17</v>
      </c>
      <c r="B2005" s="8">
        <v>2010</v>
      </c>
      <c r="C2005" s="8" t="s">
        <v>10</v>
      </c>
      <c r="D2005" s="8" t="s">
        <v>33</v>
      </c>
      <c r="E2005" s="8" t="s">
        <v>42</v>
      </c>
      <c r="F2005" s="8">
        <v>250.70471567000001</v>
      </c>
      <c r="G2005" s="8">
        <v>31.104915143813042</v>
      </c>
      <c r="H2005" s="8">
        <v>7.6458432365332715E-2</v>
      </c>
      <c r="J2005" s="46" t="e">
        <f>+IF(A2005=#REF!,"si","no")</f>
        <v>#REF!</v>
      </c>
    </row>
    <row r="2006" spans="1:10" x14ac:dyDescent="0.2">
      <c r="A2006" s="8" t="s">
        <v>17</v>
      </c>
      <c r="B2006" s="8">
        <v>2010</v>
      </c>
      <c r="C2006" s="8" t="s">
        <v>10</v>
      </c>
      <c r="D2006" s="8" t="s">
        <v>33</v>
      </c>
      <c r="E2006" s="8" t="s">
        <v>40</v>
      </c>
      <c r="F2006" s="8">
        <v>4736.4078492200006</v>
      </c>
      <c r="G2006" s="8">
        <v>587.64576423205881</v>
      </c>
      <c r="H2006" s="8">
        <v>1.4444814818357758</v>
      </c>
      <c r="J2006" s="46" t="e">
        <f>+IF(A2006=#REF!,"si","no")</f>
        <v>#REF!</v>
      </c>
    </row>
    <row r="2007" spans="1:10" x14ac:dyDescent="0.2">
      <c r="A2007" s="8" t="s">
        <v>17</v>
      </c>
      <c r="B2007" s="8">
        <v>2011</v>
      </c>
      <c r="C2007" s="8" t="s">
        <v>10</v>
      </c>
      <c r="D2007" s="8" t="s">
        <v>33</v>
      </c>
      <c r="E2007" s="8" t="s">
        <v>34</v>
      </c>
      <c r="F2007" s="8">
        <v>1.0112346800000001</v>
      </c>
      <c r="G2007" s="8">
        <v>0.12985278493436428</v>
      </c>
      <c r="H2007" s="8">
        <v>2.7688100601450127E-4</v>
      </c>
      <c r="J2007" s="46" t="e">
        <f>+IF(A2007=#REF!,"si","no")</f>
        <v>#REF!</v>
      </c>
    </row>
    <row r="2008" spans="1:10" x14ac:dyDescent="0.2">
      <c r="A2008" s="8" t="s">
        <v>17</v>
      </c>
      <c r="B2008" s="8">
        <v>2011</v>
      </c>
      <c r="C2008" s="8" t="s">
        <v>10</v>
      </c>
      <c r="D2008" s="8" t="s">
        <v>33</v>
      </c>
      <c r="E2008" s="8" t="s">
        <v>35</v>
      </c>
      <c r="F2008" s="8">
        <v>6619.9661016700002</v>
      </c>
      <c r="G2008" s="8">
        <v>850.07076149023726</v>
      </c>
      <c r="H2008" s="8">
        <v>1.8125791275396981</v>
      </c>
      <c r="J2008" s="46" t="e">
        <f>+IF(A2008=#REF!,"si","no")</f>
        <v>#REF!</v>
      </c>
    </row>
    <row r="2009" spans="1:10" x14ac:dyDescent="0.2">
      <c r="A2009" s="8" t="s">
        <v>17</v>
      </c>
      <c r="B2009" s="8">
        <v>2011</v>
      </c>
      <c r="C2009" s="8" t="s">
        <v>10</v>
      </c>
      <c r="D2009" s="8" t="s">
        <v>33</v>
      </c>
      <c r="E2009" s="8" t="s">
        <v>36</v>
      </c>
      <c r="F2009" s="8"/>
      <c r="G2009" s="8"/>
      <c r="H2009" s="8"/>
      <c r="J2009" s="46" t="e">
        <f>+IF(A2009=#REF!,"si","no")</f>
        <v>#REF!</v>
      </c>
    </row>
    <row r="2010" spans="1:10" x14ac:dyDescent="0.2">
      <c r="A2010" s="8" t="s">
        <v>17</v>
      </c>
      <c r="B2010" s="8">
        <v>2011</v>
      </c>
      <c r="C2010" s="8" t="s">
        <v>10</v>
      </c>
      <c r="D2010" s="8" t="s">
        <v>33</v>
      </c>
      <c r="E2010" s="8" t="s">
        <v>42</v>
      </c>
      <c r="F2010" s="8">
        <v>271.21568358000002</v>
      </c>
      <c r="G2010" s="8">
        <v>34.826843389845308</v>
      </c>
      <c r="H2010" s="8">
        <v>7.426018193575111E-2</v>
      </c>
      <c r="J2010" s="46" t="e">
        <f>+IF(A2010=#REF!,"si","no")</f>
        <v>#REF!</v>
      </c>
    </row>
    <row r="2011" spans="1:10" x14ac:dyDescent="0.2">
      <c r="A2011" s="8" t="s">
        <v>17</v>
      </c>
      <c r="B2011" s="8">
        <v>2011</v>
      </c>
      <c r="C2011" s="8" t="s">
        <v>10</v>
      </c>
      <c r="D2011" s="8" t="s">
        <v>33</v>
      </c>
      <c r="E2011" s="8" t="s">
        <v>40</v>
      </c>
      <c r="F2011" s="8">
        <v>6892.1930199299995</v>
      </c>
      <c r="G2011" s="8">
        <v>885.02745766501687</v>
      </c>
      <c r="H2011" s="8">
        <v>1.8871161904814635</v>
      </c>
      <c r="J2011" s="46" t="e">
        <f>+IF(A2011=#REF!,"si","no")</f>
        <v>#REF!</v>
      </c>
    </row>
    <row r="2012" spans="1:10" x14ac:dyDescent="0.2">
      <c r="A2012" s="8" t="s">
        <v>17</v>
      </c>
      <c r="B2012" s="8">
        <v>2012</v>
      </c>
      <c r="C2012" s="8" t="s">
        <v>10</v>
      </c>
      <c r="D2012" s="8" t="s">
        <v>33</v>
      </c>
      <c r="E2012" s="8" t="s">
        <v>34</v>
      </c>
      <c r="F2012" s="8"/>
      <c r="G2012" s="8"/>
      <c r="H2012" s="8"/>
      <c r="J2012" s="46" t="e">
        <f>+IF(A2012=#REF!,"si","no")</f>
        <v>#REF!</v>
      </c>
    </row>
    <row r="2013" spans="1:10" x14ac:dyDescent="0.2">
      <c r="A2013" s="8" t="s">
        <v>17</v>
      </c>
      <c r="B2013" s="8">
        <v>2012</v>
      </c>
      <c r="C2013" s="8" t="s">
        <v>10</v>
      </c>
      <c r="D2013" s="8" t="s">
        <v>33</v>
      </c>
      <c r="E2013" s="8" t="s">
        <v>35</v>
      </c>
      <c r="F2013" s="8">
        <v>4356.4198625600002</v>
      </c>
      <c r="G2013" s="8">
        <v>556.07693409188221</v>
      </c>
      <c r="H2013" s="8">
        <v>1.121376851322105</v>
      </c>
      <c r="J2013" s="46" t="e">
        <f>+IF(A2013=#REF!,"si","no")</f>
        <v>#REF!</v>
      </c>
    </row>
    <row r="2014" spans="1:10" x14ac:dyDescent="0.2">
      <c r="A2014" s="8" t="s">
        <v>17</v>
      </c>
      <c r="B2014" s="8">
        <v>2012</v>
      </c>
      <c r="C2014" s="8" t="s">
        <v>10</v>
      </c>
      <c r="D2014" s="8" t="s">
        <v>33</v>
      </c>
      <c r="E2014" s="8" t="s">
        <v>36</v>
      </c>
      <c r="F2014" s="8">
        <v>0.10505347999999999</v>
      </c>
      <c r="G2014" s="8">
        <v>1.3409592949508383E-2</v>
      </c>
      <c r="H2014" s="8">
        <v>2.7041594781822339E-5</v>
      </c>
      <c r="J2014" s="46" t="e">
        <f>+IF(A2014=#REF!,"si","no")</f>
        <v>#REF!</v>
      </c>
    </row>
    <row r="2015" spans="1:10" x14ac:dyDescent="0.2">
      <c r="A2015" s="8" t="s">
        <v>17</v>
      </c>
      <c r="B2015" s="8">
        <v>2012</v>
      </c>
      <c r="C2015" s="8" t="s">
        <v>10</v>
      </c>
      <c r="D2015" s="8" t="s">
        <v>33</v>
      </c>
      <c r="E2015" s="8" t="s">
        <v>42</v>
      </c>
      <c r="F2015" s="8">
        <v>25.527611320000002</v>
      </c>
      <c r="G2015" s="8">
        <v>3.2584820300523356</v>
      </c>
      <c r="H2015" s="8">
        <v>6.5710086049819679E-3</v>
      </c>
      <c r="J2015" s="46" t="e">
        <f>+IF(A2015=#REF!,"si","no")</f>
        <v>#REF!</v>
      </c>
    </row>
    <row r="2016" spans="1:10" x14ac:dyDescent="0.2">
      <c r="A2016" s="8" t="s">
        <v>17</v>
      </c>
      <c r="B2016" s="8">
        <v>2012</v>
      </c>
      <c r="C2016" s="8" t="s">
        <v>10</v>
      </c>
      <c r="D2016" s="8" t="s">
        <v>33</v>
      </c>
      <c r="E2016" s="8" t="s">
        <v>40</v>
      </c>
      <c r="F2016" s="8">
        <v>4382.0525273599997</v>
      </c>
      <c r="G2016" s="8">
        <v>559.3488257148839</v>
      </c>
      <c r="H2016" s="8">
        <v>1.1279749015218685</v>
      </c>
      <c r="J2016" s="46" t="e">
        <f>+IF(A2016=#REF!,"si","no")</f>
        <v>#REF!</v>
      </c>
    </row>
    <row r="2017" spans="1:10" x14ac:dyDescent="0.2">
      <c r="A2017" s="8" t="s">
        <v>17</v>
      </c>
      <c r="B2017" s="8">
        <v>2013</v>
      </c>
      <c r="C2017" s="8" t="s">
        <v>10</v>
      </c>
      <c r="D2017" s="8" t="s">
        <v>33</v>
      </c>
      <c r="E2017" s="8" t="s">
        <v>34</v>
      </c>
      <c r="F2017" s="8"/>
      <c r="G2017" s="8"/>
      <c r="H2017" s="8"/>
      <c r="J2017" s="46" t="e">
        <f>+IF(A2017=#REF!,"si","no")</f>
        <v>#REF!</v>
      </c>
    </row>
    <row r="2018" spans="1:10" x14ac:dyDescent="0.2">
      <c r="A2018" s="8" t="s">
        <v>17</v>
      </c>
      <c r="B2018" s="8">
        <v>2013</v>
      </c>
      <c r="C2018" s="8" t="s">
        <v>10</v>
      </c>
      <c r="D2018" s="8" t="s">
        <v>33</v>
      </c>
      <c r="E2018" s="8" t="s">
        <v>35</v>
      </c>
      <c r="F2018" s="8">
        <v>3693.6140201899998</v>
      </c>
      <c r="G2018" s="8">
        <v>469.92885177608258</v>
      </c>
      <c r="H2018" s="8">
        <v>0.88671763986044616</v>
      </c>
      <c r="J2018" s="46" t="e">
        <f>+IF(A2018=#REF!,"si","no")</f>
        <v>#REF!</v>
      </c>
    </row>
    <row r="2019" spans="1:10" x14ac:dyDescent="0.2">
      <c r="A2019" s="8" t="s">
        <v>17</v>
      </c>
      <c r="B2019" s="8">
        <v>2013</v>
      </c>
      <c r="C2019" s="8" t="s">
        <v>10</v>
      </c>
      <c r="D2019" s="8" t="s">
        <v>33</v>
      </c>
      <c r="E2019" s="8" t="s">
        <v>36</v>
      </c>
      <c r="F2019" s="8">
        <v>0.13035764999999999</v>
      </c>
      <c r="G2019" s="8">
        <v>1.6585062881469485E-2</v>
      </c>
      <c r="H2019" s="8">
        <v>3.129466888362312E-5</v>
      </c>
      <c r="J2019" s="46" t="e">
        <f>+IF(A2019=#REF!,"si","no")</f>
        <v>#REF!</v>
      </c>
    </row>
    <row r="2020" spans="1:10" x14ac:dyDescent="0.2">
      <c r="A2020" s="8" t="s">
        <v>17</v>
      </c>
      <c r="B2020" s="8">
        <v>2013</v>
      </c>
      <c r="C2020" s="8" t="s">
        <v>10</v>
      </c>
      <c r="D2020" s="8" t="s">
        <v>33</v>
      </c>
      <c r="E2020" s="8" t="s">
        <v>42</v>
      </c>
      <c r="F2020" s="8">
        <v>100.39938035999999</v>
      </c>
      <c r="G2020" s="8">
        <v>12.773550585877949</v>
      </c>
      <c r="H2020" s="8">
        <v>2.4102654232314977E-2</v>
      </c>
      <c r="J2020" s="46" t="e">
        <f>+IF(A2020=#REF!,"si","no")</f>
        <v>#REF!</v>
      </c>
    </row>
    <row r="2021" spans="1:10" x14ac:dyDescent="0.2">
      <c r="A2021" s="8" t="s">
        <v>17</v>
      </c>
      <c r="B2021" s="8">
        <v>2013</v>
      </c>
      <c r="C2021" s="8" t="s">
        <v>10</v>
      </c>
      <c r="D2021" s="8" t="s">
        <v>33</v>
      </c>
      <c r="E2021" s="8" t="s">
        <v>40</v>
      </c>
      <c r="F2021" s="8">
        <v>3794.1437581999999</v>
      </c>
      <c r="G2021" s="8">
        <v>482.718987424842</v>
      </c>
      <c r="H2021" s="8">
        <v>0.91085158876164474</v>
      </c>
      <c r="J2021" s="46" t="e">
        <f>+IF(A2021=#REF!,"si","no")</f>
        <v>#REF!</v>
      </c>
    </row>
    <row r="2022" spans="1:10" x14ac:dyDescent="0.2">
      <c r="A2022" s="8" t="s">
        <v>17</v>
      </c>
      <c r="B2022" s="8">
        <v>2014</v>
      </c>
      <c r="C2022" s="8" t="s">
        <v>10</v>
      </c>
      <c r="D2022" s="8" t="s">
        <v>33</v>
      </c>
      <c r="E2022" s="8" t="s">
        <v>34</v>
      </c>
      <c r="F2022" s="8"/>
      <c r="G2022" s="8"/>
      <c r="H2022" s="8"/>
      <c r="J2022" s="46" t="e">
        <f>+IF(A2022=#REF!,"si","no")</f>
        <v>#REF!</v>
      </c>
    </row>
    <row r="2023" spans="1:10" x14ac:dyDescent="0.2">
      <c r="A2023" s="8" t="s">
        <v>17</v>
      </c>
      <c r="B2023" s="8">
        <v>2014</v>
      </c>
      <c r="C2023" s="8" t="s">
        <v>10</v>
      </c>
      <c r="D2023" s="8" t="s">
        <v>33</v>
      </c>
      <c r="E2023" s="8" t="s">
        <v>35</v>
      </c>
      <c r="F2023" s="8">
        <v>4078.6412073399997</v>
      </c>
      <c r="G2023" s="8">
        <v>527.32015095476413</v>
      </c>
      <c r="H2023" s="8">
        <v>0.91149619634027179</v>
      </c>
      <c r="J2023" s="46" t="e">
        <f>+IF(A2023=#REF!,"si","no")</f>
        <v>#REF!</v>
      </c>
    </row>
    <row r="2024" spans="1:10" x14ac:dyDescent="0.2">
      <c r="A2024" s="8" t="s">
        <v>17</v>
      </c>
      <c r="B2024" s="8">
        <v>2014</v>
      </c>
      <c r="C2024" s="8" t="s">
        <v>10</v>
      </c>
      <c r="D2024" s="8" t="s">
        <v>33</v>
      </c>
      <c r="E2024" s="8" t="s">
        <v>36</v>
      </c>
      <c r="F2024" s="8">
        <v>0.12164293000000001</v>
      </c>
      <c r="G2024" s="8">
        <v>1.5726994591910577E-2</v>
      </c>
      <c r="H2024" s="8">
        <v>2.7184805519825934E-5</v>
      </c>
      <c r="J2024" s="46" t="e">
        <f>+IF(A2024=#REF!,"si","no")</f>
        <v>#REF!</v>
      </c>
    </row>
    <row r="2025" spans="1:10" x14ac:dyDescent="0.2">
      <c r="A2025" s="8" t="s">
        <v>17</v>
      </c>
      <c r="B2025" s="8">
        <v>2014</v>
      </c>
      <c r="C2025" s="8" t="s">
        <v>10</v>
      </c>
      <c r="D2025" s="8" t="s">
        <v>33</v>
      </c>
      <c r="E2025" s="8" t="s">
        <v>42</v>
      </c>
      <c r="F2025" s="8">
        <v>288.72789181999997</v>
      </c>
      <c r="G2025" s="8">
        <v>37.32910735697407</v>
      </c>
      <c r="H2025" s="8">
        <v>6.4525012569789625E-2</v>
      </c>
      <c r="J2025" s="46" t="e">
        <f>+IF(A2025=#REF!,"si","no")</f>
        <v>#REF!</v>
      </c>
    </row>
    <row r="2026" spans="1:10" x14ac:dyDescent="0.2">
      <c r="A2026" s="8" t="s">
        <v>17</v>
      </c>
      <c r="B2026" s="8">
        <v>2014</v>
      </c>
      <c r="C2026" s="8" t="s">
        <v>10</v>
      </c>
      <c r="D2026" s="8" t="s">
        <v>33</v>
      </c>
      <c r="E2026" s="8" t="s">
        <v>40</v>
      </c>
      <c r="F2026" s="8">
        <v>4367.4907420899999</v>
      </c>
      <c r="G2026" s="8">
        <v>564.6649853063301</v>
      </c>
      <c r="H2026" s="8">
        <v>0.97604839371558128</v>
      </c>
      <c r="J2026" s="46" t="e">
        <f>+IF(A2026=#REF!,"si","no")</f>
        <v>#REF!</v>
      </c>
    </row>
    <row r="2027" spans="1:10" x14ac:dyDescent="0.2">
      <c r="A2027" s="8" t="s">
        <v>17</v>
      </c>
      <c r="B2027" s="8">
        <v>2015</v>
      </c>
      <c r="C2027" s="8" t="s">
        <v>10</v>
      </c>
      <c r="D2027" s="8" t="s">
        <v>33</v>
      </c>
      <c r="E2027" s="8" t="s">
        <v>34</v>
      </c>
      <c r="F2027" s="8">
        <v>0.43798280000000001</v>
      </c>
      <c r="G2027" s="8">
        <v>5.7194281238342567E-2</v>
      </c>
      <c r="H2027" s="8">
        <v>9.1972826168533481E-5</v>
      </c>
      <c r="J2027" s="46" t="e">
        <f>+IF(A2027=#REF!,"si","no")</f>
        <v>#REF!</v>
      </c>
    </row>
    <row r="2028" spans="1:10" x14ac:dyDescent="0.2">
      <c r="A2028" s="8" t="s">
        <v>17</v>
      </c>
      <c r="B2028" s="8">
        <v>2015</v>
      </c>
      <c r="C2028" s="8" t="s">
        <v>10</v>
      </c>
      <c r="D2028" s="8" t="s">
        <v>33</v>
      </c>
      <c r="E2028" s="8" t="s">
        <v>35</v>
      </c>
      <c r="F2028" s="8">
        <v>2168.2566419</v>
      </c>
      <c r="G2028" s="8">
        <v>283.14326538332745</v>
      </c>
      <c r="H2028" s="8">
        <v>0.45531626176698464</v>
      </c>
      <c r="J2028" s="46" t="e">
        <f>+IF(A2028=#REF!,"si","no")</f>
        <v>#REF!</v>
      </c>
    </row>
    <row r="2029" spans="1:10" x14ac:dyDescent="0.2">
      <c r="A2029" s="8" t="s">
        <v>17</v>
      </c>
      <c r="B2029" s="8">
        <v>2015</v>
      </c>
      <c r="C2029" s="8" t="s">
        <v>10</v>
      </c>
      <c r="D2029" s="8" t="s">
        <v>33</v>
      </c>
      <c r="E2029" s="8" t="s">
        <v>36</v>
      </c>
      <c r="F2029" s="8">
        <v>6.5029680000000006E-2</v>
      </c>
      <c r="G2029" s="8">
        <v>8.4919449045931048E-3</v>
      </c>
      <c r="H2029" s="8">
        <v>1.3655703955578527E-5</v>
      </c>
      <c r="J2029" s="46" t="e">
        <f>+IF(A2029=#REF!,"si","no")</f>
        <v>#REF!</v>
      </c>
    </row>
    <row r="2030" spans="1:10" x14ac:dyDescent="0.2">
      <c r="A2030" s="8" t="s">
        <v>17</v>
      </c>
      <c r="B2030" s="8">
        <v>2015</v>
      </c>
      <c r="C2030" s="8" t="s">
        <v>10</v>
      </c>
      <c r="D2030" s="8" t="s">
        <v>33</v>
      </c>
      <c r="E2030" s="8" t="s">
        <v>42</v>
      </c>
      <c r="F2030" s="8">
        <v>73.249380860000016</v>
      </c>
      <c r="G2030" s="8">
        <v>9.5653201208844454</v>
      </c>
      <c r="H2030" s="8">
        <v>1.5381774290655901E-2</v>
      </c>
      <c r="J2030" s="46" t="e">
        <f>+IF(A2030=#REF!,"si","no")</f>
        <v>#REF!</v>
      </c>
    </row>
    <row r="2031" spans="1:10" x14ac:dyDescent="0.2">
      <c r="A2031" s="8" t="s">
        <v>17</v>
      </c>
      <c r="B2031" s="8">
        <v>2015</v>
      </c>
      <c r="C2031" s="8" t="s">
        <v>10</v>
      </c>
      <c r="D2031" s="8" t="s">
        <v>33</v>
      </c>
      <c r="E2031" s="8" t="s">
        <v>40</v>
      </c>
      <c r="F2031" s="8">
        <v>2242.0090352400002</v>
      </c>
      <c r="G2031" s="8">
        <v>292.77427173035483</v>
      </c>
      <c r="H2031" s="8">
        <v>0.47080366458776463</v>
      </c>
      <c r="J2031" s="46" t="e">
        <f>+IF(A2031=#REF!,"si","no")</f>
        <v>#REF!</v>
      </c>
    </row>
    <row r="2032" spans="1:10" x14ac:dyDescent="0.2">
      <c r="A2032" s="8" t="s">
        <v>17</v>
      </c>
      <c r="B2032" s="8">
        <v>2016</v>
      </c>
      <c r="C2032" s="8" t="s">
        <v>10</v>
      </c>
      <c r="D2032" s="8" t="s">
        <v>33</v>
      </c>
      <c r="E2032" s="8" t="s">
        <v>34</v>
      </c>
      <c r="F2032" s="8">
        <v>0.5741714</v>
      </c>
      <c r="G2032" s="8">
        <v>7.5517736743500236E-2</v>
      </c>
      <c r="H2032" s="8">
        <v>1.1432830667214503E-4</v>
      </c>
      <c r="J2032" s="46" t="e">
        <f>+IF(A2032=#REF!,"si","no")</f>
        <v>#REF!</v>
      </c>
    </row>
    <row r="2033" spans="1:10" x14ac:dyDescent="0.2">
      <c r="A2033" s="8" t="s">
        <v>17</v>
      </c>
      <c r="B2033" s="8">
        <v>2016</v>
      </c>
      <c r="C2033" s="8" t="s">
        <v>10</v>
      </c>
      <c r="D2033" s="8" t="s">
        <v>33</v>
      </c>
      <c r="E2033" s="8" t="s">
        <v>35</v>
      </c>
      <c r="F2033" s="8">
        <v>1872.7775906900001</v>
      </c>
      <c r="G2033" s="8">
        <v>246.31656169717627</v>
      </c>
      <c r="H2033" s="8">
        <v>0.37290518252411603</v>
      </c>
      <c r="J2033" s="46" t="e">
        <f>+IF(A2033=#REF!,"si","no")</f>
        <v>#REF!</v>
      </c>
    </row>
    <row r="2034" spans="1:10" x14ac:dyDescent="0.2">
      <c r="A2034" s="8" t="s">
        <v>17</v>
      </c>
      <c r="B2034" s="8">
        <v>2016</v>
      </c>
      <c r="C2034" s="8" t="s">
        <v>10</v>
      </c>
      <c r="D2034" s="8" t="s">
        <v>33</v>
      </c>
      <c r="E2034" s="8" t="s">
        <v>36</v>
      </c>
      <c r="F2034" s="8"/>
      <c r="G2034" s="8"/>
      <c r="H2034" s="8"/>
      <c r="J2034" s="46" t="e">
        <f>+IF(A2034=#REF!,"si","no")</f>
        <v>#REF!</v>
      </c>
    </row>
    <row r="2035" spans="1:10" x14ac:dyDescent="0.2">
      <c r="A2035" s="8" t="s">
        <v>17</v>
      </c>
      <c r="B2035" s="8">
        <v>2016</v>
      </c>
      <c r="C2035" s="8" t="s">
        <v>10</v>
      </c>
      <c r="D2035" s="8" t="s">
        <v>33</v>
      </c>
      <c r="E2035" s="8" t="s">
        <v>42</v>
      </c>
      <c r="F2035" s="8">
        <v>8.1480459500000002</v>
      </c>
      <c r="G2035" s="8">
        <v>1.0716695206797888</v>
      </c>
      <c r="H2035" s="8">
        <v>1.6224289404702661E-3</v>
      </c>
      <c r="J2035" s="46" t="e">
        <f>+IF(A2035=#REF!,"si","no")</f>
        <v>#REF!</v>
      </c>
    </row>
    <row r="2036" spans="1:10" x14ac:dyDescent="0.2">
      <c r="A2036" s="8" t="s">
        <v>17</v>
      </c>
      <c r="B2036" s="8">
        <v>2016</v>
      </c>
      <c r="C2036" s="8" t="s">
        <v>10</v>
      </c>
      <c r="D2036" s="8" t="s">
        <v>33</v>
      </c>
      <c r="E2036" s="8" t="s">
        <v>40</v>
      </c>
      <c r="F2036" s="8">
        <v>1881.4998080400003</v>
      </c>
      <c r="G2036" s="8">
        <v>247.46374895459957</v>
      </c>
      <c r="H2036" s="8">
        <v>0.37464193977125848</v>
      </c>
      <c r="J2036" s="46" t="e">
        <f>+IF(A2036=#REF!,"si","no")</f>
        <v>#REF!</v>
      </c>
    </row>
    <row r="2037" spans="1:10" x14ac:dyDescent="0.2">
      <c r="A2037" s="8" t="s">
        <v>17</v>
      </c>
      <c r="B2037" s="8">
        <v>2017</v>
      </c>
      <c r="C2037" s="8" t="s">
        <v>10</v>
      </c>
      <c r="D2037" s="8" t="s">
        <v>33</v>
      </c>
      <c r="E2037" s="8" t="s">
        <v>34</v>
      </c>
      <c r="F2037" s="8">
        <v>18.61065842</v>
      </c>
      <c r="G2037" s="8">
        <v>2.5316084615220893</v>
      </c>
      <c r="H2037" s="8">
        <v>3.5351747538224336E-3</v>
      </c>
      <c r="J2037" s="46" t="e">
        <f>+IF(A2037=#REF!,"si","no")</f>
        <v>#REF!</v>
      </c>
    </row>
    <row r="2038" spans="1:10" x14ac:dyDescent="0.2">
      <c r="A2038" s="8" t="s">
        <v>17</v>
      </c>
      <c r="B2038" s="8">
        <v>2017</v>
      </c>
      <c r="C2038" s="8" t="s">
        <v>10</v>
      </c>
      <c r="D2038" s="8" t="s">
        <v>33</v>
      </c>
      <c r="E2038" s="8" t="s">
        <v>35</v>
      </c>
      <c r="F2038" s="8">
        <v>1844.7089188799998</v>
      </c>
      <c r="G2038" s="8">
        <v>250.93581337579957</v>
      </c>
      <c r="H2038" s="8">
        <v>0.35041040735922818</v>
      </c>
      <c r="J2038" s="46" t="e">
        <f>+IF(A2038=#REF!,"si","no")</f>
        <v>#REF!</v>
      </c>
    </row>
    <row r="2039" spans="1:10" x14ac:dyDescent="0.2">
      <c r="A2039" s="8" t="s">
        <v>17</v>
      </c>
      <c r="B2039" s="8">
        <v>2017</v>
      </c>
      <c r="C2039" s="8" t="s">
        <v>10</v>
      </c>
      <c r="D2039" s="8" t="s">
        <v>33</v>
      </c>
      <c r="E2039" s="8" t="s">
        <v>36</v>
      </c>
      <c r="F2039" s="8">
        <v>0.25643981999999999</v>
      </c>
      <c r="G2039" s="8">
        <v>3.4883516935947365E-2</v>
      </c>
      <c r="H2039" s="8">
        <v>4.8711848720222176E-5</v>
      </c>
      <c r="J2039" s="46" t="e">
        <f>+IF(A2039=#REF!,"si","no")</f>
        <v>#REF!</v>
      </c>
    </row>
    <row r="2040" spans="1:10" x14ac:dyDescent="0.2">
      <c r="A2040" s="8" t="s">
        <v>17</v>
      </c>
      <c r="B2040" s="8">
        <v>2017</v>
      </c>
      <c r="C2040" s="8" t="s">
        <v>10</v>
      </c>
      <c r="D2040" s="8" t="s">
        <v>33</v>
      </c>
      <c r="E2040" s="8" t="s">
        <v>42</v>
      </c>
      <c r="F2040" s="8">
        <v>15.829422289999997</v>
      </c>
      <c r="G2040" s="8">
        <v>2.1532768215929869</v>
      </c>
      <c r="H2040" s="8">
        <v>3.0068669675364489E-3</v>
      </c>
      <c r="J2040" s="46" t="e">
        <f>+IF(A2040=#REF!,"si","no")</f>
        <v>#REF!</v>
      </c>
    </row>
    <row r="2041" spans="1:10" x14ac:dyDescent="0.2">
      <c r="A2041" s="8" t="s">
        <v>17</v>
      </c>
      <c r="B2041" s="8">
        <v>2017</v>
      </c>
      <c r="C2041" s="8" t="s">
        <v>10</v>
      </c>
      <c r="D2041" s="8" t="s">
        <v>33</v>
      </c>
      <c r="E2041" s="8" t="s">
        <v>40</v>
      </c>
      <c r="F2041" s="8">
        <v>1879.4054394099996</v>
      </c>
      <c r="G2041" s="8">
        <v>255.65558217585055</v>
      </c>
      <c r="H2041" s="8">
        <v>0.35700116092930728</v>
      </c>
      <c r="J2041" s="46" t="e">
        <f>+IF(A2041=#REF!,"si","no")</f>
        <v>#REF!</v>
      </c>
    </row>
    <row r="2042" spans="1:10" x14ac:dyDescent="0.2">
      <c r="A2042" s="8" t="s">
        <v>17</v>
      </c>
      <c r="B2042" s="8">
        <v>2018</v>
      </c>
      <c r="C2042" s="8" t="s">
        <v>10</v>
      </c>
      <c r="D2042" s="8" t="s">
        <v>33</v>
      </c>
      <c r="E2042" s="8" t="s">
        <v>34</v>
      </c>
      <c r="F2042" s="8">
        <v>2.0270656900000001</v>
      </c>
      <c r="G2042" s="8">
        <v>0.26947416778612632</v>
      </c>
      <c r="H2042" s="8">
        <v>3.685444807981919E-4</v>
      </c>
      <c r="J2042" s="46" t="e">
        <f>+IF(A2042=#REF!,"si","no")</f>
        <v>#REF!</v>
      </c>
    </row>
    <row r="2043" spans="1:10" x14ac:dyDescent="0.2">
      <c r="A2043" s="8" t="s">
        <v>17</v>
      </c>
      <c r="B2043" s="8">
        <v>2018</v>
      </c>
      <c r="C2043" s="8" t="s">
        <v>10</v>
      </c>
      <c r="D2043" s="8" t="s">
        <v>33</v>
      </c>
      <c r="E2043" s="8" t="s">
        <v>35</v>
      </c>
      <c r="F2043" s="8">
        <v>3008.00651737</v>
      </c>
      <c r="G2043" s="8">
        <v>399.87853228551501</v>
      </c>
      <c r="H2043" s="8">
        <v>0.54689110750116043</v>
      </c>
      <c r="J2043" s="46" t="e">
        <f>+IF(A2043=#REF!,"si","no")</f>
        <v>#REF!</v>
      </c>
    </row>
    <row r="2044" spans="1:10" x14ac:dyDescent="0.2">
      <c r="A2044" s="8" t="s">
        <v>17</v>
      </c>
      <c r="B2044" s="8">
        <v>2018</v>
      </c>
      <c r="C2044" s="8" t="s">
        <v>10</v>
      </c>
      <c r="D2044" s="8" t="s">
        <v>33</v>
      </c>
      <c r="E2044" s="8" t="s">
        <v>36</v>
      </c>
      <c r="F2044" s="8">
        <v>0.14330891000000001</v>
      </c>
      <c r="G2044" s="8">
        <v>1.9051207589916276E-2</v>
      </c>
      <c r="H2044" s="8">
        <v>2.6055252225054834E-5</v>
      </c>
      <c r="J2044" s="46" t="e">
        <f>+IF(A2044=#REF!,"si","no")</f>
        <v>#REF!</v>
      </c>
    </row>
    <row r="2045" spans="1:10" x14ac:dyDescent="0.2">
      <c r="A2045" s="8" t="s">
        <v>17</v>
      </c>
      <c r="B2045" s="8">
        <v>2018</v>
      </c>
      <c r="C2045" s="8" t="s">
        <v>10</v>
      </c>
      <c r="D2045" s="8" t="s">
        <v>33</v>
      </c>
      <c r="E2045" s="8" t="s">
        <v>42</v>
      </c>
      <c r="F2045" s="8">
        <v>69.114170579999993</v>
      </c>
      <c r="G2045" s="8">
        <v>9.1879033280238058</v>
      </c>
      <c r="H2045" s="8">
        <v>1.2565772405828528E-2</v>
      </c>
      <c r="J2045" s="46" t="e">
        <f>+IF(A2045=#REF!,"si","no")</f>
        <v>#REF!</v>
      </c>
    </row>
    <row r="2046" spans="1:10" x14ac:dyDescent="0.2">
      <c r="A2046" s="8" t="s">
        <v>17</v>
      </c>
      <c r="B2046" s="8">
        <v>2018</v>
      </c>
      <c r="C2046" s="8" t="s">
        <v>10</v>
      </c>
      <c r="D2046" s="8" t="s">
        <v>33</v>
      </c>
      <c r="E2046" s="8" t="s">
        <v>40</v>
      </c>
      <c r="F2046" s="8">
        <v>3079.2910625500003</v>
      </c>
      <c r="G2046" s="8">
        <v>409.35496098891491</v>
      </c>
      <c r="H2046" s="8">
        <v>0.55985147964001225</v>
      </c>
      <c r="J2046" s="46" t="e">
        <f>+IF(A2046=#REF!,"si","no")</f>
        <v>#REF!</v>
      </c>
    </row>
    <row r="2047" spans="1:10" x14ac:dyDescent="0.2">
      <c r="A2047" s="8" t="s">
        <v>17</v>
      </c>
      <c r="B2047" s="8">
        <v>2019</v>
      </c>
      <c r="C2047" s="8" t="s">
        <v>10</v>
      </c>
      <c r="D2047" s="8" t="s">
        <v>33</v>
      </c>
      <c r="E2047" s="8" t="s">
        <v>34</v>
      </c>
      <c r="F2047" s="8">
        <v>1.5921131899999998</v>
      </c>
      <c r="G2047" s="8">
        <v>0.2067838792053768</v>
      </c>
      <c r="H2047" s="8">
        <v>2.695643255481837E-4</v>
      </c>
      <c r="J2047" s="46" t="e">
        <f>+IF(A2047=#REF!,"si","no")</f>
        <v>#REF!</v>
      </c>
    </row>
    <row r="2048" spans="1:10" x14ac:dyDescent="0.2">
      <c r="A2048" s="8" t="s">
        <v>17</v>
      </c>
      <c r="B2048" s="8">
        <v>2019</v>
      </c>
      <c r="C2048" s="8" t="s">
        <v>10</v>
      </c>
      <c r="D2048" s="8" t="s">
        <v>33</v>
      </c>
      <c r="E2048" s="8" t="s">
        <v>35</v>
      </c>
      <c r="F2048" s="8">
        <v>3966.7737007300002</v>
      </c>
      <c r="G2048" s="8">
        <v>515.20511162074979</v>
      </c>
      <c r="H2048" s="8">
        <v>0.67162352774651368</v>
      </c>
      <c r="J2048" s="46" t="e">
        <f>+IF(A2048=#REF!,"si","no")</f>
        <v>#REF!</v>
      </c>
    </row>
    <row r="2049" spans="1:10" x14ac:dyDescent="0.2">
      <c r="A2049" s="8" t="s">
        <v>17</v>
      </c>
      <c r="B2049" s="8">
        <v>2019</v>
      </c>
      <c r="C2049" s="8" t="s">
        <v>10</v>
      </c>
      <c r="D2049" s="8" t="s">
        <v>33</v>
      </c>
      <c r="E2049" s="8" t="s">
        <v>36</v>
      </c>
      <c r="F2049" s="8">
        <v>0.48179711999999997</v>
      </c>
      <c r="G2049" s="8">
        <v>6.2575875942324444E-2</v>
      </c>
      <c r="H2049" s="8">
        <v>8.1574172313626355E-5</v>
      </c>
      <c r="J2049" s="46" t="e">
        <f>+IF(A2049=#REF!,"si","no")</f>
        <v>#REF!</v>
      </c>
    </row>
    <row r="2050" spans="1:10" x14ac:dyDescent="0.2">
      <c r="A2050" s="8" t="s">
        <v>17</v>
      </c>
      <c r="B2050" s="8">
        <v>2019</v>
      </c>
      <c r="C2050" s="8" t="s">
        <v>10</v>
      </c>
      <c r="D2050" s="8" t="s">
        <v>33</v>
      </c>
      <c r="E2050" s="8" t="s">
        <v>42</v>
      </c>
      <c r="F2050" s="8">
        <v>312.61534458999995</v>
      </c>
      <c r="G2050" s="8">
        <v>40.602523777499641</v>
      </c>
      <c r="H2050" s="8">
        <v>5.2929618980429645E-2</v>
      </c>
      <c r="J2050" s="46" t="e">
        <f>+IF(A2050=#REF!,"si","no")</f>
        <v>#REF!</v>
      </c>
    </row>
    <row r="2051" spans="1:10" x14ac:dyDescent="0.2">
      <c r="A2051" s="8" t="s">
        <v>17</v>
      </c>
      <c r="B2051" s="8">
        <v>2019</v>
      </c>
      <c r="C2051" s="8" t="s">
        <v>10</v>
      </c>
      <c r="D2051" s="8" t="s">
        <v>33</v>
      </c>
      <c r="E2051" s="8" t="s">
        <v>40</v>
      </c>
      <c r="F2051" s="8">
        <v>4281.4629556300006</v>
      </c>
      <c r="G2051" s="8">
        <v>556.07699515339709</v>
      </c>
      <c r="H2051" s="8">
        <v>0.7249042852248051</v>
      </c>
      <c r="J2051" s="46" t="e">
        <f>+IF(A2051=#REF!,"si","no")</f>
        <v>#REF!</v>
      </c>
    </row>
    <row r="2052" spans="1:10" x14ac:dyDescent="0.2">
      <c r="A2052" s="8" t="s">
        <v>17</v>
      </c>
      <c r="B2052" s="8">
        <v>2020</v>
      </c>
      <c r="C2052" s="8" t="s">
        <v>10</v>
      </c>
      <c r="D2052" s="8" t="s">
        <v>33</v>
      </c>
      <c r="E2052" s="8" t="s">
        <v>34</v>
      </c>
      <c r="F2052" s="8">
        <v>0.44103142000000001</v>
      </c>
      <c r="G2052" s="8">
        <v>5.8882361961562511E-2</v>
      </c>
      <c r="H2052" s="8">
        <v>7.5853917452351673E-5</v>
      </c>
      <c r="J2052" s="46" t="e">
        <f>+IF(A2052=#REF!,"si","no")</f>
        <v>#REF!</v>
      </c>
    </row>
    <row r="2053" spans="1:10" x14ac:dyDescent="0.2">
      <c r="A2053" s="8" t="s">
        <v>17</v>
      </c>
      <c r="B2053" s="8">
        <v>2020</v>
      </c>
      <c r="C2053" s="8" t="s">
        <v>10</v>
      </c>
      <c r="D2053" s="8" t="s">
        <v>33</v>
      </c>
      <c r="E2053" s="8" t="s">
        <v>35</v>
      </c>
      <c r="F2053" s="8">
        <v>3433.40020865</v>
      </c>
      <c r="G2053" s="8">
        <v>458.39526318699365</v>
      </c>
      <c r="H2053" s="8">
        <v>0.59051769147836242</v>
      </c>
      <c r="J2053" s="46" t="e">
        <f>+IF(A2053=#REF!,"si","no")</f>
        <v>#REF!</v>
      </c>
    </row>
    <row r="2054" spans="1:10" x14ac:dyDescent="0.2">
      <c r="A2054" s="8" t="s">
        <v>17</v>
      </c>
      <c r="B2054" s="8">
        <v>2020</v>
      </c>
      <c r="C2054" s="8" t="s">
        <v>10</v>
      </c>
      <c r="D2054" s="8" t="s">
        <v>33</v>
      </c>
      <c r="E2054" s="8" t="s">
        <v>36</v>
      </c>
      <c r="F2054" s="8">
        <v>0.11176597000000001</v>
      </c>
      <c r="G2054" s="8">
        <v>1.4921939803121367E-2</v>
      </c>
      <c r="H2054" s="8">
        <v>1.922286321995384E-5</v>
      </c>
      <c r="J2054" s="46" t="e">
        <f>+IF(A2054=#REF!,"si","no")</f>
        <v>#REF!</v>
      </c>
    </row>
    <row r="2055" spans="1:10" x14ac:dyDescent="0.2">
      <c r="A2055" s="8" t="s">
        <v>17</v>
      </c>
      <c r="B2055" s="8">
        <v>2020</v>
      </c>
      <c r="C2055" s="8" t="s">
        <v>10</v>
      </c>
      <c r="D2055" s="8" t="s">
        <v>33</v>
      </c>
      <c r="E2055" s="8" t="s">
        <v>42</v>
      </c>
      <c r="F2055" s="8">
        <v>51.446898079999997</v>
      </c>
      <c r="G2055" s="8">
        <v>6.8687053510749303</v>
      </c>
      <c r="H2055" s="8">
        <v>8.8484597313721308E-3</v>
      </c>
      <c r="J2055" s="46" t="e">
        <f>+IF(A2055=#REF!,"si","no")</f>
        <v>#REF!</v>
      </c>
    </row>
    <row r="2056" spans="1:10" x14ac:dyDescent="0.2">
      <c r="A2056" s="8" t="s">
        <v>17</v>
      </c>
      <c r="B2056" s="8">
        <v>2020</v>
      </c>
      <c r="C2056" s="8" t="s">
        <v>10</v>
      </c>
      <c r="D2056" s="8" t="s">
        <v>33</v>
      </c>
      <c r="E2056" s="8" t="s">
        <v>40</v>
      </c>
      <c r="F2056" s="8">
        <v>3485.39990412</v>
      </c>
      <c r="G2056" s="8">
        <v>465.33777283983329</v>
      </c>
      <c r="H2056" s="8">
        <v>0.59946122799040691</v>
      </c>
      <c r="J2056" s="46" t="e">
        <f>+IF(A2056=#REF!,"si","no")</f>
        <v>#REF!</v>
      </c>
    </row>
    <row r="2057" spans="1:10" x14ac:dyDescent="0.2">
      <c r="A2057" s="8" t="s">
        <v>17</v>
      </c>
      <c r="B2057" s="8">
        <v>2021</v>
      </c>
      <c r="C2057" s="8" t="s">
        <v>10</v>
      </c>
      <c r="D2057" s="8" t="s">
        <v>33</v>
      </c>
      <c r="E2057" s="8" t="s">
        <v>34</v>
      </c>
      <c r="F2057" s="8">
        <v>7.3691611399999992</v>
      </c>
      <c r="G2057" s="8">
        <v>0.95238894037691268</v>
      </c>
      <c r="H2057" s="8">
        <v>1.1076093089304221E-3</v>
      </c>
      <c r="J2057" s="46" t="e">
        <f>+IF(A2057=#REF!,"si","no")</f>
        <v>#REF!</v>
      </c>
    </row>
    <row r="2058" spans="1:10" x14ac:dyDescent="0.2">
      <c r="A2058" s="8" t="s">
        <v>17</v>
      </c>
      <c r="B2058" s="8">
        <v>2021</v>
      </c>
      <c r="C2058" s="8" t="s">
        <v>10</v>
      </c>
      <c r="D2058" s="8" t="s">
        <v>33</v>
      </c>
      <c r="E2058" s="8" t="s">
        <v>35</v>
      </c>
      <c r="F2058" s="8">
        <v>4241.7153306</v>
      </c>
      <c r="G2058" s="8">
        <v>548.19845737430023</v>
      </c>
      <c r="H2058" s="8">
        <v>0.63754385292291793</v>
      </c>
      <c r="J2058" s="46" t="e">
        <f>+IF(A2058=#REF!,"si","no")</f>
        <v>#REF!</v>
      </c>
    </row>
    <row r="2059" spans="1:10" x14ac:dyDescent="0.2">
      <c r="A2059" s="8" t="s">
        <v>17</v>
      </c>
      <c r="B2059" s="8">
        <v>2021</v>
      </c>
      <c r="C2059" s="8" t="s">
        <v>10</v>
      </c>
      <c r="D2059" s="8" t="s">
        <v>33</v>
      </c>
      <c r="E2059" s="8" t="s">
        <v>36</v>
      </c>
      <c r="F2059" s="8">
        <v>0</v>
      </c>
      <c r="G2059" s="8">
        <v>0</v>
      </c>
      <c r="H2059" s="8">
        <v>0</v>
      </c>
      <c r="J2059" s="46" t="e">
        <f>+IF(A2059=#REF!,"si","no")</f>
        <v>#REF!</v>
      </c>
    </row>
    <row r="2060" spans="1:10" x14ac:dyDescent="0.2">
      <c r="A2060" s="8" t="s">
        <v>17</v>
      </c>
      <c r="B2060" s="8">
        <v>2021</v>
      </c>
      <c r="C2060" s="8" t="s">
        <v>10</v>
      </c>
      <c r="D2060" s="8" t="s">
        <v>33</v>
      </c>
      <c r="E2060" s="8" t="s">
        <v>42</v>
      </c>
      <c r="F2060" s="8">
        <v>27.53060894</v>
      </c>
      <c r="G2060" s="8">
        <v>3.5580504996662023</v>
      </c>
      <c r="H2060" s="8">
        <v>4.1379416412743964E-3</v>
      </c>
      <c r="J2060" s="46" t="e">
        <f>+IF(A2060=#REF!,"si","no")</f>
        <v>#REF!</v>
      </c>
    </row>
    <row r="2061" spans="1:10" x14ac:dyDescent="0.2">
      <c r="A2061" s="8" t="s">
        <v>17</v>
      </c>
      <c r="B2061" s="8">
        <v>2021</v>
      </c>
      <c r="C2061" s="8" t="s">
        <v>10</v>
      </c>
      <c r="D2061" s="8" t="s">
        <v>33</v>
      </c>
      <c r="E2061" s="8" t="s">
        <v>40</v>
      </c>
      <c r="F2061" s="8">
        <v>4276.6151006800001</v>
      </c>
      <c r="G2061" s="8">
        <v>552.70889681434346</v>
      </c>
      <c r="H2061" s="8">
        <v>0.64278940387312289</v>
      </c>
      <c r="J2061" s="46" t="e">
        <f>+IF(A2061=#REF!,"si","no")</f>
        <v>#REF!</v>
      </c>
    </row>
    <row r="2062" spans="1:10" x14ac:dyDescent="0.2">
      <c r="A2062" s="8" t="s">
        <v>17</v>
      </c>
      <c r="B2062" s="8">
        <v>2022</v>
      </c>
      <c r="C2062" s="8" t="s">
        <v>10</v>
      </c>
      <c r="D2062" s="8" t="s">
        <v>33</v>
      </c>
      <c r="E2062" s="8" t="s">
        <v>34</v>
      </c>
      <c r="F2062" s="8">
        <v>27.903112640000003</v>
      </c>
      <c r="G2062" s="8">
        <v>3.5991493946807407</v>
      </c>
      <c r="H2062" s="8">
        <v>3.7644778788806428E-3</v>
      </c>
      <c r="J2062" s="46" t="e">
        <f>+IF(A2062=#REF!,"si","no")</f>
        <v>#REF!</v>
      </c>
    </row>
    <row r="2063" spans="1:10" x14ac:dyDescent="0.2">
      <c r="A2063" s="8" t="s">
        <v>17</v>
      </c>
      <c r="B2063" s="8">
        <v>2022</v>
      </c>
      <c r="C2063" s="8" t="s">
        <v>10</v>
      </c>
      <c r="D2063" s="8" t="s">
        <v>33</v>
      </c>
      <c r="E2063" s="8" t="s">
        <v>35</v>
      </c>
      <c r="F2063" s="8">
        <v>3954.7568873599998</v>
      </c>
      <c r="G2063" s="8">
        <v>510.11372963626587</v>
      </c>
      <c r="H2063" s="8">
        <v>0.5335460244487471</v>
      </c>
      <c r="J2063" s="46" t="e">
        <f>+IF(A2063=#REF!,"si","no")</f>
        <v>#REF!</v>
      </c>
    </row>
    <row r="2064" spans="1:10" x14ac:dyDescent="0.2">
      <c r="A2064" s="8" t="s">
        <v>17</v>
      </c>
      <c r="B2064" s="8">
        <v>2022</v>
      </c>
      <c r="C2064" s="8" t="s">
        <v>10</v>
      </c>
      <c r="D2064" s="8" t="s">
        <v>33</v>
      </c>
      <c r="E2064" s="8" t="s">
        <v>36</v>
      </c>
      <c r="F2064" s="8">
        <v>0</v>
      </c>
      <c r="G2064" s="8">
        <v>0</v>
      </c>
      <c r="H2064" s="8">
        <v>0</v>
      </c>
      <c r="J2064" s="46" t="e">
        <f>+IF(A2064=#REF!,"si","no")</f>
        <v>#REF!</v>
      </c>
    </row>
    <row r="2065" spans="1:10" x14ac:dyDescent="0.2">
      <c r="A2065" s="8" t="s">
        <v>17</v>
      </c>
      <c r="B2065" s="8">
        <v>2022</v>
      </c>
      <c r="C2065" s="8" t="s">
        <v>10</v>
      </c>
      <c r="D2065" s="8" t="s">
        <v>33</v>
      </c>
      <c r="E2065" s="8" t="s">
        <v>42</v>
      </c>
      <c r="F2065" s="8">
        <v>51.51</v>
      </c>
      <c r="G2065" s="8">
        <v>6.6441399463886093</v>
      </c>
      <c r="H2065" s="8">
        <v>6.9493413886437972E-3</v>
      </c>
      <c r="J2065" s="46" t="e">
        <f>+IF(A2065=#REF!,"si","no")</f>
        <v>#REF!</v>
      </c>
    </row>
    <row r="2066" spans="1:10" x14ac:dyDescent="0.2">
      <c r="A2066" s="8" t="s">
        <v>17</v>
      </c>
      <c r="B2066" s="8">
        <v>2022</v>
      </c>
      <c r="C2066" s="8" t="s">
        <v>10</v>
      </c>
      <c r="D2066" s="8" t="s">
        <v>33</v>
      </c>
      <c r="E2066" s="8" t="s">
        <v>40</v>
      </c>
      <c r="F2066" s="8">
        <v>4034.17</v>
      </c>
      <c r="G2066" s="8">
        <v>520.3570189773352</v>
      </c>
      <c r="H2066" s="8">
        <v>0.54425984371627156</v>
      </c>
      <c r="J2066" s="46" t="e">
        <f>+IF(A2066=#REF!,"si","no")</f>
        <v>#REF!</v>
      </c>
    </row>
    <row r="2067" spans="1:10" x14ac:dyDescent="0.2">
      <c r="A2067" s="8" t="s">
        <v>17</v>
      </c>
      <c r="B2067" s="8">
        <v>2023</v>
      </c>
      <c r="C2067" s="8" t="s">
        <v>10</v>
      </c>
      <c r="D2067" s="8" t="s">
        <v>33</v>
      </c>
      <c r="E2067" s="8" t="s">
        <v>34</v>
      </c>
      <c r="F2067" s="8">
        <v>111.97453954000001</v>
      </c>
      <c r="G2067" s="8">
        <v>14.293900783265114</v>
      </c>
      <c r="H2067" s="8">
        <v>1.3664424862136967E-2</v>
      </c>
      <c r="J2067" s="46" t="e">
        <f>+IF(A2067=#REF!,"si","no")</f>
        <v>#REF!</v>
      </c>
    </row>
    <row r="2068" spans="1:10" x14ac:dyDescent="0.2">
      <c r="A2068" s="8" t="s">
        <v>17</v>
      </c>
      <c r="B2068" s="8">
        <v>2023</v>
      </c>
      <c r="C2068" s="8" t="s">
        <v>10</v>
      </c>
      <c r="D2068" s="8" t="s">
        <v>33</v>
      </c>
      <c r="E2068" s="8" t="s">
        <v>35</v>
      </c>
      <c r="F2068" s="8">
        <v>4392.0978425699996</v>
      </c>
      <c r="G2068" s="8">
        <v>560.66504984074277</v>
      </c>
      <c r="H2068" s="8">
        <v>0.53597443850628779</v>
      </c>
      <c r="J2068" s="46" t="e">
        <f>+IF(A2068=#REF!,"si","no")</f>
        <v>#REF!</v>
      </c>
    </row>
    <row r="2069" spans="1:10" x14ac:dyDescent="0.2">
      <c r="A2069" s="8" t="s">
        <v>17</v>
      </c>
      <c r="B2069" s="8">
        <v>2023</v>
      </c>
      <c r="C2069" s="8" t="s">
        <v>10</v>
      </c>
      <c r="D2069" s="8" t="s">
        <v>33</v>
      </c>
      <c r="E2069" s="8" t="s">
        <v>36</v>
      </c>
      <c r="F2069" s="8">
        <v>0</v>
      </c>
      <c r="G2069" s="8">
        <v>0</v>
      </c>
      <c r="H2069" s="8">
        <v>0</v>
      </c>
      <c r="J2069" s="46" t="e">
        <f>+IF(A2069=#REF!,"si","no")</f>
        <v>#REF!</v>
      </c>
    </row>
    <row r="2070" spans="1:10" x14ac:dyDescent="0.2">
      <c r="A2070" s="8" t="s">
        <v>17</v>
      </c>
      <c r="B2070" s="8">
        <v>2023</v>
      </c>
      <c r="C2070" s="8" t="s">
        <v>10</v>
      </c>
      <c r="D2070" s="8" t="s">
        <v>33</v>
      </c>
      <c r="E2070" s="8" t="s">
        <v>42</v>
      </c>
      <c r="F2070" s="8">
        <v>103.1423614</v>
      </c>
      <c r="G2070" s="8">
        <v>13.166445572893966</v>
      </c>
      <c r="H2070" s="8">
        <v>1.2586620612538542E-2</v>
      </c>
      <c r="J2070" s="46" t="e">
        <f>+IF(A2070=#REF!,"si","no")</f>
        <v>#REF!</v>
      </c>
    </row>
    <row r="2071" spans="1:10" x14ac:dyDescent="0.2">
      <c r="A2071" s="8" t="s">
        <v>17</v>
      </c>
      <c r="B2071" s="8">
        <v>2023</v>
      </c>
      <c r="C2071" s="8" t="s">
        <v>10</v>
      </c>
      <c r="D2071" s="8" t="s">
        <v>33</v>
      </c>
      <c r="E2071" s="8" t="s">
        <v>40</v>
      </c>
      <c r="F2071" s="8">
        <v>4607.2147435099996</v>
      </c>
      <c r="G2071" s="8">
        <v>588.12539619690187</v>
      </c>
      <c r="H2071" s="8">
        <v>0.56222548398096339</v>
      </c>
      <c r="J2071" s="46" t="e">
        <f>+IF(A2071=#REF!,"si","no")</f>
        <v>#REF!</v>
      </c>
    </row>
    <row r="2072" spans="1:10" x14ac:dyDescent="0.2">
      <c r="A2072" s="8" t="s">
        <v>17</v>
      </c>
      <c r="B2072" s="8">
        <v>2008</v>
      </c>
      <c r="C2072" s="8" t="s">
        <v>10</v>
      </c>
      <c r="D2072" s="8" t="s">
        <v>37</v>
      </c>
      <c r="E2072" s="8" t="s">
        <v>40</v>
      </c>
      <c r="F2072" s="8">
        <v>9.5001670499999982</v>
      </c>
      <c r="G2072" s="8">
        <v>1.252987235321259</v>
      </c>
      <c r="H2072" s="8">
        <v>3.2532278633961675E-3</v>
      </c>
      <c r="J2072" s="46" t="e">
        <f>+IF(A2072=#REF!,"si","no")</f>
        <v>#REF!</v>
      </c>
    </row>
    <row r="2073" spans="1:10" x14ac:dyDescent="0.2">
      <c r="A2073" s="8" t="s">
        <v>17</v>
      </c>
      <c r="B2073" s="8">
        <v>2009</v>
      </c>
      <c r="C2073" s="8" t="s">
        <v>10</v>
      </c>
      <c r="D2073" s="8" t="s">
        <v>37</v>
      </c>
      <c r="E2073" s="8" t="s">
        <v>40</v>
      </c>
      <c r="F2073" s="8">
        <v>1.43251324</v>
      </c>
      <c r="G2073" s="8">
        <v>0.17591096943796267</v>
      </c>
      <c r="H2073" s="8">
        <v>4.7370686867775902E-4</v>
      </c>
      <c r="J2073" s="46" t="e">
        <f>+IF(A2073=#REF!,"si","no")</f>
        <v>#REF!</v>
      </c>
    </row>
    <row r="2074" spans="1:10" x14ac:dyDescent="0.2">
      <c r="A2074" s="8" t="s">
        <v>17</v>
      </c>
      <c r="B2074" s="8">
        <v>2010</v>
      </c>
      <c r="C2074" s="8" t="s">
        <v>10</v>
      </c>
      <c r="D2074" s="8" t="s">
        <v>37</v>
      </c>
      <c r="E2074" s="8" t="s">
        <v>40</v>
      </c>
      <c r="F2074" s="8">
        <v>9.650871050000001</v>
      </c>
      <c r="G2074" s="8">
        <v>1.1973828424881654</v>
      </c>
      <c r="H2074" s="8">
        <v>2.9432652252710323E-3</v>
      </c>
      <c r="J2074" s="46" t="e">
        <f>+IF(A2074=#REF!,"si","no")</f>
        <v>#REF!</v>
      </c>
    </row>
    <row r="2075" spans="1:10" x14ac:dyDescent="0.2">
      <c r="A2075" s="8" t="s">
        <v>17</v>
      </c>
      <c r="B2075" s="8">
        <v>2011</v>
      </c>
      <c r="C2075" s="8" t="s">
        <v>10</v>
      </c>
      <c r="D2075" s="8" t="s">
        <v>37</v>
      </c>
      <c r="E2075" s="8" t="s">
        <v>40</v>
      </c>
      <c r="F2075" s="8">
        <v>31.135096949999998</v>
      </c>
      <c r="G2075" s="8">
        <v>3.9980620998470213</v>
      </c>
      <c r="H2075" s="8">
        <v>8.5249419708143606E-3</v>
      </c>
      <c r="J2075" s="46" t="e">
        <f>+IF(A2075=#REF!,"si","no")</f>
        <v>#REF!</v>
      </c>
    </row>
    <row r="2076" spans="1:10" x14ac:dyDescent="0.2">
      <c r="A2076" s="8" t="s">
        <v>17</v>
      </c>
      <c r="B2076" s="8">
        <v>2012</v>
      </c>
      <c r="C2076" s="8" t="s">
        <v>10</v>
      </c>
      <c r="D2076" s="8" t="s">
        <v>37</v>
      </c>
      <c r="E2076" s="8" t="s">
        <v>40</v>
      </c>
      <c r="F2076" s="8">
        <v>0.28906892000000006</v>
      </c>
      <c r="G2076" s="8">
        <v>3.6898316472276822E-2</v>
      </c>
      <c r="H2076" s="8">
        <v>7.4408621196166199E-5</v>
      </c>
      <c r="J2076" s="46" t="e">
        <f>+IF(A2076=#REF!,"si","no")</f>
        <v>#REF!</v>
      </c>
    </row>
    <row r="2077" spans="1:10" x14ac:dyDescent="0.2">
      <c r="A2077" s="8" t="s">
        <v>17</v>
      </c>
      <c r="B2077" s="8">
        <v>2013</v>
      </c>
      <c r="C2077" s="8" t="s">
        <v>10</v>
      </c>
      <c r="D2077" s="8" t="s">
        <v>37</v>
      </c>
      <c r="E2077" s="8" t="s">
        <v>40</v>
      </c>
      <c r="F2077" s="8">
        <v>0.34843035</v>
      </c>
      <c r="G2077" s="8">
        <v>4.4329882170800271E-2</v>
      </c>
      <c r="H2077" s="8">
        <v>8.364689323760372E-5</v>
      </c>
      <c r="J2077" s="46" t="e">
        <f>+IF(A2077=#REF!,"si","no")</f>
        <v>#REF!</v>
      </c>
    </row>
    <row r="2078" spans="1:10" x14ac:dyDescent="0.2">
      <c r="A2078" s="8" t="s">
        <v>17</v>
      </c>
      <c r="B2078" s="8">
        <v>2014</v>
      </c>
      <c r="C2078" s="8" t="s">
        <v>10</v>
      </c>
      <c r="D2078" s="8" t="s">
        <v>37</v>
      </c>
      <c r="E2078" s="8" t="s">
        <v>40</v>
      </c>
      <c r="F2078" s="8">
        <v>1.7649038600000002</v>
      </c>
      <c r="G2078" s="8">
        <v>0.22818123060223974</v>
      </c>
      <c r="H2078" s="8">
        <v>3.9442134610938838E-4</v>
      </c>
      <c r="J2078" s="46" t="e">
        <f>+IF(A2078=#REF!,"si","no")</f>
        <v>#REF!</v>
      </c>
    </row>
    <row r="2079" spans="1:10" x14ac:dyDescent="0.2">
      <c r="A2079" s="8" t="s">
        <v>17</v>
      </c>
      <c r="B2079" s="8">
        <v>2015</v>
      </c>
      <c r="C2079" s="8" t="s">
        <v>10</v>
      </c>
      <c r="D2079" s="8" t="s">
        <v>37</v>
      </c>
      <c r="E2079" s="8" t="s">
        <v>40</v>
      </c>
      <c r="F2079" s="8">
        <v>6.8944000000000005E-2</v>
      </c>
      <c r="G2079" s="8">
        <v>9.0030990388122317E-3</v>
      </c>
      <c r="H2079" s="8">
        <v>1.4477679322940018E-5</v>
      </c>
      <c r="J2079" s="46" t="e">
        <f>+IF(A2079=#REF!,"si","no")</f>
        <v>#REF!</v>
      </c>
    </row>
    <row r="2080" spans="1:10" x14ac:dyDescent="0.2">
      <c r="A2080" s="8" t="s">
        <v>17</v>
      </c>
      <c r="B2080" s="8">
        <v>2016</v>
      </c>
      <c r="C2080" s="8" t="s">
        <v>10</v>
      </c>
      <c r="D2080" s="8" t="s">
        <v>37</v>
      </c>
      <c r="E2080" s="8" t="s">
        <v>40</v>
      </c>
      <c r="F2080" s="8">
        <v>6.8944000000000005E-2</v>
      </c>
      <c r="G2080" s="8">
        <v>9.067840791171209E-3</v>
      </c>
      <c r="H2080" s="8">
        <v>1.3728044927358567E-5</v>
      </c>
      <c r="J2080" s="46" t="e">
        <f>+IF(A2080=#REF!,"si","no")</f>
        <v>#REF!</v>
      </c>
    </row>
    <row r="2081" spans="1:13" x14ac:dyDescent="0.2">
      <c r="A2081" s="8" t="s">
        <v>17</v>
      </c>
      <c r="B2081" s="8">
        <v>2017</v>
      </c>
      <c r="C2081" s="8" t="s">
        <v>10</v>
      </c>
      <c r="D2081" s="8" t="s">
        <v>37</v>
      </c>
      <c r="E2081" s="8" t="s">
        <v>40</v>
      </c>
      <c r="F2081" s="8">
        <v>6.8944000000000005E-2</v>
      </c>
      <c r="G2081" s="8">
        <v>9.3784545303141897E-3</v>
      </c>
      <c r="H2081" s="8">
        <v>1.309620985604731E-5</v>
      </c>
      <c r="J2081" s="46" t="e">
        <f>+IF(A2081=#REF!,"si","no")</f>
        <v>#REF!</v>
      </c>
    </row>
    <row r="2082" spans="1:13" x14ac:dyDescent="0.2">
      <c r="A2082" s="8" t="s">
        <v>17</v>
      </c>
      <c r="B2082" s="8">
        <v>2018</v>
      </c>
      <c r="C2082" s="8" t="s">
        <v>10</v>
      </c>
      <c r="D2082" s="8" t="s">
        <v>37</v>
      </c>
      <c r="E2082" s="8" t="s">
        <v>40</v>
      </c>
      <c r="F2082" s="8">
        <v>1.16496577</v>
      </c>
      <c r="G2082" s="8">
        <v>0.15486828222625276</v>
      </c>
      <c r="H2082" s="8">
        <v>2.1180453449059944E-4</v>
      </c>
      <c r="J2082" s="46" t="e">
        <f>+IF(A2082=#REF!,"si","no")</f>
        <v>#REF!</v>
      </c>
    </row>
    <row r="2083" spans="1:13" x14ac:dyDescent="0.2">
      <c r="A2083" s="8" t="s">
        <v>17</v>
      </c>
      <c r="B2083" s="8">
        <v>2019</v>
      </c>
      <c r="C2083" s="8" t="s">
        <v>10</v>
      </c>
      <c r="D2083" s="8" t="s">
        <v>37</v>
      </c>
      <c r="E2083" s="8" t="s">
        <v>40</v>
      </c>
      <c r="F2083" s="8">
        <v>0.81260076000000003</v>
      </c>
      <c r="G2083" s="8">
        <v>0.10554069801911346</v>
      </c>
      <c r="H2083" s="8">
        <v>1.3758329318868436E-4</v>
      </c>
      <c r="J2083" s="46" t="e">
        <f>+IF(A2083=#REF!,"si","no")</f>
        <v>#REF!</v>
      </c>
    </row>
    <row r="2084" spans="1:13" x14ac:dyDescent="0.2">
      <c r="A2084" s="8" t="s">
        <v>17</v>
      </c>
      <c r="B2084" s="8">
        <v>2020</v>
      </c>
      <c r="C2084" s="8" t="s">
        <v>10</v>
      </c>
      <c r="D2084" s="8" t="s">
        <v>37</v>
      </c>
      <c r="E2084" s="8" t="s">
        <v>40</v>
      </c>
      <c r="F2084" s="8">
        <v>0.99484660000000003</v>
      </c>
      <c r="G2084" s="8">
        <v>0.13282254946241653</v>
      </c>
      <c r="H2084" s="8">
        <v>1.7110574995802508E-4</v>
      </c>
      <c r="J2084" s="46" t="e">
        <f>+IF(A2084=#REF!,"si","no")</f>
        <v>#REF!</v>
      </c>
    </row>
    <row r="2085" spans="1:13" x14ac:dyDescent="0.2">
      <c r="A2085" s="8" t="s">
        <v>17</v>
      </c>
      <c r="B2085" s="8">
        <v>2021</v>
      </c>
      <c r="C2085" s="8" t="s">
        <v>10</v>
      </c>
      <c r="D2085" s="8" t="s">
        <v>37</v>
      </c>
      <c r="E2085" s="8" t="s">
        <v>40</v>
      </c>
      <c r="F2085" s="8">
        <v>2.2696092399999999</v>
      </c>
      <c r="G2085" s="8">
        <v>0.2933238530258615</v>
      </c>
      <c r="H2085" s="8">
        <v>3.4112978045944866E-4</v>
      </c>
      <c r="J2085" s="46" t="e">
        <f>+IF(A2085=#REF!,"si","no")</f>
        <v>#REF!</v>
      </c>
    </row>
    <row r="2086" spans="1:13" x14ac:dyDescent="0.2">
      <c r="A2086" s="8" t="s">
        <v>17</v>
      </c>
      <c r="B2086" s="8">
        <v>2022</v>
      </c>
      <c r="C2086" s="8" t="s">
        <v>10</v>
      </c>
      <c r="D2086" s="8" t="s">
        <v>37</v>
      </c>
      <c r="E2086" s="8" t="s">
        <v>40</v>
      </c>
      <c r="F2086" s="8">
        <v>0</v>
      </c>
      <c r="G2086" s="8">
        <v>0</v>
      </c>
      <c r="H2086" s="8">
        <v>0</v>
      </c>
      <c r="J2086" s="46" t="e">
        <f>+IF(A2086=#REF!,"si","no")</f>
        <v>#REF!</v>
      </c>
    </row>
    <row r="2087" spans="1:13" x14ac:dyDescent="0.2">
      <c r="A2087" s="8" t="s">
        <v>17</v>
      </c>
      <c r="B2087" s="8">
        <v>2023</v>
      </c>
      <c r="C2087" s="8" t="s">
        <v>10</v>
      </c>
      <c r="D2087" s="8" t="s">
        <v>37</v>
      </c>
      <c r="E2087" s="8" t="s">
        <v>40</v>
      </c>
      <c r="F2087" s="8">
        <v>0</v>
      </c>
      <c r="G2087" s="8">
        <v>0</v>
      </c>
      <c r="H2087" s="8">
        <v>0</v>
      </c>
      <c r="J2087" s="46" t="e">
        <f>+IF(A2087=#REF!,"si","no")</f>
        <v>#REF!</v>
      </c>
    </row>
    <row r="2088" spans="1:13" x14ac:dyDescent="0.2">
      <c r="A2088" s="8" t="s">
        <v>18</v>
      </c>
      <c r="B2088" s="8">
        <v>2008</v>
      </c>
      <c r="C2088" s="8" t="s">
        <v>10</v>
      </c>
      <c r="D2088" s="8" t="s">
        <v>41</v>
      </c>
      <c r="E2088" s="8" t="s">
        <v>40</v>
      </c>
      <c r="F2088" s="15">
        <v>12902.721000000001</v>
      </c>
      <c r="G2088" s="15">
        <v>63.362519233917169</v>
      </c>
      <c r="H2088" s="26">
        <v>3.305304908187539</v>
      </c>
      <c r="J2088" s="46" t="e">
        <f>+IF(A2088=#REF!,"si","no")</f>
        <v>#REF!</v>
      </c>
    </row>
    <row r="2089" spans="1:13" x14ac:dyDescent="0.2">
      <c r="A2089" s="8" t="s">
        <v>18</v>
      </c>
      <c r="B2089" s="8">
        <v>2009</v>
      </c>
      <c r="C2089" s="8" t="s">
        <v>10</v>
      </c>
      <c r="D2089" s="8" t="s">
        <v>41</v>
      </c>
      <c r="E2089" s="8" t="s">
        <v>40</v>
      </c>
      <c r="F2089" s="15">
        <v>15060.037</v>
      </c>
      <c r="G2089" s="15">
        <v>73.84180926697718</v>
      </c>
      <c r="H2089" s="26">
        <v>3.5822517227353421</v>
      </c>
      <c r="J2089" s="46" t="e">
        <f>+IF(A2089=#REF!,"si","no")</f>
        <v>#REF!</v>
      </c>
    </row>
    <row r="2090" spans="1:13" x14ac:dyDescent="0.2">
      <c r="A2090" s="8" t="s">
        <v>18</v>
      </c>
      <c r="B2090" s="8">
        <v>2010</v>
      </c>
      <c r="C2090" s="8" t="s">
        <v>10</v>
      </c>
      <c r="D2090" s="8" t="s">
        <v>41</v>
      </c>
      <c r="E2090" s="8" t="s">
        <v>40</v>
      </c>
      <c r="F2090" s="15">
        <v>12995.694</v>
      </c>
      <c r="G2090" s="15">
        <v>63.8183063720776</v>
      </c>
      <c r="H2090" s="26">
        <v>2.8073910695383564</v>
      </c>
      <c r="J2090" s="46" t="e">
        <f>+IF(A2090=#REF!,"si","no")</f>
        <v>#REF!</v>
      </c>
    </row>
    <row r="2091" spans="1:13" x14ac:dyDescent="0.2">
      <c r="A2091" s="8" t="s">
        <v>18</v>
      </c>
      <c r="B2091" s="8">
        <v>2011</v>
      </c>
      <c r="C2091" s="8" t="s">
        <v>10</v>
      </c>
      <c r="D2091" s="8" t="s">
        <v>41</v>
      </c>
      <c r="E2091" s="8" t="s">
        <v>40</v>
      </c>
      <c r="F2091" s="15">
        <v>26271.82</v>
      </c>
      <c r="G2091" s="15">
        <v>128.77580372077634</v>
      </c>
      <c r="H2091" s="26">
        <v>4.9990139044900221</v>
      </c>
      <c r="J2091" s="46" t="e">
        <f>+IF(A2091=#REF!,"si","no")</f>
        <v>#REF!</v>
      </c>
      <c r="K2091" s="46" t="e">
        <f>+IF(F2091=#REF!,"si","no")</f>
        <v>#REF!</v>
      </c>
      <c r="L2091" s="46" t="e">
        <f>+IF(G2091=#REF!,"si","no")</f>
        <v>#REF!</v>
      </c>
      <c r="M2091" s="46" t="e">
        <f>+IF(H2091=#REF!,"si","no")</f>
        <v>#REF!</v>
      </c>
    </row>
    <row r="2092" spans="1:13" x14ac:dyDescent="0.2">
      <c r="A2092" s="8" t="s">
        <v>18</v>
      </c>
      <c r="B2092" s="8">
        <v>2012</v>
      </c>
      <c r="C2092" s="8" t="s">
        <v>10</v>
      </c>
      <c r="D2092" s="8" t="s">
        <v>41</v>
      </c>
      <c r="E2092" s="8" t="s">
        <v>40</v>
      </c>
      <c r="F2092" s="15">
        <v>23464.713000000003</v>
      </c>
      <c r="G2092" s="15">
        <v>115.76188011526831</v>
      </c>
      <c r="H2092" s="26">
        <v>4.0454090542643728</v>
      </c>
      <c r="J2092" s="46" t="e">
        <f>+IF(A2092=#REF!,"si","no")</f>
        <v>#REF!</v>
      </c>
      <c r="K2092" s="46" t="e">
        <f>+IF(F2092=#REF!,"si","no")</f>
        <v>#REF!</v>
      </c>
      <c r="L2092" s="46" t="e">
        <f>+IF(G2092=#REF!,"si","no")</f>
        <v>#REF!</v>
      </c>
      <c r="M2092" s="46" t="e">
        <f>+IF(H2092=#REF!,"si","no")</f>
        <v>#REF!</v>
      </c>
    </row>
    <row r="2093" spans="1:13" x14ac:dyDescent="0.2">
      <c r="A2093" s="8" t="s">
        <v>18</v>
      </c>
      <c r="B2093" s="8">
        <v>2013</v>
      </c>
      <c r="C2093" s="8" t="s">
        <v>10</v>
      </c>
      <c r="D2093" s="8" t="s">
        <v>41</v>
      </c>
      <c r="E2093" s="8" t="s">
        <v>40</v>
      </c>
      <c r="F2093" s="15">
        <v>17255.807000000001</v>
      </c>
      <c r="G2093" s="15">
        <v>82.713090062179944</v>
      </c>
      <c r="H2093" s="26">
        <v>2.7684678809924206</v>
      </c>
      <c r="J2093" s="46" t="e">
        <f>+IF(A2093=#REF!,"si","no")</f>
        <v>#REF!</v>
      </c>
      <c r="K2093" s="46" t="e">
        <f>+IF(F2093=#REF!,"si","no")</f>
        <v>#REF!</v>
      </c>
      <c r="L2093" s="46" t="e">
        <f>+IF(G2093=#REF!,"si","no")</f>
        <v>#REF!</v>
      </c>
      <c r="M2093" s="46" t="e">
        <f>+IF(H2093=#REF!,"si","no")</f>
        <v>#REF!</v>
      </c>
    </row>
    <row r="2094" spans="1:13" x14ac:dyDescent="0.2">
      <c r="A2094" s="8" t="s">
        <v>18</v>
      </c>
      <c r="B2094" s="8">
        <v>2014</v>
      </c>
      <c r="C2094" s="8" t="s">
        <v>10</v>
      </c>
      <c r="D2094" s="8" t="s">
        <v>41</v>
      </c>
      <c r="E2094" s="8" t="s">
        <v>40</v>
      </c>
      <c r="F2094" s="15">
        <v>13680.179</v>
      </c>
      <c r="G2094" s="15">
        <v>65.815617645471264</v>
      </c>
      <c r="H2094" s="26">
        <v>2.138506652988625</v>
      </c>
      <c r="J2094" s="46" t="e">
        <f>+IF(A2094=#REF!,"si","no")</f>
        <v>#REF!</v>
      </c>
      <c r="K2094" s="46" t="e">
        <f>+IF(F2094=#REF!,"si","no")</f>
        <v>#REF!</v>
      </c>
      <c r="L2094" s="46" t="e">
        <f>+IF(G2094=#REF!,"si","no")</f>
        <v>#REF!</v>
      </c>
      <c r="M2094" s="46" t="e">
        <f>+IF(H2094=#REF!,"si","no")</f>
        <v>#REF!</v>
      </c>
    </row>
    <row r="2095" spans="1:13" x14ac:dyDescent="0.2">
      <c r="A2095" s="8" t="s">
        <v>18</v>
      </c>
      <c r="B2095" s="8">
        <v>2015</v>
      </c>
      <c r="C2095" s="8" t="s">
        <v>10</v>
      </c>
      <c r="D2095" s="8" t="s">
        <v>41</v>
      </c>
      <c r="E2095" s="8" t="s">
        <v>40</v>
      </c>
      <c r="F2095" s="15">
        <v>6961.2640000000001</v>
      </c>
      <c r="G2095" s="15">
        <v>33.6331104758628</v>
      </c>
      <c r="H2095" s="26">
        <v>1.0519484711698222</v>
      </c>
      <c r="J2095" s="46" t="e">
        <f>+IF(A2095=#REF!,"si","no")</f>
        <v>#REF!</v>
      </c>
      <c r="K2095" s="46" t="e">
        <f>+IF(F2095=#REF!,"si","no")</f>
        <v>#REF!</v>
      </c>
      <c r="L2095" s="46" t="e">
        <f>+IF(G2095=#REF!,"si","no")</f>
        <v>#REF!</v>
      </c>
      <c r="M2095" s="46" t="e">
        <f>+IF(H2095=#REF!,"si","no")</f>
        <v>#REF!</v>
      </c>
    </row>
    <row r="2096" spans="1:13" x14ac:dyDescent="0.2">
      <c r="A2096" s="8" t="s">
        <v>18</v>
      </c>
      <c r="B2096" s="8">
        <v>2016</v>
      </c>
      <c r="C2096" s="8" t="s">
        <v>10</v>
      </c>
      <c r="D2096" s="8" t="s">
        <v>41</v>
      </c>
      <c r="E2096" s="8" t="s">
        <v>40</v>
      </c>
      <c r="F2096" s="15">
        <v>7062.8112951738876</v>
      </c>
      <c r="G2096" s="15">
        <v>34.086927100260098</v>
      </c>
      <c r="H2096" s="26">
        <v>0.97279370881818517</v>
      </c>
      <c r="J2096" s="46" t="e">
        <f>+IF(A2096=#REF!,"si","no")</f>
        <v>#REF!</v>
      </c>
      <c r="K2096" s="46" t="e">
        <f>+IF(F2096=#REF!,"si","no")</f>
        <v>#REF!</v>
      </c>
      <c r="L2096" s="46" t="e">
        <f>+IF(G2096=#REF!,"si","no")</f>
        <v>#REF!</v>
      </c>
      <c r="M2096" s="46" t="e">
        <f>+IF(H2096=#REF!,"si","no")</f>
        <v>#REF!</v>
      </c>
    </row>
    <row r="2097" spans="1:13" x14ac:dyDescent="0.2">
      <c r="A2097" s="8" t="s">
        <v>18</v>
      </c>
      <c r="B2097" s="8">
        <v>2017</v>
      </c>
      <c r="C2097" s="8" t="s">
        <v>10</v>
      </c>
      <c r="D2097" s="8" t="s">
        <v>41</v>
      </c>
      <c r="E2097" s="8" t="s">
        <v>40</v>
      </c>
      <c r="F2097" s="15">
        <v>10002.772046394541</v>
      </c>
      <c r="G2097" s="15">
        <v>48.294425373055844</v>
      </c>
      <c r="H2097" s="26">
        <v>1.3584143348819784</v>
      </c>
      <c r="J2097" s="46" t="e">
        <f>+IF(A2097=#REF!,"si","no")</f>
        <v>#REF!</v>
      </c>
      <c r="K2097" s="46" t="e">
        <f>+IF(F2097=#REF!,"si","no")</f>
        <v>#REF!</v>
      </c>
      <c r="L2097" s="46" t="e">
        <f>+IF(G2097=#REF!,"si","no")</f>
        <v>#REF!</v>
      </c>
      <c r="M2097" s="46" t="e">
        <f>+IF(H2097=#REF!,"si","no")</f>
        <v>#REF!</v>
      </c>
    </row>
    <row r="2098" spans="1:13" x14ac:dyDescent="0.2">
      <c r="A2098" s="8" t="s">
        <v>18</v>
      </c>
      <c r="B2098" s="8">
        <v>2018</v>
      </c>
      <c r="C2098" s="8" t="s">
        <v>10</v>
      </c>
      <c r="D2098" s="8" t="s">
        <v>41</v>
      </c>
      <c r="E2098" s="8" t="s">
        <v>40</v>
      </c>
      <c r="F2098" s="15">
        <v>11048.599967609873</v>
      </c>
      <c r="G2098" s="15">
        <v>53.147825322092352</v>
      </c>
      <c r="H2098" s="26">
        <v>1.1100214144129563</v>
      </c>
      <c r="J2098" s="46" t="e">
        <f>+IF(A2098=#REF!,"si","no")</f>
        <v>#REF!</v>
      </c>
      <c r="K2098" s="46" t="e">
        <f>+IF(F2098=#REF!,"si","no")</f>
        <v>#REF!</v>
      </c>
      <c r="L2098" s="46" t="e">
        <f>+IF(G2098=#REF!,"si","no")</f>
        <v>#REF!</v>
      </c>
      <c r="M2098" s="46" t="e">
        <f>+IF(H2098=#REF!,"si","no")</f>
        <v>#REF!</v>
      </c>
    </row>
    <row r="2099" spans="1:13" x14ac:dyDescent="0.2">
      <c r="A2099" s="8" t="s">
        <v>18</v>
      </c>
      <c r="B2099" s="8">
        <v>2019</v>
      </c>
      <c r="C2099" s="8" t="s">
        <v>10</v>
      </c>
      <c r="D2099" s="8" t="s">
        <v>41</v>
      </c>
      <c r="E2099" s="8" t="s">
        <v>40</v>
      </c>
      <c r="F2099" s="15">
        <v>13136.815241552027</v>
      </c>
      <c r="G2099" s="15">
        <v>63.156292742982984</v>
      </c>
      <c r="H2099" s="26">
        <v>1.2206473278504637</v>
      </c>
      <c r="J2099" s="46" t="e">
        <f>+IF(A2099=#REF!,"si","no")</f>
        <v>#REF!</v>
      </c>
      <c r="K2099" s="46" t="e">
        <f>+IF(F2099=#REF!,"si","no")</f>
        <v>#REF!</v>
      </c>
      <c r="L2099" s="46" t="e">
        <f>+IF(G2099=#REF!,"si","no")</f>
        <v>#REF!</v>
      </c>
      <c r="M2099" s="46" t="e">
        <f>+IF(H2099=#REF!,"si","no")</f>
        <v>#REF!</v>
      </c>
    </row>
    <row r="2100" spans="1:13" x14ac:dyDescent="0.2">
      <c r="A2100" s="8" t="s">
        <v>18</v>
      </c>
      <c r="B2100" s="8">
        <v>2020</v>
      </c>
      <c r="C2100" s="8" t="s">
        <v>10</v>
      </c>
      <c r="D2100" s="8" t="s">
        <v>41</v>
      </c>
      <c r="E2100" s="8" t="s">
        <v>40</v>
      </c>
      <c r="F2100" s="15">
        <v>21094.037930658389</v>
      </c>
      <c r="G2100" s="15">
        <v>100.9019678267705</v>
      </c>
      <c r="H2100" s="26">
        <v>1.8443057544648238</v>
      </c>
      <c r="J2100" s="46" t="e">
        <f>+IF(A2100=#REF!,"si","no")</f>
        <v>#REF!</v>
      </c>
      <c r="K2100" s="46" t="e">
        <f>+IF(F2100=#REF!,"si","no")</f>
        <v>#REF!</v>
      </c>
      <c r="L2100" s="46" t="e">
        <f>+IF(G2100=#REF!,"si","no")</f>
        <v>#REF!</v>
      </c>
      <c r="M2100" s="46" t="e">
        <f>+IF(H2100=#REF!,"si","no")</f>
        <v>#REF!</v>
      </c>
    </row>
    <row r="2101" spans="1:13" x14ac:dyDescent="0.2">
      <c r="A2101" s="8" t="s">
        <v>18</v>
      </c>
      <c r="B2101" s="8">
        <v>2021</v>
      </c>
      <c r="C2101" s="8" t="s">
        <v>10</v>
      </c>
      <c r="D2101" s="8" t="s">
        <v>41</v>
      </c>
      <c r="E2101" s="8" t="s">
        <v>40</v>
      </c>
      <c r="F2101" s="15">
        <v>14504.373251150348</v>
      </c>
      <c r="G2101" s="15">
        <v>69.992124665328902</v>
      </c>
      <c r="H2101" s="26">
        <v>0.9464790353661785</v>
      </c>
      <c r="J2101" s="46" t="e">
        <f>+IF(A2101=#REF!,"si","no")</f>
        <v>#REF!</v>
      </c>
      <c r="K2101" s="46" t="e">
        <f>+IF(F2101=#REF!,"si","no")</f>
        <v>#REF!</v>
      </c>
      <c r="L2101" s="46" t="e">
        <f>+IF(G2101=#REF!,"si","no")</f>
        <v>#REF!</v>
      </c>
      <c r="M2101" s="46" t="e">
        <f>+IF(H2101=#REF!,"si","no")</f>
        <v>#REF!</v>
      </c>
    </row>
    <row r="2102" spans="1:13" x14ac:dyDescent="0.2">
      <c r="A2102" s="8" t="s">
        <v>18</v>
      </c>
      <c r="B2102" s="8">
        <v>2008</v>
      </c>
      <c r="C2102" s="8" t="s">
        <v>10</v>
      </c>
      <c r="D2102" s="8" t="s">
        <v>25</v>
      </c>
      <c r="E2102" s="8" t="s">
        <v>26</v>
      </c>
      <c r="F2102" s="15">
        <v>300</v>
      </c>
      <c r="G2102" s="15">
        <v>1.4732362088721558</v>
      </c>
      <c r="H2102" s="26">
        <v>7.6851345732133688E-2</v>
      </c>
      <c r="J2102" s="46" t="e">
        <f>+IF(A2102=#REF!,"si","no")</f>
        <v>#REF!</v>
      </c>
      <c r="K2102" s="46" t="e">
        <f>+IF(F2102=#REF!,"si","no")</f>
        <v>#REF!</v>
      </c>
      <c r="L2102" s="46" t="e">
        <f>+IF(G2102=#REF!,"si","no")</f>
        <v>#REF!</v>
      </c>
      <c r="M2102" s="46" t="e">
        <f>+IF(H2102=#REF!,"si","no")</f>
        <v>#REF!</v>
      </c>
    </row>
    <row r="2103" spans="1:13" x14ac:dyDescent="0.2">
      <c r="A2103" s="8" t="s">
        <v>18</v>
      </c>
      <c r="B2103" s="8">
        <v>2008</v>
      </c>
      <c r="C2103" s="8" t="s">
        <v>10</v>
      </c>
      <c r="D2103" s="8" t="s">
        <v>25</v>
      </c>
      <c r="E2103" s="8" t="s">
        <v>27</v>
      </c>
      <c r="F2103" s="15"/>
      <c r="G2103" s="15"/>
      <c r="H2103" s="26"/>
      <c r="J2103" s="46" t="e">
        <f>+IF(A2103=#REF!,"si","no")</f>
        <v>#REF!</v>
      </c>
      <c r="K2103" s="46" t="e">
        <f>+IF(F2103=#REF!,"si","no")</f>
        <v>#REF!</v>
      </c>
      <c r="L2103" s="46" t="e">
        <f>+IF(G2103=#REF!,"si","no")</f>
        <v>#REF!</v>
      </c>
      <c r="M2103" s="46" t="e">
        <f>+IF(H2103=#REF!,"si","no")</f>
        <v>#REF!</v>
      </c>
    </row>
    <row r="2104" spans="1:13" x14ac:dyDescent="0.2">
      <c r="A2104" s="8" t="s">
        <v>18</v>
      </c>
      <c r="B2104" s="8">
        <v>2008</v>
      </c>
      <c r="C2104" s="8" t="s">
        <v>10</v>
      </c>
      <c r="D2104" s="8" t="s">
        <v>25</v>
      </c>
      <c r="E2104" s="8" t="s">
        <v>28</v>
      </c>
      <c r="F2104" s="15"/>
      <c r="G2104" s="15"/>
      <c r="H2104" s="26"/>
      <c r="J2104" s="46" t="e">
        <f>+IF(A2104=#REF!,"si","no")</f>
        <v>#REF!</v>
      </c>
      <c r="K2104" s="46" t="e">
        <f>+IF(F2104=#REF!,"si","no")</f>
        <v>#REF!</v>
      </c>
      <c r="L2104" s="46" t="e">
        <f>+IF(G2104=#REF!,"si","no")</f>
        <v>#REF!</v>
      </c>
      <c r="M2104" s="46" t="e">
        <f>+IF(H2104=#REF!,"si","no")</f>
        <v>#REF!</v>
      </c>
    </row>
    <row r="2105" spans="1:13" x14ac:dyDescent="0.2">
      <c r="A2105" s="8" t="s">
        <v>18</v>
      </c>
      <c r="B2105" s="8">
        <v>2008</v>
      </c>
      <c r="C2105" s="8" t="s">
        <v>10</v>
      </c>
      <c r="D2105" s="8" t="s">
        <v>25</v>
      </c>
      <c r="E2105" s="8" t="s">
        <v>40</v>
      </c>
      <c r="F2105" s="15">
        <v>300</v>
      </c>
      <c r="G2105" s="15">
        <v>1.4732362088721558</v>
      </c>
      <c r="H2105" s="26">
        <v>7.6851345732133688E-2</v>
      </c>
      <c r="J2105" s="46" t="e">
        <f>+IF(A2105=#REF!,"si","no")</f>
        <v>#REF!</v>
      </c>
    </row>
    <row r="2106" spans="1:13" x14ac:dyDescent="0.2">
      <c r="A2106" s="8" t="s">
        <v>18</v>
      </c>
      <c r="B2106" s="8">
        <v>2009</v>
      </c>
      <c r="C2106" s="8" t="s">
        <v>10</v>
      </c>
      <c r="D2106" s="8" t="s">
        <v>25</v>
      </c>
      <c r="E2106" s="8" t="s">
        <v>26</v>
      </c>
      <c r="F2106" s="15">
        <v>1960</v>
      </c>
      <c r="G2106" s="15">
        <v>9.610198578082862</v>
      </c>
      <c r="H2106" s="26">
        <v>0.46621488224506163</v>
      </c>
      <c r="J2106" s="46" t="e">
        <f>+IF(A2106=#REF!,"si","no")</f>
        <v>#REF!</v>
      </c>
    </row>
    <row r="2107" spans="1:13" x14ac:dyDescent="0.2">
      <c r="A2107" s="8" t="s">
        <v>18</v>
      </c>
      <c r="B2107" s="8">
        <v>2009</v>
      </c>
      <c r="C2107" s="8" t="s">
        <v>10</v>
      </c>
      <c r="D2107" s="8" t="s">
        <v>25</v>
      </c>
      <c r="E2107" s="8" t="s">
        <v>27</v>
      </c>
      <c r="F2107" s="15"/>
      <c r="G2107" s="15"/>
      <c r="H2107" s="26"/>
      <c r="J2107" s="46" t="e">
        <f>+IF(A2107=#REF!,"si","no")</f>
        <v>#REF!</v>
      </c>
    </row>
    <row r="2108" spans="1:13" x14ac:dyDescent="0.2">
      <c r="A2108" s="8" t="s">
        <v>18</v>
      </c>
      <c r="B2108" s="8">
        <v>2009</v>
      </c>
      <c r="C2108" s="8" t="s">
        <v>10</v>
      </c>
      <c r="D2108" s="8" t="s">
        <v>25</v>
      </c>
      <c r="E2108" s="8" t="s">
        <v>28</v>
      </c>
      <c r="F2108" s="15"/>
      <c r="G2108" s="15"/>
      <c r="H2108" s="26"/>
      <c r="J2108" s="46" t="e">
        <f>+IF(A2108=#REF!,"si","no")</f>
        <v>#REF!</v>
      </c>
    </row>
    <row r="2109" spans="1:13" x14ac:dyDescent="0.2">
      <c r="A2109" s="8" t="s">
        <v>18</v>
      </c>
      <c r="B2109" s="8">
        <v>2009</v>
      </c>
      <c r="C2109" s="8" t="s">
        <v>10</v>
      </c>
      <c r="D2109" s="8" t="s">
        <v>25</v>
      </c>
      <c r="E2109" s="8" t="s">
        <v>40</v>
      </c>
      <c r="F2109" s="15">
        <v>1960</v>
      </c>
      <c r="G2109" s="15">
        <v>9.610198578082862</v>
      </c>
      <c r="H2109" s="26">
        <v>0.46621488224506163</v>
      </c>
      <c r="J2109" s="46" t="e">
        <f>+IF(A2109=#REF!,"si","no")</f>
        <v>#REF!</v>
      </c>
    </row>
    <row r="2110" spans="1:13" x14ac:dyDescent="0.2">
      <c r="A2110" s="8" t="s">
        <v>18</v>
      </c>
      <c r="B2110" s="8">
        <v>2010</v>
      </c>
      <c r="C2110" s="8" t="s">
        <v>10</v>
      </c>
      <c r="D2110" s="8" t="s">
        <v>25</v>
      </c>
      <c r="E2110" s="8" t="s">
        <v>26</v>
      </c>
      <c r="F2110" s="15">
        <v>3960</v>
      </c>
      <c r="G2110" s="15">
        <v>19.446479213301522</v>
      </c>
      <c r="H2110" s="26">
        <v>0.85545786437968541</v>
      </c>
      <c r="J2110" s="46" t="e">
        <f>+IF(A2110=#REF!,"si","no")</f>
        <v>#REF!</v>
      </c>
    </row>
    <row r="2111" spans="1:13" x14ac:dyDescent="0.2">
      <c r="A2111" s="8" t="s">
        <v>18</v>
      </c>
      <c r="B2111" s="8">
        <v>2010</v>
      </c>
      <c r="C2111" s="8" t="s">
        <v>10</v>
      </c>
      <c r="D2111" s="8" t="s">
        <v>25</v>
      </c>
      <c r="E2111" s="8" t="s">
        <v>27</v>
      </c>
      <c r="F2111" s="15"/>
      <c r="G2111" s="15"/>
      <c r="H2111" s="26"/>
      <c r="J2111" s="46" t="e">
        <f>+IF(A2111=#REF!,"si","no")</f>
        <v>#REF!</v>
      </c>
    </row>
    <row r="2112" spans="1:13" x14ac:dyDescent="0.2">
      <c r="A2112" s="8" t="s">
        <v>18</v>
      </c>
      <c r="B2112" s="8">
        <v>2010</v>
      </c>
      <c r="C2112" s="8" t="s">
        <v>10</v>
      </c>
      <c r="D2112" s="8" t="s">
        <v>25</v>
      </c>
      <c r="E2112" s="8" t="s">
        <v>28</v>
      </c>
      <c r="F2112" s="15"/>
      <c r="G2112" s="15"/>
      <c r="H2112" s="26"/>
      <c r="J2112" s="46" t="e">
        <f>+IF(A2112=#REF!,"si","no")</f>
        <v>#REF!</v>
      </c>
    </row>
    <row r="2113" spans="1:10" x14ac:dyDescent="0.2">
      <c r="A2113" s="8" t="s">
        <v>18</v>
      </c>
      <c r="B2113" s="8">
        <v>2010</v>
      </c>
      <c r="C2113" s="8" t="s">
        <v>10</v>
      </c>
      <c r="D2113" s="8" t="s">
        <v>25</v>
      </c>
      <c r="E2113" s="8" t="s">
        <v>40</v>
      </c>
      <c r="F2113" s="15">
        <v>3960</v>
      </c>
      <c r="G2113" s="15">
        <v>19.446479213301522</v>
      </c>
      <c r="H2113" s="26">
        <v>0.85545786437968541</v>
      </c>
      <c r="J2113" s="46" t="e">
        <f>+IF(A2113=#REF!,"si","no")</f>
        <v>#REF!</v>
      </c>
    </row>
    <row r="2114" spans="1:10" x14ac:dyDescent="0.2">
      <c r="A2114" s="8" t="s">
        <v>18</v>
      </c>
      <c r="B2114" s="8">
        <v>2011</v>
      </c>
      <c r="C2114" s="8" t="s">
        <v>10</v>
      </c>
      <c r="D2114" s="8" t="s">
        <v>25</v>
      </c>
      <c r="E2114" s="8" t="s">
        <v>26</v>
      </c>
      <c r="F2114" s="15">
        <v>1728</v>
      </c>
      <c r="G2114" s="15">
        <v>8.4700865349070416</v>
      </c>
      <c r="H2114" s="26">
        <v>0.32880462895066875</v>
      </c>
      <c r="J2114" s="46" t="e">
        <f>+IF(A2114=#REF!,"si","no")</f>
        <v>#REF!</v>
      </c>
    </row>
    <row r="2115" spans="1:10" x14ac:dyDescent="0.2">
      <c r="A2115" s="8" t="s">
        <v>18</v>
      </c>
      <c r="B2115" s="8">
        <v>2011</v>
      </c>
      <c r="C2115" s="8" t="s">
        <v>10</v>
      </c>
      <c r="D2115" s="8" t="s">
        <v>25</v>
      </c>
      <c r="E2115" s="8" t="s">
        <v>27</v>
      </c>
      <c r="F2115" s="15"/>
      <c r="G2115" s="15"/>
      <c r="H2115" s="26"/>
      <c r="J2115" s="46" t="e">
        <f>+IF(A2115=#REF!,"si","no")</f>
        <v>#REF!</v>
      </c>
    </row>
    <row r="2116" spans="1:10" x14ac:dyDescent="0.2">
      <c r="A2116" s="8" t="s">
        <v>18</v>
      </c>
      <c r="B2116" s="8">
        <v>2011</v>
      </c>
      <c r="C2116" s="8" t="s">
        <v>10</v>
      </c>
      <c r="D2116" s="8" t="s">
        <v>25</v>
      </c>
      <c r="E2116" s="8" t="s">
        <v>28</v>
      </c>
      <c r="F2116" s="15"/>
      <c r="G2116" s="15"/>
      <c r="H2116" s="26"/>
      <c r="J2116" s="46" t="e">
        <f>+IF(A2116=#REF!,"si","no")</f>
        <v>#REF!</v>
      </c>
    </row>
    <row r="2117" spans="1:10" x14ac:dyDescent="0.2">
      <c r="A2117" s="8" t="s">
        <v>18</v>
      </c>
      <c r="B2117" s="8">
        <v>2011</v>
      </c>
      <c r="C2117" s="8" t="s">
        <v>10</v>
      </c>
      <c r="D2117" s="8" t="s">
        <v>25</v>
      </c>
      <c r="E2117" s="8" t="s">
        <v>40</v>
      </c>
      <c r="F2117" s="15">
        <v>1728</v>
      </c>
      <c r="G2117" s="15">
        <v>8.4700865349070416</v>
      </c>
      <c r="H2117" s="26">
        <v>0.32880462895066875</v>
      </c>
      <c r="J2117" s="46" t="e">
        <f>+IF(A2117=#REF!,"si","no")</f>
        <v>#REF!</v>
      </c>
    </row>
    <row r="2118" spans="1:10" x14ac:dyDescent="0.2">
      <c r="A2118" s="8" t="s">
        <v>18</v>
      </c>
      <c r="B2118" s="8">
        <v>2012</v>
      </c>
      <c r="C2118" s="8" t="s">
        <v>10</v>
      </c>
      <c r="D2118" s="8" t="s">
        <v>25</v>
      </c>
      <c r="E2118" s="8" t="s">
        <v>26</v>
      </c>
      <c r="F2118" s="15">
        <v>2238</v>
      </c>
      <c r="G2118" s="15">
        <v>11.041050776882312</v>
      </c>
      <c r="H2118" s="26">
        <v>0.38584002555001068</v>
      </c>
      <c r="J2118" s="46" t="e">
        <f>+IF(A2118=#REF!,"si","no")</f>
        <v>#REF!</v>
      </c>
    </row>
    <row r="2119" spans="1:10" x14ac:dyDescent="0.2">
      <c r="A2119" s="8" t="s">
        <v>18</v>
      </c>
      <c r="B2119" s="8">
        <v>2012</v>
      </c>
      <c r="C2119" s="8" t="s">
        <v>10</v>
      </c>
      <c r="D2119" s="8" t="s">
        <v>25</v>
      </c>
      <c r="E2119" s="8" t="s">
        <v>27</v>
      </c>
      <c r="F2119" s="15"/>
      <c r="G2119" s="15"/>
      <c r="H2119" s="26"/>
      <c r="J2119" s="46" t="e">
        <f>+IF(A2119=#REF!,"si","no")</f>
        <v>#REF!</v>
      </c>
    </row>
    <row r="2120" spans="1:10" x14ac:dyDescent="0.2">
      <c r="A2120" s="8" t="s">
        <v>18</v>
      </c>
      <c r="B2120" s="8">
        <v>2012</v>
      </c>
      <c r="C2120" s="8" t="s">
        <v>10</v>
      </c>
      <c r="D2120" s="8" t="s">
        <v>25</v>
      </c>
      <c r="E2120" s="8" t="s">
        <v>28</v>
      </c>
      <c r="F2120" s="15"/>
      <c r="G2120" s="15"/>
      <c r="H2120" s="26"/>
      <c r="J2120" s="46" t="e">
        <f>+IF(A2120=#REF!,"si","no")</f>
        <v>#REF!</v>
      </c>
    </row>
    <row r="2121" spans="1:10" x14ac:dyDescent="0.2">
      <c r="A2121" s="8" t="s">
        <v>18</v>
      </c>
      <c r="B2121" s="8">
        <v>2012</v>
      </c>
      <c r="C2121" s="8" t="s">
        <v>10</v>
      </c>
      <c r="D2121" s="8" t="s">
        <v>25</v>
      </c>
      <c r="E2121" s="8" t="s">
        <v>40</v>
      </c>
      <c r="F2121" s="15">
        <v>2238</v>
      </c>
      <c r="G2121" s="15">
        <v>11.041050776882312</v>
      </c>
      <c r="H2121" s="26">
        <v>0.38584002555001068</v>
      </c>
      <c r="J2121" s="46" t="e">
        <f>+IF(A2121=#REF!,"si","no")</f>
        <v>#REF!</v>
      </c>
    </row>
    <row r="2122" spans="1:10" x14ac:dyDescent="0.2">
      <c r="A2122" s="8" t="s">
        <v>18</v>
      </c>
      <c r="B2122" s="8">
        <v>2013</v>
      </c>
      <c r="C2122" s="8" t="s">
        <v>10</v>
      </c>
      <c r="D2122" s="8" t="s">
        <v>25</v>
      </c>
      <c r="E2122" s="8" t="s">
        <v>26</v>
      </c>
      <c r="F2122" s="15">
        <v>2526</v>
      </c>
      <c r="G2122" s="15">
        <v>12.107997353996051</v>
      </c>
      <c r="H2122" s="26">
        <v>0.40526356532539187</v>
      </c>
      <c r="J2122" s="46" t="e">
        <f>+IF(A2122=#REF!,"si","no")</f>
        <v>#REF!</v>
      </c>
    </row>
    <row r="2123" spans="1:10" x14ac:dyDescent="0.2">
      <c r="A2123" s="8" t="s">
        <v>18</v>
      </c>
      <c r="B2123" s="8">
        <v>2013</v>
      </c>
      <c r="C2123" s="8" t="s">
        <v>10</v>
      </c>
      <c r="D2123" s="8" t="s">
        <v>25</v>
      </c>
      <c r="E2123" s="8" t="s">
        <v>27</v>
      </c>
      <c r="F2123" s="15"/>
      <c r="G2123" s="15"/>
      <c r="H2123" s="26"/>
      <c r="J2123" s="46" t="e">
        <f>+IF(A2123=#REF!,"si","no")</f>
        <v>#REF!</v>
      </c>
    </row>
    <row r="2124" spans="1:10" x14ac:dyDescent="0.2">
      <c r="A2124" s="8" t="s">
        <v>18</v>
      </c>
      <c r="B2124" s="8">
        <v>2013</v>
      </c>
      <c r="C2124" s="8" t="s">
        <v>10</v>
      </c>
      <c r="D2124" s="8" t="s">
        <v>25</v>
      </c>
      <c r="E2124" s="8" t="s">
        <v>28</v>
      </c>
      <c r="F2124" s="15"/>
      <c r="G2124" s="15"/>
      <c r="H2124" s="26"/>
      <c r="J2124" s="46" t="e">
        <f>+IF(A2124=#REF!,"si","no")</f>
        <v>#REF!</v>
      </c>
    </row>
    <row r="2125" spans="1:10" x14ac:dyDescent="0.2">
      <c r="A2125" s="8" t="s">
        <v>18</v>
      </c>
      <c r="B2125" s="8">
        <v>2013</v>
      </c>
      <c r="C2125" s="8" t="s">
        <v>10</v>
      </c>
      <c r="D2125" s="8" t="s">
        <v>25</v>
      </c>
      <c r="E2125" s="8" t="s">
        <v>40</v>
      </c>
      <c r="F2125" s="15">
        <v>2526</v>
      </c>
      <c r="G2125" s="15">
        <v>12.107997353996051</v>
      </c>
      <c r="H2125" s="26">
        <v>0.40526356532539187</v>
      </c>
      <c r="J2125" s="46" t="e">
        <f>+IF(A2125=#REF!,"si","no")</f>
        <v>#REF!</v>
      </c>
    </row>
    <row r="2126" spans="1:10" x14ac:dyDescent="0.2">
      <c r="A2126" s="8" t="s">
        <v>18</v>
      </c>
      <c r="B2126" s="8">
        <v>2014</v>
      </c>
      <c r="C2126" s="8" t="s">
        <v>10</v>
      </c>
      <c r="D2126" s="8" t="s">
        <v>25</v>
      </c>
      <c r="E2126" s="8" t="s">
        <v>26</v>
      </c>
      <c r="F2126" s="15">
        <v>3065</v>
      </c>
      <c r="G2126" s="15">
        <v>14.745776943662026</v>
      </c>
      <c r="H2126" s="26">
        <v>0.47912552104838219</v>
      </c>
      <c r="J2126" s="46" t="e">
        <f>+IF(A2126=#REF!,"si","no")</f>
        <v>#REF!</v>
      </c>
    </row>
    <row r="2127" spans="1:10" x14ac:dyDescent="0.2">
      <c r="A2127" s="8" t="s">
        <v>18</v>
      </c>
      <c r="B2127" s="8">
        <v>2014</v>
      </c>
      <c r="C2127" s="8" t="s">
        <v>10</v>
      </c>
      <c r="D2127" s="8" t="s">
        <v>25</v>
      </c>
      <c r="E2127" s="8" t="s">
        <v>27</v>
      </c>
      <c r="F2127" s="15"/>
      <c r="G2127" s="15"/>
      <c r="H2127" s="26"/>
      <c r="J2127" s="46" t="e">
        <f>+IF(A2127=#REF!,"si","no")</f>
        <v>#REF!</v>
      </c>
    </row>
    <row r="2128" spans="1:10" x14ac:dyDescent="0.2">
      <c r="A2128" s="8" t="s">
        <v>18</v>
      </c>
      <c r="B2128" s="8">
        <v>2014</v>
      </c>
      <c r="C2128" s="8" t="s">
        <v>10</v>
      </c>
      <c r="D2128" s="8" t="s">
        <v>25</v>
      </c>
      <c r="E2128" s="8" t="s">
        <v>28</v>
      </c>
      <c r="F2128" s="15"/>
      <c r="G2128" s="15"/>
      <c r="H2128" s="26"/>
      <c r="J2128" s="46" t="e">
        <f>+IF(A2128=#REF!,"si","no")</f>
        <v>#REF!</v>
      </c>
    </row>
    <row r="2129" spans="1:10" x14ac:dyDescent="0.2">
      <c r="A2129" s="8" t="s">
        <v>18</v>
      </c>
      <c r="B2129" s="8">
        <v>2014</v>
      </c>
      <c r="C2129" s="8" t="s">
        <v>10</v>
      </c>
      <c r="D2129" s="8" t="s">
        <v>25</v>
      </c>
      <c r="E2129" s="8" t="s">
        <v>40</v>
      </c>
      <c r="F2129" s="15">
        <v>3065</v>
      </c>
      <c r="G2129" s="15">
        <v>14.745776943662026</v>
      </c>
      <c r="H2129" s="26">
        <v>0.47912552104838219</v>
      </c>
      <c r="J2129" s="46" t="e">
        <f>+IF(A2129=#REF!,"si","no")</f>
        <v>#REF!</v>
      </c>
    </row>
    <row r="2130" spans="1:10" x14ac:dyDescent="0.2">
      <c r="A2130" s="8" t="s">
        <v>18</v>
      </c>
      <c r="B2130" s="8">
        <v>2015</v>
      </c>
      <c r="C2130" s="8" t="s">
        <v>10</v>
      </c>
      <c r="D2130" s="8" t="s">
        <v>25</v>
      </c>
      <c r="E2130" s="8" t="s">
        <v>26</v>
      </c>
      <c r="F2130" s="15">
        <v>1286</v>
      </c>
      <c r="G2130" s="15">
        <v>6.2132653023875495</v>
      </c>
      <c r="H2130" s="26">
        <v>0.19433334720883896</v>
      </c>
      <c r="J2130" s="46" t="e">
        <f>+IF(A2130=#REF!,"si","no")</f>
        <v>#REF!</v>
      </c>
    </row>
    <row r="2131" spans="1:10" x14ac:dyDescent="0.2">
      <c r="A2131" s="8" t="s">
        <v>18</v>
      </c>
      <c r="B2131" s="8">
        <v>2015</v>
      </c>
      <c r="C2131" s="8" t="s">
        <v>10</v>
      </c>
      <c r="D2131" s="8" t="s">
        <v>25</v>
      </c>
      <c r="E2131" s="8" t="s">
        <v>27</v>
      </c>
      <c r="F2131" s="15"/>
      <c r="G2131" s="15"/>
      <c r="H2131" s="26"/>
      <c r="J2131" s="46" t="e">
        <f>+IF(A2131=#REF!,"si","no")</f>
        <v>#REF!</v>
      </c>
    </row>
    <row r="2132" spans="1:10" x14ac:dyDescent="0.2">
      <c r="A2132" s="8" t="s">
        <v>18</v>
      </c>
      <c r="B2132" s="8">
        <v>2015</v>
      </c>
      <c r="C2132" s="8" t="s">
        <v>10</v>
      </c>
      <c r="D2132" s="8" t="s">
        <v>25</v>
      </c>
      <c r="E2132" s="8" t="s">
        <v>28</v>
      </c>
      <c r="F2132" s="15"/>
      <c r="G2132" s="15"/>
      <c r="H2132" s="26"/>
      <c r="J2132" s="46" t="e">
        <f>+IF(A2132=#REF!,"si","no")</f>
        <v>#REF!</v>
      </c>
    </row>
    <row r="2133" spans="1:10" x14ac:dyDescent="0.2">
      <c r="A2133" s="8" t="s">
        <v>18</v>
      </c>
      <c r="B2133" s="8">
        <v>2015</v>
      </c>
      <c r="C2133" s="8" t="s">
        <v>10</v>
      </c>
      <c r="D2133" s="8" t="s">
        <v>25</v>
      </c>
      <c r="E2133" s="8" t="s">
        <v>40</v>
      </c>
      <c r="F2133" s="15">
        <v>1286</v>
      </c>
      <c r="G2133" s="15">
        <v>6.2132653023875495</v>
      </c>
      <c r="H2133" s="26">
        <v>0.19433334720883896</v>
      </c>
      <c r="J2133" s="46" t="e">
        <f>+IF(A2133=#REF!,"si","no")</f>
        <v>#REF!</v>
      </c>
    </row>
    <row r="2134" spans="1:10" x14ac:dyDescent="0.2">
      <c r="A2134" s="8" t="s">
        <v>18</v>
      </c>
      <c r="B2134" s="8">
        <v>2016</v>
      </c>
      <c r="C2134" s="8" t="s">
        <v>10</v>
      </c>
      <c r="D2134" s="8" t="s">
        <v>25</v>
      </c>
      <c r="E2134" s="8" t="s">
        <v>26</v>
      </c>
      <c r="F2134" s="15">
        <v>1415.7218937478412</v>
      </c>
      <c r="G2134" s="15">
        <v>6.8326346223351466</v>
      </c>
      <c r="H2134" s="26">
        <v>0.19499393288549702</v>
      </c>
      <c r="J2134" s="46" t="e">
        <f>+IF(A2134=#REF!,"si","no")</f>
        <v>#REF!</v>
      </c>
    </row>
    <row r="2135" spans="1:10" x14ac:dyDescent="0.2">
      <c r="A2135" s="8" t="s">
        <v>18</v>
      </c>
      <c r="B2135" s="8">
        <v>2016</v>
      </c>
      <c r="C2135" s="8" t="s">
        <v>10</v>
      </c>
      <c r="D2135" s="8" t="s">
        <v>25</v>
      </c>
      <c r="E2135" s="8" t="s">
        <v>27</v>
      </c>
      <c r="F2135" s="15"/>
      <c r="G2135" s="15"/>
      <c r="H2135" s="26"/>
      <c r="J2135" s="46" t="e">
        <f>+IF(A2135=#REF!,"si","no")</f>
        <v>#REF!</v>
      </c>
    </row>
    <row r="2136" spans="1:10" x14ac:dyDescent="0.2">
      <c r="A2136" s="8" t="s">
        <v>18</v>
      </c>
      <c r="B2136" s="8">
        <v>2016</v>
      </c>
      <c r="C2136" s="8" t="s">
        <v>10</v>
      </c>
      <c r="D2136" s="8" t="s">
        <v>25</v>
      </c>
      <c r="E2136" s="8" t="s">
        <v>28</v>
      </c>
      <c r="F2136" s="15"/>
      <c r="G2136" s="15"/>
      <c r="H2136" s="26"/>
      <c r="J2136" s="46" t="e">
        <f>+IF(A2136=#REF!,"si","no")</f>
        <v>#REF!</v>
      </c>
    </row>
    <row r="2137" spans="1:10" x14ac:dyDescent="0.2">
      <c r="A2137" s="8" t="s">
        <v>18</v>
      </c>
      <c r="B2137" s="8">
        <v>2016</v>
      </c>
      <c r="C2137" s="8" t="s">
        <v>10</v>
      </c>
      <c r="D2137" s="8" t="s">
        <v>25</v>
      </c>
      <c r="E2137" s="8" t="s">
        <v>40</v>
      </c>
      <c r="F2137" s="15">
        <v>1415.7218937478412</v>
      </c>
      <c r="G2137" s="15">
        <v>6.8326346223351466</v>
      </c>
      <c r="H2137" s="26">
        <v>0.19499393288549702</v>
      </c>
      <c r="J2137" s="46" t="e">
        <f>+IF(A2137=#REF!,"si","no")</f>
        <v>#REF!</v>
      </c>
    </row>
    <row r="2138" spans="1:10" x14ac:dyDescent="0.2">
      <c r="A2138" s="8" t="s">
        <v>18</v>
      </c>
      <c r="B2138" s="8">
        <v>2017</v>
      </c>
      <c r="C2138" s="8" t="s">
        <v>10</v>
      </c>
      <c r="D2138" s="8" t="s">
        <v>25</v>
      </c>
      <c r="E2138" s="8" t="s">
        <v>26</v>
      </c>
      <c r="F2138" s="15">
        <v>1413.9811395737486</v>
      </c>
      <c r="G2138" s="15">
        <v>6.8268482284035237</v>
      </c>
      <c r="H2138" s="26">
        <v>0.19202399498267783</v>
      </c>
      <c r="J2138" s="46" t="e">
        <f>+IF(A2138=#REF!,"si","no")</f>
        <v>#REF!</v>
      </c>
    </row>
    <row r="2139" spans="1:10" x14ac:dyDescent="0.2">
      <c r="A2139" s="8" t="s">
        <v>18</v>
      </c>
      <c r="B2139" s="8">
        <v>2017</v>
      </c>
      <c r="C2139" s="8" t="s">
        <v>10</v>
      </c>
      <c r="D2139" s="8" t="s">
        <v>25</v>
      </c>
      <c r="E2139" s="8" t="s">
        <v>27</v>
      </c>
      <c r="F2139" s="15"/>
      <c r="G2139" s="15"/>
      <c r="H2139" s="26"/>
      <c r="J2139" s="46" t="e">
        <f>+IF(A2139=#REF!,"si","no")</f>
        <v>#REF!</v>
      </c>
    </row>
    <row r="2140" spans="1:10" x14ac:dyDescent="0.2">
      <c r="A2140" s="8" t="s">
        <v>18</v>
      </c>
      <c r="B2140" s="8">
        <v>2017</v>
      </c>
      <c r="C2140" s="8" t="s">
        <v>10</v>
      </c>
      <c r="D2140" s="8" t="s">
        <v>25</v>
      </c>
      <c r="E2140" s="8" t="s">
        <v>28</v>
      </c>
      <c r="F2140" s="15"/>
      <c r="G2140" s="15"/>
      <c r="H2140" s="26"/>
      <c r="J2140" s="46" t="e">
        <f>+IF(A2140=#REF!,"si","no")</f>
        <v>#REF!</v>
      </c>
    </row>
    <row r="2141" spans="1:10" x14ac:dyDescent="0.2">
      <c r="A2141" s="8" t="s">
        <v>18</v>
      </c>
      <c r="B2141" s="8">
        <v>2017</v>
      </c>
      <c r="C2141" s="8" t="s">
        <v>10</v>
      </c>
      <c r="D2141" s="8" t="s">
        <v>25</v>
      </c>
      <c r="E2141" s="8" t="s">
        <v>40</v>
      </c>
      <c r="F2141" s="15">
        <v>1413.9811395737486</v>
      </c>
      <c r="G2141" s="15">
        <v>6.8268482284035237</v>
      </c>
      <c r="H2141" s="26">
        <v>0.19202399498267783</v>
      </c>
      <c r="J2141" s="46" t="e">
        <f>+IF(A2141=#REF!,"si","no")</f>
        <v>#REF!</v>
      </c>
    </row>
    <row r="2142" spans="1:10" x14ac:dyDescent="0.2">
      <c r="A2142" s="8" t="s">
        <v>18</v>
      </c>
      <c r="B2142" s="8">
        <v>2018</v>
      </c>
      <c r="C2142" s="8" t="s">
        <v>10</v>
      </c>
      <c r="D2142" s="8" t="s">
        <v>25</v>
      </c>
      <c r="E2142" s="8" t="s">
        <v>26</v>
      </c>
      <c r="F2142" s="15">
        <v>1447.0577534411982</v>
      </c>
      <c r="G2142" s="15">
        <v>6.9608794721807241</v>
      </c>
      <c r="H2142" s="26">
        <v>0.14538177677904601</v>
      </c>
      <c r="J2142" s="46" t="e">
        <f>+IF(A2142=#REF!,"si","no")</f>
        <v>#REF!</v>
      </c>
    </row>
    <row r="2143" spans="1:10" x14ac:dyDescent="0.2">
      <c r="A2143" s="8" t="s">
        <v>18</v>
      </c>
      <c r="B2143" s="8">
        <v>2018</v>
      </c>
      <c r="C2143" s="8" t="s">
        <v>10</v>
      </c>
      <c r="D2143" s="8" t="s">
        <v>25</v>
      </c>
      <c r="E2143" s="8" t="s">
        <v>27</v>
      </c>
      <c r="F2143" s="15"/>
      <c r="G2143" s="15"/>
      <c r="H2143" s="26"/>
      <c r="J2143" s="46" t="e">
        <f>+IF(A2143=#REF!,"si","no")</f>
        <v>#REF!</v>
      </c>
    </row>
    <row r="2144" spans="1:10" x14ac:dyDescent="0.2">
      <c r="A2144" s="8" t="s">
        <v>18</v>
      </c>
      <c r="B2144" s="8">
        <v>2018</v>
      </c>
      <c r="C2144" s="8" t="s">
        <v>10</v>
      </c>
      <c r="D2144" s="8" t="s">
        <v>25</v>
      </c>
      <c r="E2144" s="8" t="s">
        <v>28</v>
      </c>
      <c r="F2144" s="15"/>
      <c r="G2144" s="15"/>
      <c r="H2144" s="26"/>
      <c r="J2144" s="46" t="e">
        <f>+IF(A2144=#REF!,"si","no")</f>
        <v>#REF!</v>
      </c>
    </row>
    <row r="2145" spans="1:10" x14ac:dyDescent="0.2">
      <c r="A2145" s="8" t="s">
        <v>18</v>
      </c>
      <c r="B2145" s="8">
        <v>2018</v>
      </c>
      <c r="C2145" s="8" t="s">
        <v>10</v>
      </c>
      <c r="D2145" s="8" t="s">
        <v>25</v>
      </c>
      <c r="E2145" s="8" t="s">
        <v>40</v>
      </c>
      <c r="F2145" s="15">
        <v>1447.0577534411982</v>
      </c>
      <c r="G2145" s="15">
        <v>6.9608794721807241</v>
      </c>
      <c r="H2145" s="26">
        <v>0.14538177677904601</v>
      </c>
      <c r="J2145" s="46" t="e">
        <f>+IF(A2145=#REF!,"si","no")</f>
        <v>#REF!</v>
      </c>
    </row>
    <row r="2146" spans="1:10" x14ac:dyDescent="0.2">
      <c r="A2146" s="8" t="s">
        <v>18</v>
      </c>
      <c r="B2146" s="8">
        <v>2019</v>
      </c>
      <c r="C2146" s="8" t="s">
        <v>10</v>
      </c>
      <c r="D2146" s="8" t="s">
        <v>25</v>
      </c>
      <c r="E2146" s="8" t="s">
        <v>26</v>
      </c>
      <c r="F2146" s="15">
        <v>1569.6601799101281</v>
      </c>
      <c r="G2146" s="15">
        <v>7.5462671893142481</v>
      </c>
      <c r="H2146" s="26">
        <v>0.14584977173007824</v>
      </c>
      <c r="J2146" s="46" t="e">
        <f>+IF(A2146=#REF!,"si","no")</f>
        <v>#REF!</v>
      </c>
    </row>
    <row r="2147" spans="1:10" x14ac:dyDescent="0.2">
      <c r="A2147" s="8" t="s">
        <v>18</v>
      </c>
      <c r="B2147" s="8">
        <v>2019</v>
      </c>
      <c r="C2147" s="8" t="s">
        <v>10</v>
      </c>
      <c r="D2147" s="8" t="s">
        <v>25</v>
      </c>
      <c r="E2147" s="8" t="s">
        <v>27</v>
      </c>
      <c r="F2147" s="15"/>
      <c r="G2147" s="15"/>
      <c r="H2147" s="26"/>
      <c r="J2147" s="46" t="e">
        <f>+IF(A2147=#REF!,"si","no")</f>
        <v>#REF!</v>
      </c>
    </row>
    <row r="2148" spans="1:10" x14ac:dyDescent="0.2">
      <c r="A2148" s="8" t="s">
        <v>18</v>
      </c>
      <c r="B2148" s="8">
        <v>2019</v>
      </c>
      <c r="C2148" s="8" t="s">
        <v>10</v>
      </c>
      <c r="D2148" s="8" t="s">
        <v>25</v>
      </c>
      <c r="E2148" s="8" t="s">
        <v>28</v>
      </c>
      <c r="F2148" s="15"/>
      <c r="G2148" s="15"/>
      <c r="H2148" s="26"/>
      <c r="J2148" s="46" t="e">
        <f>+IF(A2148=#REF!,"si","no")</f>
        <v>#REF!</v>
      </c>
    </row>
    <row r="2149" spans="1:10" x14ac:dyDescent="0.2">
      <c r="A2149" s="8" t="s">
        <v>18</v>
      </c>
      <c r="B2149" s="8">
        <v>2019</v>
      </c>
      <c r="C2149" s="8" t="s">
        <v>10</v>
      </c>
      <c r="D2149" s="8" t="s">
        <v>25</v>
      </c>
      <c r="E2149" s="8" t="s">
        <v>40</v>
      </c>
      <c r="F2149" s="15">
        <v>1569.6601799101281</v>
      </c>
      <c r="G2149" s="15">
        <v>7.5462671893142481</v>
      </c>
      <c r="H2149" s="26">
        <v>0.14584977173007824</v>
      </c>
      <c r="J2149" s="46" t="e">
        <f>+IF(A2149=#REF!,"si","no")</f>
        <v>#REF!</v>
      </c>
    </row>
    <row r="2150" spans="1:10" x14ac:dyDescent="0.2">
      <c r="A2150" s="8" t="s">
        <v>18</v>
      </c>
      <c r="B2150" s="8">
        <v>2020</v>
      </c>
      <c r="C2150" s="8" t="s">
        <v>10</v>
      </c>
      <c r="D2150" s="8" t="s">
        <v>25</v>
      </c>
      <c r="E2150" s="8" t="s">
        <v>26</v>
      </c>
      <c r="F2150" s="15">
        <v>1659.9177248993699</v>
      </c>
      <c r="G2150" s="15">
        <v>7.9401092111174858</v>
      </c>
      <c r="H2150" s="26">
        <v>0.14513085745051152</v>
      </c>
      <c r="J2150" s="46" t="e">
        <f>+IF(A2150=#REF!,"si","no")</f>
        <v>#REF!</v>
      </c>
    </row>
    <row r="2151" spans="1:10" x14ac:dyDescent="0.2">
      <c r="A2151" s="8" t="s">
        <v>18</v>
      </c>
      <c r="B2151" s="8">
        <v>2020</v>
      </c>
      <c r="C2151" s="8" t="s">
        <v>10</v>
      </c>
      <c r="D2151" s="8" t="s">
        <v>25</v>
      </c>
      <c r="E2151" s="8" t="s">
        <v>27</v>
      </c>
      <c r="F2151" s="15"/>
      <c r="G2151" s="15">
        <v>0</v>
      </c>
      <c r="H2151" s="26">
        <v>0</v>
      </c>
      <c r="J2151" s="46" t="e">
        <f>+IF(A2151=#REF!,"si","no")</f>
        <v>#REF!</v>
      </c>
    </row>
    <row r="2152" spans="1:10" x14ac:dyDescent="0.2">
      <c r="A2152" s="8" t="s">
        <v>18</v>
      </c>
      <c r="B2152" s="8">
        <v>2020</v>
      </c>
      <c r="C2152" s="8" t="s">
        <v>10</v>
      </c>
      <c r="D2152" s="8" t="s">
        <v>25</v>
      </c>
      <c r="E2152" s="8" t="s">
        <v>28</v>
      </c>
      <c r="F2152" s="15"/>
      <c r="G2152" s="15">
        <v>0</v>
      </c>
      <c r="H2152" s="26">
        <v>0</v>
      </c>
      <c r="J2152" s="46" t="e">
        <f>+IF(A2152=#REF!,"si","no")</f>
        <v>#REF!</v>
      </c>
    </row>
    <row r="2153" spans="1:10" x14ac:dyDescent="0.2">
      <c r="A2153" s="8" t="s">
        <v>18</v>
      </c>
      <c r="B2153" s="8">
        <v>2020</v>
      </c>
      <c r="C2153" s="8" t="s">
        <v>10</v>
      </c>
      <c r="D2153" s="8" t="s">
        <v>25</v>
      </c>
      <c r="E2153" s="8" t="s">
        <v>40</v>
      </c>
      <c r="F2153" s="15">
        <v>1659.9177248993699</v>
      </c>
      <c r="G2153" s="15">
        <v>7.9401092111174858</v>
      </c>
      <c r="H2153" s="26">
        <v>0.14513085745051152</v>
      </c>
      <c r="J2153" s="46" t="e">
        <f>+IF(A2153=#REF!,"si","no")</f>
        <v>#REF!</v>
      </c>
    </row>
    <row r="2154" spans="1:10" x14ac:dyDescent="0.2">
      <c r="A2154" s="8" t="s">
        <v>18</v>
      </c>
      <c r="B2154" s="8">
        <v>2021</v>
      </c>
      <c r="C2154" s="8" t="s">
        <v>10</v>
      </c>
      <c r="D2154" s="8" t="s">
        <v>25</v>
      </c>
      <c r="E2154" s="8" t="s">
        <v>26</v>
      </c>
      <c r="F2154" s="15">
        <v>2229.8280003605842</v>
      </c>
      <c r="G2154" s="15">
        <v>10.760230496074767</v>
      </c>
      <c r="H2154" s="26">
        <v>0.1455068356467176</v>
      </c>
      <c r="J2154" s="46" t="e">
        <f>+IF(A2154=#REF!,"si","no")</f>
        <v>#REF!</v>
      </c>
    </row>
    <row r="2155" spans="1:10" x14ac:dyDescent="0.2">
      <c r="A2155" s="8" t="s">
        <v>18</v>
      </c>
      <c r="B2155" s="8">
        <v>2021</v>
      </c>
      <c r="C2155" s="8" t="s">
        <v>10</v>
      </c>
      <c r="D2155" s="8" t="s">
        <v>25</v>
      </c>
      <c r="E2155" s="8" t="s">
        <v>27</v>
      </c>
      <c r="F2155" s="15"/>
      <c r="G2155" s="15">
        <v>0</v>
      </c>
      <c r="H2155" s="26">
        <v>0</v>
      </c>
      <c r="J2155" s="46" t="e">
        <f>+IF(A2155=#REF!,"si","no")</f>
        <v>#REF!</v>
      </c>
    </row>
    <row r="2156" spans="1:10" x14ac:dyDescent="0.2">
      <c r="A2156" s="8" t="s">
        <v>18</v>
      </c>
      <c r="B2156" s="8">
        <v>2021</v>
      </c>
      <c r="C2156" s="8" t="s">
        <v>10</v>
      </c>
      <c r="D2156" s="8" t="s">
        <v>25</v>
      </c>
      <c r="E2156" s="8" t="s">
        <v>28</v>
      </c>
      <c r="F2156" s="15"/>
      <c r="G2156" s="15">
        <v>0</v>
      </c>
      <c r="H2156" s="26">
        <v>0</v>
      </c>
      <c r="J2156" s="46" t="e">
        <f>+IF(A2156=#REF!,"si","no")</f>
        <v>#REF!</v>
      </c>
    </row>
    <row r="2157" spans="1:10" x14ac:dyDescent="0.2">
      <c r="A2157" s="8" t="s">
        <v>18</v>
      </c>
      <c r="B2157" s="8">
        <v>2021</v>
      </c>
      <c r="C2157" s="8" t="s">
        <v>10</v>
      </c>
      <c r="D2157" s="8" t="s">
        <v>25</v>
      </c>
      <c r="E2157" s="8" t="s">
        <v>40</v>
      </c>
      <c r="F2157" s="15">
        <v>2229.8280003605842</v>
      </c>
      <c r="G2157" s="15">
        <v>10.760230496074767</v>
      </c>
      <c r="H2157" s="26">
        <v>0.1455068356467176</v>
      </c>
      <c r="J2157" s="46" t="e">
        <f>+IF(A2157=#REF!,"si","no")</f>
        <v>#REF!</v>
      </c>
    </row>
    <row r="2158" spans="1:10" x14ac:dyDescent="0.2">
      <c r="A2158" s="8" t="s">
        <v>18</v>
      </c>
      <c r="B2158" s="8">
        <v>2008</v>
      </c>
      <c r="C2158" s="8" t="s">
        <v>10</v>
      </c>
      <c r="D2158" s="8" t="s">
        <v>30</v>
      </c>
      <c r="E2158" s="8" t="s">
        <v>31</v>
      </c>
      <c r="F2158" s="15">
        <v>9366.3770000000004</v>
      </c>
      <c r="G2158" s="15">
        <v>45.99628580782452</v>
      </c>
      <c r="H2158" s="26">
        <v>2.3993955902816837</v>
      </c>
      <c r="J2158" s="46" t="e">
        <f>+IF(A2158=#REF!,"si","no")</f>
        <v>#REF!</v>
      </c>
    </row>
    <row r="2159" spans="1:10" x14ac:dyDescent="0.2">
      <c r="A2159" s="8" t="s">
        <v>18</v>
      </c>
      <c r="B2159" s="8">
        <v>2008</v>
      </c>
      <c r="C2159" s="8" t="s">
        <v>10</v>
      </c>
      <c r="D2159" s="8" t="s">
        <v>30</v>
      </c>
      <c r="E2159" s="8" t="s">
        <v>32</v>
      </c>
      <c r="F2159" s="15"/>
      <c r="G2159" s="15"/>
      <c r="H2159" s="26"/>
      <c r="J2159" s="46" t="e">
        <f>+IF(A2159=#REF!,"si","no")</f>
        <v>#REF!</v>
      </c>
    </row>
    <row r="2160" spans="1:10" x14ac:dyDescent="0.2">
      <c r="A2160" s="8" t="s">
        <v>18</v>
      </c>
      <c r="B2160" s="8">
        <v>2008</v>
      </c>
      <c r="C2160" s="8" t="s">
        <v>10</v>
      </c>
      <c r="D2160" s="8" t="s">
        <v>30</v>
      </c>
      <c r="E2160" s="8" t="s">
        <v>40</v>
      </c>
      <c r="F2160" s="15">
        <v>9366.3770000000004</v>
      </c>
      <c r="G2160" s="15">
        <v>45.99628580782452</v>
      </c>
      <c r="H2160" s="26">
        <v>2.3993955902816837</v>
      </c>
      <c r="J2160" s="46" t="e">
        <f>+IF(A2160=#REF!,"si","no")</f>
        <v>#REF!</v>
      </c>
    </row>
    <row r="2161" spans="1:13" x14ac:dyDescent="0.2">
      <c r="A2161" s="8" t="s">
        <v>18</v>
      </c>
      <c r="B2161" s="8">
        <v>2009</v>
      </c>
      <c r="C2161" s="8" t="s">
        <v>10</v>
      </c>
      <c r="D2161" s="8" t="s">
        <v>30</v>
      </c>
      <c r="E2161" s="8" t="s">
        <v>31</v>
      </c>
      <c r="F2161" s="15">
        <v>9161.7279999999992</v>
      </c>
      <c r="G2161" s="15">
        <v>44.921441529786698</v>
      </c>
      <c r="H2161" s="26">
        <v>2.1792520105516751</v>
      </c>
      <c r="J2161" s="46" t="e">
        <f>+IF(A2161=#REF!,"si","no")</f>
        <v>#REF!</v>
      </c>
      <c r="K2161" s="46" t="e">
        <f>+IF(F2161=#REF!,"si","no")</f>
        <v>#REF!</v>
      </c>
      <c r="L2161" s="46" t="e">
        <f>+IF(G2161=#REF!,"si","no")</f>
        <v>#REF!</v>
      </c>
      <c r="M2161" s="46" t="e">
        <f>+IF(H2161=#REF!,"si","no")</f>
        <v>#REF!</v>
      </c>
    </row>
    <row r="2162" spans="1:13" x14ac:dyDescent="0.2">
      <c r="A2162" s="8" t="s">
        <v>18</v>
      </c>
      <c r="B2162" s="8">
        <v>2009</v>
      </c>
      <c r="C2162" s="8" t="s">
        <v>10</v>
      </c>
      <c r="D2162" s="8" t="s">
        <v>30</v>
      </c>
      <c r="E2162" s="8" t="s">
        <v>32</v>
      </c>
      <c r="F2162" s="15"/>
      <c r="G2162" s="15"/>
      <c r="H2162" s="26"/>
      <c r="J2162" s="46" t="e">
        <f>+IF(A2162=#REF!,"si","no")</f>
        <v>#REF!</v>
      </c>
      <c r="K2162" s="46" t="e">
        <f>+IF(F2162=#REF!,"si","no")</f>
        <v>#REF!</v>
      </c>
      <c r="L2162" s="46" t="e">
        <f>+IF(G2162=#REF!,"si","no")</f>
        <v>#REF!</v>
      </c>
      <c r="M2162" s="46" t="e">
        <f>+IF(H2162=#REF!,"si","no")</f>
        <v>#REF!</v>
      </c>
    </row>
    <row r="2163" spans="1:13" x14ac:dyDescent="0.2">
      <c r="A2163" s="8" t="s">
        <v>18</v>
      </c>
      <c r="B2163" s="8">
        <v>2009</v>
      </c>
      <c r="C2163" s="8" t="s">
        <v>10</v>
      </c>
      <c r="D2163" s="8" t="s">
        <v>30</v>
      </c>
      <c r="E2163" s="8" t="s">
        <v>40</v>
      </c>
      <c r="F2163" s="15">
        <v>9161.7279999999992</v>
      </c>
      <c r="G2163" s="15">
        <v>44.921441529786698</v>
      </c>
      <c r="H2163" s="26">
        <v>2.1792520105516751</v>
      </c>
      <c r="J2163" s="46" t="e">
        <f>+IF(A2163=#REF!,"si","no")</f>
        <v>#REF!</v>
      </c>
      <c r="K2163" s="46" t="e">
        <f>+IF(F2163=#REF!,"si","no")</f>
        <v>#REF!</v>
      </c>
      <c r="L2163" s="46" t="e">
        <f>+IF(G2163=#REF!,"si","no")</f>
        <v>#REF!</v>
      </c>
      <c r="M2163" s="46" t="e">
        <f>+IF(H2163=#REF!,"si","no")</f>
        <v>#REF!</v>
      </c>
    </row>
    <row r="2164" spans="1:13" x14ac:dyDescent="0.2">
      <c r="A2164" s="8" t="s">
        <v>18</v>
      </c>
      <c r="B2164" s="8">
        <v>2010</v>
      </c>
      <c r="C2164" s="8" t="s">
        <v>10</v>
      </c>
      <c r="D2164" s="8" t="s">
        <v>30</v>
      </c>
      <c r="E2164" s="8" t="s">
        <v>31</v>
      </c>
      <c r="F2164" s="15">
        <v>6281.7290000000003</v>
      </c>
      <c r="G2164" s="15">
        <v>30.847856672245797</v>
      </c>
      <c r="H2164" s="26">
        <v>1.3570087057959437</v>
      </c>
      <c r="J2164" s="46" t="e">
        <f>+IF(A2164=#REF!,"si","no")</f>
        <v>#REF!</v>
      </c>
      <c r="K2164" s="46" t="e">
        <f>+IF(F2164=#REF!,"si","no")</f>
        <v>#REF!</v>
      </c>
      <c r="L2164" s="46" t="e">
        <f>+IF(G2164=#REF!,"si","no")</f>
        <v>#REF!</v>
      </c>
      <c r="M2164" s="46" t="e">
        <f>+IF(H2164=#REF!,"si","no")</f>
        <v>#REF!</v>
      </c>
    </row>
    <row r="2165" spans="1:13" x14ac:dyDescent="0.2">
      <c r="A2165" s="8" t="s">
        <v>18</v>
      </c>
      <c r="B2165" s="8">
        <v>2010</v>
      </c>
      <c r="C2165" s="8" t="s">
        <v>10</v>
      </c>
      <c r="D2165" s="8" t="s">
        <v>30</v>
      </c>
      <c r="E2165" s="8" t="s">
        <v>32</v>
      </c>
      <c r="F2165" s="15"/>
      <c r="G2165" s="15"/>
      <c r="H2165" s="26"/>
      <c r="J2165" s="46" t="e">
        <f>+IF(A2165=#REF!,"si","no")</f>
        <v>#REF!</v>
      </c>
      <c r="K2165" s="46" t="e">
        <f>+IF(F2165=#REF!,"si","no")</f>
        <v>#REF!</v>
      </c>
      <c r="L2165" s="46" t="e">
        <f>+IF(G2165=#REF!,"si","no")</f>
        <v>#REF!</v>
      </c>
      <c r="M2165" s="46" t="e">
        <f>+IF(H2165=#REF!,"si","no")</f>
        <v>#REF!</v>
      </c>
    </row>
    <row r="2166" spans="1:13" x14ac:dyDescent="0.2">
      <c r="A2166" s="8" t="s">
        <v>18</v>
      </c>
      <c r="B2166" s="8">
        <v>2010</v>
      </c>
      <c r="C2166" s="8" t="s">
        <v>10</v>
      </c>
      <c r="D2166" s="8" t="s">
        <v>30</v>
      </c>
      <c r="E2166" s="8" t="s">
        <v>40</v>
      </c>
      <c r="F2166" s="15">
        <v>6281.7290000000003</v>
      </c>
      <c r="G2166" s="15">
        <v>30.847856672245797</v>
      </c>
      <c r="H2166" s="26">
        <v>1.3570087057959437</v>
      </c>
      <c r="J2166" s="46" t="e">
        <f>+IF(A2166=#REF!,"si","no")</f>
        <v>#REF!</v>
      </c>
      <c r="K2166" s="46" t="e">
        <f>+IF(F2166=#REF!,"si","no")</f>
        <v>#REF!</v>
      </c>
      <c r="L2166" s="46" t="e">
        <f>+IF(G2166=#REF!,"si","no")</f>
        <v>#REF!</v>
      </c>
      <c r="M2166" s="46" t="e">
        <f>+IF(H2166=#REF!,"si","no")</f>
        <v>#REF!</v>
      </c>
    </row>
    <row r="2167" spans="1:13" x14ac:dyDescent="0.2">
      <c r="A2167" s="8" t="s">
        <v>18</v>
      </c>
      <c r="B2167" s="8">
        <v>2011</v>
      </c>
      <c r="C2167" s="8" t="s">
        <v>10</v>
      </c>
      <c r="D2167" s="8" t="s">
        <v>30</v>
      </c>
      <c r="E2167" s="8" t="s">
        <v>31</v>
      </c>
      <c r="F2167" s="15">
        <v>16676.532999999999</v>
      </c>
      <c r="G2167" s="15">
        <v>81.74286898856073</v>
      </c>
      <c r="H2167" s="26">
        <v>3.1732183132225598</v>
      </c>
      <c r="J2167" s="46" t="e">
        <f>+IF(A2167=#REF!,"si","no")</f>
        <v>#REF!</v>
      </c>
      <c r="K2167" s="46" t="e">
        <f>+IF(F2167=#REF!,"si","no")</f>
        <v>#REF!</v>
      </c>
      <c r="L2167" s="46" t="e">
        <f>+IF(G2167=#REF!,"si","no")</f>
        <v>#REF!</v>
      </c>
      <c r="M2167" s="46" t="e">
        <f>+IF(H2167=#REF!,"si","no")</f>
        <v>#REF!</v>
      </c>
    </row>
    <row r="2168" spans="1:13" x14ac:dyDescent="0.2">
      <c r="A2168" s="8" t="s">
        <v>18</v>
      </c>
      <c r="B2168" s="8">
        <v>2011</v>
      </c>
      <c r="C2168" s="8" t="s">
        <v>10</v>
      </c>
      <c r="D2168" s="8" t="s">
        <v>30</v>
      </c>
      <c r="E2168" s="8" t="s">
        <v>32</v>
      </c>
      <c r="F2168" s="15"/>
      <c r="G2168" s="15"/>
      <c r="H2168" s="26"/>
      <c r="J2168" s="46" t="e">
        <f>+IF(A2168=#REF!,"si","no")</f>
        <v>#REF!</v>
      </c>
      <c r="K2168" s="46" t="e">
        <f>+IF(F2168=#REF!,"si","no")</f>
        <v>#REF!</v>
      </c>
      <c r="L2168" s="46" t="e">
        <f>+IF(G2168=#REF!,"si","no")</f>
        <v>#REF!</v>
      </c>
      <c r="M2168" s="46" t="e">
        <f>+IF(H2168=#REF!,"si","no")</f>
        <v>#REF!</v>
      </c>
    </row>
    <row r="2169" spans="1:13" x14ac:dyDescent="0.2">
      <c r="A2169" s="8" t="s">
        <v>18</v>
      </c>
      <c r="B2169" s="8">
        <v>2011</v>
      </c>
      <c r="C2169" s="8" t="s">
        <v>10</v>
      </c>
      <c r="D2169" s="8" t="s">
        <v>30</v>
      </c>
      <c r="E2169" s="8" t="s">
        <v>40</v>
      </c>
      <c r="F2169" s="15">
        <v>16676.532999999999</v>
      </c>
      <c r="G2169" s="15">
        <v>81.74286898856073</v>
      </c>
      <c r="H2169" s="26">
        <v>3.1732183132225598</v>
      </c>
      <c r="J2169" s="46" t="e">
        <f>+IF(A2169=#REF!,"si","no")</f>
        <v>#REF!</v>
      </c>
      <c r="K2169" s="46" t="e">
        <f>+IF(F2169=#REF!,"si","no")</f>
        <v>#REF!</v>
      </c>
      <c r="L2169" s="46" t="e">
        <f>+IF(G2169=#REF!,"si","no")</f>
        <v>#REF!</v>
      </c>
      <c r="M2169" s="46" t="e">
        <f>+IF(H2169=#REF!,"si","no")</f>
        <v>#REF!</v>
      </c>
    </row>
    <row r="2170" spans="1:13" x14ac:dyDescent="0.2">
      <c r="A2170" s="8" t="s">
        <v>18</v>
      </c>
      <c r="B2170" s="8">
        <v>2012</v>
      </c>
      <c r="C2170" s="8" t="s">
        <v>10</v>
      </c>
      <c r="D2170" s="8" t="s">
        <v>30</v>
      </c>
      <c r="E2170" s="8" t="s">
        <v>31</v>
      </c>
      <c r="F2170" s="15">
        <v>16018.976000000001</v>
      </c>
      <c r="G2170" s="15">
        <v>79.028743257220327</v>
      </c>
      <c r="H2170" s="26">
        <v>2.7617346332104593</v>
      </c>
      <c r="J2170" s="46" t="e">
        <f>+IF(A2170=#REF!,"si","no")</f>
        <v>#REF!</v>
      </c>
      <c r="K2170" s="46" t="e">
        <f>+IF(F2170=#REF!,"si","no")</f>
        <v>#REF!</v>
      </c>
      <c r="L2170" s="46" t="e">
        <f>+IF(G2170=#REF!,"si","no")</f>
        <v>#REF!</v>
      </c>
      <c r="M2170" s="46" t="e">
        <f>+IF(H2170=#REF!,"si","no")</f>
        <v>#REF!</v>
      </c>
    </row>
    <row r="2171" spans="1:13" x14ac:dyDescent="0.2">
      <c r="A2171" s="8" t="s">
        <v>18</v>
      </c>
      <c r="B2171" s="8">
        <v>2012</v>
      </c>
      <c r="C2171" s="8" t="s">
        <v>10</v>
      </c>
      <c r="D2171" s="8" t="s">
        <v>30</v>
      </c>
      <c r="E2171" s="8" t="s">
        <v>32</v>
      </c>
      <c r="F2171" s="15"/>
      <c r="G2171" s="15"/>
      <c r="H2171" s="26"/>
      <c r="J2171" s="46" t="e">
        <f>+IF(A2171=#REF!,"si","no")</f>
        <v>#REF!</v>
      </c>
      <c r="K2171" s="46" t="e">
        <f>+IF(F2171=#REF!,"si","no")</f>
        <v>#REF!</v>
      </c>
      <c r="L2171" s="46" t="e">
        <f>+IF(G2171=#REF!,"si","no")</f>
        <v>#REF!</v>
      </c>
      <c r="M2171" s="46" t="e">
        <f>+IF(H2171=#REF!,"si","no")</f>
        <v>#REF!</v>
      </c>
    </row>
    <row r="2172" spans="1:13" x14ac:dyDescent="0.2">
      <c r="A2172" s="8" t="s">
        <v>18</v>
      </c>
      <c r="B2172" s="8">
        <v>2012</v>
      </c>
      <c r="C2172" s="8" t="s">
        <v>10</v>
      </c>
      <c r="D2172" s="8" t="s">
        <v>30</v>
      </c>
      <c r="E2172" s="8" t="s">
        <v>40</v>
      </c>
      <c r="F2172" s="15">
        <v>16018.976000000001</v>
      </c>
      <c r="G2172" s="15">
        <v>79.028743257220327</v>
      </c>
      <c r="H2172" s="26">
        <v>2.7617346332104593</v>
      </c>
      <c r="J2172" s="46"/>
      <c r="K2172" s="46"/>
      <c r="L2172" s="46"/>
      <c r="M2172" s="46"/>
    </row>
    <row r="2173" spans="1:13" x14ac:dyDescent="0.2">
      <c r="A2173" s="8" t="s">
        <v>18</v>
      </c>
      <c r="B2173" s="8">
        <v>2013</v>
      </c>
      <c r="C2173" s="8" t="s">
        <v>10</v>
      </c>
      <c r="D2173" s="8" t="s">
        <v>30</v>
      </c>
      <c r="E2173" s="8" t="s">
        <v>31</v>
      </c>
      <c r="F2173" s="15">
        <v>10933.846</v>
      </c>
      <c r="G2173" s="15">
        <v>52.409730180918565</v>
      </c>
      <c r="H2173" s="26">
        <v>1.7541921665394988</v>
      </c>
      <c r="J2173" s="46"/>
      <c r="K2173" s="46"/>
      <c r="L2173" s="46"/>
      <c r="M2173" s="46"/>
    </row>
    <row r="2174" spans="1:13" x14ac:dyDescent="0.2">
      <c r="A2174" s="8" t="s">
        <v>18</v>
      </c>
      <c r="B2174" s="8">
        <v>2013</v>
      </c>
      <c r="C2174" s="8" t="s">
        <v>10</v>
      </c>
      <c r="D2174" s="8" t="s">
        <v>30</v>
      </c>
      <c r="E2174" s="8" t="s">
        <v>32</v>
      </c>
      <c r="F2174" s="15"/>
      <c r="G2174" s="15"/>
      <c r="H2174" s="26"/>
      <c r="J2174" s="46"/>
      <c r="K2174" s="46"/>
      <c r="L2174" s="46"/>
      <c r="M2174" s="46"/>
    </row>
    <row r="2175" spans="1:13" x14ac:dyDescent="0.2">
      <c r="A2175" s="8" t="s">
        <v>18</v>
      </c>
      <c r="B2175" s="8">
        <v>2013</v>
      </c>
      <c r="C2175" s="8" t="s">
        <v>10</v>
      </c>
      <c r="D2175" s="8" t="s">
        <v>30</v>
      </c>
      <c r="E2175" s="8" t="s">
        <v>40</v>
      </c>
      <c r="F2175" s="15">
        <v>10933.846</v>
      </c>
      <c r="G2175" s="15">
        <v>52.409730180918565</v>
      </c>
      <c r="H2175" s="26">
        <v>1.7541921665394988</v>
      </c>
      <c r="J2175" s="46" t="e">
        <f>+IF(A2175=#REF!,"si","no")</f>
        <v>#REF!</v>
      </c>
      <c r="K2175" s="46" t="e">
        <f>+IF(F2175=#REF!,"si","no")</f>
        <v>#REF!</v>
      </c>
      <c r="L2175" s="46" t="e">
        <f>+IF(G2175=#REF!,"si","no")</f>
        <v>#REF!</v>
      </c>
      <c r="M2175" s="46" t="e">
        <f>+IF(H2175=#REF!,"si","no")</f>
        <v>#REF!</v>
      </c>
    </row>
    <row r="2176" spans="1:13" x14ac:dyDescent="0.2">
      <c r="A2176" s="8" t="s">
        <v>18</v>
      </c>
      <c r="B2176" s="8">
        <v>2014</v>
      </c>
      <c r="C2176" s="8" t="s">
        <v>10</v>
      </c>
      <c r="D2176" s="8" t="s">
        <v>30</v>
      </c>
      <c r="E2176" s="8" t="s">
        <v>31</v>
      </c>
      <c r="F2176" s="15">
        <v>8445.8880000000008</v>
      </c>
      <c r="G2176" s="15">
        <v>40.633337859429624</v>
      </c>
      <c r="H2176" s="26">
        <v>1.320274221440874</v>
      </c>
      <c r="J2176" s="46" t="e">
        <f>+IF(A2176=#REF!,"si","no")</f>
        <v>#REF!</v>
      </c>
      <c r="K2176" s="46" t="e">
        <f>+IF(F2176=#REF!,"si","no")</f>
        <v>#REF!</v>
      </c>
      <c r="L2176" s="46" t="e">
        <f>+IF(G2176=#REF!,"si","no")</f>
        <v>#REF!</v>
      </c>
      <c r="M2176" s="46" t="e">
        <f>+IF(H2176=#REF!,"si","no")</f>
        <v>#REF!</v>
      </c>
    </row>
    <row r="2177" spans="1:13" x14ac:dyDescent="0.2">
      <c r="A2177" s="8" t="s">
        <v>18</v>
      </c>
      <c r="B2177" s="8">
        <v>2014</v>
      </c>
      <c r="C2177" s="8" t="s">
        <v>10</v>
      </c>
      <c r="D2177" s="8" t="s">
        <v>30</v>
      </c>
      <c r="E2177" s="8" t="s">
        <v>32</v>
      </c>
      <c r="F2177" s="15"/>
      <c r="G2177" s="15"/>
      <c r="H2177" s="26"/>
      <c r="J2177" s="46" t="e">
        <f>+IF(A2177=#REF!,"si","no")</f>
        <v>#REF!</v>
      </c>
      <c r="K2177" s="46" t="e">
        <f>+IF(F2177=#REF!,"si","no")</f>
        <v>#REF!</v>
      </c>
      <c r="L2177" s="46" t="e">
        <f>+IF(G2177=#REF!,"si","no")</f>
        <v>#REF!</v>
      </c>
      <c r="M2177" s="46" t="e">
        <f>+IF(H2177=#REF!,"si","no")</f>
        <v>#REF!</v>
      </c>
    </row>
    <row r="2178" spans="1:13" x14ac:dyDescent="0.2">
      <c r="A2178" s="8" t="s">
        <v>18</v>
      </c>
      <c r="B2178" s="8">
        <v>2014</v>
      </c>
      <c r="C2178" s="8" t="s">
        <v>10</v>
      </c>
      <c r="D2178" s="8" t="s">
        <v>30</v>
      </c>
      <c r="E2178" s="8" t="s">
        <v>40</v>
      </c>
      <c r="F2178" s="15">
        <v>8445.8880000000008</v>
      </c>
      <c r="G2178" s="15">
        <v>40.633337859429624</v>
      </c>
      <c r="H2178" s="26">
        <v>1.320274221440874</v>
      </c>
      <c r="J2178" s="46" t="e">
        <f>+IF(A2178=#REF!,"si","no")</f>
        <v>#REF!</v>
      </c>
    </row>
    <row r="2179" spans="1:13" x14ac:dyDescent="0.2">
      <c r="A2179" s="8" t="s">
        <v>18</v>
      </c>
      <c r="B2179" s="8">
        <v>2015</v>
      </c>
      <c r="C2179" s="8" t="s">
        <v>10</v>
      </c>
      <c r="D2179" s="8" t="s">
        <v>30</v>
      </c>
      <c r="E2179" s="8" t="s">
        <v>31</v>
      </c>
      <c r="F2179" s="15">
        <v>2162.0030000000002</v>
      </c>
      <c r="G2179" s="15">
        <v>10.445644030760334</v>
      </c>
      <c r="H2179" s="26">
        <v>0.32671017081302606</v>
      </c>
      <c r="J2179" s="46" t="e">
        <f>+IF(A2179=#REF!,"si","no")</f>
        <v>#REF!</v>
      </c>
    </row>
    <row r="2180" spans="1:13" x14ac:dyDescent="0.2">
      <c r="A2180" s="8" t="s">
        <v>18</v>
      </c>
      <c r="B2180" s="8">
        <v>2015</v>
      </c>
      <c r="C2180" s="8" t="s">
        <v>10</v>
      </c>
      <c r="D2180" s="8" t="s">
        <v>30</v>
      </c>
      <c r="E2180" s="8" t="s">
        <v>32</v>
      </c>
      <c r="F2180" s="15"/>
      <c r="G2180" s="15"/>
      <c r="H2180" s="26"/>
      <c r="J2180" s="46" t="e">
        <f>+IF(A2180=#REF!,"si","no")</f>
        <v>#REF!</v>
      </c>
    </row>
    <row r="2181" spans="1:13" x14ac:dyDescent="0.2">
      <c r="A2181" s="8" t="s">
        <v>18</v>
      </c>
      <c r="B2181" s="8">
        <v>2015</v>
      </c>
      <c r="C2181" s="8" t="s">
        <v>10</v>
      </c>
      <c r="D2181" s="8" t="s">
        <v>30</v>
      </c>
      <c r="E2181" s="8" t="s">
        <v>40</v>
      </c>
      <c r="F2181" s="15">
        <v>2162.0030000000002</v>
      </c>
      <c r="G2181" s="15">
        <v>10.445644030760334</v>
      </c>
      <c r="H2181" s="26">
        <v>0.32671017081302606</v>
      </c>
      <c r="J2181" s="46" t="e">
        <f>+IF(A2181=#REF!,"si","no")</f>
        <v>#REF!</v>
      </c>
    </row>
    <row r="2182" spans="1:13" x14ac:dyDescent="0.2">
      <c r="A2182" s="8" t="s">
        <v>18</v>
      </c>
      <c r="B2182" s="8">
        <v>2016</v>
      </c>
      <c r="C2182" s="8" t="s">
        <v>10</v>
      </c>
      <c r="D2182" s="8" t="s">
        <v>30</v>
      </c>
      <c r="E2182" s="8" t="s">
        <v>31</v>
      </c>
      <c r="F2182" s="15">
        <v>2213.2864014260463</v>
      </c>
      <c r="G2182" s="15">
        <v>10.681884176766641</v>
      </c>
      <c r="H2182" s="26">
        <v>0.30484618619094639</v>
      </c>
      <c r="J2182" s="46" t="e">
        <f>+IF(A2182=#REF!,"si","no")</f>
        <v>#REF!</v>
      </c>
    </row>
    <row r="2183" spans="1:13" x14ac:dyDescent="0.2">
      <c r="A2183" s="8" t="s">
        <v>18</v>
      </c>
      <c r="B2183" s="8">
        <v>2016</v>
      </c>
      <c r="C2183" s="8" t="s">
        <v>10</v>
      </c>
      <c r="D2183" s="8" t="s">
        <v>30</v>
      </c>
      <c r="E2183" s="8" t="s">
        <v>32</v>
      </c>
      <c r="F2183" s="15"/>
      <c r="G2183" s="15"/>
      <c r="H2183" s="26"/>
      <c r="J2183" s="46" t="e">
        <f>+IF(A2183=#REF!,"si","no")</f>
        <v>#REF!</v>
      </c>
    </row>
    <row r="2184" spans="1:13" x14ac:dyDescent="0.2">
      <c r="A2184" s="8" t="s">
        <v>18</v>
      </c>
      <c r="B2184" s="8">
        <v>2016</v>
      </c>
      <c r="C2184" s="8" t="s">
        <v>10</v>
      </c>
      <c r="D2184" s="8" t="s">
        <v>30</v>
      </c>
      <c r="E2184" s="8" t="s">
        <v>40</v>
      </c>
      <c r="F2184" s="15">
        <v>2213.2864014260463</v>
      </c>
      <c r="G2184" s="15">
        <v>10.681884176766641</v>
      </c>
      <c r="H2184" s="26">
        <v>0.30484618619094639</v>
      </c>
      <c r="J2184" s="46" t="e">
        <f>+IF(A2184=#REF!,"si","no")</f>
        <v>#REF!</v>
      </c>
    </row>
    <row r="2185" spans="1:13" x14ac:dyDescent="0.2">
      <c r="A2185" s="8" t="s">
        <v>18</v>
      </c>
      <c r="B2185" s="8">
        <v>2017</v>
      </c>
      <c r="C2185" s="8" t="s">
        <v>10</v>
      </c>
      <c r="D2185" s="8" t="s">
        <v>30</v>
      </c>
      <c r="E2185" s="8" t="s">
        <v>31</v>
      </c>
      <c r="F2185" s="15">
        <v>5025.7019068207919</v>
      </c>
      <c r="G2185" s="15">
        <v>24.264612305512475</v>
      </c>
      <c r="H2185" s="26">
        <v>0.68250935654680001</v>
      </c>
      <c r="J2185" s="46" t="e">
        <f>+IF(A2185=#REF!,"si","no")</f>
        <v>#REF!</v>
      </c>
    </row>
    <row r="2186" spans="1:13" x14ac:dyDescent="0.2">
      <c r="A2186" s="8" t="s">
        <v>18</v>
      </c>
      <c r="B2186" s="8">
        <v>2017</v>
      </c>
      <c r="C2186" s="8" t="s">
        <v>10</v>
      </c>
      <c r="D2186" s="8" t="s">
        <v>30</v>
      </c>
      <c r="E2186" s="8" t="s">
        <v>32</v>
      </c>
      <c r="F2186" s="15"/>
      <c r="G2186" s="15"/>
      <c r="H2186" s="26"/>
      <c r="J2186" s="46" t="e">
        <f>+IF(A2186=#REF!,"si","no")</f>
        <v>#REF!</v>
      </c>
    </row>
    <row r="2187" spans="1:13" x14ac:dyDescent="0.2">
      <c r="A2187" s="8" t="s">
        <v>18</v>
      </c>
      <c r="B2187" s="8">
        <v>2017</v>
      </c>
      <c r="C2187" s="8" t="s">
        <v>10</v>
      </c>
      <c r="D2187" s="8" t="s">
        <v>30</v>
      </c>
      <c r="E2187" s="8" t="s">
        <v>40</v>
      </c>
      <c r="F2187" s="15">
        <v>5025.7019068207919</v>
      </c>
      <c r="G2187" s="15">
        <v>24.264612305512475</v>
      </c>
      <c r="H2187" s="26">
        <v>0.68250935654680001</v>
      </c>
      <c r="J2187" s="46" t="e">
        <f>+IF(A2187=#REF!,"si","no")</f>
        <v>#REF!</v>
      </c>
    </row>
    <row r="2188" spans="1:13" x14ac:dyDescent="0.2">
      <c r="A2188" s="8" t="s">
        <v>18</v>
      </c>
      <c r="B2188" s="8">
        <v>2018</v>
      </c>
      <c r="C2188" s="8" t="s">
        <v>10</v>
      </c>
      <c r="D2188" s="8" t="s">
        <v>30</v>
      </c>
      <c r="E2188" s="8" t="s">
        <v>31</v>
      </c>
      <c r="F2188" s="15">
        <v>4568.644214168673</v>
      </c>
      <c r="G2188" s="15">
        <v>21.976857281941395</v>
      </c>
      <c r="H2188" s="26">
        <v>0.45899869009902666</v>
      </c>
      <c r="J2188" s="46" t="e">
        <f>+IF(A2188=#REF!,"si","no")</f>
        <v>#REF!</v>
      </c>
    </row>
    <row r="2189" spans="1:13" x14ac:dyDescent="0.2">
      <c r="A2189" s="8" t="s">
        <v>18</v>
      </c>
      <c r="B2189" s="8">
        <v>2018</v>
      </c>
      <c r="C2189" s="8" t="s">
        <v>10</v>
      </c>
      <c r="D2189" s="8" t="s">
        <v>30</v>
      </c>
      <c r="E2189" s="8" t="s">
        <v>32</v>
      </c>
      <c r="F2189" s="15"/>
      <c r="G2189" s="15"/>
      <c r="H2189" s="26"/>
      <c r="J2189" s="46" t="e">
        <f>+IF(A2189=#REF!,"si","no")</f>
        <v>#REF!</v>
      </c>
    </row>
    <row r="2190" spans="1:13" x14ac:dyDescent="0.2">
      <c r="A2190" s="8" t="s">
        <v>18</v>
      </c>
      <c r="B2190" s="8">
        <v>2018</v>
      </c>
      <c r="C2190" s="8" t="s">
        <v>10</v>
      </c>
      <c r="D2190" s="8" t="s">
        <v>30</v>
      </c>
      <c r="E2190" s="8" t="s">
        <v>40</v>
      </c>
      <c r="F2190" s="15">
        <v>4568.644214168673</v>
      </c>
      <c r="G2190" s="15">
        <v>21.976857281941395</v>
      </c>
      <c r="H2190" s="26">
        <v>0.45899869009902666</v>
      </c>
      <c r="J2190" s="46" t="e">
        <f>+IF(A2190=#REF!,"si","no")</f>
        <v>#REF!</v>
      </c>
    </row>
    <row r="2191" spans="1:13" x14ac:dyDescent="0.2">
      <c r="A2191" s="8" t="s">
        <v>18</v>
      </c>
      <c r="B2191" s="8">
        <v>2019</v>
      </c>
      <c r="C2191" s="8" t="s">
        <v>10</v>
      </c>
      <c r="D2191" s="8" t="s">
        <v>30</v>
      </c>
      <c r="E2191" s="8" t="s">
        <v>31</v>
      </c>
      <c r="F2191" s="15">
        <v>6117.9010616419</v>
      </c>
      <c r="G2191" s="15">
        <v>29.412299961372796</v>
      </c>
      <c r="H2191" s="26">
        <v>0.56846347045560097</v>
      </c>
      <c r="J2191" s="46" t="e">
        <f>+IF(A2191=#REF!,"si","no")</f>
        <v>#REF!</v>
      </c>
    </row>
    <row r="2192" spans="1:13" x14ac:dyDescent="0.2">
      <c r="A2192" s="8" t="s">
        <v>18</v>
      </c>
      <c r="B2192" s="8">
        <v>2019</v>
      </c>
      <c r="C2192" s="8" t="s">
        <v>10</v>
      </c>
      <c r="D2192" s="8" t="s">
        <v>30</v>
      </c>
      <c r="E2192" s="8" t="s">
        <v>32</v>
      </c>
      <c r="F2192" s="15"/>
      <c r="G2192" s="15"/>
      <c r="H2192" s="26"/>
      <c r="J2192" s="46" t="e">
        <f>+IF(A2192=#REF!,"si","no")</f>
        <v>#REF!</v>
      </c>
    </row>
    <row r="2193" spans="1:10" x14ac:dyDescent="0.2">
      <c r="A2193" s="8" t="s">
        <v>18</v>
      </c>
      <c r="B2193" s="8">
        <v>2019</v>
      </c>
      <c r="C2193" s="8" t="s">
        <v>10</v>
      </c>
      <c r="D2193" s="8" t="s">
        <v>30</v>
      </c>
      <c r="E2193" s="8" t="s">
        <v>40</v>
      </c>
      <c r="F2193" s="15">
        <v>6117.9010616419</v>
      </c>
      <c r="G2193" s="15">
        <v>29.412299961372796</v>
      </c>
      <c r="H2193" s="26">
        <v>0.56846347045560097</v>
      </c>
      <c r="J2193" s="46" t="e">
        <f>+IF(A2193=#REF!,"si","no")</f>
        <v>#REF!</v>
      </c>
    </row>
    <row r="2194" spans="1:10" x14ac:dyDescent="0.2">
      <c r="A2194" s="8" t="s">
        <v>18</v>
      </c>
      <c r="B2194" s="8">
        <v>2020</v>
      </c>
      <c r="C2194" s="8" t="s">
        <v>10</v>
      </c>
      <c r="D2194" s="8" t="s">
        <v>30</v>
      </c>
      <c r="E2194" s="8" t="s">
        <v>31</v>
      </c>
      <c r="F2194" s="15">
        <v>14527.964205759019</v>
      </c>
      <c r="G2194" s="15">
        <v>69.493578313301924</v>
      </c>
      <c r="H2194" s="26">
        <v>1.2702171141162846</v>
      </c>
      <c r="J2194" s="46" t="e">
        <f>+IF(A2194=#REF!,"si","no")</f>
        <v>#REF!</v>
      </c>
    </row>
    <row r="2195" spans="1:10" x14ac:dyDescent="0.2">
      <c r="A2195" s="8" t="s">
        <v>18</v>
      </c>
      <c r="B2195" s="8">
        <v>2020</v>
      </c>
      <c r="C2195" s="8" t="s">
        <v>10</v>
      </c>
      <c r="D2195" s="8" t="s">
        <v>30</v>
      </c>
      <c r="E2195" s="8" t="s">
        <v>32</v>
      </c>
      <c r="F2195" s="15"/>
      <c r="G2195" s="15">
        <v>0</v>
      </c>
      <c r="H2195" s="26">
        <v>0</v>
      </c>
      <c r="J2195" s="46" t="e">
        <f>+IF(A2195=#REF!,"si","no")</f>
        <v>#REF!</v>
      </c>
    </row>
    <row r="2196" spans="1:10" x14ac:dyDescent="0.2">
      <c r="A2196" s="8" t="s">
        <v>18</v>
      </c>
      <c r="B2196" s="8">
        <v>2020</v>
      </c>
      <c r="C2196" s="8" t="s">
        <v>10</v>
      </c>
      <c r="D2196" s="8" t="s">
        <v>30</v>
      </c>
      <c r="E2196" s="8" t="s">
        <v>40</v>
      </c>
      <c r="F2196" s="15">
        <v>14527.964205759019</v>
      </c>
      <c r="G2196" s="15">
        <v>69.493578313301924</v>
      </c>
      <c r="H2196" s="26">
        <v>1.2702171141162846</v>
      </c>
      <c r="J2196" s="46" t="e">
        <f>+IF(A2196=#REF!,"si","no")</f>
        <v>#REF!</v>
      </c>
    </row>
    <row r="2197" spans="1:10" x14ac:dyDescent="0.2">
      <c r="A2197" s="8" t="s">
        <v>18</v>
      </c>
      <c r="B2197" s="8">
        <v>2021</v>
      </c>
      <c r="C2197" s="8" t="s">
        <v>10</v>
      </c>
      <c r="D2197" s="8" t="s">
        <v>30</v>
      </c>
      <c r="E2197" s="8" t="s">
        <v>31</v>
      </c>
      <c r="F2197" s="15">
        <v>5550.0332507897647</v>
      </c>
      <c r="G2197" s="15">
        <v>26.782172001481626</v>
      </c>
      <c r="H2197" s="26">
        <v>0.36216594998622886</v>
      </c>
      <c r="J2197" s="46" t="e">
        <f>+IF(A2197=#REF!,"si","no")</f>
        <v>#REF!</v>
      </c>
    </row>
    <row r="2198" spans="1:10" x14ac:dyDescent="0.2">
      <c r="A2198" s="8" t="s">
        <v>18</v>
      </c>
      <c r="B2198" s="8">
        <v>2021</v>
      </c>
      <c r="C2198" s="8" t="s">
        <v>10</v>
      </c>
      <c r="D2198" s="8" t="s">
        <v>30</v>
      </c>
      <c r="E2198" s="8" t="s">
        <v>32</v>
      </c>
      <c r="F2198" s="15"/>
      <c r="G2198" s="15">
        <v>0</v>
      </c>
      <c r="H2198" s="26">
        <v>0</v>
      </c>
      <c r="J2198" s="46" t="e">
        <f>+IF(A2198=#REF!,"si","no")</f>
        <v>#REF!</v>
      </c>
    </row>
    <row r="2199" spans="1:10" x14ac:dyDescent="0.2">
      <c r="A2199" s="8" t="s">
        <v>18</v>
      </c>
      <c r="B2199" s="8">
        <v>2021</v>
      </c>
      <c r="C2199" s="8" t="s">
        <v>10</v>
      </c>
      <c r="D2199" s="8" t="s">
        <v>30</v>
      </c>
      <c r="E2199" s="8" t="s">
        <v>40</v>
      </c>
      <c r="F2199" s="15">
        <v>5550.0332507897647</v>
      </c>
      <c r="G2199" s="15">
        <v>26.782172001481626</v>
      </c>
      <c r="H2199" s="26">
        <v>0.36216594998622886</v>
      </c>
      <c r="J2199" s="46" t="e">
        <f>+IF(A2199=#REF!,"si","no")</f>
        <v>#REF!</v>
      </c>
    </row>
    <row r="2200" spans="1:10" x14ac:dyDescent="0.2">
      <c r="A2200" s="8" t="s">
        <v>18</v>
      </c>
      <c r="B2200" s="8">
        <v>2008</v>
      </c>
      <c r="C2200" s="8" t="s">
        <v>10</v>
      </c>
      <c r="D2200" s="8" t="s">
        <v>33</v>
      </c>
      <c r="E2200" s="8" t="s">
        <v>34</v>
      </c>
      <c r="F2200" s="15"/>
      <c r="G2200" s="15"/>
      <c r="H2200" s="26"/>
      <c r="J2200" s="46" t="e">
        <f>+IF(A2200=#REF!,"si","no")</f>
        <v>#REF!</v>
      </c>
    </row>
    <row r="2201" spans="1:10" x14ac:dyDescent="0.2">
      <c r="A2201" s="8" t="s">
        <v>18</v>
      </c>
      <c r="B2201" s="8">
        <v>2008</v>
      </c>
      <c r="C2201" s="8" t="s">
        <v>10</v>
      </c>
      <c r="D2201" s="8" t="s">
        <v>33</v>
      </c>
      <c r="E2201" s="8" t="s">
        <v>35</v>
      </c>
      <c r="F2201" s="15">
        <v>3236.3440000000001</v>
      </c>
      <c r="G2201" s="15">
        <v>15.892997217220493</v>
      </c>
      <c r="H2201" s="26">
        <v>0.82905797217372146</v>
      </c>
      <c r="J2201" s="46" t="e">
        <f>+IF(A2201=#REF!,"si","no")</f>
        <v>#REF!</v>
      </c>
    </row>
    <row r="2202" spans="1:10" x14ac:dyDescent="0.2">
      <c r="A2202" s="8" t="s">
        <v>18</v>
      </c>
      <c r="B2202" s="8">
        <v>2008</v>
      </c>
      <c r="C2202" s="8" t="s">
        <v>10</v>
      </c>
      <c r="D2202" s="8" t="s">
        <v>33</v>
      </c>
      <c r="E2202" s="8" t="s">
        <v>36</v>
      </c>
      <c r="F2202" s="15"/>
      <c r="G2202" s="15"/>
      <c r="H2202" s="26"/>
      <c r="J2202" s="46" t="e">
        <f>+IF(A2202=#REF!,"si","no")</f>
        <v>#REF!</v>
      </c>
    </row>
    <row r="2203" spans="1:10" x14ac:dyDescent="0.2">
      <c r="A2203" s="8" t="s">
        <v>18</v>
      </c>
      <c r="B2203" s="8">
        <v>2008</v>
      </c>
      <c r="C2203" s="8" t="s">
        <v>10</v>
      </c>
      <c r="D2203" s="8" t="s">
        <v>33</v>
      </c>
      <c r="E2203" s="8" t="s">
        <v>42</v>
      </c>
      <c r="F2203" s="15"/>
      <c r="G2203" s="15"/>
      <c r="H2203" s="26"/>
      <c r="J2203" s="46" t="e">
        <f>+IF(A2203=#REF!,"si","no")</f>
        <v>#REF!</v>
      </c>
    </row>
    <row r="2204" spans="1:10" x14ac:dyDescent="0.2">
      <c r="A2204" s="8" t="s">
        <v>18</v>
      </c>
      <c r="B2204" s="8">
        <v>2008</v>
      </c>
      <c r="C2204" s="8" t="s">
        <v>10</v>
      </c>
      <c r="D2204" s="8" t="s">
        <v>33</v>
      </c>
      <c r="E2204" s="8" t="s">
        <v>40</v>
      </c>
      <c r="F2204" s="15">
        <v>3236.3440000000001</v>
      </c>
      <c r="G2204" s="15">
        <v>15.892997217220493</v>
      </c>
      <c r="H2204" s="26">
        <v>0.82905797217372146</v>
      </c>
      <c r="J2204" s="46" t="e">
        <f>+IF(A2204=#REF!,"si","no")</f>
        <v>#REF!</v>
      </c>
    </row>
    <row r="2205" spans="1:10" x14ac:dyDescent="0.2">
      <c r="A2205" s="8" t="s">
        <v>18</v>
      </c>
      <c r="B2205" s="8">
        <v>2009</v>
      </c>
      <c r="C2205" s="8" t="s">
        <v>10</v>
      </c>
      <c r="D2205" s="8" t="s">
        <v>33</v>
      </c>
      <c r="E2205" s="8" t="s">
        <v>34</v>
      </c>
      <c r="F2205" s="15"/>
      <c r="G2205" s="15"/>
      <c r="H2205" s="26"/>
      <c r="J2205" s="46" t="e">
        <f>+IF(A2205=#REF!,"si","no")</f>
        <v>#REF!</v>
      </c>
    </row>
    <row r="2206" spans="1:10" x14ac:dyDescent="0.2">
      <c r="A2206" s="8" t="s">
        <v>18</v>
      </c>
      <c r="B2206" s="8">
        <v>2009</v>
      </c>
      <c r="C2206" s="8" t="s">
        <v>10</v>
      </c>
      <c r="D2206" s="8" t="s">
        <v>33</v>
      </c>
      <c r="E2206" s="8" t="s">
        <v>35</v>
      </c>
      <c r="F2206" s="15">
        <v>3938.3090000000002</v>
      </c>
      <c r="G2206" s="15">
        <v>19.31016915910762</v>
      </c>
      <c r="H2206" s="26">
        <v>0.93678482993860523</v>
      </c>
      <c r="J2206" s="46" t="e">
        <f>+IF(A2206=#REF!,"si","no")</f>
        <v>#REF!</v>
      </c>
    </row>
    <row r="2207" spans="1:10" x14ac:dyDescent="0.2">
      <c r="A2207" s="8" t="s">
        <v>18</v>
      </c>
      <c r="B2207" s="8">
        <v>2009</v>
      </c>
      <c r="C2207" s="8" t="s">
        <v>10</v>
      </c>
      <c r="D2207" s="8" t="s">
        <v>33</v>
      </c>
      <c r="E2207" s="8" t="s">
        <v>36</v>
      </c>
      <c r="F2207" s="15"/>
      <c r="G2207" s="15"/>
      <c r="H2207" s="26"/>
      <c r="J2207" s="46" t="e">
        <f>+IF(A2207=#REF!,"si","no")</f>
        <v>#REF!</v>
      </c>
    </row>
    <row r="2208" spans="1:10" x14ac:dyDescent="0.2">
      <c r="A2208" s="8" t="s">
        <v>18</v>
      </c>
      <c r="B2208" s="8">
        <v>2009</v>
      </c>
      <c r="C2208" s="8" t="s">
        <v>10</v>
      </c>
      <c r="D2208" s="8" t="s">
        <v>33</v>
      </c>
      <c r="E2208" s="8" t="s">
        <v>42</v>
      </c>
      <c r="F2208" s="15"/>
      <c r="G2208" s="15"/>
      <c r="H2208" s="26"/>
      <c r="J2208" s="46" t="e">
        <f>+IF(A2208=#REF!,"si","no")</f>
        <v>#REF!</v>
      </c>
    </row>
    <row r="2209" spans="1:10" x14ac:dyDescent="0.2">
      <c r="A2209" s="8" t="s">
        <v>18</v>
      </c>
      <c r="B2209" s="8">
        <v>2009</v>
      </c>
      <c r="C2209" s="8" t="s">
        <v>10</v>
      </c>
      <c r="D2209" s="8" t="s">
        <v>33</v>
      </c>
      <c r="E2209" s="8" t="s">
        <v>40</v>
      </c>
      <c r="F2209" s="15">
        <v>3938.3090000000002</v>
      </c>
      <c r="G2209" s="15">
        <v>19.31016915910762</v>
      </c>
      <c r="H2209" s="26">
        <v>0.93678482993860523</v>
      </c>
      <c r="J2209" s="46" t="e">
        <f>+IF(A2209=#REF!,"si","no")</f>
        <v>#REF!</v>
      </c>
    </row>
    <row r="2210" spans="1:10" x14ac:dyDescent="0.2">
      <c r="A2210" s="8" t="s">
        <v>18</v>
      </c>
      <c r="B2210" s="8">
        <v>2010</v>
      </c>
      <c r="C2210" s="8" t="s">
        <v>10</v>
      </c>
      <c r="D2210" s="8" t="s">
        <v>33</v>
      </c>
      <c r="E2210" s="8" t="s">
        <v>34</v>
      </c>
      <c r="F2210" s="15"/>
      <c r="G2210" s="15"/>
      <c r="H2210" s="26"/>
      <c r="J2210" s="46" t="e">
        <f>+IF(A2210=#REF!,"si","no")</f>
        <v>#REF!</v>
      </c>
    </row>
    <row r="2211" spans="1:10" x14ac:dyDescent="0.2">
      <c r="A2211" s="8" t="s">
        <v>18</v>
      </c>
      <c r="B2211" s="8">
        <v>2010</v>
      </c>
      <c r="C2211" s="8" t="s">
        <v>10</v>
      </c>
      <c r="D2211" s="8" t="s">
        <v>33</v>
      </c>
      <c r="E2211" s="8" t="s">
        <v>35</v>
      </c>
      <c r="F2211" s="15">
        <v>2753.9650000000001</v>
      </c>
      <c r="G2211" s="15">
        <v>13.523970486530285</v>
      </c>
      <c r="H2211" s="26">
        <v>0.59492449936272729</v>
      </c>
      <c r="J2211" s="46" t="e">
        <f>+IF(A2211=#REF!,"si","no")</f>
        <v>#REF!</v>
      </c>
    </row>
    <row r="2212" spans="1:10" x14ac:dyDescent="0.2">
      <c r="A2212" s="8" t="s">
        <v>18</v>
      </c>
      <c r="B2212" s="8">
        <v>2010</v>
      </c>
      <c r="C2212" s="8" t="s">
        <v>10</v>
      </c>
      <c r="D2212" s="8" t="s">
        <v>33</v>
      </c>
      <c r="E2212" s="8" t="s">
        <v>36</v>
      </c>
      <c r="F2212" s="15"/>
      <c r="G2212" s="15"/>
      <c r="H2212" s="26"/>
      <c r="J2212" s="46" t="e">
        <f>+IF(A2212=#REF!,"si","no")</f>
        <v>#REF!</v>
      </c>
    </row>
    <row r="2213" spans="1:10" x14ac:dyDescent="0.2">
      <c r="A2213" s="8" t="s">
        <v>18</v>
      </c>
      <c r="B2213" s="8">
        <v>2010</v>
      </c>
      <c r="C2213" s="8" t="s">
        <v>10</v>
      </c>
      <c r="D2213" s="8" t="s">
        <v>33</v>
      </c>
      <c r="E2213" s="8" t="s">
        <v>42</v>
      </c>
      <c r="F2213" s="15"/>
      <c r="G2213" s="15"/>
      <c r="H2213" s="26"/>
      <c r="J2213" s="46" t="e">
        <f>+IF(A2213=#REF!,"si","no")</f>
        <v>#REF!</v>
      </c>
    </row>
    <row r="2214" spans="1:10" x14ac:dyDescent="0.2">
      <c r="A2214" s="8" t="s">
        <v>18</v>
      </c>
      <c r="B2214" s="8">
        <v>2010</v>
      </c>
      <c r="C2214" s="8" t="s">
        <v>10</v>
      </c>
      <c r="D2214" s="8" t="s">
        <v>33</v>
      </c>
      <c r="E2214" s="8" t="s">
        <v>40</v>
      </c>
      <c r="F2214" s="15">
        <v>2753.9650000000001</v>
      </c>
      <c r="G2214" s="15">
        <v>13.523970486530285</v>
      </c>
      <c r="H2214" s="26">
        <v>0.59492449936272729</v>
      </c>
      <c r="J2214" s="46" t="e">
        <f>+IF(A2214=#REF!,"si","no")</f>
        <v>#REF!</v>
      </c>
    </row>
    <row r="2215" spans="1:10" x14ac:dyDescent="0.2">
      <c r="A2215" s="8" t="s">
        <v>18</v>
      </c>
      <c r="B2215" s="8">
        <v>2011</v>
      </c>
      <c r="C2215" s="8" t="s">
        <v>10</v>
      </c>
      <c r="D2215" s="8" t="s">
        <v>33</v>
      </c>
      <c r="E2215" s="8" t="s">
        <v>34</v>
      </c>
      <c r="F2215" s="15"/>
      <c r="G2215" s="15"/>
      <c r="H2215" s="26"/>
      <c r="J2215" s="46" t="e">
        <f>+IF(A2215=#REF!,"si","no")</f>
        <v>#REF!</v>
      </c>
    </row>
    <row r="2216" spans="1:10" x14ac:dyDescent="0.2">
      <c r="A2216" s="8" t="s">
        <v>18</v>
      </c>
      <c r="B2216" s="8">
        <v>2011</v>
      </c>
      <c r="C2216" s="8" t="s">
        <v>10</v>
      </c>
      <c r="D2216" s="8" t="s">
        <v>33</v>
      </c>
      <c r="E2216" s="8" t="s">
        <v>35</v>
      </c>
      <c r="F2216" s="15">
        <v>7867.2870000000003</v>
      </c>
      <c r="G2216" s="15">
        <v>38.562848197308575</v>
      </c>
      <c r="H2216" s="26">
        <v>1.4969909623167941</v>
      </c>
      <c r="J2216" s="46" t="e">
        <f>+IF(A2216=#REF!,"si","no")</f>
        <v>#REF!</v>
      </c>
    </row>
    <row r="2217" spans="1:10" x14ac:dyDescent="0.2">
      <c r="A2217" s="8" t="s">
        <v>18</v>
      </c>
      <c r="B2217" s="8">
        <v>2011</v>
      </c>
      <c r="C2217" s="8" t="s">
        <v>10</v>
      </c>
      <c r="D2217" s="8" t="s">
        <v>33</v>
      </c>
      <c r="E2217" s="8" t="s">
        <v>36</v>
      </c>
      <c r="F2217" s="15"/>
      <c r="G2217" s="15"/>
      <c r="H2217" s="26"/>
      <c r="J2217" s="46" t="e">
        <f>+IF(A2217=#REF!,"si","no")</f>
        <v>#REF!</v>
      </c>
    </row>
    <row r="2218" spans="1:10" x14ac:dyDescent="0.2">
      <c r="A2218" s="8" t="s">
        <v>18</v>
      </c>
      <c r="B2218" s="8">
        <v>2011</v>
      </c>
      <c r="C2218" s="8" t="s">
        <v>10</v>
      </c>
      <c r="D2218" s="8" t="s">
        <v>33</v>
      </c>
      <c r="E2218" s="8" t="s">
        <v>42</v>
      </c>
      <c r="F2218" s="15"/>
      <c r="G2218" s="15"/>
      <c r="H2218" s="26"/>
      <c r="J2218" s="46" t="e">
        <f>+IF(A2218=#REF!,"si","no")</f>
        <v>#REF!</v>
      </c>
    </row>
    <row r="2219" spans="1:10" x14ac:dyDescent="0.2">
      <c r="A2219" s="8" t="s">
        <v>18</v>
      </c>
      <c r="B2219" s="8">
        <v>2011</v>
      </c>
      <c r="C2219" s="8" t="s">
        <v>10</v>
      </c>
      <c r="D2219" s="8" t="s">
        <v>33</v>
      </c>
      <c r="E2219" s="8" t="s">
        <v>40</v>
      </c>
      <c r="F2219" s="15">
        <v>7867.2870000000003</v>
      </c>
      <c r="G2219" s="15">
        <v>38.562848197308575</v>
      </c>
      <c r="H2219" s="26">
        <v>1.4969909623167941</v>
      </c>
      <c r="J2219" s="46"/>
    </row>
    <row r="2220" spans="1:10" x14ac:dyDescent="0.2">
      <c r="A2220" s="8" t="s">
        <v>18</v>
      </c>
      <c r="B2220" s="8">
        <v>2012</v>
      </c>
      <c r="C2220" s="8" t="s">
        <v>10</v>
      </c>
      <c r="D2220" s="8" t="s">
        <v>33</v>
      </c>
      <c r="E2220" s="8" t="s">
        <v>34</v>
      </c>
      <c r="F2220" s="15"/>
      <c r="G2220" s="15"/>
      <c r="H2220" s="26"/>
      <c r="J2220" s="46"/>
    </row>
    <row r="2221" spans="1:10" x14ac:dyDescent="0.2">
      <c r="A2221" s="8" t="s">
        <v>18</v>
      </c>
      <c r="B2221" s="8">
        <v>2012</v>
      </c>
      <c r="C2221" s="8" t="s">
        <v>10</v>
      </c>
      <c r="D2221" s="8" t="s">
        <v>33</v>
      </c>
      <c r="E2221" s="8" t="s">
        <v>35</v>
      </c>
      <c r="F2221" s="15">
        <v>5207.7370000000001</v>
      </c>
      <c r="G2221" s="15">
        <v>25.692086081165662</v>
      </c>
      <c r="H2221" s="26">
        <v>0.89783439550390332</v>
      </c>
      <c r="J2221" s="46"/>
    </row>
    <row r="2222" spans="1:10" x14ac:dyDescent="0.2">
      <c r="A2222" s="8" t="s">
        <v>18</v>
      </c>
      <c r="B2222" s="8">
        <v>2012</v>
      </c>
      <c r="C2222" s="8" t="s">
        <v>10</v>
      </c>
      <c r="D2222" s="8" t="s">
        <v>33</v>
      </c>
      <c r="E2222" s="8" t="s">
        <v>36</v>
      </c>
      <c r="F2222" s="15"/>
      <c r="G2222" s="15"/>
      <c r="H2222" s="26"/>
      <c r="J2222" s="46"/>
    </row>
    <row r="2223" spans="1:10" x14ac:dyDescent="0.2">
      <c r="A2223" s="8" t="s">
        <v>18</v>
      </c>
      <c r="B2223" s="8">
        <v>2012</v>
      </c>
      <c r="C2223" s="8" t="s">
        <v>10</v>
      </c>
      <c r="D2223" s="8" t="s">
        <v>33</v>
      </c>
      <c r="E2223" s="8" t="s">
        <v>42</v>
      </c>
      <c r="F2223" s="15"/>
      <c r="G2223" s="15"/>
      <c r="H2223" s="26"/>
      <c r="J2223" s="46"/>
    </row>
    <row r="2224" spans="1:10" x14ac:dyDescent="0.2">
      <c r="A2224" s="8" t="s">
        <v>18</v>
      </c>
      <c r="B2224" s="8">
        <v>2012</v>
      </c>
      <c r="C2224" s="8" t="s">
        <v>10</v>
      </c>
      <c r="D2224" s="8" t="s">
        <v>33</v>
      </c>
      <c r="E2224" s="8" t="s">
        <v>40</v>
      </c>
      <c r="F2224" s="15">
        <v>5207.7370000000001</v>
      </c>
      <c r="G2224" s="15">
        <v>25.692086081165662</v>
      </c>
      <c r="H2224" s="26">
        <v>0.89783439550390332</v>
      </c>
      <c r="J2224" s="46"/>
    </row>
    <row r="2225" spans="1:10" x14ac:dyDescent="0.2">
      <c r="A2225" s="8" t="s">
        <v>18</v>
      </c>
      <c r="B2225" s="8">
        <v>2013</v>
      </c>
      <c r="C2225" s="8" t="s">
        <v>10</v>
      </c>
      <c r="D2225" s="8" t="s">
        <v>33</v>
      </c>
      <c r="E2225" s="8" t="s">
        <v>34</v>
      </c>
      <c r="F2225" s="15"/>
      <c r="G2225" s="15"/>
      <c r="H2225" s="26"/>
      <c r="J2225" s="46"/>
    </row>
    <row r="2226" spans="1:10" x14ac:dyDescent="0.2">
      <c r="A2226" s="8" t="s">
        <v>18</v>
      </c>
      <c r="B2226" s="8">
        <v>2013</v>
      </c>
      <c r="C2226" s="8" t="s">
        <v>10</v>
      </c>
      <c r="D2226" s="8" t="s">
        <v>33</v>
      </c>
      <c r="E2226" s="8" t="s">
        <v>35</v>
      </c>
      <c r="F2226" s="15">
        <v>3795.9610000000007</v>
      </c>
      <c r="G2226" s="15">
        <v>18.195362527265324</v>
      </c>
      <c r="H2226" s="26">
        <v>0.60901214912752966</v>
      </c>
      <c r="J2226" s="46"/>
    </row>
    <row r="2227" spans="1:10" x14ac:dyDescent="0.2">
      <c r="A2227" s="8" t="s">
        <v>18</v>
      </c>
      <c r="B2227" s="8">
        <v>2013</v>
      </c>
      <c r="C2227" s="8" t="s">
        <v>10</v>
      </c>
      <c r="D2227" s="8" t="s">
        <v>33</v>
      </c>
      <c r="E2227" s="8" t="s">
        <v>36</v>
      </c>
      <c r="F2227" s="15"/>
      <c r="G2227" s="15"/>
      <c r="H2227" s="26"/>
      <c r="J2227" s="46"/>
    </row>
    <row r="2228" spans="1:10" x14ac:dyDescent="0.2">
      <c r="A2228" s="8" t="s">
        <v>18</v>
      </c>
      <c r="B2228" s="8">
        <v>2013</v>
      </c>
      <c r="C2228" s="8" t="s">
        <v>10</v>
      </c>
      <c r="D2228" s="8" t="s">
        <v>33</v>
      </c>
      <c r="E2228" s="8" t="s">
        <v>42</v>
      </c>
      <c r="F2228" s="15"/>
      <c r="G2228" s="15"/>
      <c r="H2228" s="26"/>
      <c r="J2228" s="46"/>
    </row>
    <row r="2229" spans="1:10" x14ac:dyDescent="0.2">
      <c r="A2229" s="8" t="s">
        <v>18</v>
      </c>
      <c r="B2229" s="8">
        <v>2013</v>
      </c>
      <c r="C2229" s="8" t="s">
        <v>10</v>
      </c>
      <c r="D2229" s="8" t="s">
        <v>33</v>
      </c>
      <c r="E2229" s="8" t="s">
        <v>40</v>
      </c>
      <c r="F2229" s="15">
        <v>3795.9610000000007</v>
      </c>
      <c r="G2229" s="15">
        <v>18.195362527265324</v>
      </c>
      <c r="H2229" s="26">
        <v>0.60901214912752966</v>
      </c>
      <c r="J2229" s="46"/>
    </row>
    <row r="2230" spans="1:10" x14ac:dyDescent="0.2">
      <c r="A2230" s="8" t="s">
        <v>18</v>
      </c>
      <c r="B2230" s="8">
        <v>2014</v>
      </c>
      <c r="C2230" s="8" t="s">
        <v>10</v>
      </c>
      <c r="D2230" s="8" t="s">
        <v>33</v>
      </c>
      <c r="E2230" s="8" t="s">
        <v>34</v>
      </c>
      <c r="F2230" s="15"/>
      <c r="G2230" s="15"/>
      <c r="H2230" s="26"/>
      <c r="J2230" s="46"/>
    </row>
    <row r="2231" spans="1:10" x14ac:dyDescent="0.2">
      <c r="A2231" s="8" t="s">
        <v>18</v>
      </c>
      <c r="B2231" s="8">
        <v>2014</v>
      </c>
      <c r="C2231" s="8" t="s">
        <v>10</v>
      </c>
      <c r="D2231" s="8" t="s">
        <v>33</v>
      </c>
      <c r="E2231" s="8" t="s">
        <v>35</v>
      </c>
      <c r="F2231" s="15">
        <v>2169.2910000000002</v>
      </c>
      <c r="G2231" s="15">
        <v>10.436502842379623</v>
      </c>
      <c r="H2231" s="26">
        <v>0.33910691049936903</v>
      </c>
      <c r="J2231" s="46" t="e">
        <f>+IF(A2231=#REF!,"si","no")</f>
        <v>#REF!</v>
      </c>
    </row>
    <row r="2232" spans="1:10" x14ac:dyDescent="0.2">
      <c r="A2232" s="8" t="s">
        <v>18</v>
      </c>
      <c r="B2232" s="8">
        <v>2014</v>
      </c>
      <c r="C2232" s="8" t="s">
        <v>10</v>
      </c>
      <c r="D2232" s="8" t="s">
        <v>33</v>
      </c>
      <c r="E2232" s="8" t="s">
        <v>36</v>
      </c>
      <c r="F2232" s="15"/>
      <c r="G2232" s="15"/>
      <c r="H2232" s="26"/>
      <c r="J2232" s="46" t="e">
        <f>+IF(A2232=#REF!,"si","no")</f>
        <v>#REF!</v>
      </c>
    </row>
    <row r="2233" spans="1:10" x14ac:dyDescent="0.2">
      <c r="A2233" s="8" t="s">
        <v>18</v>
      </c>
      <c r="B2233" s="8">
        <v>2014</v>
      </c>
      <c r="C2233" s="8" t="s">
        <v>10</v>
      </c>
      <c r="D2233" s="8" t="s">
        <v>33</v>
      </c>
      <c r="E2233" s="8" t="s">
        <v>42</v>
      </c>
      <c r="F2233" s="15"/>
      <c r="G2233" s="15"/>
      <c r="H2233" s="26"/>
      <c r="J2233" s="46" t="e">
        <f>+IF(A2233=#REF!,"si","no")</f>
        <v>#REF!</v>
      </c>
    </row>
    <row r="2234" spans="1:10" x14ac:dyDescent="0.2">
      <c r="A2234" s="8" t="s">
        <v>18</v>
      </c>
      <c r="B2234" s="8">
        <v>2014</v>
      </c>
      <c r="C2234" s="8" t="s">
        <v>10</v>
      </c>
      <c r="D2234" s="8" t="s">
        <v>33</v>
      </c>
      <c r="E2234" s="8" t="s">
        <v>40</v>
      </c>
      <c r="F2234" s="15">
        <v>2169.2910000000002</v>
      </c>
      <c r="G2234" s="15">
        <v>10.436502842379623</v>
      </c>
      <c r="H2234" s="26">
        <v>0.33910691049936903</v>
      </c>
      <c r="J2234" s="46" t="e">
        <f>+IF(A2234=#REF!,"si","no")</f>
        <v>#REF!</v>
      </c>
    </row>
    <row r="2235" spans="1:10" x14ac:dyDescent="0.2">
      <c r="A2235" s="8" t="s">
        <v>18</v>
      </c>
      <c r="B2235" s="8">
        <v>2015</v>
      </c>
      <c r="C2235" s="8" t="s">
        <v>10</v>
      </c>
      <c r="D2235" s="8" t="s">
        <v>33</v>
      </c>
      <c r="E2235" s="8" t="s">
        <v>34</v>
      </c>
      <c r="F2235" s="15"/>
      <c r="G2235" s="15"/>
      <c r="H2235" s="26"/>
      <c r="J2235" s="46" t="e">
        <f>+IF(A2235=#REF!,"si","no")</f>
        <v>#REF!</v>
      </c>
    </row>
    <row r="2236" spans="1:10" x14ac:dyDescent="0.2">
      <c r="A2236" s="8" t="s">
        <v>18</v>
      </c>
      <c r="B2236" s="8">
        <v>2015</v>
      </c>
      <c r="C2236" s="8" t="s">
        <v>10</v>
      </c>
      <c r="D2236" s="8" t="s">
        <v>33</v>
      </c>
      <c r="E2236" s="8" t="s">
        <v>35</v>
      </c>
      <c r="F2236" s="15">
        <v>3513.261</v>
      </c>
      <c r="G2236" s="15">
        <v>16.974201142714918</v>
      </c>
      <c r="H2236" s="26">
        <v>0.53090495314795716</v>
      </c>
      <c r="J2236" s="46" t="e">
        <f>+IF(A2236=#REF!,"si","no")</f>
        <v>#REF!</v>
      </c>
    </row>
    <row r="2237" spans="1:10" x14ac:dyDescent="0.2">
      <c r="A2237" s="8" t="s">
        <v>18</v>
      </c>
      <c r="B2237" s="8">
        <v>2015</v>
      </c>
      <c r="C2237" s="8" t="s">
        <v>10</v>
      </c>
      <c r="D2237" s="8" t="s">
        <v>33</v>
      </c>
      <c r="E2237" s="8" t="s">
        <v>36</v>
      </c>
      <c r="F2237" s="15"/>
      <c r="G2237" s="15"/>
      <c r="H2237" s="26"/>
      <c r="J2237" s="46" t="e">
        <f>+IF(A2237=#REF!,"si","no")</f>
        <v>#REF!</v>
      </c>
    </row>
    <row r="2238" spans="1:10" x14ac:dyDescent="0.2">
      <c r="A2238" s="8" t="s">
        <v>18</v>
      </c>
      <c r="B2238" s="8">
        <v>2015</v>
      </c>
      <c r="C2238" s="8" t="s">
        <v>10</v>
      </c>
      <c r="D2238" s="8" t="s">
        <v>33</v>
      </c>
      <c r="E2238" s="8" t="s">
        <v>42</v>
      </c>
      <c r="F2238" s="15"/>
      <c r="G2238" s="15"/>
      <c r="H2238" s="26"/>
      <c r="J2238" s="46" t="e">
        <f>+IF(A2238=#REF!,"si","no")</f>
        <v>#REF!</v>
      </c>
    </row>
    <row r="2239" spans="1:10" x14ac:dyDescent="0.2">
      <c r="A2239" s="8" t="s">
        <v>18</v>
      </c>
      <c r="B2239" s="8">
        <v>2015</v>
      </c>
      <c r="C2239" s="8" t="s">
        <v>10</v>
      </c>
      <c r="D2239" s="8" t="s">
        <v>33</v>
      </c>
      <c r="E2239" s="8" t="s">
        <v>40</v>
      </c>
      <c r="F2239" s="15">
        <v>3513.261</v>
      </c>
      <c r="G2239" s="15">
        <v>16.974201142714918</v>
      </c>
      <c r="H2239" s="26">
        <v>0.53090495314795716</v>
      </c>
      <c r="J2239" s="46" t="e">
        <f>+IF(A2239=#REF!,"si","no")</f>
        <v>#REF!</v>
      </c>
    </row>
    <row r="2240" spans="1:10" x14ac:dyDescent="0.2">
      <c r="A2240" s="8" t="s">
        <v>18</v>
      </c>
      <c r="B2240" s="8">
        <v>2016</v>
      </c>
      <c r="C2240" s="8" t="s">
        <v>10</v>
      </c>
      <c r="D2240" s="8" t="s">
        <v>33</v>
      </c>
      <c r="E2240" s="8" t="s">
        <v>34</v>
      </c>
      <c r="F2240" s="15"/>
      <c r="G2240" s="15"/>
      <c r="H2240" s="26"/>
      <c r="J2240" s="46" t="e">
        <f>+IF(A2240=#REF!,"si","no")</f>
        <v>#REF!</v>
      </c>
    </row>
    <row r="2241" spans="1:10" x14ac:dyDescent="0.2">
      <c r="A2241" s="8" t="s">
        <v>18</v>
      </c>
      <c r="B2241" s="8">
        <v>2016</v>
      </c>
      <c r="C2241" s="8" t="s">
        <v>10</v>
      </c>
      <c r="D2241" s="8" t="s">
        <v>33</v>
      </c>
      <c r="E2241" s="8" t="s">
        <v>35</v>
      </c>
      <c r="F2241" s="15">
        <v>3433.8029999999999</v>
      </c>
      <c r="G2241" s="15">
        <v>16.572408301158312</v>
      </c>
      <c r="H2241" s="26">
        <v>0.47295358974174168</v>
      </c>
      <c r="J2241" s="46" t="e">
        <f>+IF(A2241=#REF!,"si","no")</f>
        <v>#REF!</v>
      </c>
    </row>
    <row r="2242" spans="1:10" x14ac:dyDescent="0.2">
      <c r="A2242" s="8" t="s">
        <v>18</v>
      </c>
      <c r="B2242" s="8">
        <v>2016</v>
      </c>
      <c r="C2242" s="8" t="s">
        <v>10</v>
      </c>
      <c r="D2242" s="8" t="s">
        <v>33</v>
      </c>
      <c r="E2242" s="8" t="s">
        <v>36</v>
      </c>
      <c r="F2242" s="15"/>
      <c r="G2242" s="15"/>
      <c r="H2242" s="26"/>
      <c r="J2242" s="46" t="e">
        <f>+IF(A2242=#REF!,"si","no")</f>
        <v>#REF!</v>
      </c>
    </row>
    <row r="2243" spans="1:10" x14ac:dyDescent="0.2">
      <c r="A2243" s="8" t="s">
        <v>18</v>
      </c>
      <c r="B2243" s="8">
        <v>2016</v>
      </c>
      <c r="C2243" s="8" t="s">
        <v>10</v>
      </c>
      <c r="D2243" s="8" t="s">
        <v>33</v>
      </c>
      <c r="E2243" s="8" t="s">
        <v>42</v>
      </c>
      <c r="F2243" s="15"/>
      <c r="G2243" s="15"/>
      <c r="H2243" s="26"/>
      <c r="J2243" s="46" t="e">
        <f>+IF(A2243=#REF!,"si","no")</f>
        <v>#REF!</v>
      </c>
    </row>
    <row r="2244" spans="1:10" x14ac:dyDescent="0.2">
      <c r="A2244" s="8" t="s">
        <v>18</v>
      </c>
      <c r="B2244" s="8">
        <v>2016</v>
      </c>
      <c r="C2244" s="8" t="s">
        <v>10</v>
      </c>
      <c r="D2244" s="8" t="s">
        <v>33</v>
      </c>
      <c r="E2244" s="8" t="s">
        <v>40</v>
      </c>
      <c r="F2244" s="15">
        <v>3433.8029999999999</v>
      </c>
      <c r="G2244" s="15">
        <v>16.572408301158312</v>
      </c>
      <c r="H2244" s="26">
        <v>0.47295358974174168</v>
      </c>
      <c r="J2244" s="46" t="e">
        <f>+IF(A2244=#REF!,"si","no")</f>
        <v>#REF!</v>
      </c>
    </row>
    <row r="2245" spans="1:10" x14ac:dyDescent="0.2">
      <c r="A2245" s="8" t="s">
        <v>18</v>
      </c>
      <c r="B2245" s="8">
        <v>2017</v>
      </c>
      <c r="C2245" s="8" t="s">
        <v>10</v>
      </c>
      <c r="D2245" s="8" t="s">
        <v>33</v>
      </c>
      <c r="E2245" s="8" t="s">
        <v>34</v>
      </c>
      <c r="F2245" s="15"/>
      <c r="G2245" s="15"/>
      <c r="H2245" s="26"/>
      <c r="J2245" s="46" t="e">
        <f>+IF(A2245=#REF!,"si","no")</f>
        <v>#REF!</v>
      </c>
    </row>
    <row r="2246" spans="1:10" x14ac:dyDescent="0.2">
      <c r="A2246" s="8" t="s">
        <v>18</v>
      </c>
      <c r="B2246" s="8">
        <v>2017</v>
      </c>
      <c r="C2246" s="8" t="s">
        <v>10</v>
      </c>
      <c r="D2246" s="8" t="s">
        <v>33</v>
      </c>
      <c r="E2246" s="8" t="s">
        <v>35</v>
      </c>
      <c r="F2246" s="15">
        <v>3563.0889999999999</v>
      </c>
      <c r="G2246" s="15">
        <v>17.202964839139842</v>
      </c>
      <c r="H2246" s="26">
        <v>0.4838809833525004</v>
      </c>
      <c r="J2246" s="46" t="e">
        <f>+IF(A2246=#REF!,"si","no")</f>
        <v>#REF!</v>
      </c>
    </row>
    <row r="2247" spans="1:10" x14ac:dyDescent="0.2">
      <c r="A2247" s="8" t="s">
        <v>18</v>
      </c>
      <c r="B2247" s="8">
        <v>2017</v>
      </c>
      <c r="C2247" s="8" t="s">
        <v>10</v>
      </c>
      <c r="D2247" s="8" t="s">
        <v>33</v>
      </c>
      <c r="E2247" s="8" t="s">
        <v>36</v>
      </c>
      <c r="F2247" s="15"/>
      <c r="G2247" s="15"/>
      <c r="H2247" s="26"/>
      <c r="J2247" s="46" t="e">
        <f>+IF(A2247=#REF!,"si","no")</f>
        <v>#REF!</v>
      </c>
    </row>
    <row r="2248" spans="1:10" x14ac:dyDescent="0.2">
      <c r="A2248" s="8" t="s">
        <v>18</v>
      </c>
      <c r="B2248" s="8">
        <v>2017</v>
      </c>
      <c r="C2248" s="8" t="s">
        <v>10</v>
      </c>
      <c r="D2248" s="8" t="s">
        <v>33</v>
      </c>
      <c r="E2248" s="8" t="s">
        <v>42</v>
      </c>
      <c r="F2248" s="15"/>
      <c r="G2248" s="15"/>
      <c r="H2248" s="26"/>
      <c r="J2248" s="46" t="e">
        <f>+IF(A2248=#REF!,"si","no")</f>
        <v>#REF!</v>
      </c>
    </row>
    <row r="2249" spans="1:10" x14ac:dyDescent="0.2">
      <c r="A2249" s="8" t="s">
        <v>18</v>
      </c>
      <c r="B2249" s="8">
        <v>2017</v>
      </c>
      <c r="C2249" s="8" t="s">
        <v>10</v>
      </c>
      <c r="D2249" s="8" t="s">
        <v>33</v>
      </c>
      <c r="E2249" s="8" t="s">
        <v>40</v>
      </c>
      <c r="F2249" s="15">
        <v>3563.0889999999999</v>
      </c>
      <c r="G2249" s="15">
        <v>17.202964839139842</v>
      </c>
      <c r="H2249" s="26">
        <v>0.4838809833525004</v>
      </c>
      <c r="J2249" s="46" t="e">
        <f>+IF(A2249=#REF!,"si","no")</f>
        <v>#REF!</v>
      </c>
    </row>
    <row r="2250" spans="1:10" x14ac:dyDescent="0.2">
      <c r="A2250" s="8" t="s">
        <v>18</v>
      </c>
      <c r="B2250" s="8">
        <v>2018</v>
      </c>
      <c r="C2250" s="8" t="s">
        <v>10</v>
      </c>
      <c r="D2250" s="8" t="s">
        <v>33</v>
      </c>
      <c r="E2250" s="8" t="s">
        <v>34</v>
      </c>
      <c r="F2250" s="15"/>
      <c r="G2250" s="15"/>
      <c r="H2250" s="26"/>
      <c r="J2250" s="46" t="e">
        <f>+IF(A2250=#REF!,"si","no")</f>
        <v>#REF!</v>
      </c>
    </row>
    <row r="2251" spans="1:10" x14ac:dyDescent="0.2">
      <c r="A2251" s="8" t="s">
        <v>18</v>
      </c>
      <c r="B2251" s="8">
        <v>2018</v>
      </c>
      <c r="C2251" s="8" t="s">
        <v>10</v>
      </c>
      <c r="D2251" s="8" t="s">
        <v>33</v>
      </c>
      <c r="E2251" s="8" t="s">
        <v>35</v>
      </c>
      <c r="F2251" s="15">
        <v>5032.8980000000001</v>
      </c>
      <c r="G2251" s="15">
        <v>24.210088567970221</v>
      </c>
      <c r="H2251" s="26">
        <v>0.50564094753488342</v>
      </c>
      <c r="J2251" s="46" t="e">
        <f>+IF(A2251=#REF!,"si","no")</f>
        <v>#REF!</v>
      </c>
    </row>
    <row r="2252" spans="1:10" x14ac:dyDescent="0.2">
      <c r="A2252" s="8" t="s">
        <v>18</v>
      </c>
      <c r="B2252" s="8">
        <v>2018</v>
      </c>
      <c r="C2252" s="8" t="s">
        <v>10</v>
      </c>
      <c r="D2252" s="8" t="s">
        <v>33</v>
      </c>
      <c r="E2252" s="8" t="s">
        <v>36</v>
      </c>
      <c r="F2252" s="15"/>
      <c r="G2252" s="15"/>
      <c r="H2252" s="26"/>
      <c r="J2252" s="46" t="e">
        <f>+IF(A2252=#REF!,"si","no")</f>
        <v>#REF!</v>
      </c>
    </row>
    <row r="2253" spans="1:10" x14ac:dyDescent="0.2">
      <c r="A2253" s="8" t="s">
        <v>18</v>
      </c>
      <c r="B2253" s="8">
        <v>2018</v>
      </c>
      <c r="C2253" s="8" t="s">
        <v>10</v>
      </c>
      <c r="D2253" s="8" t="s">
        <v>33</v>
      </c>
      <c r="E2253" s="8" t="s">
        <v>42</v>
      </c>
      <c r="F2253" s="15"/>
      <c r="G2253" s="15"/>
      <c r="H2253" s="26"/>
      <c r="J2253" s="46" t="e">
        <f>+IF(A2253=#REF!,"si","no")</f>
        <v>#REF!</v>
      </c>
    </row>
    <row r="2254" spans="1:10" x14ac:dyDescent="0.2">
      <c r="A2254" s="8" t="s">
        <v>18</v>
      </c>
      <c r="B2254" s="8">
        <v>2018</v>
      </c>
      <c r="C2254" s="8" t="s">
        <v>10</v>
      </c>
      <c r="D2254" s="8" t="s">
        <v>33</v>
      </c>
      <c r="E2254" s="8" t="s">
        <v>40</v>
      </c>
      <c r="F2254" s="15">
        <v>5032.8980000000001</v>
      </c>
      <c r="G2254" s="15">
        <v>24.210088567970221</v>
      </c>
      <c r="H2254" s="26">
        <v>0.50564094753488342</v>
      </c>
      <c r="J2254" s="46" t="e">
        <f>+IF(A2254=#REF!,"si","no")</f>
        <v>#REF!</v>
      </c>
    </row>
    <row r="2255" spans="1:10" x14ac:dyDescent="0.2">
      <c r="A2255" s="8" t="s">
        <v>18</v>
      </c>
      <c r="B2255" s="8">
        <v>2019</v>
      </c>
      <c r="C2255" s="8" t="s">
        <v>10</v>
      </c>
      <c r="D2255" s="8" t="s">
        <v>33</v>
      </c>
      <c r="E2255" s="8" t="s">
        <v>34</v>
      </c>
      <c r="F2255" s="15"/>
      <c r="G2255" s="15"/>
      <c r="H2255" s="26"/>
      <c r="J2255" s="46" t="e">
        <f>+IF(A2255=#REF!,"si","no")</f>
        <v>#REF!</v>
      </c>
    </row>
    <row r="2256" spans="1:10" x14ac:dyDescent="0.2">
      <c r="A2256" s="8" t="s">
        <v>18</v>
      </c>
      <c r="B2256" s="8">
        <v>2019</v>
      </c>
      <c r="C2256" s="8" t="s">
        <v>10</v>
      </c>
      <c r="D2256" s="8" t="s">
        <v>33</v>
      </c>
      <c r="E2256" s="8" t="s">
        <v>35</v>
      </c>
      <c r="F2256" s="15">
        <v>5449.2539999999999</v>
      </c>
      <c r="G2256" s="15">
        <v>26.197725592295946</v>
      </c>
      <c r="H2256" s="26">
        <v>0.50633408566478444</v>
      </c>
      <c r="J2256" s="46" t="e">
        <f>+IF(A2256=#REF!,"si","no")</f>
        <v>#REF!</v>
      </c>
    </row>
    <row r="2257" spans="1:10" x14ac:dyDescent="0.2">
      <c r="A2257" s="8" t="s">
        <v>18</v>
      </c>
      <c r="B2257" s="8">
        <v>2019</v>
      </c>
      <c r="C2257" s="8" t="s">
        <v>10</v>
      </c>
      <c r="D2257" s="8" t="s">
        <v>33</v>
      </c>
      <c r="E2257" s="8" t="s">
        <v>36</v>
      </c>
      <c r="F2257" s="15"/>
      <c r="G2257" s="15"/>
      <c r="H2257" s="26"/>
      <c r="J2257" s="46" t="e">
        <f>+IF(A2257=#REF!,"si","no")</f>
        <v>#REF!</v>
      </c>
    </row>
    <row r="2258" spans="1:10" x14ac:dyDescent="0.2">
      <c r="A2258" s="8" t="s">
        <v>18</v>
      </c>
      <c r="B2258" s="8">
        <v>2019</v>
      </c>
      <c r="C2258" s="8" t="s">
        <v>10</v>
      </c>
      <c r="D2258" s="8" t="s">
        <v>33</v>
      </c>
      <c r="E2258" s="8" t="s">
        <v>42</v>
      </c>
      <c r="F2258" s="15"/>
      <c r="G2258" s="15"/>
      <c r="H2258" s="26"/>
      <c r="J2258" s="46" t="e">
        <f>+IF(A2258=#REF!,"si","no")</f>
        <v>#REF!</v>
      </c>
    </row>
    <row r="2259" spans="1:10" x14ac:dyDescent="0.2">
      <c r="A2259" s="8" t="s">
        <v>18</v>
      </c>
      <c r="B2259" s="8">
        <v>2019</v>
      </c>
      <c r="C2259" s="8" t="s">
        <v>10</v>
      </c>
      <c r="D2259" s="8" t="s">
        <v>33</v>
      </c>
      <c r="E2259" s="8" t="s">
        <v>40</v>
      </c>
      <c r="F2259" s="15">
        <v>5449.2539999999999</v>
      </c>
      <c r="G2259" s="15">
        <v>26.197725592295946</v>
      </c>
      <c r="H2259" s="26">
        <v>0.50633408566478444</v>
      </c>
      <c r="J2259" s="46" t="e">
        <f>+IF(A2259=#REF!,"si","no")</f>
        <v>#REF!</v>
      </c>
    </row>
    <row r="2260" spans="1:10" x14ac:dyDescent="0.2">
      <c r="A2260" s="8" t="s">
        <v>18</v>
      </c>
      <c r="B2260" s="8">
        <v>2020</v>
      </c>
      <c r="C2260" s="8" t="s">
        <v>10</v>
      </c>
      <c r="D2260" s="8" t="s">
        <v>33</v>
      </c>
      <c r="E2260" s="8" t="s">
        <v>34</v>
      </c>
      <c r="F2260" s="15"/>
      <c r="G2260" s="15">
        <v>0</v>
      </c>
      <c r="H2260" s="26">
        <v>0</v>
      </c>
      <c r="J2260" s="46" t="e">
        <f>+IF(A2260=#REF!,"si","no")</f>
        <v>#REF!</v>
      </c>
    </row>
    <row r="2261" spans="1:10" x14ac:dyDescent="0.2">
      <c r="A2261" s="8" t="s">
        <v>18</v>
      </c>
      <c r="B2261" s="8">
        <v>2020</v>
      </c>
      <c r="C2261" s="8" t="s">
        <v>10</v>
      </c>
      <c r="D2261" s="8" t="s">
        <v>33</v>
      </c>
      <c r="E2261" s="8" t="s">
        <v>35</v>
      </c>
      <c r="F2261" s="15">
        <v>4906.1559999999999</v>
      </c>
      <c r="G2261" s="15">
        <v>23.46828030235109</v>
      </c>
      <c r="H2261" s="26">
        <v>0.42895778289802761</v>
      </c>
      <c r="J2261" s="46" t="e">
        <f>+IF(A2261=#REF!,"si","no")</f>
        <v>#REF!</v>
      </c>
    </row>
    <row r="2262" spans="1:10" x14ac:dyDescent="0.2">
      <c r="A2262" s="8" t="s">
        <v>18</v>
      </c>
      <c r="B2262" s="8">
        <v>2020</v>
      </c>
      <c r="C2262" s="8" t="s">
        <v>10</v>
      </c>
      <c r="D2262" s="8" t="s">
        <v>33</v>
      </c>
      <c r="E2262" s="8" t="s">
        <v>36</v>
      </c>
      <c r="F2262" s="15"/>
      <c r="G2262" s="15">
        <v>0</v>
      </c>
      <c r="H2262" s="26">
        <v>0</v>
      </c>
      <c r="J2262" s="46" t="e">
        <f>+IF(A2262=#REF!,"si","no")</f>
        <v>#REF!</v>
      </c>
    </row>
    <row r="2263" spans="1:10" x14ac:dyDescent="0.2">
      <c r="A2263" s="8" t="s">
        <v>18</v>
      </c>
      <c r="B2263" s="8">
        <v>2020</v>
      </c>
      <c r="C2263" s="8" t="s">
        <v>10</v>
      </c>
      <c r="D2263" s="8" t="s">
        <v>33</v>
      </c>
      <c r="E2263" s="8" t="s">
        <v>42</v>
      </c>
      <c r="F2263" s="15"/>
      <c r="G2263" s="15">
        <v>0</v>
      </c>
      <c r="H2263" s="26">
        <v>0</v>
      </c>
      <c r="J2263" s="46" t="e">
        <f>+IF(A2263=#REF!,"si","no")</f>
        <v>#REF!</v>
      </c>
    </row>
    <row r="2264" spans="1:10" x14ac:dyDescent="0.2">
      <c r="A2264" s="8" t="s">
        <v>18</v>
      </c>
      <c r="B2264" s="8">
        <v>2020</v>
      </c>
      <c r="C2264" s="8" t="s">
        <v>10</v>
      </c>
      <c r="D2264" s="8" t="s">
        <v>33</v>
      </c>
      <c r="E2264" s="8" t="s">
        <v>40</v>
      </c>
      <c r="F2264" s="15">
        <v>4906.1559999999999</v>
      </c>
      <c r="G2264" s="15">
        <v>23.46828030235109</v>
      </c>
      <c r="H2264" s="26">
        <v>0.42895778289802761</v>
      </c>
      <c r="J2264" s="46"/>
    </row>
    <row r="2265" spans="1:10" x14ac:dyDescent="0.2">
      <c r="A2265" s="8" t="s">
        <v>18</v>
      </c>
      <c r="B2265" s="8">
        <v>2021</v>
      </c>
      <c r="C2265" s="8" t="s">
        <v>10</v>
      </c>
      <c r="D2265" s="8" t="s">
        <v>33</v>
      </c>
      <c r="E2265" s="8" t="s">
        <v>34</v>
      </c>
      <c r="F2265" s="15"/>
      <c r="G2265" s="15">
        <v>0</v>
      </c>
      <c r="H2265" s="26">
        <v>0</v>
      </c>
      <c r="J2265" s="46"/>
    </row>
    <row r="2266" spans="1:10" x14ac:dyDescent="0.2">
      <c r="A2266" s="8" t="s">
        <v>18</v>
      </c>
      <c r="B2266" s="8">
        <v>2021</v>
      </c>
      <c r="C2266" s="8" t="s">
        <v>10</v>
      </c>
      <c r="D2266" s="8" t="s">
        <v>33</v>
      </c>
      <c r="E2266" s="8" t="s">
        <v>35</v>
      </c>
      <c r="F2266" s="15">
        <v>6724.5119999999997</v>
      </c>
      <c r="G2266" s="15">
        <v>32.449722167772521</v>
      </c>
      <c r="H2266" s="26">
        <v>0.43880624973323218</v>
      </c>
      <c r="J2266" s="46"/>
    </row>
    <row r="2267" spans="1:10" x14ac:dyDescent="0.2">
      <c r="A2267" s="8" t="s">
        <v>18</v>
      </c>
      <c r="B2267" s="8">
        <v>2021</v>
      </c>
      <c r="C2267" s="8" t="s">
        <v>10</v>
      </c>
      <c r="D2267" s="8" t="s">
        <v>33</v>
      </c>
      <c r="E2267" s="8" t="s">
        <v>36</v>
      </c>
      <c r="F2267" s="15"/>
      <c r="G2267" s="15">
        <v>0</v>
      </c>
      <c r="H2267" s="26">
        <v>0</v>
      </c>
      <c r="J2267" s="46"/>
    </row>
    <row r="2268" spans="1:10" x14ac:dyDescent="0.2">
      <c r="A2268" s="8" t="s">
        <v>18</v>
      </c>
      <c r="B2268" s="8">
        <v>2021</v>
      </c>
      <c r="C2268" s="8" t="s">
        <v>10</v>
      </c>
      <c r="D2268" s="8" t="s">
        <v>33</v>
      </c>
      <c r="E2268" s="8" t="s">
        <v>42</v>
      </c>
      <c r="F2268" s="15"/>
      <c r="G2268" s="15">
        <v>0</v>
      </c>
      <c r="H2268" s="26">
        <v>0</v>
      </c>
      <c r="J2268" s="46"/>
    </row>
    <row r="2269" spans="1:10" x14ac:dyDescent="0.2">
      <c r="A2269" s="8" t="s">
        <v>18</v>
      </c>
      <c r="B2269" s="8">
        <v>2021</v>
      </c>
      <c r="C2269" s="8" t="s">
        <v>10</v>
      </c>
      <c r="D2269" s="8" t="s">
        <v>33</v>
      </c>
      <c r="E2269" s="8" t="s">
        <v>40</v>
      </c>
      <c r="F2269" s="15">
        <v>6724.5119999999997</v>
      </c>
      <c r="G2269" s="15">
        <v>32.449722167772521</v>
      </c>
      <c r="H2269" s="26">
        <v>0.43880624973323218</v>
      </c>
      <c r="J2269" s="46"/>
    </row>
    <row r="2270" spans="1:10" x14ac:dyDescent="0.2">
      <c r="A2270" s="8" t="s">
        <v>18</v>
      </c>
      <c r="B2270" s="8">
        <v>2008</v>
      </c>
      <c r="C2270" s="8" t="s">
        <v>10</v>
      </c>
      <c r="D2270" s="8" t="s">
        <v>37</v>
      </c>
      <c r="E2270" s="8" t="s">
        <v>40</v>
      </c>
      <c r="F2270" s="15">
        <v>0</v>
      </c>
      <c r="G2270" s="15">
        <v>0</v>
      </c>
      <c r="H2270" s="26">
        <v>0</v>
      </c>
      <c r="J2270" s="46"/>
    </row>
    <row r="2271" spans="1:10" x14ac:dyDescent="0.2">
      <c r="A2271" s="8" t="s">
        <v>18</v>
      </c>
      <c r="B2271" s="8">
        <v>2009</v>
      </c>
      <c r="C2271" s="8" t="s">
        <v>10</v>
      </c>
      <c r="D2271" s="8" t="s">
        <v>37</v>
      </c>
      <c r="E2271" s="8" t="s">
        <v>40</v>
      </c>
      <c r="F2271" s="15">
        <v>0</v>
      </c>
      <c r="G2271" s="15">
        <v>0</v>
      </c>
      <c r="H2271" s="26">
        <v>0</v>
      </c>
      <c r="J2271" s="46"/>
    </row>
    <row r="2272" spans="1:10" x14ac:dyDescent="0.2">
      <c r="A2272" s="8" t="s">
        <v>18</v>
      </c>
      <c r="B2272" s="8">
        <v>2010</v>
      </c>
      <c r="C2272" s="8" t="s">
        <v>10</v>
      </c>
      <c r="D2272" s="8" t="s">
        <v>37</v>
      </c>
      <c r="E2272" s="8" t="s">
        <v>40</v>
      </c>
      <c r="F2272" s="15">
        <v>0</v>
      </c>
      <c r="G2272" s="15">
        <v>0</v>
      </c>
      <c r="H2272" s="26">
        <v>0</v>
      </c>
      <c r="J2272" s="46"/>
    </row>
    <row r="2273" spans="1:10" x14ac:dyDescent="0.2">
      <c r="A2273" s="8" t="s">
        <v>18</v>
      </c>
      <c r="B2273" s="8">
        <v>2011</v>
      </c>
      <c r="C2273" s="8" t="s">
        <v>10</v>
      </c>
      <c r="D2273" s="8" t="s">
        <v>37</v>
      </c>
      <c r="E2273" s="8" t="s">
        <v>40</v>
      </c>
      <c r="F2273" s="15">
        <v>0</v>
      </c>
      <c r="G2273" s="15">
        <v>0</v>
      </c>
      <c r="H2273" s="26">
        <v>0</v>
      </c>
      <c r="J2273" s="46" t="e">
        <f>+IF(A2273=#REF!,"si","no")</f>
        <v>#REF!</v>
      </c>
    </row>
    <row r="2274" spans="1:10" x14ac:dyDescent="0.2">
      <c r="A2274" s="8" t="s">
        <v>18</v>
      </c>
      <c r="B2274" s="8">
        <v>2012</v>
      </c>
      <c r="C2274" s="8" t="s">
        <v>10</v>
      </c>
      <c r="D2274" s="8" t="s">
        <v>37</v>
      </c>
      <c r="E2274" s="8" t="s">
        <v>40</v>
      </c>
      <c r="F2274" s="15">
        <v>0</v>
      </c>
      <c r="G2274" s="15">
        <v>0</v>
      </c>
      <c r="H2274" s="26">
        <v>0</v>
      </c>
      <c r="J2274" s="46" t="e">
        <f>+IF(A2274=#REF!,"si","no")</f>
        <v>#REF!</v>
      </c>
    </row>
    <row r="2275" spans="1:10" x14ac:dyDescent="0.2">
      <c r="A2275" s="8" t="s">
        <v>18</v>
      </c>
      <c r="B2275" s="8">
        <v>2013</v>
      </c>
      <c r="C2275" s="8" t="s">
        <v>10</v>
      </c>
      <c r="D2275" s="8" t="s">
        <v>37</v>
      </c>
      <c r="E2275" s="8" t="s">
        <v>40</v>
      </c>
      <c r="F2275" s="15">
        <v>0</v>
      </c>
      <c r="G2275" s="15">
        <v>0</v>
      </c>
      <c r="H2275" s="26">
        <v>0</v>
      </c>
      <c r="J2275" s="46" t="e">
        <f>+IF(A2275=#REF!,"si","no")</f>
        <v>#REF!</v>
      </c>
    </row>
    <row r="2276" spans="1:10" x14ac:dyDescent="0.2">
      <c r="A2276" s="8" t="s">
        <v>18</v>
      </c>
      <c r="B2276" s="8">
        <v>2014</v>
      </c>
      <c r="C2276" s="8" t="s">
        <v>10</v>
      </c>
      <c r="D2276" s="8" t="s">
        <v>37</v>
      </c>
      <c r="E2276" s="8" t="s">
        <v>40</v>
      </c>
      <c r="F2276" s="15">
        <v>0</v>
      </c>
      <c r="G2276" s="15">
        <v>0</v>
      </c>
      <c r="H2276" s="26">
        <v>0</v>
      </c>
      <c r="J2276" s="46" t="e">
        <f>+IF(A2276=#REF!,"si","no")</f>
        <v>#REF!</v>
      </c>
    </row>
    <row r="2277" spans="1:10" x14ac:dyDescent="0.2">
      <c r="A2277" s="8" t="s">
        <v>18</v>
      </c>
      <c r="B2277" s="8">
        <v>2015</v>
      </c>
      <c r="C2277" s="8" t="s">
        <v>10</v>
      </c>
      <c r="D2277" s="8" t="s">
        <v>37</v>
      </c>
      <c r="E2277" s="8" t="s">
        <v>40</v>
      </c>
      <c r="F2277" s="15">
        <v>0</v>
      </c>
      <c r="G2277" s="15">
        <v>0</v>
      </c>
      <c r="H2277" s="26">
        <v>0</v>
      </c>
      <c r="J2277" s="46" t="e">
        <f>+IF(A2277=#REF!,"si","no")</f>
        <v>#REF!</v>
      </c>
    </row>
    <row r="2278" spans="1:10" x14ac:dyDescent="0.2">
      <c r="A2278" s="8" t="s">
        <v>18</v>
      </c>
      <c r="B2278" s="8">
        <v>2016</v>
      </c>
      <c r="C2278" s="8" t="s">
        <v>10</v>
      </c>
      <c r="D2278" s="8" t="s">
        <v>37</v>
      </c>
      <c r="E2278" s="8" t="s">
        <v>40</v>
      </c>
      <c r="F2278" s="15">
        <v>0</v>
      </c>
      <c r="G2278" s="15">
        <v>0</v>
      </c>
      <c r="H2278" s="26">
        <v>0</v>
      </c>
      <c r="J2278" s="46" t="e">
        <f>+IF(A2278=#REF!,"si","no")</f>
        <v>#REF!</v>
      </c>
    </row>
    <row r="2279" spans="1:10" x14ac:dyDescent="0.2">
      <c r="A2279" s="8" t="s">
        <v>18</v>
      </c>
      <c r="B2279" s="8">
        <v>2017</v>
      </c>
      <c r="C2279" s="8" t="s">
        <v>10</v>
      </c>
      <c r="D2279" s="8" t="s">
        <v>37</v>
      </c>
      <c r="E2279" s="8" t="s">
        <v>40</v>
      </c>
      <c r="F2279" s="15">
        <v>0</v>
      </c>
      <c r="G2279" s="15">
        <v>0</v>
      </c>
      <c r="H2279" s="26">
        <v>0</v>
      </c>
      <c r="J2279" s="46" t="e">
        <f>+IF(A2279=#REF!,"si","no")</f>
        <v>#REF!</v>
      </c>
    </row>
    <row r="2280" spans="1:10" x14ac:dyDescent="0.2">
      <c r="A2280" s="8" t="s">
        <v>18</v>
      </c>
      <c r="B2280" s="8">
        <v>2018</v>
      </c>
      <c r="C2280" s="8" t="s">
        <v>10</v>
      </c>
      <c r="D2280" s="8" t="s">
        <v>37</v>
      </c>
      <c r="E2280" s="8" t="s">
        <v>40</v>
      </c>
      <c r="F2280" s="15">
        <v>0</v>
      </c>
      <c r="G2280" s="15">
        <v>0</v>
      </c>
      <c r="H2280" s="26">
        <v>0</v>
      </c>
      <c r="J2280" s="46" t="e">
        <f>+IF(A2280=#REF!,"si","no")</f>
        <v>#REF!</v>
      </c>
    </row>
    <row r="2281" spans="1:10" x14ac:dyDescent="0.2">
      <c r="A2281" s="8" t="s">
        <v>18</v>
      </c>
      <c r="B2281" s="8">
        <v>2019</v>
      </c>
      <c r="C2281" s="8" t="s">
        <v>10</v>
      </c>
      <c r="D2281" s="8" t="s">
        <v>37</v>
      </c>
      <c r="E2281" s="8" t="s">
        <v>40</v>
      </c>
      <c r="F2281" s="15">
        <v>0</v>
      </c>
      <c r="G2281" s="15">
        <v>0</v>
      </c>
      <c r="H2281" s="26">
        <v>0</v>
      </c>
      <c r="J2281" s="46" t="e">
        <f>+IF(A2281=#REF!,"si","no")</f>
        <v>#REF!</v>
      </c>
    </row>
    <row r="2282" spans="1:10" x14ac:dyDescent="0.2">
      <c r="A2282" s="8" t="s">
        <v>18</v>
      </c>
      <c r="B2282" s="8">
        <v>2020</v>
      </c>
      <c r="C2282" s="8" t="s">
        <v>10</v>
      </c>
      <c r="D2282" s="8" t="s">
        <v>37</v>
      </c>
      <c r="E2282" s="8" t="s">
        <v>40</v>
      </c>
      <c r="F2282" s="15">
        <v>0</v>
      </c>
      <c r="G2282" s="15">
        <v>0</v>
      </c>
      <c r="H2282" s="26">
        <v>0</v>
      </c>
      <c r="J2282" s="46" t="e">
        <f>+IF(A2282=#REF!,"si","no")</f>
        <v>#REF!</v>
      </c>
    </row>
    <row r="2283" spans="1:10" x14ac:dyDescent="0.2">
      <c r="A2283" s="8" t="s">
        <v>18</v>
      </c>
      <c r="B2283" s="8">
        <v>2021</v>
      </c>
      <c r="C2283" s="8" t="s">
        <v>10</v>
      </c>
      <c r="D2283" s="8" t="s">
        <v>37</v>
      </c>
      <c r="E2283" s="8" t="s">
        <v>40</v>
      </c>
      <c r="F2283" s="15">
        <v>0</v>
      </c>
      <c r="G2283" s="15">
        <v>0</v>
      </c>
      <c r="H2283" s="26">
        <v>0</v>
      </c>
      <c r="J2283" s="46" t="e">
        <f>+IF(A2283=#REF!,"si","no")</f>
        <v>#REF!</v>
      </c>
    </row>
    <row r="2284" spans="1:10" x14ac:dyDescent="0.2">
      <c r="A2284" s="8" t="s">
        <v>46</v>
      </c>
      <c r="B2284" s="8">
        <v>2012</v>
      </c>
      <c r="C2284" s="8" t="s">
        <v>10</v>
      </c>
      <c r="D2284" s="8" t="s">
        <v>41</v>
      </c>
      <c r="E2284" s="8" t="s">
        <v>40</v>
      </c>
      <c r="F2284" s="15">
        <v>950.85511457000007</v>
      </c>
      <c r="G2284" s="15">
        <v>22.836198842853314</v>
      </c>
      <c r="H2284" s="26">
        <v>0.29201039280551055</v>
      </c>
      <c r="J2284" s="46" t="e">
        <f>+IF(A2284=#REF!,"si","no")</f>
        <v>#REF!</v>
      </c>
    </row>
    <row r="2285" spans="1:10" x14ac:dyDescent="0.2">
      <c r="A2285" s="8" t="s">
        <v>46</v>
      </c>
      <c r="B2285" s="8">
        <v>2013</v>
      </c>
      <c r="C2285" s="8" t="s">
        <v>10</v>
      </c>
      <c r="D2285" s="8" t="s">
        <v>41</v>
      </c>
      <c r="E2285" s="8" t="s">
        <v>40</v>
      </c>
      <c r="F2285" s="15">
        <v>823.66422592999993</v>
      </c>
      <c r="G2285" s="15">
        <v>19.192986987802112</v>
      </c>
      <c r="H2285" s="26">
        <v>0.22884546810445835</v>
      </c>
      <c r="J2285" s="46" t="e">
        <f>+IF(A2285=#REF!,"si","no")</f>
        <v>#REF!</v>
      </c>
    </row>
    <row r="2286" spans="1:10" x14ac:dyDescent="0.2">
      <c r="A2286" s="8" t="s">
        <v>46</v>
      </c>
      <c r="B2286" s="8">
        <v>2014</v>
      </c>
      <c r="C2286" s="8" t="s">
        <v>10</v>
      </c>
      <c r="D2286" s="8" t="s">
        <v>41</v>
      </c>
      <c r="E2286" s="8" t="s">
        <v>40</v>
      </c>
      <c r="F2286" s="15">
        <v>1844.8702586300001</v>
      </c>
      <c r="G2286" s="15">
        <v>40.950778577897637</v>
      </c>
      <c r="H2286" s="26">
        <v>0.47279472511554649</v>
      </c>
      <c r="J2286" s="46" t="e">
        <f>+IF(A2286=#REF!,"si","no")</f>
        <v>#REF!</v>
      </c>
    </row>
    <row r="2287" spans="1:10" x14ac:dyDescent="0.2">
      <c r="A2287" s="8" t="s">
        <v>46</v>
      </c>
      <c r="B2287" s="8">
        <v>2015</v>
      </c>
      <c r="C2287" s="8" t="s">
        <v>10</v>
      </c>
      <c r="D2287" s="8" t="s">
        <v>41</v>
      </c>
      <c r="E2287" s="8" t="s">
        <v>40</v>
      </c>
      <c r="F2287" s="15">
        <v>1478.5321461899998</v>
      </c>
      <c r="G2287" s="15">
        <v>28.929538069094011</v>
      </c>
      <c r="H2287" s="26">
        <v>0.34626089377203101</v>
      </c>
      <c r="J2287" s="46" t="e">
        <f>+IF(A2287=#REF!,"si","no")</f>
        <v>#REF!</v>
      </c>
    </row>
    <row r="2288" spans="1:10" x14ac:dyDescent="0.2">
      <c r="A2288" s="8" t="s">
        <v>46</v>
      </c>
      <c r="B2288" s="8">
        <v>2016</v>
      </c>
      <c r="C2288" s="8" t="s">
        <v>10</v>
      </c>
      <c r="D2288" s="8" t="s">
        <v>41</v>
      </c>
      <c r="E2288" s="8" t="s">
        <v>40</v>
      </c>
      <c r="F2288" s="15">
        <v>3031.38444247896</v>
      </c>
      <c r="G2288" s="15">
        <v>47.91379498418241</v>
      </c>
      <c r="H2288" s="26">
        <v>0.63062837512997194</v>
      </c>
      <c r="J2288" s="46" t="e">
        <f>+IF(A2288=#REF!,"si","no")</f>
        <v>#REF!</v>
      </c>
    </row>
    <row r="2289" spans="1:10" x14ac:dyDescent="0.2">
      <c r="A2289" s="8" t="s">
        <v>46</v>
      </c>
      <c r="B2289" s="8">
        <v>2012</v>
      </c>
      <c r="C2289" s="8" t="s">
        <v>10</v>
      </c>
      <c r="D2289" s="8" t="s">
        <v>25</v>
      </c>
      <c r="E2289" s="8" t="s">
        <v>26</v>
      </c>
      <c r="F2289" s="15">
        <v>130</v>
      </c>
      <c r="G2289" s="15">
        <v>3.122143220435273</v>
      </c>
      <c r="H2289" s="26">
        <v>3.9923381052520732E-2</v>
      </c>
      <c r="J2289" s="46" t="e">
        <f>+IF(A2289=#REF!,"si","no")</f>
        <v>#REF!</v>
      </c>
    </row>
    <row r="2290" spans="1:10" x14ac:dyDescent="0.2">
      <c r="A2290" s="8" t="s">
        <v>46</v>
      </c>
      <c r="B2290" s="8">
        <v>2012</v>
      </c>
      <c r="C2290" s="8" t="s">
        <v>10</v>
      </c>
      <c r="D2290" s="8" t="s">
        <v>25</v>
      </c>
      <c r="E2290" s="8" t="s">
        <v>27</v>
      </c>
      <c r="F2290" s="15">
        <v>10</v>
      </c>
      <c r="G2290" s="15">
        <v>0.24016486311040564</v>
      </c>
      <c r="H2290" s="26">
        <v>3.0710293117323637E-3</v>
      </c>
      <c r="J2290" s="46" t="e">
        <f>+IF(A2290=#REF!,"si","no")</f>
        <v>#REF!</v>
      </c>
    </row>
    <row r="2291" spans="1:10" x14ac:dyDescent="0.2">
      <c r="A2291" s="8" t="s">
        <v>46</v>
      </c>
      <c r="B2291" s="8">
        <v>2012</v>
      </c>
      <c r="C2291" s="8" t="s">
        <v>10</v>
      </c>
      <c r="D2291" s="8" t="s">
        <v>25</v>
      </c>
      <c r="E2291" s="8" t="s">
        <v>28</v>
      </c>
      <c r="F2291" s="15"/>
      <c r="G2291" s="15"/>
      <c r="H2291" s="26"/>
      <c r="J2291" s="46" t="e">
        <f>+IF(A2291=#REF!,"si","no")</f>
        <v>#REF!</v>
      </c>
    </row>
    <row r="2292" spans="1:10" x14ac:dyDescent="0.2">
      <c r="A2292" s="8" t="s">
        <v>46</v>
      </c>
      <c r="B2292" s="8">
        <v>2012</v>
      </c>
      <c r="C2292" s="8" t="s">
        <v>10</v>
      </c>
      <c r="D2292" s="8" t="s">
        <v>25</v>
      </c>
      <c r="E2292" s="8" t="s">
        <v>40</v>
      </c>
      <c r="F2292" s="15">
        <v>140</v>
      </c>
      <c r="G2292" s="15">
        <v>3.3623080835456789</v>
      </c>
      <c r="H2292" s="26">
        <v>4.2994410364253097E-2</v>
      </c>
      <c r="J2292" s="46" t="e">
        <f>+IF(A2292=#REF!,"si","no")</f>
        <v>#REF!</v>
      </c>
    </row>
    <row r="2293" spans="1:10" x14ac:dyDescent="0.2">
      <c r="A2293" s="8" t="s">
        <v>46</v>
      </c>
      <c r="B2293" s="8">
        <v>2013</v>
      </c>
      <c r="C2293" s="8" t="s">
        <v>10</v>
      </c>
      <c r="D2293" s="8" t="s">
        <v>25</v>
      </c>
      <c r="E2293" s="8" t="s">
        <v>26</v>
      </c>
      <c r="F2293" s="15">
        <v>60</v>
      </c>
      <c r="G2293" s="15">
        <v>1.3981173189449592</v>
      </c>
      <c r="H2293" s="26">
        <v>1.6670297985522102E-2</v>
      </c>
      <c r="J2293" s="46" t="e">
        <f>+IF(A2293=#REF!,"si","no")</f>
        <v>#REF!</v>
      </c>
    </row>
    <row r="2294" spans="1:10" x14ac:dyDescent="0.2">
      <c r="A2294" s="8" t="s">
        <v>46</v>
      </c>
      <c r="B2294" s="8">
        <v>2013</v>
      </c>
      <c r="C2294" s="8" t="s">
        <v>10</v>
      </c>
      <c r="D2294" s="8" t="s">
        <v>25</v>
      </c>
      <c r="E2294" s="8" t="s">
        <v>27</v>
      </c>
      <c r="F2294" s="15">
        <v>218.04174900000001</v>
      </c>
      <c r="G2294" s="15">
        <v>5.0807990921658295</v>
      </c>
      <c r="H2294" s="26">
        <v>6.0580348818573611E-2</v>
      </c>
      <c r="J2294" s="46" t="e">
        <f>+IF(A2294=#REF!,"si","no")</f>
        <v>#REF!</v>
      </c>
    </row>
    <row r="2295" spans="1:10" x14ac:dyDescent="0.2">
      <c r="A2295" s="8" t="s">
        <v>46</v>
      </c>
      <c r="B2295" s="8">
        <v>2013</v>
      </c>
      <c r="C2295" s="8" t="s">
        <v>10</v>
      </c>
      <c r="D2295" s="8" t="s">
        <v>25</v>
      </c>
      <c r="E2295" s="8" t="s">
        <v>28</v>
      </c>
      <c r="F2295" s="15"/>
      <c r="G2295" s="15"/>
      <c r="H2295" s="26"/>
      <c r="J2295" s="46" t="e">
        <f>+IF(A2295=#REF!,"si","no")</f>
        <v>#REF!</v>
      </c>
    </row>
    <row r="2296" spans="1:10" x14ac:dyDescent="0.2">
      <c r="A2296" s="8" t="s">
        <v>46</v>
      </c>
      <c r="B2296" s="8">
        <v>2013</v>
      </c>
      <c r="C2296" s="8" t="s">
        <v>10</v>
      </c>
      <c r="D2296" s="8" t="s">
        <v>25</v>
      </c>
      <c r="E2296" s="8" t="s">
        <v>40</v>
      </c>
      <c r="F2296" s="15">
        <v>278.04174899999998</v>
      </c>
      <c r="G2296" s="15">
        <v>6.478916411110788</v>
      </c>
      <c r="H2296" s="26">
        <v>7.7250646804095699E-2</v>
      </c>
      <c r="J2296" s="46" t="e">
        <f>+IF(A2296=#REF!,"si","no")</f>
        <v>#REF!</v>
      </c>
    </row>
    <row r="2297" spans="1:10" x14ac:dyDescent="0.2">
      <c r="A2297" s="8" t="s">
        <v>46</v>
      </c>
      <c r="B2297" s="8">
        <v>2014</v>
      </c>
      <c r="C2297" s="8" t="s">
        <v>10</v>
      </c>
      <c r="D2297" s="8" t="s">
        <v>25</v>
      </c>
      <c r="E2297" s="8" t="s">
        <v>26</v>
      </c>
      <c r="F2297" s="15">
        <v>208.57045463</v>
      </c>
      <c r="G2297" s="15">
        <v>4.6296602514407752</v>
      </c>
      <c r="H2297" s="26">
        <v>5.3451461045962066E-2</v>
      </c>
      <c r="J2297" s="46" t="e">
        <f>+IF(A2297=#REF!,"si","no")</f>
        <v>#REF!</v>
      </c>
    </row>
    <row r="2298" spans="1:10" x14ac:dyDescent="0.2">
      <c r="A2298" s="8" t="s">
        <v>46</v>
      </c>
      <c r="B2298" s="8">
        <v>2014</v>
      </c>
      <c r="C2298" s="8" t="s">
        <v>10</v>
      </c>
      <c r="D2298" s="8" t="s">
        <v>25</v>
      </c>
      <c r="E2298" s="8" t="s">
        <v>27</v>
      </c>
      <c r="F2298" s="15">
        <v>285.25900000000001</v>
      </c>
      <c r="G2298" s="15">
        <v>6.3319239343297982</v>
      </c>
      <c r="H2298" s="26">
        <v>7.3104842934532052E-2</v>
      </c>
      <c r="J2298" s="46" t="e">
        <f>+IF(A2298=#REF!,"si","no")</f>
        <v>#REF!</v>
      </c>
    </row>
    <row r="2299" spans="1:10" x14ac:dyDescent="0.2">
      <c r="A2299" s="8" t="s">
        <v>46</v>
      </c>
      <c r="B2299" s="8">
        <v>2014</v>
      </c>
      <c r="C2299" s="8" t="s">
        <v>10</v>
      </c>
      <c r="D2299" s="8" t="s">
        <v>25</v>
      </c>
      <c r="E2299" s="8" t="s">
        <v>28</v>
      </c>
      <c r="F2299" s="15">
        <v>10.754</v>
      </c>
      <c r="G2299" s="15">
        <v>0.23870766562941972</v>
      </c>
      <c r="H2299" s="26">
        <v>2.7559848450634606E-3</v>
      </c>
      <c r="J2299" s="46" t="e">
        <f>+IF(A2299=#REF!,"si","no")</f>
        <v>#REF!</v>
      </c>
    </row>
    <row r="2300" spans="1:10" x14ac:dyDescent="0.2">
      <c r="A2300" s="8" t="s">
        <v>46</v>
      </c>
      <c r="B2300" s="8">
        <v>2014</v>
      </c>
      <c r="C2300" s="8" t="s">
        <v>10</v>
      </c>
      <c r="D2300" s="8" t="s">
        <v>25</v>
      </c>
      <c r="E2300" s="8" t="s">
        <v>40</v>
      </c>
      <c r="F2300" s="15">
        <v>504.58345463000001</v>
      </c>
      <c r="G2300" s="15">
        <v>11.200291851399992</v>
      </c>
      <c r="H2300" s="26">
        <v>0.12931228882555756</v>
      </c>
      <c r="J2300" s="46" t="e">
        <f>+IF(A2300=#REF!,"si","no")</f>
        <v>#REF!</v>
      </c>
    </row>
    <row r="2301" spans="1:10" x14ac:dyDescent="0.2">
      <c r="A2301" s="8" t="s">
        <v>46</v>
      </c>
      <c r="B2301" s="8">
        <v>2015</v>
      </c>
      <c r="C2301" s="8" t="s">
        <v>10</v>
      </c>
      <c r="D2301" s="8" t="s">
        <v>25</v>
      </c>
      <c r="E2301" s="8" t="s">
        <v>26</v>
      </c>
      <c r="F2301" s="15">
        <v>166.64299685</v>
      </c>
      <c r="G2301" s="15">
        <v>3.260602032727447</v>
      </c>
      <c r="H2301" s="26">
        <v>3.9026512327663465E-2</v>
      </c>
      <c r="J2301" s="46" t="e">
        <f>+IF(A2301=#REF!,"si","no")</f>
        <v>#REF!</v>
      </c>
    </row>
    <row r="2302" spans="1:10" x14ac:dyDescent="0.2">
      <c r="A2302" s="8" t="s">
        <v>46</v>
      </c>
      <c r="B2302" s="8">
        <v>2015</v>
      </c>
      <c r="C2302" s="8" t="s">
        <v>10</v>
      </c>
      <c r="D2302" s="8" t="s">
        <v>25</v>
      </c>
      <c r="E2302" s="8" t="s">
        <v>27</v>
      </c>
      <c r="F2302" s="15"/>
      <c r="G2302" s="15"/>
      <c r="H2302" s="26"/>
      <c r="J2302" s="46" t="e">
        <f>+IF(A2302=#REF!,"si","no")</f>
        <v>#REF!</v>
      </c>
    </row>
    <row r="2303" spans="1:10" x14ac:dyDescent="0.2">
      <c r="A2303" s="8" t="s">
        <v>46</v>
      </c>
      <c r="B2303" s="8">
        <v>2015</v>
      </c>
      <c r="C2303" s="8" t="s">
        <v>10</v>
      </c>
      <c r="D2303" s="8" t="s">
        <v>25</v>
      </c>
      <c r="E2303" s="8" t="s">
        <v>28</v>
      </c>
      <c r="F2303" s="15">
        <v>3.5</v>
      </c>
      <c r="G2303" s="15">
        <v>6.8482368477917013E-2</v>
      </c>
      <c r="H2303" s="26">
        <v>8.1967316796260632E-4</v>
      </c>
      <c r="J2303" s="46" t="e">
        <f>+IF(A2303=#REF!,"si","no")</f>
        <v>#REF!</v>
      </c>
    </row>
    <row r="2304" spans="1:10" x14ac:dyDescent="0.2">
      <c r="A2304" s="8" t="s">
        <v>46</v>
      </c>
      <c r="B2304" s="8">
        <v>2015</v>
      </c>
      <c r="C2304" s="8" t="s">
        <v>10</v>
      </c>
      <c r="D2304" s="8" t="s">
        <v>25</v>
      </c>
      <c r="E2304" s="8" t="s">
        <v>40</v>
      </c>
      <c r="F2304" s="15">
        <v>170.14299685</v>
      </c>
      <c r="G2304" s="15">
        <v>3.329084401205364</v>
      </c>
      <c r="H2304" s="26">
        <v>3.9846185495626074E-2</v>
      </c>
      <c r="J2304" s="46" t="e">
        <f>+IF(A2304=#REF!,"si","no")</f>
        <v>#REF!</v>
      </c>
    </row>
    <row r="2305" spans="1:10" x14ac:dyDescent="0.2">
      <c r="A2305" s="8" t="s">
        <v>46</v>
      </c>
      <c r="B2305" s="8">
        <v>2016</v>
      </c>
      <c r="C2305" s="8" t="s">
        <v>10</v>
      </c>
      <c r="D2305" s="8" t="s">
        <v>25</v>
      </c>
      <c r="E2305" s="8" t="s">
        <v>26</v>
      </c>
      <c r="F2305" s="15">
        <v>18.289104899999998</v>
      </c>
      <c r="G2305" s="15">
        <v>0.28907597807231539</v>
      </c>
      <c r="H2305" s="26">
        <v>3.8047396245910695E-3</v>
      </c>
      <c r="J2305" s="46" t="e">
        <f>+IF(A2305=#REF!,"si","no")</f>
        <v>#REF!</v>
      </c>
    </row>
    <row r="2306" spans="1:10" x14ac:dyDescent="0.2">
      <c r="A2306" s="8" t="s">
        <v>46</v>
      </c>
      <c r="B2306" s="8">
        <v>2016</v>
      </c>
      <c r="C2306" s="8" t="s">
        <v>10</v>
      </c>
      <c r="D2306" s="8" t="s">
        <v>25</v>
      </c>
      <c r="E2306" s="8" t="s">
        <v>27</v>
      </c>
      <c r="F2306" s="15">
        <v>50.666666670000005</v>
      </c>
      <c r="G2306" s="15">
        <v>0.8008328621535894</v>
      </c>
      <c r="H2306" s="26">
        <v>1.0540344941938449E-2</v>
      </c>
      <c r="J2306" s="46" t="e">
        <f>+IF(A2306=#REF!,"si","no")</f>
        <v>#REF!</v>
      </c>
    </row>
    <row r="2307" spans="1:10" x14ac:dyDescent="0.2">
      <c r="A2307" s="8" t="s">
        <v>46</v>
      </c>
      <c r="B2307" s="8">
        <v>2016</v>
      </c>
      <c r="C2307" s="8" t="s">
        <v>10</v>
      </c>
      <c r="D2307" s="8" t="s">
        <v>25</v>
      </c>
      <c r="E2307" s="8" t="s">
        <v>28</v>
      </c>
      <c r="F2307" s="15"/>
      <c r="G2307" s="15"/>
      <c r="H2307" s="26"/>
      <c r="J2307" s="46" t="e">
        <f>+IF(A2307=#REF!,"si","no")</f>
        <v>#REF!</v>
      </c>
    </row>
    <row r="2308" spans="1:10" x14ac:dyDescent="0.2">
      <c r="A2308" s="8" t="s">
        <v>46</v>
      </c>
      <c r="B2308" s="8">
        <v>2016</v>
      </c>
      <c r="C2308" s="8" t="s">
        <v>10</v>
      </c>
      <c r="D2308" s="8" t="s">
        <v>25</v>
      </c>
      <c r="E2308" s="8" t="s">
        <v>40</v>
      </c>
      <c r="F2308" s="15">
        <v>68.955771569999996</v>
      </c>
      <c r="G2308" s="15">
        <v>1.0899088402259047</v>
      </c>
      <c r="H2308" s="26">
        <v>1.4345084566529517E-2</v>
      </c>
      <c r="J2308" s="46" t="e">
        <f>+IF(A2308=#REF!,"si","no")</f>
        <v>#REF!</v>
      </c>
    </row>
    <row r="2309" spans="1:10" x14ac:dyDescent="0.2">
      <c r="A2309" s="8" t="s">
        <v>46</v>
      </c>
      <c r="B2309" s="8">
        <v>2012</v>
      </c>
      <c r="C2309" s="8" t="s">
        <v>10</v>
      </c>
      <c r="D2309" s="8" t="s">
        <v>30</v>
      </c>
      <c r="E2309" s="8" t="s">
        <v>31</v>
      </c>
      <c r="F2309" s="15">
        <v>313.33081700000002</v>
      </c>
      <c r="G2309" s="15">
        <v>7.5251052773076559</v>
      </c>
      <c r="H2309" s="26">
        <v>9.6224812327604936E-2</v>
      </c>
      <c r="J2309" s="46" t="e">
        <f>+IF(A2309=#REF!,"si","no")</f>
        <v>#REF!</v>
      </c>
    </row>
    <row r="2310" spans="1:10" x14ac:dyDescent="0.2">
      <c r="A2310" s="8" t="s">
        <v>46</v>
      </c>
      <c r="B2310" s="8">
        <v>2012</v>
      </c>
      <c r="C2310" s="8" t="s">
        <v>10</v>
      </c>
      <c r="D2310" s="8" t="s">
        <v>30</v>
      </c>
      <c r="E2310" s="8" t="s">
        <v>32</v>
      </c>
      <c r="F2310" s="15">
        <v>5</v>
      </c>
      <c r="G2310" s="15">
        <v>0.12008243155520282</v>
      </c>
      <c r="H2310" s="26">
        <v>1.5355146558661819E-3</v>
      </c>
      <c r="J2310" s="46" t="e">
        <f>+IF(A2310=#REF!,"si","no")</f>
        <v>#REF!</v>
      </c>
    </row>
    <row r="2311" spans="1:10" x14ac:dyDescent="0.2">
      <c r="A2311" s="8" t="s">
        <v>46</v>
      </c>
      <c r="B2311" s="8">
        <v>2012</v>
      </c>
      <c r="C2311" s="8" t="s">
        <v>10</v>
      </c>
      <c r="D2311" s="8" t="s">
        <v>30</v>
      </c>
      <c r="E2311" s="8" t="s">
        <v>40</v>
      </c>
      <c r="F2311" s="15">
        <v>318.33081700000002</v>
      </c>
      <c r="G2311" s="15">
        <v>7.645187708862859</v>
      </c>
      <c r="H2311" s="26">
        <v>9.7760326983471119E-2</v>
      </c>
      <c r="J2311" s="46" t="e">
        <f>+IF(A2311=#REF!,"si","no")</f>
        <v>#REF!</v>
      </c>
    </row>
    <row r="2312" spans="1:10" x14ac:dyDescent="0.2">
      <c r="A2312" s="8" t="s">
        <v>46</v>
      </c>
      <c r="B2312" s="8">
        <v>2013</v>
      </c>
      <c r="C2312" s="8" t="s">
        <v>10</v>
      </c>
      <c r="D2312" s="8" t="s">
        <v>30</v>
      </c>
      <c r="E2312" s="8" t="s">
        <v>31</v>
      </c>
      <c r="F2312" s="15">
        <v>188.9223389</v>
      </c>
      <c r="G2312" s="15">
        <v>4.4022598991946493</v>
      </c>
      <c r="H2312" s="26">
        <v>5.2489861426413237E-2</v>
      </c>
      <c r="J2312" s="46" t="e">
        <f>+IF(A2312=#REF!,"si","no")</f>
        <v>#REF!</v>
      </c>
    </row>
    <row r="2313" spans="1:10" x14ac:dyDescent="0.2">
      <c r="A2313" s="8" t="s">
        <v>46</v>
      </c>
      <c r="B2313" s="8">
        <v>2013</v>
      </c>
      <c r="C2313" s="8" t="s">
        <v>10</v>
      </c>
      <c r="D2313" s="8" t="s">
        <v>30</v>
      </c>
      <c r="E2313" s="8" t="s">
        <v>32</v>
      </c>
      <c r="F2313" s="15"/>
      <c r="G2313" s="15"/>
      <c r="H2313" s="26"/>
      <c r="J2313" s="46" t="e">
        <f>+IF(A2313=#REF!,"si","no")</f>
        <v>#REF!</v>
      </c>
    </row>
    <row r="2314" spans="1:10" x14ac:dyDescent="0.2">
      <c r="A2314" s="8" t="s">
        <v>46</v>
      </c>
      <c r="B2314" s="8">
        <v>2013</v>
      </c>
      <c r="C2314" s="8" t="s">
        <v>10</v>
      </c>
      <c r="D2314" s="8" t="s">
        <v>30</v>
      </c>
      <c r="E2314" s="8" t="s">
        <v>40</v>
      </c>
      <c r="F2314" s="15">
        <v>188.9223389</v>
      </c>
      <c r="G2314" s="15">
        <v>4.4022598991946493</v>
      </c>
      <c r="H2314" s="26">
        <v>5.2489861426413237E-2</v>
      </c>
      <c r="J2314" s="46" t="e">
        <f>+IF(A2314=#REF!,"si","no")</f>
        <v>#REF!</v>
      </c>
    </row>
    <row r="2315" spans="1:10" x14ac:dyDescent="0.2">
      <c r="A2315" s="8" t="s">
        <v>46</v>
      </c>
      <c r="B2315" s="8">
        <v>2014</v>
      </c>
      <c r="C2315" s="8" t="s">
        <v>10</v>
      </c>
      <c r="D2315" s="8" t="s">
        <v>30</v>
      </c>
      <c r="E2315" s="8" t="s">
        <v>31</v>
      </c>
      <c r="F2315" s="15">
        <v>181.246353</v>
      </c>
      <c r="G2315" s="15">
        <v>4.0231443024433489</v>
      </c>
      <c r="H2315" s="26">
        <v>4.6448968020366577E-2</v>
      </c>
      <c r="J2315" s="46" t="e">
        <f>+IF(A2315=#REF!,"si","no")</f>
        <v>#REF!</v>
      </c>
    </row>
    <row r="2316" spans="1:10" x14ac:dyDescent="0.2">
      <c r="A2316" s="8" t="s">
        <v>46</v>
      </c>
      <c r="B2316" s="8">
        <v>2014</v>
      </c>
      <c r="C2316" s="8" t="s">
        <v>10</v>
      </c>
      <c r="D2316" s="8" t="s">
        <v>30</v>
      </c>
      <c r="E2316" s="8" t="s">
        <v>32</v>
      </c>
      <c r="F2316" s="15"/>
      <c r="G2316" s="15"/>
      <c r="H2316" s="26"/>
      <c r="J2316" s="46" t="e">
        <f>+IF(A2316=#REF!,"si","no")</f>
        <v>#REF!</v>
      </c>
    </row>
    <row r="2317" spans="1:10" x14ac:dyDescent="0.2">
      <c r="A2317" s="8" t="s">
        <v>46</v>
      </c>
      <c r="B2317" s="8">
        <v>2014</v>
      </c>
      <c r="C2317" s="8" t="s">
        <v>10</v>
      </c>
      <c r="D2317" s="8" t="s">
        <v>30</v>
      </c>
      <c r="E2317" s="8" t="s">
        <v>40</v>
      </c>
      <c r="F2317" s="15">
        <v>181.246353</v>
      </c>
      <c r="G2317" s="15">
        <v>4.0231443024433489</v>
      </c>
      <c r="H2317" s="26">
        <v>4.6448968020366577E-2</v>
      </c>
      <c r="J2317" s="46" t="e">
        <f>+IF(A2317=#REF!,"si","no")</f>
        <v>#REF!</v>
      </c>
    </row>
    <row r="2318" spans="1:10" x14ac:dyDescent="0.2">
      <c r="A2318" s="8" t="s">
        <v>46</v>
      </c>
      <c r="B2318" s="8">
        <v>2015</v>
      </c>
      <c r="C2318" s="8" t="s">
        <v>10</v>
      </c>
      <c r="D2318" s="8" t="s">
        <v>30</v>
      </c>
      <c r="E2318" s="8" t="s">
        <v>31</v>
      </c>
      <c r="F2318" s="15"/>
      <c r="G2318" s="15"/>
      <c r="H2318" s="26"/>
      <c r="J2318" s="46" t="e">
        <f>+IF(A2318=#REF!,"si","no")</f>
        <v>#REF!</v>
      </c>
    </row>
    <row r="2319" spans="1:10" x14ac:dyDescent="0.2">
      <c r="A2319" s="8" t="s">
        <v>46</v>
      </c>
      <c r="B2319" s="8">
        <v>2015</v>
      </c>
      <c r="C2319" s="8" t="s">
        <v>10</v>
      </c>
      <c r="D2319" s="8" t="s">
        <v>30</v>
      </c>
      <c r="E2319" s="8" t="s">
        <v>32</v>
      </c>
      <c r="F2319" s="15"/>
      <c r="G2319" s="15"/>
      <c r="H2319" s="26"/>
      <c r="J2319" s="46" t="e">
        <f>+IF(A2319=#REF!,"si","no")</f>
        <v>#REF!</v>
      </c>
    </row>
    <row r="2320" spans="1:10" x14ac:dyDescent="0.2">
      <c r="A2320" s="8" t="s">
        <v>46</v>
      </c>
      <c r="B2320" s="8">
        <v>2015</v>
      </c>
      <c r="C2320" s="8" t="s">
        <v>10</v>
      </c>
      <c r="D2320" s="8" t="s">
        <v>30</v>
      </c>
      <c r="E2320" s="8" t="s">
        <v>40</v>
      </c>
      <c r="F2320" s="15">
        <v>0</v>
      </c>
      <c r="G2320" s="15">
        <v>0</v>
      </c>
      <c r="H2320" s="26">
        <v>0</v>
      </c>
      <c r="J2320" s="46" t="e">
        <f>+IF(A2320=#REF!,"si","no")</f>
        <v>#REF!</v>
      </c>
    </row>
    <row r="2321" spans="1:10" x14ac:dyDescent="0.2">
      <c r="A2321" s="8" t="s">
        <v>46</v>
      </c>
      <c r="B2321" s="8">
        <v>2016</v>
      </c>
      <c r="C2321" s="8" t="s">
        <v>10</v>
      </c>
      <c r="D2321" s="8" t="s">
        <v>30</v>
      </c>
      <c r="E2321" s="8" t="s">
        <v>31</v>
      </c>
      <c r="F2321" s="15">
        <v>1324.9547032</v>
      </c>
      <c r="G2321" s="15">
        <v>20.942117114165299</v>
      </c>
      <c r="H2321" s="26">
        <v>0.27563446585367557</v>
      </c>
      <c r="J2321" s="46" t="e">
        <f>+IF(A2321=#REF!,"si","no")</f>
        <v>#REF!</v>
      </c>
    </row>
    <row r="2322" spans="1:10" x14ac:dyDescent="0.2">
      <c r="A2322" s="8" t="s">
        <v>46</v>
      </c>
      <c r="B2322" s="8">
        <v>2016</v>
      </c>
      <c r="C2322" s="8" t="s">
        <v>10</v>
      </c>
      <c r="D2322" s="8" t="s">
        <v>30</v>
      </c>
      <c r="E2322" s="8" t="s">
        <v>32</v>
      </c>
      <c r="F2322" s="15"/>
      <c r="G2322" s="15"/>
      <c r="H2322" s="26"/>
      <c r="J2322" s="46" t="e">
        <f>+IF(A2322=#REF!,"si","no")</f>
        <v>#REF!</v>
      </c>
    </row>
    <row r="2323" spans="1:10" x14ac:dyDescent="0.2">
      <c r="A2323" s="8" t="s">
        <v>46</v>
      </c>
      <c r="B2323" s="8">
        <v>2016</v>
      </c>
      <c r="C2323" s="8" t="s">
        <v>10</v>
      </c>
      <c r="D2323" s="8" t="s">
        <v>30</v>
      </c>
      <c r="E2323" s="8" t="s">
        <v>40</v>
      </c>
      <c r="F2323" s="15">
        <v>1324.9547032</v>
      </c>
      <c r="G2323" s="15">
        <v>20.942117114165299</v>
      </c>
      <c r="H2323" s="26">
        <v>0.27563446585367557</v>
      </c>
      <c r="J2323" s="46" t="e">
        <f>+IF(A2323=#REF!,"si","no")</f>
        <v>#REF!</v>
      </c>
    </row>
    <row r="2324" spans="1:10" x14ac:dyDescent="0.2">
      <c r="A2324" s="8" t="s">
        <v>46</v>
      </c>
      <c r="B2324" s="8">
        <v>2012</v>
      </c>
      <c r="C2324" s="8" t="s">
        <v>10</v>
      </c>
      <c r="D2324" s="8" t="s">
        <v>33</v>
      </c>
      <c r="E2324" s="8" t="s">
        <v>34</v>
      </c>
      <c r="F2324" s="15"/>
      <c r="G2324" s="15"/>
      <c r="H2324" s="26"/>
      <c r="J2324" s="46" t="e">
        <f>+IF(A2324=#REF!,"si","no")</f>
        <v>#REF!</v>
      </c>
    </row>
    <row r="2325" spans="1:10" x14ac:dyDescent="0.2">
      <c r="A2325" s="8" t="s">
        <v>46</v>
      </c>
      <c r="B2325" s="8">
        <v>2012</v>
      </c>
      <c r="C2325" s="8" t="s">
        <v>10</v>
      </c>
      <c r="D2325" s="8" t="s">
        <v>33</v>
      </c>
      <c r="E2325" s="8" t="s">
        <v>35</v>
      </c>
      <c r="F2325" s="15">
        <v>490.08604757000001</v>
      </c>
      <c r="G2325" s="15">
        <v>11.770144852696879</v>
      </c>
      <c r="H2325" s="26">
        <v>0.15050686173585315</v>
      </c>
      <c r="J2325" s="46" t="e">
        <f>+IF(A2325=#REF!,"si","no")</f>
        <v>#REF!</v>
      </c>
    </row>
    <row r="2326" spans="1:10" x14ac:dyDescent="0.2">
      <c r="A2326" s="8" t="s">
        <v>46</v>
      </c>
      <c r="B2326" s="8">
        <v>2012</v>
      </c>
      <c r="C2326" s="8" t="s">
        <v>10</v>
      </c>
      <c r="D2326" s="8" t="s">
        <v>33</v>
      </c>
      <c r="E2326" s="8" t="s">
        <v>36</v>
      </c>
      <c r="F2326" s="15"/>
      <c r="G2326" s="15"/>
      <c r="H2326" s="26"/>
      <c r="J2326" s="46" t="e">
        <f>+IF(A2326=#REF!,"si","no")</f>
        <v>#REF!</v>
      </c>
    </row>
    <row r="2327" spans="1:10" x14ac:dyDescent="0.2">
      <c r="A2327" s="8" t="s">
        <v>46</v>
      </c>
      <c r="B2327" s="8">
        <v>2012</v>
      </c>
      <c r="C2327" s="8" t="s">
        <v>10</v>
      </c>
      <c r="D2327" s="8" t="s">
        <v>33</v>
      </c>
      <c r="E2327" s="8" t="s">
        <v>42</v>
      </c>
      <c r="F2327" s="15">
        <v>2.43825</v>
      </c>
      <c r="G2327" s="15">
        <v>5.8558197747894655E-2</v>
      </c>
      <c r="H2327" s="26">
        <v>7.4879372193314368E-4</v>
      </c>
      <c r="J2327" s="46" t="e">
        <f>+IF(A2327=#REF!,"si","no")</f>
        <v>#REF!</v>
      </c>
    </row>
    <row r="2328" spans="1:10" x14ac:dyDescent="0.2">
      <c r="A2328" s="8" t="s">
        <v>46</v>
      </c>
      <c r="B2328" s="8">
        <v>2012</v>
      </c>
      <c r="C2328" s="8" t="s">
        <v>10</v>
      </c>
      <c r="D2328" s="8" t="s">
        <v>33</v>
      </c>
      <c r="E2328" s="8" t="s">
        <v>40</v>
      </c>
      <c r="F2328" s="15">
        <v>492.52429756999999</v>
      </c>
      <c r="G2328" s="15">
        <v>11.828703050444773</v>
      </c>
      <c r="H2328" s="26">
        <v>0.15125565545778633</v>
      </c>
      <c r="J2328" s="46"/>
    </row>
    <row r="2329" spans="1:10" x14ac:dyDescent="0.2">
      <c r="A2329" s="8" t="s">
        <v>46</v>
      </c>
      <c r="B2329" s="8">
        <v>2013</v>
      </c>
      <c r="C2329" s="8" t="s">
        <v>10</v>
      </c>
      <c r="D2329" s="8" t="s">
        <v>33</v>
      </c>
      <c r="E2329" s="8" t="s">
        <v>34</v>
      </c>
      <c r="F2329" s="15"/>
      <c r="G2329" s="15"/>
      <c r="H2329" s="26"/>
      <c r="J2329" s="46"/>
    </row>
    <row r="2330" spans="1:10" x14ac:dyDescent="0.2">
      <c r="A2330" s="8" t="s">
        <v>46</v>
      </c>
      <c r="B2330" s="8">
        <v>2013</v>
      </c>
      <c r="C2330" s="8" t="s">
        <v>10</v>
      </c>
      <c r="D2330" s="8" t="s">
        <v>33</v>
      </c>
      <c r="E2330" s="8" t="s">
        <v>35</v>
      </c>
      <c r="F2330" s="15">
        <v>234.59303724</v>
      </c>
      <c r="G2330" s="15">
        <v>5.4664764711523963</v>
      </c>
      <c r="H2330" s="26">
        <v>6.5178930601991397E-2</v>
      </c>
      <c r="J2330" s="46"/>
    </row>
    <row r="2331" spans="1:10" x14ac:dyDescent="0.2">
      <c r="A2331" s="8" t="s">
        <v>46</v>
      </c>
      <c r="B2331" s="8">
        <v>2013</v>
      </c>
      <c r="C2331" s="8" t="s">
        <v>10</v>
      </c>
      <c r="D2331" s="8" t="s">
        <v>33</v>
      </c>
      <c r="E2331" s="8" t="s">
        <v>36</v>
      </c>
      <c r="F2331" s="15">
        <v>111.36155008</v>
      </c>
      <c r="G2331" s="15">
        <v>2.5949418638567399</v>
      </c>
      <c r="H2331" s="26">
        <v>3.0940503732720708E-2</v>
      </c>
      <c r="J2331" s="46"/>
    </row>
    <row r="2332" spans="1:10" x14ac:dyDescent="0.2">
      <c r="A2332" s="8" t="s">
        <v>46</v>
      </c>
      <c r="B2332" s="8">
        <v>2013</v>
      </c>
      <c r="C2332" s="8" t="s">
        <v>10</v>
      </c>
      <c r="D2332" s="8" t="s">
        <v>33</v>
      </c>
      <c r="E2332" s="8" t="s">
        <v>42</v>
      </c>
      <c r="F2332" s="15">
        <v>2.7455507099999998</v>
      </c>
      <c r="G2332" s="15">
        <v>6.3976699961543815E-2</v>
      </c>
      <c r="H2332" s="26">
        <v>7.6281914116769632E-4</v>
      </c>
      <c r="J2332" s="46"/>
    </row>
    <row r="2333" spans="1:10" x14ac:dyDescent="0.2">
      <c r="A2333" s="8" t="s">
        <v>46</v>
      </c>
      <c r="B2333" s="8">
        <v>2013</v>
      </c>
      <c r="C2333" s="8" t="s">
        <v>10</v>
      </c>
      <c r="D2333" s="8" t="s">
        <v>33</v>
      </c>
      <c r="E2333" s="8" t="s">
        <v>40</v>
      </c>
      <c r="F2333" s="15">
        <v>348.70013802999995</v>
      </c>
      <c r="G2333" s="15">
        <v>8.1253950349706781</v>
      </c>
      <c r="H2333" s="26">
        <v>9.6882253475879782E-2</v>
      </c>
      <c r="J2333" s="46"/>
    </row>
    <row r="2334" spans="1:10" x14ac:dyDescent="0.2">
      <c r="A2334" s="8" t="s">
        <v>46</v>
      </c>
      <c r="B2334" s="8">
        <v>2014</v>
      </c>
      <c r="C2334" s="8" t="s">
        <v>10</v>
      </c>
      <c r="D2334" s="8" t="s">
        <v>33</v>
      </c>
      <c r="E2334" s="8" t="s">
        <v>34</v>
      </c>
      <c r="F2334" s="15"/>
      <c r="G2334" s="15"/>
      <c r="H2334" s="26"/>
      <c r="J2334" s="46"/>
    </row>
    <row r="2335" spans="1:10" x14ac:dyDescent="0.2">
      <c r="A2335" s="8" t="s">
        <v>46</v>
      </c>
      <c r="B2335" s="8">
        <v>2014</v>
      </c>
      <c r="C2335" s="8" t="s">
        <v>10</v>
      </c>
      <c r="D2335" s="8" t="s">
        <v>33</v>
      </c>
      <c r="E2335" s="8" t="s">
        <v>35</v>
      </c>
      <c r="F2335" s="15">
        <v>1103.622451</v>
      </c>
      <c r="G2335" s="15">
        <v>24.497223267103276</v>
      </c>
      <c r="H2335" s="26">
        <v>0.2828312023087029</v>
      </c>
      <c r="J2335" s="46"/>
    </row>
    <row r="2336" spans="1:10" x14ac:dyDescent="0.2">
      <c r="A2336" s="8" t="s">
        <v>46</v>
      </c>
      <c r="B2336" s="8">
        <v>2014</v>
      </c>
      <c r="C2336" s="8" t="s">
        <v>10</v>
      </c>
      <c r="D2336" s="8" t="s">
        <v>33</v>
      </c>
      <c r="E2336" s="8" t="s">
        <v>36</v>
      </c>
      <c r="F2336" s="15"/>
      <c r="G2336" s="15"/>
      <c r="H2336" s="26"/>
      <c r="J2336" s="46"/>
    </row>
    <row r="2337" spans="1:10" x14ac:dyDescent="0.2">
      <c r="A2337" s="8" t="s">
        <v>46</v>
      </c>
      <c r="B2337" s="8">
        <v>2014</v>
      </c>
      <c r="C2337" s="8" t="s">
        <v>10</v>
      </c>
      <c r="D2337" s="8" t="s">
        <v>33</v>
      </c>
      <c r="E2337" s="8" t="s">
        <v>42</v>
      </c>
      <c r="F2337" s="15">
        <v>1.998</v>
      </c>
      <c r="G2337" s="15">
        <v>4.4349815503773538E-2</v>
      </c>
      <c r="H2337" s="26">
        <v>5.1203809935250087E-4</v>
      </c>
      <c r="J2337" s="46"/>
    </row>
    <row r="2338" spans="1:10" x14ac:dyDescent="0.2">
      <c r="A2338" s="8" t="s">
        <v>46</v>
      </c>
      <c r="B2338" s="8">
        <v>2014</v>
      </c>
      <c r="C2338" s="8" t="s">
        <v>10</v>
      </c>
      <c r="D2338" s="8" t="s">
        <v>33</v>
      </c>
      <c r="E2338" s="8" t="s">
        <v>40</v>
      </c>
      <c r="F2338" s="15">
        <v>1105.620451</v>
      </c>
      <c r="G2338" s="15">
        <v>24.541573082607052</v>
      </c>
      <c r="H2338" s="26">
        <v>0.28334324040805542</v>
      </c>
      <c r="J2338" s="46"/>
    </row>
    <row r="2339" spans="1:10" x14ac:dyDescent="0.2">
      <c r="A2339" s="8" t="s">
        <v>46</v>
      </c>
      <c r="B2339" s="8">
        <v>2015</v>
      </c>
      <c r="C2339" s="8" t="s">
        <v>10</v>
      </c>
      <c r="D2339" s="8" t="s">
        <v>33</v>
      </c>
      <c r="E2339" s="8" t="s">
        <v>34</v>
      </c>
      <c r="F2339" s="15"/>
      <c r="G2339" s="15"/>
      <c r="H2339" s="26"/>
      <c r="J2339" s="46"/>
    </row>
    <row r="2340" spans="1:10" x14ac:dyDescent="0.2">
      <c r="A2340" s="8" t="s">
        <v>46</v>
      </c>
      <c r="B2340" s="8">
        <v>2015</v>
      </c>
      <c r="C2340" s="8" t="s">
        <v>10</v>
      </c>
      <c r="D2340" s="8" t="s">
        <v>33</v>
      </c>
      <c r="E2340" s="8" t="s">
        <v>35</v>
      </c>
      <c r="F2340" s="15">
        <v>1297.2692013199999</v>
      </c>
      <c r="G2340" s="15">
        <v>25.382876417099812</v>
      </c>
      <c r="H2340" s="26">
        <v>0.30381050169893836</v>
      </c>
      <c r="J2340" s="46"/>
    </row>
    <row r="2341" spans="1:10" x14ac:dyDescent="0.2">
      <c r="A2341" s="8" t="s">
        <v>46</v>
      </c>
      <c r="B2341" s="8">
        <v>2015</v>
      </c>
      <c r="C2341" s="8" t="s">
        <v>10</v>
      </c>
      <c r="D2341" s="8" t="s">
        <v>33</v>
      </c>
      <c r="E2341" s="8" t="s">
        <v>36</v>
      </c>
      <c r="F2341" s="15"/>
      <c r="G2341" s="15"/>
      <c r="H2341" s="26"/>
      <c r="J2341" s="46"/>
    </row>
    <row r="2342" spans="1:10" x14ac:dyDescent="0.2">
      <c r="A2342" s="8" t="s">
        <v>46</v>
      </c>
      <c r="B2342" s="8">
        <v>2015</v>
      </c>
      <c r="C2342" s="8" t="s">
        <v>10</v>
      </c>
      <c r="D2342" s="8" t="s">
        <v>33</v>
      </c>
      <c r="E2342" s="8" t="s">
        <v>42</v>
      </c>
      <c r="F2342" s="15"/>
      <c r="G2342" s="15"/>
      <c r="H2342" s="26"/>
      <c r="J2342" s="46"/>
    </row>
    <row r="2343" spans="1:10" x14ac:dyDescent="0.2">
      <c r="A2343" s="8" t="s">
        <v>46</v>
      </c>
      <c r="B2343" s="8">
        <v>2015</v>
      </c>
      <c r="C2343" s="8" t="s">
        <v>10</v>
      </c>
      <c r="D2343" s="8" t="s">
        <v>33</v>
      </c>
      <c r="E2343" s="8" t="s">
        <v>40</v>
      </c>
      <c r="F2343" s="15">
        <v>1297.2692013199999</v>
      </c>
      <c r="G2343" s="15">
        <v>25.382876417099812</v>
      </c>
      <c r="H2343" s="26">
        <v>0.30381050169893836</v>
      </c>
      <c r="J2343" s="46" t="e">
        <f>+IF(A2343=#REF!,"si","no")</f>
        <v>#REF!</v>
      </c>
    </row>
    <row r="2344" spans="1:10" x14ac:dyDescent="0.2">
      <c r="A2344" s="8" t="s">
        <v>46</v>
      </c>
      <c r="B2344" s="8">
        <v>2016</v>
      </c>
      <c r="C2344" s="8" t="s">
        <v>10</v>
      </c>
      <c r="D2344" s="8" t="s">
        <v>33</v>
      </c>
      <c r="E2344" s="8" t="s">
        <v>34</v>
      </c>
      <c r="F2344" s="15"/>
      <c r="G2344" s="15"/>
      <c r="H2344" s="26"/>
      <c r="J2344" s="46" t="e">
        <f>+IF(A2344=#REF!,"si","no")</f>
        <v>#REF!</v>
      </c>
    </row>
    <row r="2345" spans="1:10" x14ac:dyDescent="0.2">
      <c r="A2345" s="8" t="s">
        <v>46</v>
      </c>
      <c r="B2345" s="8">
        <v>2016</v>
      </c>
      <c r="C2345" s="8" t="s">
        <v>10</v>
      </c>
      <c r="D2345" s="8" t="s">
        <v>33</v>
      </c>
      <c r="E2345" s="8" t="s">
        <v>35</v>
      </c>
      <c r="F2345" s="15">
        <v>1566.8303573089599</v>
      </c>
      <c r="G2345" s="15">
        <v>24.76518235796674</v>
      </c>
      <c r="H2345" s="26">
        <v>0.32595261375889339</v>
      </c>
      <c r="J2345" s="46" t="e">
        <f>+IF(A2345=#REF!,"si","no")</f>
        <v>#REF!</v>
      </c>
    </row>
    <row r="2346" spans="1:10" x14ac:dyDescent="0.2">
      <c r="A2346" s="8" t="s">
        <v>46</v>
      </c>
      <c r="B2346" s="8">
        <v>2016</v>
      </c>
      <c r="C2346" s="8" t="s">
        <v>10</v>
      </c>
      <c r="D2346" s="8" t="s">
        <v>33</v>
      </c>
      <c r="E2346" s="8" t="s">
        <v>36</v>
      </c>
      <c r="F2346" s="15"/>
      <c r="G2346" s="15"/>
      <c r="H2346" s="26"/>
      <c r="J2346" s="46" t="e">
        <f>+IF(A2346=#REF!,"si","no")</f>
        <v>#REF!</v>
      </c>
    </row>
    <row r="2347" spans="1:10" x14ac:dyDescent="0.2">
      <c r="A2347" s="8" t="s">
        <v>46</v>
      </c>
      <c r="B2347" s="8">
        <v>2016</v>
      </c>
      <c r="C2347" s="8" t="s">
        <v>10</v>
      </c>
      <c r="D2347" s="8" t="s">
        <v>33</v>
      </c>
      <c r="E2347" s="8" t="s">
        <v>42</v>
      </c>
      <c r="F2347" s="15">
        <v>59.711060400000008</v>
      </c>
      <c r="G2347" s="15">
        <v>0.94378775130023473</v>
      </c>
      <c r="H2347" s="26">
        <v>1.2421878422832532E-2</v>
      </c>
      <c r="J2347" s="46" t="e">
        <f>+IF(A2347=#REF!,"si","no")</f>
        <v>#REF!</v>
      </c>
    </row>
    <row r="2348" spans="1:10" x14ac:dyDescent="0.2">
      <c r="A2348" s="8" t="s">
        <v>46</v>
      </c>
      <c r="B2348" s="8">
        <v>2016</v>
      </c>
      <c r="C2348" s="8" t="s">
        <v>10</v>
      </c>
      <c r="D2348" s="8" t="s">
        <v>33</v>
      </c>
      <c r="E2348" s="8" t="s">
        <v>40</v>
      </c>
      <c r="F2348" s="15">
        <v>1626.5414177089599</v>
      </c>
      <c r="G2348" s="15">
        <v>25.708970109266971</v>
      </c>
      <c r="H2348" s="26">
        <v>0.33837449218172583</v>
      </c>
      <c r="J2348" s="46" t="e">
        <f>+IF(A2348=#REF!,"si","no")</f>
        <v>#REF!</v>
      </c>
    </row>
    <row r="2349" spans="1:10" x14ac:dyDescent="0.2">
      <c r="A2349" s="8" t="s">
        <v>46</v>
      </c>
      <c r="B2349" s="8">
        <v>2012</v>
      </c>
      <c r="C2349" s="8" t="s">
        <v>10</v>
      </c>
      <c r="D2349" s="8" t="s">
        <v>37</v>
      </c>
      <c r="E2349" s="8" t="s">
        <v>40</v>
      </c>
      <c r="F2349" s="15">
        <v>0</v>
      </c>
      <c r="G2349" s="15">
        <v>0</v>
      </c>
      <c r="H2349" s="26">
        <v>0</v>
      </c>
      <c r="J2349" s="46" t="e">
        <f>+IF(A2349=#REF!,"si","no")</f>
        <v>#REF!</v>
      </c>
    </row>
    <row r="2350" spans="1:10" x14ac:dyDescent="0.2">
      <c r="A2350" s="8" t="s">
        <v>46</v>
      </c>
      <c r="B2350" s="8">
        <v>2013</v>
      </c>
      <c r="C2350" s="8" t="s">
        <v>10</v>
      </c>
      <c r="D2350" s="8" t="s">
        <v>37</v>
      </c>
      <c r="E2350" s="8" t="s">
        <v>40</v>
      </c>
      <c r="F2350" s="15">
        <v>8</v>
      </c>
      <c r="G2350" s="15">
        <v>0.18641564252599455</v>
      </c>
      <c r="H2350" s="26">
        <v>2.2227063980696138E-3</v>
      </c>
      <c r="J2350" s="46" t="e">
        <f>+IF(A2350=#REF!,"si","no")</f>
        <v>#REF!</v>
      </c>
    </row>
    <row r="2351" spans="1:10" x14ac:dyDescent="0.2">
      <c r="A2351" s="8" t="s">
        <v>46</v>
      </c>
      <c r="B2351" s="8">
        <v>2014</v>
      </c>
      <c r="C2351" s="8" t="s">
        <v>10</v>
      </c>
      <c r="D2351" s="8" t="s">
        <v>37</v>
      </c>
      <c r="E2351" s="8" t="s">
        <v>40</v>
      </c>
      <c r="F2351" s="15">
        <v>53.42</v>
      </c>
      <c r="G2351" s="15">
        <v>1.1857693414472386</v>
      </c>
      <c r="H2351" s="26">
        <v>1.3690227861566864E-2</v>
      </c>
      <c r="J2351" s="46" t="e">
        <f>+IF(A2351=#REF!,"si","no")</f>
        <v>#REF!</v>
      </c>
    </row>
    <row r="2352" spans="1:10" x14ac:dyDescent="0.2">
      <c r="A2352" s="8" t="s">
        <v>46</v>
      </c>
      <c r="B2352" s="8">
        <v>2015</v>
      </c>
      <c r="C2352" s="8" t="s">
        <v>10</v>
      </c>
      <c r="D2352" s="8" t="s">
        <v>37</v>
      </c>
      <c r="E2352" s="8" t="s">
        <v>40</v>
      </c>
      <c r="F2352" s="15">
        <v>11.119948019999999</v>
      </c>
      <c r="G2352" s="15">
        <v>0.21757725078883533</v>
      </c>
      <c r="H2352" s="26">
        <v>2.6042065774665459E-3</v>
      </c>
      <c r="J2352" s="46" t="e">
        <f>+IF(A2352=#REF!,"si","no")</f>
        <v>#REF!</v>
      </c>
    </row>
    <row r="2353" spans="1:13" x14ac:dyDescent="0.2">
      <c r="A2353" s="8" t="s">
        <v>46</v>
      </c>
      <c r="B2353" s="8">
        <v>2016</v>
      </c>
      <c r="C2353" s="8" t="s">
        <v>10</v>
      </c>
      <c r="D2353" s="8" t="s">
        <v>37</v>
      </c>
      <c r="E2353" s="8" t="s">
        <v>40</v>
      </c>
      <c r="F2353" s="15">
        <v>10.932550000000001</v>
      </c>
      <c r="G2353" s="15">
        <v>0.17279892052423473</v>
      </c>
      <c r="H2353" s="26">
        <v>2.2743325280409486E-3</v>
      </c>
      <c r="J2353" s="46" t="e">
        <f>+IF(A2353=#REF!,"si","no")</f>
        <v>#REF!</v>
      </c>
    </row>
    <row r="2354" spans="1:13" x14ac:dyDescent="0.2">
      <c r="A2354" s="8" t="s">
        <v>19</v>
      </c>
      <c r="B2354" s="8">
        <v>2008</v>
      </c>
      <c r="C2354" s="8" t="s">
        <v>10</v>
      </c>
      <c r="D2354" s="8" t="s">
        <v>41</v>
      </c>
      <c r="E2354" s="8" t="s">
        <v>40</v>
      </c>
      <c r="F2354" s="15">
        <v>3979.4035205100004</v>
      </c>
      <c r="G2354" s="15">
        <v>210.58575568768029</v>
      </c>
      <c r="H2354" s="26">
        <v>1.5169991848704383</v>
      </c>
      <c r="J2354" s="46"/>
    </row>
    <row r="2355" spans="1:13" x14ac:dyDescent="0.2">
      <c r="A2355" s="8" t="s">
        <v>19</v>
      </c>
      <c r="B2355" s="8">
        <v>2009</v>
      </c>
      <c r="C2355" s="8" t="s">
        <v>10</v>
      </c>
      <c r="D2355" s="8" t="s">
        <v>41</v>
      </c>
      <c r="E2355" s="8" t="s">
        <v>40</v>
      </c>
      <c r="F2355" s="15">
        <v>7460.3111180000024</v>
      </c>
      <c r="G2355" s="15">
        <v>394.88335788015274</v>
      </c>
      <c r="H2355" s="26">
        <v>2.7069988685941917</v>
      </c>
      <c r="J2355" s="46"/>
    </row>
    <row r="2356" spans="1:13" x14ac:dyDescent="0.2">
      <c r="A2356" s="8" t="s">
        <v>19</v>
      </c>
      <c r="B2356" s="8">
        <v>2010</v>
      </c>
      <c r="C2356" s="8" t="s">
        <v>10</v>
      </c>
      <c r="D2356" s="8" t="s">
        <v>41</v>
      </c>
      <c r="E2356" s="8" t="s">
        <v>40</v>
      </c>
      <c r="F2356" s="15">
        <v>5786.9547942099998</v>
      </c>
      <c r="G2356" s="15">
        <v>306.26908950393999</v>
      </c>
      <c r="H2356" s="26">
        <v>1.9335969851867056</v>
      </c>
      <c r="J2356" s="46"/>
    </row>
    <row r="2357" spans="1:13" x14ac:dyDescent="0.2">
      <c r="A2357" s="8" t="s">
        <v>19</v>
      </c>
      <c r="B2357" s="8">
        <v>2011</v>
      </c>
      <c r="C2357" s="8" t="s">
        <v>10</v>
      </c>
      <c r="D2357" s="8" t="s">
        <v>41</v>
      </c>
      <c r="E2357" s="8" t="s">
        <v>40</v>
      </c>
      <c r="F2357" s="15">
        <v>7689.7685714200015</v>
      </c>
      <c r="G2357" s="15">
        <v>406.97685386564325</v>
      </c>
      <c r="H2357" s="26">
        <v>2.2979701384872224</v>
      </c>
      <c r="J2357" s="46" t="e">
        <f>+IF(A2357=#REF!,"si","no")</f>
        <v>#REF!</v>
      </c>
      <c r="K2357" s="46" t="e">
        <f>+IF(F2357=#REF!,"si","no")</f>
        <v>#REF!</v>
      </c>
      <c r="L2357" s="46" t="e">
        <f>+IF(G2357=#REF!,"si","no")</f>
        <v>#REF!</v>
      </c>
      <c r="M2357" s="46" t="e">
        <f>+IF(H2357=#REF!,"si","no")</f>
        <v>#REF!</v>
      </c>
    </row>
    <row r="2358" spans="1:13" x14ac:dyDescent="0.2">
      <c r="A2358" s="8" t="s">
        <v>19</v>
      </c>
      <c r="B2358" s="8">
        <v>2012</v>
      </c>
      <c r="C2358" s="8" t="s">
        <v>10</v>
      </c>
      <c r="D2358" s="8" t="s">
        <v>41</v>
      </c>
      <c r="E2358" s="8" t="s">
        <v>40</v>
      </c>
      <c r="F2358" s="15">
        <v>6304.6153373299985</v>
      </c>
      <c r="G2358" s="15">
        <v>326.32862340713973</v>
      </c>
      <c r="H2358" s="26">
        <v>1.7612200511822351</v>
      </c>
      <c r="J2358" s="46" t="e">
        <f>+IF(A2358=#REF!,"si","no")</f>
        <v>#REF!</v>
      </c>
      <c r="K2358" s="46" t="e">
        <f>+IF(F2358=#REF!,"si","no")</f>
        <v>#REF!</v>
      </c>
      <c r="L2358" s="46" t="e">
        <f>+IF(G2358=#REF!,"si","no")</f>
        <v>#REF!</v>
      </c>
      <c r="M2358" s="46" t="e">
        <f>+IF(H2358=#REF!,"si","no")</f>
        <v>#REF!</v>
      </c>
    </row>
    <row r="2359" spans="1:13" x14ac:dyDescent="0.2">
      <c r="A2359" s="8" t="s">
        <v>19</v>
      </c>
      <c r="B2359" s="8">
        <v>2013</v>
      </c>
      <c r="C2359" s="8" t="s">
        <v>10</v>
      </c>
      <c r="D2359" s="8" t="s">
        <v>41</v>
      </c>
      <c r="E2359" s="8" t="s">
        <v>40</v>
      </c>
      <c r="F2359" s="15">
        <v>8019.4190829799991</v>
      </c>
      <c r="G2359" s="15">
        <v>398.86525274313811</v>
      </c>
      <c r="H2359" s="26">
        <v>2.1560599691799927</v>
      </c>
      <c r="J2359" s="46" t="e">
        <f>+IF(A2359=#REF!,"si","no")</f>
        <v>#REF!</v>
      </c>
      <c r="K2359" s="46" t="e">
        <f>+IF(F2359=#REF!,"si","no")</f>
        <v>#REF!</v>
      </c>
      <c r="L2359" s="46" t="e">
        <f>+IF(G2359=#REF!,"si","no")</f>
        <v>#REF!</v>
      </c>
      <c r="M2359" s="46" t="e">
        <f>+IF(H2359=#REF!,"si","no")</f>
        <v>#REF!</v>
      </c>
    </row>
    <row r="2360" spans="1:13" x14ac:dyDescent="0.2">
      <c r="A2360" s="8" t="s">
        <v>19</v>
      </c>
      <c r="B2360" s="8">
        <v>2014</v>
      </c>
      <c r="C2360" s="8" t="s">
        <v>10</v>
      </c>
      <c r="D2360" s="8" t="s">
        <v>41</v>
      </c>
      <c r="E2360" s="8" t="s">
        <v>40</v>
      </c>
      <c r="F2360" s="15">
        <v>5512.6441865500001</v>
      </c>
      <c r="G2360" s="15">
        <v>268.89921987060569</v>
      </c>
      <c r="H2360" s="26">
        <v>1.3610647724156901</v>
      </c>
      <c r="J2360" s="46" t="e">
        <f>+IF(A2360=#REF!,"si","no")</f>
        <v>#REF!</v>
      </c>
      <c r="K2360" s="46" t="e">
        <f>+IF(F2360=#REF!,"si","no")</f>
        <v>#REF!</v>
      </c>
      <c r="L2360" s="46" t="e">
        <f>+IF(G2360=#REF!,"si","no")</f>
        <v>#REF!</v>
      </c>
      <c r="M2360" s="46" t="e">
        <f>+IF(H2360=#REF!,"si","no")</f>
        <v>#REF!</v>
      </c>
    </row>
    <row r="2361" spans="1:13" x14ac:dyDescent="0.2">
      <c r="A2361" s="8" t="s">
        <v>19</v>
      </c>
      <c r="B2361" s="8">
        <v>2015</v>
      </c>
      <c r="C2361" s="8" t="s">
        <v>10</v>
      </c>
      <c r="D2361" s="8" t="s">
        <v>41</v>
      </c>
      <c r="E2361" s="8" t="s">
        <v>40</v>
      </c>
      <c r="F2361" s="15">
        <v>5197.1285427299999</v>
      </c>
      <c r="G2361" s="15">
        <v>237.89163568129987</v>
      </c>
      <c r="H2361" s="26">
        <v>1.1339084736797893</v>
      </c>
      <c r="J2361" s="46" t="e">
        <f>+IF(A2361=#REF!,"si","no")</f>
        <v>#REF!</v>
      </c>
      <c r="K2361" s="46" t="e">
        <f>+IF(F2361=#REF!,"si","no")</f>
        <v>#REF!</v>
      </c>
      <c r="L2361" s="46" t="e">
        <f>+IF(G2361=#REF!,"si","no")</f>
        <v>#REF!</v>
      </c>
      <c r="M2361" s="46" t="e">
        <f>+IF(H2361=#REF!,"si","no")</f>
        <v>#REF!</v>
      </c>
    </row>
    <row r="2362" spans="1:13" x14ac:dyDescent="0.2">
      <c r="A2362" s="8" t="s">
        <v>19</v>
      </c>
      <c r="B2362" s="8">
        <v>2016</v>
      </c>
      <c r="C2362" s="8" t="s">
        <v>10</v>
      </c>
      <c r="D2362" s="8" t="s">
        <v>41</v>
      </c>
      <c r="E2362" s="8" t="s">
        <v>40</v>
      </c>
      <c r="F2362" s="15">
        <v>8436.0834014699994</v>
      </c>
      <c r="G2362" s="15">
        <v>369.52264108995405</v>
      </c>
      <c r="H2362" s="26">
        <v>1.7014889451278301</v>
      </c>
      <c r="J2362" s="46" t="e">
        <f>+IF(A2362=#REF!,"si","no")</f>
        <v>#REF!</v>
      </c>
      <c r="K2362" s="46" t="e">
        <f>+IF(F2362=#REF!,"si","no")</f>
        <v>#REF!</v>
      </c>
      <c r="L2362" s="46" t="e">
        <f>+IF(G2362=#REF!,"si","no")</f>
        <v>#REF!</v>
      </c>
      <c r="M2362" s="46" t="e">
        <f>+IF(H2362=#REF!,"si","no")</f>
        <v>#REF!</v>
      </c>
    </row>
    <row r="2363" spans="1:13" x14ac:dyDescent="0.2">
      <c r="A2363" s="8" t="s">
        <v>19</v>
      </c>
      <c r="B2363" s="8">
        <v>2017</v>
      </c>
      <c r="C2363" s="8" t="s">
        <v>10</v>
      </c>
      <c r="D2363" s="8" t="s">
        <v>41</v>
      </c>
      <c r="E2363" s="8" t="s">
        <v>40</v>
      </c>
      <c r="F2363" s="15">
        <v>10562.829639540001</v>
      </c>
      <c r="G2363" s="15">
        <v>449.7529156586051</v>
      </c>
      <c r="H2363" s="26">
        <v>1.9439319407304307</v>
      </c>
      <c r="J2363" s="46" t="e">
        <f>+IF(A2363=#REF!,"si","no")</f>
        <v>#REF!</v>
      </c>
      <c r="K2363" s="46" t="e">
        <f>+IF(F2363=#REF!,"si","no")</f>
        <v>#REF!</v>
      </c>
      <c r="L2363" s="46" t="e">
        <f>+IF(G2363=#REF!,"si","no")</f>
        <v>#REF!</v>
      </c>
      <c r="M2363" s="46" t="e">
        <f>+IF(H2363=#REF!,"si","no")</f>
        <v>#REF!</v>
      </c>
    </row>
    <row r="2364" spans="1:13" x14ac:dyDescent="0.2">
      <c r="A2364" s="8" t="s">
        <v>19</v>
      </c>
      <c r="B2364" s="8">
        <v>2018</v>
      </c>
      <c r="C2364" s="8" t="s">
        <v>10</v>
      </c>
      <c r="D2364" s="8" t="s">
        <v>41</v>
      </c>
      <c r="E2364" s="8" t="s">
        <v>40</v>
      </c>
      <c r="F2364" s="15">
        <v>7831.9080233900013</v>
      </c>
      <c r="G2364" s="15">
        <v>327.59830543533059</v>
      </c>
      <c r="H2364" s="26">
        <v>1.3636201545196542</v>
      </c>
      <c r="J2364" s="46" t="e">
        <f>+IF(A2364=#REF!,"si","no")</f>
        <v>#REF!</v>
      </c>
      <c r="K2364" s="46" t="e">
        <f>+IF(F2364=#REF!,"si","no")</f>
        <v>#REF!</v>
      </c>
      <c r="L2364" s="46" t="e">
        <f>+IF(G2364=#REF!,"si","no")</f>
        <v>#REF!</v>
      </c>
      <c r="M2364" s="46" t="e">
        <f>+IF(H2364=#REF!,"si","no")</f>
        <v>#REF!</v>
      </c>
    </row>
    <row r="2365" spans="1:13" x14ac:dyDescent="0.2">
      <c r="A2365" s="8" t="s">
        <v>19</v>
      </c>
      <c r="B2365" s="8">
        <v>2019</v>
      </c>
      <c r="C2365" s="8" t="s">
        <v>10</v>
      </c>
      <c r="D2365" s="8" t="s">
        <v>41</v>
      </c>
      <c r="E2365" s="8" t="s">
        <v>40</v>
      </c>
      <c r="F2365" s="15">
        <v>5363.99</v>
      </c>
      <c r="G2365" s="15">
        <v>218.28782804464473</v>
      </c>
      <c r="H2365" s="26">
        <v>0.86983357110994342</v>
      </c>
      <c r="J2365" s="46" t="e">
        <f>+IF(A2365=#REF!,"si","no")</f>
        <v>#REF!</v>
      </c>
      <c r="K2365" s="46" t="e">
        <f>+IF(F2365=#REF!,"si","no")</f>
        <v>#REF!</v>
      </c>
      <c r="L2365" s="46" t="e">
        <f>+IF(G2365=#REF!,"si","no")</f>
        <v>#REF!</v>
      </c>
      <c r="M2365" s="46" t="e">
        <f>+IF(H2365=#REF!,"si","no")</f>
        <v>#REF!</v>
      </c>
    </row>
    <row r="2366" spans="1:13" x14ac:dyDescent="0.2">
      <c r="A2366" s="8" t="s">
        <v>19</v>
      </c>
      <c r="B2366" s="8">
        <v>2020</v>
      </c>
      <c r="C2366" s="8" t="s">
        <v>10</v>
      </c>
      <c r="D2366" s="8" t="s">
        <v>41</v>
      </c>
      <c r="E2366" s="8" t="s">
        <v>40</v>
      </c>
      <c r="F2366" s="15">
        <v>2536.87</v>
      </c>
      <c r="G2366" s="15">
        <v>102.22793434564339</v>
      </c>
      <c r="H2366" s="26">
        <v>0.42902440131628078</v>
      </c>
      <c r="J2366" s="46" t="e">
        <f>+IF(A2366=#REF!,"si","no")</f>
        <v>#REF!</v>
      </c>
      <c r="K2366" s="46" t="e">
        <f>+IF(F2366=#REF!,"si","no")</f>
        <v>#REF!</v>
      </c>
      <c r="L2366" s="46" t="e">
        <f>+IF(G2366=#REF!,"si","no")</f>
        <v>#REF!</v>
      </c>
      <c r="M2366" s="46" t="e">
        <f>+IF(H2366=#REF!,"si","no")</f>
        <v>#REF!</v>
      </c>
    </row>
    <row r="2367" spans="1:13" x14ac:dyDescent="0.2">
      <c r="A2367" s="8" t="s">
        <v>19</v>
      </c>
      <c r="B2367" s="8">
        <v>2021</v>
      </c>
      <c r="C2367" s="8" t="s">
        <v>10</v>
      </c>
      <c r="D2367" s="8" t="s">
        <v>41</v>
      </c>
      <c r="E2367" s="8" t="s">
        <v>40</v>
      </c>
      <c r="F2367" s="15">
        <v>2767.0537781600001</v>
      </c>
      <c r="G2367" s="15">
        <v>114.92723034877694</v>
      </c>
      <c r="H2367" s="26">
        <v>0.40340914159421859</v>
      </c>
      <c r="J2367" s="46" t="e">
        <f>+IF(A2367=#REF!,"si","no")</f>
        <v>#REF!</v>
      </c>
      <c r="K2367" s="46" t="e">
        <f>+IF(F2367=#REF!,"si","no")</f>
        <v>#REF!</v>
      </c>
      <c r="L2367" s="46" t="e">
        <f>+IF(G2367=#REF!,"si","no")</f>
        <v>#REF!</v>
      </c>
      <c r="M2367" s="46" t="e">
        <f>+IF(H2367=#REF!,"si","no")</f>
        <v>#REF!</v>
      </c>
    </row>
    <row r="2368" spans="1:13" x14ac:dyDescent="0.2">
      <c r="A2368" s="8" t="s">
        <v>19</v>
      </c>
      <c r="B2368" s="8">
        <v>2008</v>
      </c>
      <c r="C2368" s="8" t="s">
        <v>10</v>
      </c>
      <c r="D2368" s="8" t="s">
        <v>25</v>
      </c>
      <c r="E2368" s="8" t="s">
        <v>26</v>
      </c>
      <c r="F2368" s="15">
        <v>184.31481561000001</v>
      </c>
      <c r="G2368" s="15">
        <v>9.7537418685031696</v>
      </c>
      <c r="H2368" s="26">
        <v>7.026314964009503E-2</v>
      </c>
      <c r="J2368" s="46" t="e">
        <f>+IF(A2368=#REF!,"si","no")</f>
        <v>#REF!</v>
      </c>
      <c r="K2368" s="46" t="e">
        <f>+IF(F2368=#REF!,"si","no")</f>
        <v>#REF!</v>
      </c>
      <c r="L2368" s="46" t="e">
        <f>+IF(G2368=#REF!,"si","no")</f>
        <v>#REF!</v>
      </c>
      <c r="M2368" s="46" t="e">
        <f>+IF(H2368=#REF!,"si","no")</f>
        <v>#REF!</v>
      </c>
    </row>
    <row r="2369" spans="1:13" x14ac:dyDescent="0.2">
      <c r="A2369" s="8" t="s">
        <v>19</v>
      </c>
      <c r="B2369" s="8">
        <v>2008</v>
      </c>
      <c r="C2369" s="8" t="s">
        <v>10</v>
      </c>
      <c r="D2369" s="8" t="s">
        <v>25</v>
      </c>
      <c r="E2369" s="8" t="s">
        <v>27</v>
      </c>
      <c r="F2369" s="15"/>
      <c r="G2369" s="15"/>
      <c r="H2369" s="26"/>
      <c r="J2369" s="46" t="e">
        <f>+IF(A2369=#REF!,"si","no")</f>
        <v>#REF!</v>
      </c>
      <c r="K2369" s="46" t="e">
        <f>+IF(F2369=#REF!,"si","no")</f>
        <v>#REF!</v>
      </c>
      <c r="L2369" s="46" t="e">
        <f>+IF(G2369=#REF!,"si","no")</f>
        <v>#REF!</v>
      </c>
      <c r="M2369" s="46" t="e">
        <f>+IF(H2369=#REF!,"si","no")</f>
        <v>#REF!</v>
      </c>
    </row>
    <row r="2370" spans="1:13" x14ac:dyDescent="0.2">
      <c r="A2370" s="8" t="s">
        <v>19</v>
      </c>
      <c r="B2370" s="8">
        <v>2008</v>
      </c>
      <c r="C2370" s="8" t="s">
        <v>10</v>
      </c>
      <c r="D2370" s="8" t="s">
        <v>25</v>
      </c>
      <c r="E2370" s="8" t="s">
        <v>28</v>
      </c>
      <c r="F2370" s="15">
        <v>21.7729</v>
      </c>
      <c r="G2370" s="15">
        <v>1.1521984579801228</v>
      </c>
      <c r="H2370" s="26">
        <v>8.3001061294815624E-3</v>
      </c>
      <c r="J2370" s="46" t="e">
        <f>+IF(A2370=#REF!,"si","no")</f>
        <v>#REF!</v>
      </c>
      <c r="K2370" s="46" t="e">
        <f>+IF(F2370=#REF!,"si","no")</f>
        <v>#REF!</v>
      </c>
      <c r="L2370" s="46" t="e">
        <f>+IF(G2370=#REF!,"si","no")</f>
        <v>#REF!</v>
      </c>
      <c r="M2370" s="46" t="e">
        <f>+IF(H2370=#REF!,"si","no")</f>
        <v>#REF!</v>
      </c>
    </row>
    <row r="2371" spans="1:13" x14ac:dyDescent="0.2">
      <c r="A2371" s="8" t="s">
        <v>19</v>
      </c>
      <c r="B2371" s="8">
        <v>2008</v>
      </c>
      <c r="C2371" s="8" t="s">
        <v>10</v>
      </c>
      <c r="D2371" s="8" t="s">
        <v>25</v>
      </c>
      <c r="E2371" s="8" t="s">
        <v>40</v>
      </c>
      <c r="F2371" s="15">
        <v>206.08771561</v>
      </c>
      <c r="G2371" s="15">
        <v>10.905940326483291</v>
      </c>
      <c r="H2371" s="26">
        <v>7.8563255769576582E-2</v>
      </c>
      <c r="J2371" s="46" t="e">
        <f>+IF(A2371=#REF!,"si","no")</f>
        <v>#REF!</v>
      </c>
      <c r="L2371" s="32"/>
    </row>
    <row r="2372" spans="1:13" x14ac:dyDescent="0.2">
      <c r="A2372" s="8" t="s">
        <v>19</v>
      </c>
      <c r="B2372" s="8">
        <v>2009</v>
      </c>
      <c r="C2372" s="8" t="s">
        <v>10</v>
      </c>
      <c r="D2372" s="8" t="s">
        <v>25</v>
      </c>
      <c r="E2372" s="8" t="s">
        <v>26</v>
      </c>
      <c r="F2372" s="15">
        <v>496.07498405999991</v>
      </c>
      <c r="G2372" s="15">
        <v>26.25785337468227</v>
      </c>
      <c r="H2372" s="26">
        <v>0.18000246897857339</v>
      </c>
      <c r="J2372" s="46" t="e">
        <f>+IF(A2372=#REF!,"si","no")</f>
        <v>#REF!</v>
      </c>
      <c r="L2372" s="32"/>
    </row>
    <row r="2373" spans="1:13" x14ac:dyDescent="0.2">
      <c r="A2373" s="8" t="s">
        <v>19</v>
      </c>
      <c r="B2373" s="8">
        <v>2009</v>
      </c>
      <c r="C2373" s="8" t="s">
        <v>10</v>
      </c>
      <c r="D2373" s="8" t="s">
        <v>25</v>
      </c>
      <c r="E2373" s="8" t="s">
        <v>27</v>
      </c>
      <c r="F2373" s="15"/>
      <c r="G2373" s="15"/>
      <c r="H2373" s="26"/>
      <c r="J2373" s="46" t="e">
        <f>+IF(A2373=#REF!,"si","no")</f>
        <v>#REF!</v>
      </c>
      <c r="L2373" s="32"/>
    </row>
    <row r="2374" spans="1:13" x14ac:dyDescent="0.2">
      <c r="A2374" s="8" t="s">
        <v>19</v>
      </c>
      <c r="B2374" s="8">
        <v>2009</v>
      </c>
      <c r="C2374" s="8" t="s">
        <v>10</v>
      </c>
      <c r="D2374" s="8" t="s">
        <v>25</v>
      </c>
      <c r="E2374" s="8" t="s">
        <v>28</v>
      </c>
      <c r="F2374" s="15">
        <v>6.1930699999999996</v>
      </c>
      <c r="G2374" s="15">
        <v>0.32780674136850879</v>
      </c>
      <c r="H2374" s="26">
        <v>2.2471761858128747E-3</v>
      </c>
      <c r="J2374" s="46" t="e">
        <f>+IF(A2374=#REF!,"si","no")</f>
        <v>#REF!</v>
      </c>
      <c r="L2374" s="32"/>
    </row>
    <row r="2375" spans="1:13" x14ac:dyDescent="0.2">
      <c r="A2375" s="8" t="s">
        <v>19</v>
      </c>
      <c r="B2375" s="8">
        <v>2009</v>
      </c>
      <c r="C2375" s="8" t="s">
        <v>10</v>
      </c>
      <c r="D2375" s="8" t="s">
        <v>25</v>
      </c>
      <c r="E2375" s="8" t="s">
        <v>40</v>
      </c>
      <c r="F2375" s="15">
        <v>502.26805405999988</v>
      </c>
      <c r="G2375" s="15">
        <v>26.585660116050775</v>
      </c>
      <c r="H2375" s="26">
        <v>0.18224964516438621</v>
      </c>
      <c r="J2375" s="46" t="e">
        <f>+IF(A2375=#REF!,"si","no")</f>
        <v>#REF!</v>
      </c>
      <c r="L2375" s="32"/>
    </row>
    <row r="2376" spans="1:13" x14ac:dyDescent="0.2">
      <c r="A2376" s="8" t="s">
        <v>19</v>
      </c>
      <c r="B2376" s="8">
        <v>2010</v>
      </c>
      <c r="C2376" s="8" t="s">
        <v>10</v>
      </c>
      <c r="D2376" s="8" t="s">
        <v>25</v>
      </c>
      <c r="E2376" s="8" t="s">
        <v>26</v>
      </c>
      <c r="F2376" s="15">
        <v>439.61659245999999</v>
      </c>
      <c r="G2376" s="15">
        <v>23.266290871713853</v>
      </c>
      <c r="H2376" s="26">
        <v>0.14688922724421438</v>
      </c>
      <c r="J2376" s="46" t="e">
        <f>+IF(A2376=#REF!,"si","no")</f>
        <v>#REF!</v>
      </c>
      <c r="L2376" s="32"/>
    </row>
    <row r="2377" spans="1:13" x14ac:dyDescent="0.2">
      <c r="A2377" s="8" t="s">
        <v>19</v>
      </c>
      <c r="B2377" s="8">
        <v>2010</v>
      </c>
      <c r="C2377" s="8" t="s">
        <v>10</v>
      </c>
      <c r="D2377" s="8" t="s">
        <v>25</v>
      </c>
      <c r="E2377" s="8" t="s">
        <v>27</v>
      </c>
      <c r="F2377" s="15"/>
      <c r="G2377" s="15"/>
      <c r="H2377" s="26"/>
      <c r="J2377" s="46" t="e">
        <f>+IF(A2377=#REF!,"si","no")</f>
        <v>#REF!</v>
      </c>
      <c r="L2377" s="32"/>
    </row>
    <row r="2378" spans="1:13" x14ac:dyDescent="0.2">
      <c r="A2378" s="8" t="s">
        <v>19</v>
      </c>
      <c r="B2378" s="8">
        <v>2010</v>
      </c>
      <c r="C2378" s="8" t="s">
        <v>10</v>
      </c>
      <c r="D2378" s="8" t="s">
        <v>25</v>
      </c>
      <c r="E2378" s="8" t="s">
        <v>28</v>
      </c>
      <c r="F2378" s="15">
        <v>19.132101899999999</v>
      </c>
      <c r="G2378" s="15">
        <v>1.0125483328593226</v>
      </c>
      <c r="H2378" s="26">
        <v>6.3926150919889815E-3</v>
      </c>
      <c r="J2378" s="46" t="e">
        <f>+IF(A2378=#REF!,"si","no")</f>
        <v>#REF!</v>
      </c>
      <c r="L2378" s="32"/>
    </row>
    <row r="2379" spans="1:13" x14ac:dyDescent="0.2">
      <c r="A2379" s="8" t="s">
        <v>19</v>
      </c>
      <c r="B2379" s="8">
        <v>2010</v>
      </c>
      <c r="C2379" s="8" t="s">
        <v>10</v>
      </c>
      <c r="D2379" s="8" t="s">
        <v>25</v>
      </c>
      <c r="E2379" s="8" t="s">
        <v>40</v>
      </c>
      <c r="F2379" s="15">
        <v>458.74869436</v>
      </c>
      <c r="G2379" s="15">
        <v>24.278839204573178</v>
      </c>
      <c r="H2379" s="26">
        <v>0.15328184233620337</v>
      </c>
      <c r="J2379" s="46" t="e">
        <f>+IF(A2379=#REF!,"si","no")</f>
        <v>#REF!</v>
      </c>
      <c r="L2379" s="32"/>
    </row>
    <row r="2380" spans="1:13" x14ac:dyDescent="0.2">
      <c r="A2380" s="8" t="s">
        <v>19</v>
      </c>
      <c r="B2380" s="8">
        <v>2011</v>
      </c>
      <c r="C2380" s="8" t="s">
        <v>10</v>
      </c>
      <c r="D2380" s="8" t="s">
        <v>25</v>
      </c>
      <c r="E2380" s="8" t="s">
        <v>26</v>
      </c>
      <c r="F2380" s="15">
        <v>449.10203765999989</v>
      </c>
      <c r="G2380" s="15">
        <v>23.76848310244597</v>
      </c>
      <c r="H2380" s="26">
        <v>0.13420729923031602</v>
      </c>
      <c r="J2380" s="46" t="e">
        <f>+IF(A2380=#REF!,"si","no")</f>
        <v>#REF!</v>
      </c>
      <c r="L2380" s="32"/>
    </row>
    <row r="2381" spans="1:13" x14ac:dyDescent="0.2">
      <c r="A2381" s="8" t="s">
        <v>19</v>
      </c>
      <c r="B2381" s="8">
        <v>2011</v>
      </c>
      <c r="C2381" s="8" t="s">
        <v>10</v>
      </c>
      <c r="D2381" s="8" t="s">
        <v>25</v>
      </c>
      <c r="E2381" s="8" t="s">
        <v>27</v>
      </c>
      <c r="F2381" s="15"/>
      <c r="G2381" s="15"/>
      <c r="H2381" s="26"/>
      <c r="J2381" s="46" t="e">
        <f>+IF(A2381=#REF!,"si","no")</f>
        <v>#REF!</v>
      </c>
      <c r="L2381" s="32"/>
    </row>
    <row r="2382" spans="1:13" x14ac:dyDescent="0.2">
      <c r="A2382" s="8" t="s">
        <v>19</v>
      </c>
      <c r="B2382" s="8">
        <v>2011</v>
      </c>
      <c r="C2382" s="8" t="s">
        <v>10</v>
      </c>
      <c r="D2382" s="8" t="s">
        <v>25</v>
      </c>
      <c r="E2382" s="8" t="s">
        <v>28</v>
      </c>
      <c r="F2382" s="15">
        <v>14.333847000000002</v>
      </c>
      <c r="G2382" s="15">
        <v>0.7586111209552644</v>
      </c>
      <c r="H2382" s="26">
        <v>4.2834517150575511E-3</v>
      </c>
      <c r="J2382" s="46" t="e">
        <f>+IF(A2382=#REF!,"si","no")</f>
        <v>#REF!</v>
      </c>
      <c r="L2382" s="32"/>
    </row>
    <row r="2383" spans="1:13" x14ac:dyDescent="0.2">
      <c r="A2383" s="8" t="s">
        <v>19</v>
      </c>
      <c r="B2383" s="8">
        <v>2011</v>
      </c>
      <c r="C2383" s="8" t="s">
        <v>10</v>
      </c>
      <c r="D2383" s="8" t="s">
        <v>25</v>
      </c>
      <c r="E2383" s="8" t="s">
        <v>40</v>
      </c>
      <c r="F2383" s="15">
        <v>463.43588465999989</v>
      </c>
      <c r="G2383" s="15">
        <v>24.527094223401232</v>
      </c>
      <c r="H2383" s="26">
        <v>0.13849075094537355</v>
      </c>
      <c r="J2383" s="46" t="e">
        <f>+IF(A2383=#REF!,"si","no")</f>
        <v>#REF!</v>
      </c>
      <c r="L2383" s="32"/>
    </row>
    <row r="2384" spans="1:13" x14ac:dyDescent="0.2">
      <c r="A2384" s="8" t="s">
        <v>19</v>
      </c>
      <c r="B2384" s="8">
        <v>2012</v>
      </c>
      <c r="C2384" s="8" t="s">
        <v>10</v>
      </c>
      <c r="D2384" s="8" t="s">
        <v>25</v>
      </c>
      <c r="E2384" s="8" t="s">
        <v>26</v>
      </c>
      <c r="F2384" s="15">
        <v>200.73452187999999</v>
      </c>
      <c r="G2384" s="15">
        <v>10.390074047425118</v>
      </c>
      <c r="H2384" s="26">
        <v>5.6076008762377269E-2</v>
      </c>
      <c r="J2384" s="46" t="e">
        <f>+IF(A2384=#REF!,"si","no")</f>
        <v>#REF!</v>
      </c>
      <c r="L2384" s="32"/>
    </row>
    <row r="2385" spans="1:12" x14ac:dyDescent="0.2">
      <c r="A2385" s="8" t="s">
        <v>19</v>
      </c>
      <c r="B2385" s="8">
        <v>2012</v>
      </c>
      <c r="C2385" s="8" t="s">
        <v>10</v>
      </c>
      <c r="D2385" s="8" t="s">
        <v>25</v>
      </c>
      <c r="E2385" s="8" t="s">
        <v>27</v>
      </c>
      <c r="F2385" s="15"/>
      <c r="G2385" s="15"/>
      <c r="H2385" s="26"/>
      <c r="J2385" s="46" t="e">
        <f>+IF(A2385=#REF!,"si","no")</f>
        <v>#REF!</v>
      </c>
      <c r="L2385" s="32"/>
    </row>
    <row r="2386" spans="1:12" x14ac:dyDescent="0.2">
      <c r="A2386" s="8" t="s">
        <v>19</v>
      </c>
      <c r="B2386" s="8">
        <v>2012</v>
      </c>
      <c r="C2386" s="8" t="s">
        <v>10</v>
      </c>
      <c r="D2386" s="8" t="s">
        <v>25</v>
      </c>
      <c r="E2386" s="8" t="s">
        <v>28</v>
      </c>
      <c r="F2386" s="15">
        <v>2.5745000000000001E-2</v>
      </c>
      <c r="G2386" s="15">
        <v>1.3325682789673212E-3</v>
      </c>
      <c r="H2386" s="26">
        <v>7.1919709279026729E-6</v>
      </c>
      <c r="J2386" s="46" t="e">
        <f>+IF(A2386=#REF!,"si","no")</f>
        <v>#REF!</v>
      </c>
      <c r="L2386" s="32"/>
    </row>
    <row r="2387" spans="1:12" x14ac:dyDescent="0.2">
      <c r="A2387" s="8" t="s">
        <v>19</v>
      </c>
      <c r="B2387" s="8">
        <v>2012</v>
      </c>
      <c r="C2387" s="8" t="s">
        <v>10</v>
      </c>
      <c r="D2387" s="8" t="s">
        <v>25</v>
      </c>
      <c r="E2387" s="8" t="s">
        <v>40</v>
      </c>
      <c r="F2387" s="15">
        <v>200.76026687999999</v>
      </c>
      <c r="G2387" s="15">
        <v>10.391406615704085</v>
      </c>
      <c r="H2387" s="26">
        <v>5.6083200733305173E-2</v>
      </c>
      <c r="J2387" s="46" t="e">
        <f>+IF(A2387=#REF!,"si","no")</f>
        <v>#REF!</v>
      </c>
      <c r="L2387" s="32"/>
    </row>
    <row r="2388" spans="1:12" x14ac:dyDescent="0.2">
      <c r="A2388" s="8" t="s">
        <v>19</v>
      </c>
      <c r="B2388" s="8">
        <v>2013</v>
      </c>
      <c r="C2388" s="8" t="s">
        <v>10</v>
      </c>
      <c r="D2388" s="8" t="s">
        <v>25</v>
      </c>
      <c r="E2388" s="8" t="s">
        <v>26</v>
      </c>
      <c r="F2388" s="15">
        <v>138.08676740000001</v>
      </c>
      <c r="G2388" s="15">
        <v>6.8680801950329124</v>
      </c>
      <c r="H2388" s="26">
        <v>3.7125301519218702E-2</v>
      </c>
      <c r="J2388" s="46" t="e">
        <f>+IF(A2388=#REF!,"si","no")</f>
        <v>#REF!</v>
      </c>
      <c r="L2388" s="32"/>
    </row>
    <row r="2389" spans="1:12" x14ac:dyDescent="0.2">
      <c r="A2389" s="8" t="s">
        <v>19</v>
      </c>
      <c r="B2389" s="8">
        <v>2013</v>
      </c>
      <c r="C2389" s="8" t="s">
        <v>10</v>
      </c>
      <c r="D2389" s="8" t="s">
        <v>25</v>
      </c>
      <c r="E2389" s="8" t="s">
        <v>27</v>
      </c>
      <c r="F2389" s="15"/>
      <c r="G2389" s="15"/>
      <c r="H2389" s="26"/>
      <c r="J2389" s="46" t="e">
        <f>+IF(A2389=#REF!,"si","no")</f>
        <v>#REF!</v>
      </c>
      <c r="L2389" s="32"/>
    </row>
    <row r="2390" spans="1:12" x14ac:dyDescent="0.2">
      <c r="A2390" s="8" t="s">
        <v>19</v>
      </c>
      <c r="B2390" s="8">
        <v>2013</v>
      </c>
      <c r="C2390" s="8" t="s">
        <v>10</v>
      </c>
      <c r="D2390" s="8" t="s">
        <v>25</v>
      </c>
      <c r="E2390" s="8" t="s">
        <v>28</v>
      </c>
      <c r="F2390" s="15"/>
      <c r="G2390" s="15"/>
      <c r="H2390" s="26"/>
      <c r="J2390" s="46" t="e">
        <f>+IF(A2390=#REF!,"si","no")</f>
        <v>#REF!</v>
      </c>
      <c r="L2390" s="32"/>
    </row>
    <row r="2391" spans="1:12" x14ac:dyDescent="0.2">
      <c r="A2391" s="8" t="s">
        <v>19</v>
      </c>
      <c r="B2391" s="8">
        <v>2013</v>
      </c>
      <c r="C2391" s="8" t="s">
        <v>10</v>
      </c>
      <c r="D2391" s="8" t="s">
        <v>25</v>
      </c>
      <c r="E2391" s="8" t="s">
        <v>40</v>
      </c>
      <c r="F2391" s="15">
        <v>138.08676740000001</v>
      </c>
      <c r="G2391" s="15">
        <v>6.8680801950329124</v>
      </c>
      <c r="H2391" s="26">
        <v>3.7125301519218702E-2</v>
      </c>
      <c r="J2391" s="46" t="e">
        <f>+IF(A2391=#REF!,"si","no")</f>
        <v>#REF!</v>
      </c>
      <c r="L2391" s="32"/>
    </row>
    <row r="2392" spans="1:12" x14ac:dyDescent="0.2">
      <c r="A2392" s="8" t="s">
        <v>19</v>
      </c>
      <c r="B2392" s="8">
        <v>2014</v>
      </c>
      <c r="C2392" s="8" t="s">
        <v>10</v>
      </c>
      <c r="D2392" s="8" t="s">
        <v>25</v>
      </c>
      <c r="E2392" s="8" t="s">
        <v>26</v>
      </c>
      <c r="F2392" s="15">
        <v>116.83509702000001</v>
      </c>
      <c r="G2392" s="15">
        <v>5.6990557306123311</v>
      </c>
      <c r="H2392" s="26">
        <v>2.8846435458990065E-2</v>
      </c>
      <c r="J2392" s="46" t="e">
        <f>+IF(A2392=#REF!,"si","no")</f>
        <v>#REF!</v>
      </c>
      <c r="L2392" s="32"/>
    </row>
    <row r="2393" spans="1:12" x14ac:dyDescent="0.2">
      <c r="A2393" s="8" t="s">
        <v>19</v>
      </c>
      <c r="B2393" s="8">
        <v>2014</v>
      </c>
      <c r="C2393" s="8" t="s">
        <v>10</v>
      </c>
      <c r="D2393" s="8" t="s">
        <v>25</v>
      </c>
      <c r="E2393" s="8" t="s">
        <v>27</v>
      </c>
      <c r="F2393" s="15"/>
      <c r="G2393" s="15"/>
      <c r="H2393" s="26"/>
      <c r="J2393" s="46" t="e">
        <f>+IF(A2393=#REF!,"si","no")</f>
        <v>#REF!</v>
      </c>
      <c r="L2393" s="32"/>
    </row>
    <row r="2394" spans="1:12" x14ac:dyDescent="0.2">
      <c r="A2394" s="8" t="s">
        <v>19</v>
      </c>
      <c r="B2394" s="8">
        <v>2014</v>
      </c>
      <c r="C2394" s="8" t="s">
        <v>10</v>
      </c>
      <c r="D2394" s="8" t="s">
        <v>25</v>
      </c>
      <c r="E2394" s="8" t="s">
        <v>28</v>
      </c>
      <c r="F2394" s="15">
        <v>118.15693808000002</v>
      </c>
      <c r="G2394" s="15">
        <v>5.7635333239048858</v>
      </c>
      <c r="H2394" s="26">
        <v>2.9172796319697925E-2</v>
      </c>
      <c r="J2394" s="46" t="e">
        <f>+IF(A2394=#REF!,"si","no")</f>
        <v>#REF!</v>
      </c>
      <c r="L2394" s="32"/>
    </row>
    <row r="2395" spans="1:12" x14ac:dyDescent="0.2">
      <c r="A2395" s="8" t="s">
        <v>19</v>
      </c>
      <c r="B2395" s="8">
        <v>2014</v>
      </c>
      <c r="C2395" s="8" t="s">
        <v>10</v>
      </c>
      <c r="D2395" s="8" t="s">
        <v>25</v>
      </c>
      <c r="E2395" s="8" t="s">
        <v>40</v>
      </c>
      <c r="F2395" s="15">
        <v>234.99203510000001</v>
      </c>
      <c r="G2395" s="15">
        <v>11.462589054517217</v>
      </c>
      <c r="H2395" s="26">
        <v>5.8019231778687987E-2</v>
      </c>
      <c r="J2395" s="46" t="e">
        <f>+IF(A2395=#REF!,"si","no")</f>
        <v>#REF!</v>
      </c>
      <c r="L2395" s="32"/>
    </row>
    <row r="2396" spans="1:12" x14ac:dyDescent="0.2">
      <c r="A2396" s="8" t="s">
        <v>19</v>
      </c>
      <c r="B2396" s="8">
        <v>2015</v>
      </c>
      <c r="C2396" s="8" t="s">
        <v>10</v>
      </c>
      <c r="D2396" s="8" t="s">
        <v>25</v>
      </c>
      <c r="E2396" s="8" t="s">
        <v>26</v>
      </c>
      <c r="F2396" s="15">
        <v>173.81147932000002</v>
      </c>
      <c r="G2396" s="15">
        <v>7.9559889226640879</v>
      </c>
      <c r="H2396" s="26">
        <v>3.7922154051675622E-2</v>
      </c>
      <c r="J2396" s="46" t="e">
        <f>+IF(A2396=#REF!,"si","no")</f>
        <v>#REF!</v>
      </c>
      <c r="L2396" s="32"/>
    </row>
    <row r="2397" spans="1:12" x14ac:dyDescent="0.2">
      <c r="A2397" s="8" t="s">
        <v>19</v>
      </c>
      <c r="B2397" s="8">
        <v>2015</v>
      </c>
      <c r="C2397" s="8" t="s">
        <v>10</v>
      </c>
      <c r="D2397" s="8" t="s">
        <v>25</v>
      </c>
      <c r="E2397" s="8" t="s">
        <v>27</v>
      </c>
      <c r="F2397" s="15"/>
      <c r="G2397" s="15"/>
      <c r="H2397" s="26"/>
      <c r="J2397" s="46" t="e">
        <f>+IF(A2397=#REF!,"si","no")</f>
        <v>#REF!</v>
      </c>
      <c r="L2397" s="32"/>
    </row>
    <row r="2398" spans="1:12" x14ac:dyDescent="0.2">
      <c r="A2398" s="8" t="s">
        <v>19</v>
      </c>
      <c r="B2398" s="8">
        <v>2015</v>
      </c>
      <c r="C2398" s="8" t="s">
        <v>10</v>
      </c>
      <c r="D2398" s="8" t="s">
        <v>25</v>
      </c>
      <c r="E2398" s="8" t="s">
        <v>28</v>
      </c>
      <c r="F2398" s="15">
        <v>6.1400000000000003E-2</v>
      </c>
      <c r="G2398" s="15">
        <v>2.8105032059028388E-3</v>
      </c>
      <c r="H2398" s="26">
        <v>1.3396239810410257E-5</v>
      </c>
      <c r="J2398" s="46" t="e">
        <f>+IF(A2398=#REF!,"si","no")</f>
        <v>#REF!</v>
      </c>
      <c r="L2398" s="32"/>
    </row>
    <row r="2399" spans="1:12" x14ac:dyDescent="0.2">
      <c r="A2399" s="8" t="s">
        <v>19</v>
      </c>
      <c r="B2399" s="8">
        <v>2015</v>
      </c>
      <c r="C2399" s="8" t="s">
        <v>10</v>
      </c>
      <c r="D2399" s="8" t="s">
        <v>25</v>
      </c>
      <c r="E2399" s="8" t="s">
        <v>40</v>
      </c>
      <c r="F2399" s="15">
        <v>173.87287932000001</v>
      </c>
      <c r="G2399" s="15">
        <v>7.9587994258699899</v>
      </c>
      <c r="H2399" s="26">
        <v>3.7935550291486021E-2</v>
      </c>
      <c r="J2399" s="46" t="e">
        <f>+IF(A2399=#REF!,"si","no")</f>
        <v>#REF!</v>
      </c>
      <c r="L2399" s="32"/>
    </row>
    <row r="2400" spans="1:12" x14ac:dyDescent="0.2">
      <c r="A2400" s="8" t="s">
        <v>19</v>
      </c>
      <c r="B2400" s="8">
        <v>2016</v>
      </c>
      <c r="C2400" s="8" t="s">
        <v>10</v>
      </c>
      <c r="D2400" s="8" t="s">
        <v>25</v>
      </c>
      <c r="E2400" s="8" t="s">
        <v>26</v>
      </c>
      <c r="F2400" s="15">
        <v>480.19514293999987</v>
      </c>
      <c r="G2400" s="15">
        <v>21.033810242657992</v>
      </c>
      <c r="H2400" s="26">
        <v>9.6851428362374467E-2</v>
      </c>
      <c r="J2400" s="46" t="e">
        <f>+IF(A2400=#REF!,"si","no")</f>
        <v>#REF!</v>
      </c>
      <c r="L2400" s="32"/>
    </row>
    <row r="2401" spans="1:12" x14ac:dyDescent="0.2">
      <c r="A2401" s="8" t="s">
        <v>19</v>
      </c>
      <c r="B2401" s="8">
        <v>2016</v>
      </c>
      <c r="C2401" s="8" t="s">
        <v>10</v>
      </c>
      <c r="D2401" s="8" t="s">
        <v>25</v>
      </c>
      <c r="E2401" s="8" t="s">
        <v>27</v>
      </c>
      <c r="F2401" s="15"/>
      <c r="G2401" s="15"/>
      <c r="H2401" s="26"/>
      <c r="J2401" s="46" t="e">
        <f>+IF(A2401=#REF!,"si","no")</f>
        <v>#REF!</v>
      </c>
      <c r="L2401" s="32"/>
    </row>
    <row r="2402" spans="1:12" x14ac:dyDescent="0.2">
      <c r="A2402" s="8" t="s">
        <v>19</v>
      </c>
      <c r="B2402" s="8">
        <v>2016</v>
      </c>
      <c r="C2402" s="8" t="s">
        <v>10</v>
      </c>
      <c r="D2402" s="8" t="s">
        <v>25</v>
      </c>
      <c r="E2402" s="8" t="s">
        <v>28</v>
      </c>
      <c r="F2402" s="15">
        <v>121.48542583</v>
      </c>
      <c r="G2402" s="15">
        <v>5.3213811753943654</v>
      </c>
      <c r="H2402" s="26">
        <v>2.450261563415472E-2</v>
      </c>
      <c r="J2402" s="46" t="e">
        <f>+IF(A2402=#REF!,"si","no")</f>
        <v>#REF!</v>
      </c>
      <c r="L2402" s="32"/>
    </row>
    <row r="2403" spans="1:12" x14ac:dyDescent="0.2">
      <c r="A2403" s="8" t="s">
        <v>19</v>
      </c>
      <c r="B2403" s="8">
        <v>2016</v>
      </c>
      <c r="C2403" s="8" t="s">
        <v>10</v>
      </c>
      <c r="D2403" s="8" t="s">
        <v>25</v>
      </c>
      <c r="E2403" s="8" t="s">
        <v>40</v>
      </c>
      <c r="F2403" s="15">
        <v>601.68056876999981</v>
      </c>
      <c r="G2403" s="15">
        <v>26.355191418052353</v>
      </c>
      <c r="H2403" s="26">
        <v>0.12135404399652917</v>
      </c>
      <c r="J2403" s="46" t="e">
        <f>+IF(A2403=#REF!,"si","no")</f>
        <v>#REF!</v>
      </c>
      <c r="L2403" s="32"/>
    </row>
    <row r="2404" spans="1:12" x14ac:dyDescent="0.2">
      <c r="A2404" s="8" t="s">
        <v>19</v>
      </c>
      <c r="B2404" s="8">
        <v>2017</v>
      </c>
      <c r="C2404" s="8" t="s">
        <v>10</v>
      </c>
      <c r="D2404" s="8" t="s">
        <v>25</v>
      </c>
      <c r="E2404" s="8" t="s">
        <v>26</v>
      </c>
      <c r="F2404" s="15">
        <v>200.75119325999998</v>
      </c>
      <c r="G2404" s="15">
        <v>8.5477507042858125</v>
      </c>
      <c r="H2404" s="26">
        <v>3.6945276032574192E-2</v>
      </c>
      <c r="J2404" s="46" t="e">
        <f>+IF(A2404=#REF!,"si","no")</f>
        <v>#REF!</v>
      </c>
      <c r="L2404" s="32"/>
    </row>
    <row r="2405" spans="1:12" x14ac:dyDescent="0.2">
      <c r="A2405" s="8" t="s">
        <v>19</v>
      </c>
      <c r="B2405" s="8">
        <v>2017</v>
      </c>
      <c r="C2405" s="8" t="s">
        <v>10</v>
      </c>
      <c r="D2405" s="8" t="s">
        <v>25</v>
      </c>
      <c r="E2405" s="8" t="s">
        <v>27</v>
      </c>
      <c r="F2405" s="15"/>
      <c r="G2405" s="15"/>
      <c r="H2405" s="26"/>
      <c r="J2405" s="46" t="e">
        <f>+IF(A2405=#REF!,"si","no")</f>
        <v>#REF!</v>
      </c>
      <c r="L2405" s="32"/>
    </row>
    <row r="2406" spans="1:12" x14ac:dyDescent="0.2">
      <c r="A2406" s="8" t="s">
        <v>19</v>
      </c>
      <c r="B2406" s="8">
        <v>2017</v>
      </c>
      <c r="C2406" s="8" t="s">
        <v>10</v>
      </c>
      <c r="D2406" s="8" t="s">
        <v>25</v>
      </c>
      <c r="E2406" s="8" t="s">
        <v>28</v>
      </c>
      <c r="F2406" s="15">
        <v>220.20843944000001</v>
      </c>
      <c r="G2406" s="15">
        <v>9.3762174597643533</v>
      </c>
      <c r="H2406" s="26">
        <v>4.0526093258516346E-2</v>
      </c>
      <c r="J2406" s="46" t="e">
        <f>+IF(A2406=#REF!,"si","no")</f>
        <v>#REF!</v>
      </c>
      <c r="L2406" s="32"/>
    </row>
    <row r="2407" spans="1:12" x14ac:dyDescent="0.2">
      <c r="A2407" s="8" t="s">
        <v>19</v>
      </c>
      <c r="B2407" s="8">
        <v>2017</v>
      </c>
      <c r="C2407" s="8" t="s">
        <v>10</v>
      </c>
      <c r="D2407" s="8" t="s">
        <v>25</v>
      </c>
      <c r="E2407" s="8" t="s">
        <v>40</v>
      </c>
      <c r="F2407" s="15">
        <v>420.95963269999999</v>
      </c>
      <c r="G2407" s="15">
        <v>17.923968164050166</v>
      </c>
      <c r="H2407" s="26">
        <v>7.7471369291090539E-2</v>
      </c>
      <c r="J2407" s="46" t="e">
        <f>+IF(A2407=#REF!,"si","no")</f>
        <v>#REF!</v>
      </c>
      <c r="L2407" s="32"/>
    </row>
    <row r="2408" spans="1:12" x14ac:dyDescent="0.2">
      <c r="A2408" s="8" t="s">
        <v>19</v>
      </c>
      <c r="B2408" s="8">
        <v>2018</v>
      </c>
      <c r="C2408" s="8" t="s">
        <v>10</v>
      </c>
      <c r="D2408" s="8" t="s">
        <v>25</v>
      </c>
      <c r="E2408" s="8" t="s">
        <v>26</v>
      </c>
      <c r="F2408" s="15">
        <v>19.14485693</v>
      </c>
      <c r="G2408" s="15">
        <v>0.80080392534476152</v>
      </c>
      <c r="H2408" s="26">
        <v>3.3333272922992383E-3</v>
      </c>
      <c r="J2408" s="46" t="e">
        <f>+IF(A2408=#REF!,"si","no")</f>
        <v>#REF!</v>
      </c>
      <c r="L2408" s="32"/>
    </row>
    <row r="2409" spans="1:12" x14ac:dyDescent="0.2">
      <c r="A2409" s="8" t="s">
        <v>19</v>
      </c>
      <c r="B2409" s="8">
        <v>2018</v>
      </c>
      <c r="C2409" s="8" t="s">
        <v>10</v>
      </c>
      <c r="D2409" s="8" t="s">
        <v>25</v>
      </c>
      <c r="E2409" s="8" t="s">
        <v>27</v>
      </c>
      <c r="F2409" s="15"/>
      <c r="G2409" s="15"/>
      <c r="H2409" s="26"/>
      <c r="J2409" s="46" t="e">
        <f>+IF(A2409=#REF!,"si","no")</f>
        <v>#REF!</v>
      </c>
      <c r="L2409" s="32"/>
    </row>
    <row r="2410" spans="1:12" x14ac:dyDescent="0.2">
      <c r="A2410" s="8" t="s">
        <v>19</v>
      </c>
      <c r="B2410" s="8">
        <v>2018</v>
      </c>
      <c r="C2410" s="8" t="s">
        <v>10</v>
      </c>
      <c r="D2410" s="8" t="s">
        <v>25</v>
      </c>
      <c r="E2410" s="8" t="s">
        <v>28</v>
      </c>
      <c r="F2410" s="15">
        <v>44.242970049999997</v>
      </c>
      <c r="G2410" s="15">
        <v>1.8506246463211735</v>
      </c>
      <c r="H2410" s="26">
        <v>7.7031810736045443E-3</v>
      </c>
      <c r="J2410" s="46" t="e">
        <f>+IF(A2410=#REF!,"si","no")</f>
        <v>#REF!</v>
      </c>
      <c r="L2410" s="32"/>
    </row>
    <row r="2411" spans="1:12" x14ac:dyDescent="0.2">
      <c r="A2411" s="8" t="s">
        <v>19</v>
      </c>
      <c r="B2411" s="8">
        <v>2018</v>
      </c>
      <c r="C2411" s="8" t="s">
        <v>10</v>
      </c>
      <c r="D2411" s="8" t="s">
        <v>25</v>
      </c>
      <c r="E2411" s="8" t="s">
        <v>40</v>
      </c>
      <c r="F2411" s="15">
        <v>63.38782698</v>
      </c>
      <c r="G2411" s="15">
        <v>2.6514285716659352</v>
      </c>
      <c r="H2411" s="26">
        <v>1.1036508365903782E-2</v>
      </c>
      <c r="J2411" s="46" t="e">
        <f>+IF(A2411=#REF!,"si","no")</f>
        <v>#REF!</v>
      </c>
      <c r="L2411" s="32"/>
    </row>
    <row r="2412" spans="1:12" x14ac:dyDescent="0.2">
      <c r="A2412" s="8" t="s">
        <v>19</v>
      </c>
      <c r="B2412" s="8">
        <v>2019</v>
      </c>
      <c r="C2412" s="8" t="s">
        <v>10</v>
      </c>
      <c r="D2412" s="8" t="s">
        <v>25</v>
      </c>
      <c r="E2412" s="8" t="s">
        <v>26</v>
      </c>
      <c r="F2412" s="15">
        <v>0</v>
      </c>
      <c r="G2412" s="15">
        <v>0</v>
      </c>
      <c r="H2412" s="26">
        <v>0</v>
      </c>
      <c r="J2412" s="46" t="e">
        <f>+IF(A2412=#REF!,"si","no")</f>
        <v>#REF!</v>
      </c>
      <c r="L2412" s="32"/>
    </row>
    <row r="2413" spans="1:12" x14ac:dyDescent="0.2">
      <c r="A2413" s="8" t="s">
        <v>19</v>
      </c>
      <c r="B2413" s="8">
        <v>2019</v>
      </c>
      <c r="C2413" s="8" t="s">
        <v>10</v>
      </c>
      <c r="D2413" s="8" t="s">
        <v>25</v>
      </c>
      <c r="E2413" s="8" t="s">
        <v>27</v>
      </c>
      <c r="F2413" s="15">
        <v>0</v>
      </c>
      <c r="G2413" s="15">
        <v>0</v>
      </c>
      <c r="H2413" s="26">
        <v>0</v>
      </c>
      <c r="J2413" s="46" t="e">
        <f>+IF(A2413=#REF!,"si","no")</f>
        <v>#REF!</v>
      </c>
      <c r="L2413" s="32"/>
    </row>
    <row r="2414" spans="1:12" x14ac:dyDescent="0.2">
      <c r="A2414" s="8" t="s">
        <v>19</v>
      </c>
      <c r="B2414" s="8">
        <v>2019</v>
      </c>
      <c r="C2414" s="8" t="s">
        <v>10</v>
      </c>
      <c r="D2414" s="8" t="s">
        <v>25</v>
      </c>
      <c r="E2414" s="8" t="s">
        <v>28</v>
      </c>
      <c r="F2414" s="15">
        <v>283.57</v>
      </c>
      <c r="G2414" s="15">
        <v>11.539894630418756</v>
      </c>
      <c r="H2414" s="26">
        <v>4.598418448946523E-2</v>
      </c>
      <c r="J2414" s="46" t="e">
        <f>+IF(A2414=#REF!,"si","no")</f>
        <v>#REF!</v>
      </c>
      <c r="L2414" s="32"/>
    </row>
    <row r="2415" spans="1:12" x14ac:dyDescent="0.2">
      <c r="A2415" s="8" t="s">
        <v>19</v>
      </c>
      <c r="B2415" s="8">
        <v>2019</v>
      </c>
      <c r="C2415" s="8" t="s">
        <v>10</v>
      </c>
      <c r="D2415" s="8" t="s">
        <v>25</v>
      </c>
      <c r="E2415" s="8" t="s">
        <v>40</v>
      </c>
      <c r="F2415" s="15">
        <v>283.57</v>
      </c>
      <c r="G2415" s="15">
        <v>11.539894630418756</v>
      </c>
      <c r="H2415" s="26">
        <v>4.598418448946523E-2</v>
      </c>
      <c r="J2415" s="46" t="e">
        <f>+IF(A2415=#REF!,"si","no")</f>
        <v>#REF!</v>
      </c>
      <c r="L2415" s="32"/>
    </row>
    <row r="2416" spans="1:12" x14ac:dyDescent="0.2">
      <c r="A2416" s="8" t="s">
        <v>19</v>
      </c>
      <c r="B2416" s="8">
        <v>2020</v>
      </c>
      <c r="C2416" s="8" t="s">
        <v>10</v>
      </c>
      <c r="D2416" s="8" t="s">
        <v>25</v>
      </c>
      <c r="E2416" s="8" t="s">
        <v>26</v>
      </c>
      <c r="F2416" s="15">
        <v>5.39</v>
      </c>
      <c r="G2416" s="15">
        <v>0.21720015851147983</v>
      </c>
      <c r="H2416" s="26">
        <v>9.1153331589508078E-4</v>
      </c>
      <c r="J2416" s="46" t="e">
        <f>+IF(A2416=#REF!,"si","no")</f>
        <v>#REF!</v>
      </c>
      <c r="L2416" s="32"/>
    </row>
    <row r="2417" spans="1:12" x14ac:dyDescent="0.2">
      <c r="A2417" s="8" t="s">
        <v>19</v>
      </c>
      <c r="B2417" s="8">
        <v>2020</v>
      </c>
      <c r="C2417" s="8" t="s">
        <v>10</v>
      </c>
      <c r="D2417" s="8" t="s">
        <v>25</v>
      </c>
      <c r="E2417" s="8" t="s">
        <v>27</v>
      </c>
      <c r="F2417" s="15">
        <v>0</v>
      </c>
      <c r="G2417" s="15">
        <v>0</v>
      </c>
      <c r="H2417" s="26">
        <v>0</v>
      </c>
      <c r="J2417" s="46" t="e">
        <f>+IF(A2417=#REF!,"si","no")</f>
        <v>#REF!</v>
      </c>
      <c r="L2417" s="32"/>
    </row>
    <row r="2418" spans="1:12" x14ac:dyDescent="0.2">
      <c r="A2418" s="8" t="s">
        <v>19</v>
      </c>
      <c r="B2418" s="8">
        <v>2020</v>
      </c>
      <c r="C2418" s="8" t="s">
        <v>10</v>
      </c>
      <c r="D2418" s="8" t="s">
        <v>25</v>
      </c>
      <c r="E2418" s="8" t="s">
        <v>28</v>
      </c>
      <c r="F2418" s="15">
        <v>115.39</v>
      </c>
      <c r="G2418" s="15">
        <v>4.6498564546641301</v>
      </c>
      <c r="H2418" s="26">
        <v>1.9514254048447751E-2</v>
      </c>
      <c r="J2418" s="46" t="e">
        <f>+IF(A2418=#REF!,"si","no")</f>
        <v>#REF!</v>
      </c>
      <c r="L2418" s="32"/>
    </row>
    <row r="2419" spans="1:12" x14ac:dyDescent="0.2">
      <c r="A2419" s="8" t="s">
        <v>19</v>
      </c>
      <c r="B2419" s="8">
        <v>2020</v>
      </c>
      <c r="C2419" s="8" t="s">
        <v>10</v>
      </c>
      <c r="D2419" s="8" t="s">
        <v>25</v>
      </c>
      <c r="E2419" s="8" t="s">
        <v>40</v>
      </c>
      <c r="F2419" s="15">
        <v>120.78</v>
      </c>
      <c r="G2419" s="15">
        <v>4.8670566131756097</v>
      </c>
      <c r="H2419" s="26">
        <v>2.0425787364342831E-2</v>
      </c>
      <c r="J2419" s="46" t="e">
        <f>+IF(A2419=#REF!,"si","no")</f>
        <v>#REF!</v>
      </c>
      <c r="L2419" s="32"/>
    </row>
    <row r="2420" spans="1:12" x14ac:dyDescent="0.2">
      <c r="A2420" s="8" t="s">
        <v>19</v>
      </c>
      <c r="B2420" s="8">
        <v>2021</v>
      </c>
      <c r="C2420" s="8" t="s">
        <v>10</v>
      </c>
      <c r="D2420" s="8" t="s">
        <v>25</v>
      </c>
      <c r="E2420" s="8" t="s">
        <v>26</v>
      </c>
      <c r="F2420" s="15">
        <v>450.1</v>
      </c>
      <c r="G2420" s="15">
        <v>18.69452151175118</v>
      </c>
      <c r="H2420" s="26">
        <v>6.5620139393278737E-2</v>
      </c>
      <c r="J2420" s="46" t="e">
        <f>+IF(A2420=#REF!,"si","no")</f>
        <v>#REF!</v>
      </c>
      <c r="L2420" s="32"/>
    </row>
    <row r="2421" spans="1:12" x14ac:dyDescent="0.2">
      <c r="A2421" s="8" t="s">
        <v>19</v>
      </c>
      <c r="B2421" s="8">
        <v>2021</v>
      </c>
      <c r="C2421" s="8" t="s">
        <v>10</v>
      </c>
      <c r="D2421" s="8" t="s">
        <v>25</v>
      </c>
      <c r="E2421" s="8" t="s">
        <v>27</v>
      </c>
      <c r="F2421" s="15">
        <v>0</v>
      </c>
      <c r="G2421" s="15">
        <v>0</v>
      </c>
      <c r="H2421" s="26">
        <v>0</v>
      </c>
      <c r="J2421" s="46" t="e">
        <f>+IF(A2421=#REF!,"si","no")</f>
        <v>#REF!</v>
      </c>
      <c r="L2421" s="32"/>
    </row>
    <row r="2422" spans="1:12" x14ac:dyDescent="0.2">
      <c r="A2422" s="8" t="s">
        <v>19</v>
      </c>
      <c r="B2422" s="8">
        <v>2021</v>
      </c>
      <c r="C2422" s="8" t="s">
        <v>10</v>
      </c>
      <c r="D2422" s="8" t="s">
        <v>25</v>
      </c>
      <c r="E2422" s="8" t="s">
        <v>28</v>
      </c>
      <c r="F2422" s="15">
        <v>130.61000000000001</v>
      </c>
      <c r="G2422" s="15">
        <v>5.4247755046652344</v>
      </c>
      <c r="H2422" s="26">
        <v>1.9041649424919212E-2</v>
      </c>
      <c r="J2422" s="46" t="e">
        <f>+IF(A2422=#REF!,"si","no")</f>
        <v>#REF!</v>
      </c>
      <c r="L2422" s="32"/>
    </row>
    <row r="2423" spans="1:12" x14ac:dyDescent="0.2">
      <c r="A2423" s="8" t="s">
        <v>19</v>
      </c>
      <c r="B2423" s="8">
        <v>2021</v>
      </c>
      <c r="C2423" s="8" t="s">
        <v>10</v>
      </c>
      <c r="D2423" s="8" t="s">
        <v>25</v>
      </c>
      <c r="E2423" s="8" t="s">
        <v>40</v>
      </c>
      <c r="F2423" s="15">
        <v>580.71</v>
      </c>
      <c r="G2423" s="15">
        <v>24.119297016416414</v>
      </c>
      <c r="H2423" s="26">
        <v>8.4661788818197942E-2</v>
      </c>
      <c r="J2423" s="46" t="e">
        <f>+IF(A2423=#REF!,"si","no")</f>
        <v>#REF!</v>
      </c>
      <c r="L2423" s="32"/>
    </row>
    <row r="2424" spans="1:12" x14ac:dyDescent="0.2">
      <c r="A2424" s="8" t="s">
        <v>19</v>
      </c>
      <c r="B2424" s="8">
        <v>2008</v>
      </c>
      <c r="C2424" s="8" t="s">
        <v>10</v>
      </c>
      <c r="D2424" s="8" t="s">
        <v>30</v>
      </c>
      <c r="E2424" s="8" t="s">
        <v>31</v>
      </c>
      <c r="F2424" s="15">
        <v>830.81630789000008</v>
      </c>
      <c r="G2424" s="15">
        <v>43.965905727560269</v>
      </c>
      <c r="H2424" s="26">
        <v>0.31671773303469131</v>
      </c>
      <c r="J2424" s="46" t="e">
        <f>+IF(A2424=#REF!,"si","no")</f>
        <v>#REF!</v>
      </c>
      <c r="L2424" s="32"/>
    </row>
    <row r="2425" spans="1:12" x14ac:dyDescent="0.2">
      <c r="A2425" s="8" t="s">
        <v>19</v>
      </c>
      <c r="B2425" s="8">
        <v>2008</v>
      </c>
      <c r="C2425" s="8" t="s">
        <v>10</v>
      </c>
      <c r="D2425" s="8" t="s">
        <v>30</v>
      </c>
      <c r="E2425" s="8" t="s">
        <v>32</v>
      </c>
      <c r="F2425" s="15"/>
      <c r="G2425" s="15"/>
      <c r="H2425" s="26"/>
      <c r="J2425" s="46" t="e">
        <f>+IF(A2425=#REF!,"si","no")</f>
        <v>#REF!</v>
      </c>
      <c r="L2425" s="32"/>
    </row>
    <row r="2426" spans="1:12" x14ac:dyDescent="0.2">
      <c r="A2426" s="8" t="s">
        <v>19</v>
      </c>
      <c r="B2426" s="8">
        <v>2008</v>
      </c>
      <c r="C2426" s="8" t="s">
        <v>10</v>
      </c>
      <c r="D2426" s="8" t="s">
        <v>30</v>
      </c>
      <c r="E2426" s="8" t="s">
        <v>40</v>
      </c>
      <c r="F2426" s="15">
        <v>830.81630789000008</v>
      </c>
      <c r="G2426" s="15">
        <v>43.965905727560269</v>
      </c>
      <c r="H2426" s="26">
        <v>0.31671773303469131</v>
      </c>
      <c r="J2426" s="46" t="e">
        <f>+IF(A2426=#REF!,"si","no")</f>
        <v>#REF!</v>
      </c>
      <c r="L2426" s="32"/>
    </row>
    <row r="2427" spans="1:12" x14ac:dyDescent="0.2">
      <c r="A2427" s="8" t="s">
        <v>19</v>
      </c>
      <c r="B2427" s="8">
        <v>2009</v>
      </c>
      <c r="C2427" s="8" t="s">
        <v>10</v>
      </c>
      <c r="D2427" s="8" t="s">
        <v>30</v>
      </c>
      <c r="E2427" s="8" t="s">
        <v>31</v>
      </c>
      <c r="F2427" s="15">
        <v>703.14569941000025</v>
      </c>
      <c r="G2427" s="15">
        <v>37.218358654249535</v>
      </c>
      <c r="H2427" s="26">
        <v>0.25513877138008945</v>
      </c>
      <c r="J2427" s="46" t="e">
        <f>+IF(A2427=#REF!,"si","no")</f>
        <v>#REF!</v>
      </c>
      <c r="L2427" s="32"/>
    </row>
    <row r="2428" spans="1:12" x14ac:dyDescent="0.2">
      <c r="A2428" s="8" t="s">
        <v>19</v>
      </c>
      <c r="B2428" s="8">
        <v>2009</v>
      </c>
      <c r="C2428" s="8" t="s">
        <v>10</v>
      </c>
      <c r="D2428" s="8" t="s">
        <v>30</v>
      </c>
      <c r="E2428" s="8" t="s">
        <v>32</v>
      </c>
      <c r="F2428" s="15"/>
      <c r="G2428" s="15"/>
      <c r="H2428" s="26"/>
      <c r="J2428" s="46" t="e">
        <f>+IF(A2428=#REF!,"si","no")</f>
        <v>#REF!</v>
      </c>
      <c r="L2428" s="32"/>
    </row>
    <row r="2429" spans="1:12" x14ac:dyDescent="0.2">
      <c r="A2429" s="8" t="s">
        <v>19</v>
      </c>
      <c r="B2429" s="8">
        <v>2009</v>
      </c>
      <c r="C2429" s="8" t="s">
        <v>10</v>
      </c>
      <c r="D2429" s="8" t="s">
        <v>30</v>
      </c>
      <c r="E2429" s="8" t="s">
        <v>40</v>
      </c>
      <c r="F2429" s="15">
        <v>703.14569941000025</v>
      </c>
      <c r="G2429" s="15">
        <v>37.218358654249535</v>
      </c>
      <c r="H2429" s="26">
        <v>0.25513877138008945</v>
      </c>
      <c r="J2429" s="46" t="e">
        <f>+IF(A2429=#REF!,"si","no")</f>
        <v>#REF!</v>
      </c>
      <c r="L2429" s="32"/>
    </row>
    <row r="2430" spans="1:12" x14ac:dyDescent="0.2">
      <c r="A2430" s="8" t="s">
        <v>19</v>
      </c>
      <c r="B2430" s="8">
        <v>2010</v>
      </c>
      <c r="C2430" s="8" t="s">
        <v>10</v>
      </c>
      <c r="D2430" s="8" t="s">
        <v>30</v>
      </c>
      <c r="E2430" s="8" t="s">
        <v>31</v>
      </c>
      <c r="F2430" s="15">
        <v>649.23417601999995</v>
      </c>
      <c r="G2430" s="15">
        <v>34.36010251253925</v>
      </c>
      <c r="H2430" s="26">
        <v>0.21692881490770669</v>
      </c>
      <c r="J2430" s="46" t="e">
        <f>+IF(A2430=#REF!,"si","no")</f>
        <v>#REF!</v>
      </c>
      <c r="L2430" s="32"/>
    </row>
    <row r="2431" spans="1:12" x14ac:dyDescent="0.2">
      <c r="A2431" s="8" t="s">
        <v>19</v>
      </c>
      <c r="B2431" s="8">
        <v>2010</v>
      </c>
      <c r="C2431" s="8" t="s">
        <v>10</v>
      </c>
      <c r="D2431" s="8" t="s">
        <v>30</v>
      </c>
      <c r="E2431" s="8" t="s">
        <v>32</v>
      </c>
      <c r="F2431" s="15"/>
      <c r="G2431" s="15"/>
      <c r="H2431" s="26"/>
      <c r="J2431" s="46" t="e">
        <f>+IF(A2431=#REF!,"si","no")</f>
        <v>#REF!</v>
      </c>
      <c r="L2431" s="32"/>
    </row>
    <row r="2432" spans="1:12" x14ac:dyDescent="0.2">
      <c r="A2432" s="8" t="s">
        <v>19</v>
      </c>
      <c r="B2432" s="8">
        <v>2010</v>
      </c>
      <c r="C2432" s="8" t="s">
        <v>10</v>
      </c>
      <c r="D2432" s="8" t="s">
        <v>30</v>
      </c>
      <c r="E2432" s="8" t="s">
        <v>40</v>
      </c>
      <c r="F2432" s="15">
        <v>649.23417601999995</v>
      </c>
      <c r="G2432" s="15">
        <v>34.36010251253925</v>
      </c>
      <c r="H2432" s="26">
        <v>0.21692881490770669</v>
      </c>
      <c r="J2432" s="46" t="e">
        <f>+IF(A2432=#REF!,"si","no")</f>
        <v>#REF!</v>
      </c>
      <c r="L2432" s="32"/>
    </row>
    <row r="2433" spans="1:12" x14ac:dyDescent="0.2">
      <c r="A2433" s="8" t="s">
        <v>19</v>
      </c>
      <c r="B2433" s="8">
        <v>2011</v>
      </c>
      <c r="C2433" s="8" t="s">
        <v>10</v>
      </c>
      <c r="D2433" s="8" t="s">
        <v>30</v>
      </c>
      <c r="E2433" s="8" t="s">
        <v>31</v>
      </c>
      <c r="F2433" s="15">
        <v>2021.58518185</v>
      </c>
      <c r="G2433" s="15">
        <v>106.99130532855418</v>
      </c>
      <c r="H2433" s="26">
        <v>0.60411992079518584</v>
      </c>
      <c r="J2433" s="46" t="e">
        <f>+IF(A2433=#REF!,"si","no")</f>
        <v>#REF!</v>
      </c>
      <c r="L2433" s="32"/>
    </row>
    <row r="2434" spans="1:12" x14ac:dyDescent="0.2">
      <c r="A2434" s="8" t="s">
        <v>19</v>
      </c>
      <c r="B2434" s="8">
        <v>2011</v>
      </c>
      <c r="C2434" s="8" t="s">
        <v>10</v>
      </c>
      <c r="D2434" s="8" t="s">
        <v>30</v>
      </c>
      <c r="E2434" s="8" t="s">
        <v>32</v>
      </c>
      <c r="F2434" s="15"/>
      <c r="G2434" s="15"/>
      <c r="H2434" s="26"/>
      <c r="J2434" s="46" t="e">
        <f>+IF(A2434=#REF!,"si","no")</f>
        <v>#REF!</v>
      </c>
      <c r="L2434" s="32"/>
    </row>
    <row r="2435" spans="1:12" x14ac:dyDescent="0.2">
      <c r="A2435" s="8" t="s">
        <v>19</v>
      </c>
      <c r="B2435" s="8">
        <v>2011</v>
      </c>
      <c r="C2435" s="8" t="s">
        <v>10</v>
      </c>
      <c r="D2435" s="8" t="s">
        <v>30</v>
      </c>
      <c r="E2435" s="8" t="s">
        <v>40</v>
      </c>
      <c r="F2435" s="15">
        <v>2021.58518185</v>
      </c>
      <c r="G2435" s="15">
        <v>106.99130532855418</v>
      </c>
      <c r="H2435" s="26">
        <v>0.60411992079518584</v>
      </c>
      <c r="J2435" s="46" t="e">
        <f>+IF(A2435=#REF!,"si","no")</f>
        <v>#REF!</v>
      </c>
      <c r="L2435" s="32"/>
    </row>
    <row r="2436" spans="1:12" x14ac:dyDescent="0.2">
      <c r="A2436" s="8" t="s">
        <v>19</v>
      </c>
      <c r="B2436" s="8">
        <v>2012</v>
      </c>
      <c r="C2436" s="8" t="s">
        <v>10</v>
      </c>
      <c r="D2436" s="8" t="s">
        <v>30</v>
      </c>
      <c r="E2436" s="8" t="s">
        <v>31</v>
      </c>
      <c r="F2436" s="15">
        <v>1852.6842680299999</v>
      </c>
      <c r="G2436" s="15">
        <v>95.895447136087327</v>
      </c>
      <c r="H2436" s="26">
        <v>0.51755491917865226</v>
      </c>
      <c r="J2436" s="46" t="e">
        <f>+IF(A2436=#REF!,"si","no")</f>
        <v>#REF!</v>
      </c>
      <c r="L2436" s="32"/>
    </row>
    <row r="2437" spans="1:12" x14ac:dyDescent="0.2">
      <c r="A2437" s="8" t="s">
        <v>19</v>
      </c>
      <c r="B2437" s="8">
        <v>2012</v>
      </c>
      <c r="C2437" s="8" t="s">
        <v>10</v>
      </c>
      <c r="D2437" s="8" t="s">
        <v>30</v>
      </c>
      <c r="E2437" s="8" t="s">
        <v>32</v>
      </c>
      <c r="F2437" s="15"/>
      <c r="G2437" s="15"/>
      <c r="H2437" s="26"/>
      <c r="J2437" s="46" t="e">
        <f>+IF(A2437=#REF!,"si","no")</f>
        <v>#REF!</v>
      </c>
      <c r="L2437" s="32"/>
    </row>
    <row r="2438" spans="1:12" x14ac:dyDescent="0.2">
      <c r="A2438" s="8" t="s">
        <v>19</v>
      </c>
      <c r="B2438" s="8">
        <v>2012</v>
      </c>
      <c r="C2438" s="8" t="s">
        <v>10</v>
      </c>
      <c r="D2438" s="8" t="s">
        <v>30</v>
      </c>
      <c r="E2438" s="8" t="s">
        <v>40</v>
      </c>
      <c r="F2438" s="15">
        <v>1852.6842680299999</v>
      </c>
      <c r="G2438" s="15">
        <v>95.895447136087327</v>
      </c>
      <c r="H2438" s="26">
        <v>0.51755491917865226</v>
      </c>
      <c r="J2438" s="46" t="e">
        <f>+IF(A2438=#REF!,"si","no")</f>
        <v>#REF!</v>
      </c>
      <c r="L2438" s="32"/>
    </row>
    <row r="2439" spans="1:12" x14ac:dyDescent="0.2">
      <c r="A2439" s="8" t="s">
        <v>19</v>
      </c>
      <c r="B2439" s="8">
        <v>2013</v>
      </c>
      <c r="C2439" s="8" t="s">
        <v>10</v>
      </c>
      <c r="D2439" s="8" t="s">
        <v>30</v>
      </c>
      <c r="E2439" s="8" t="s">
        <v>31</v>
      </c>
      <c r="F2439" s="15">
        <v>1479.7350310000002</v>
      </c>
      <c r="G2439" s="15">
        <v>73.598209673981501</v>
      </c>
      <c r="H2439" s="26">
        <v>0.39783398676639192</v>
      </c>
      <c r="J2439" s="46" t="e">
        <f>+IF(A2439=#REF!,"si","no")</f>
        <v>#REF!</v>
      </c>
      <c r="L2439" s="32"/>
    </row>
    <row r="2440" spans="1:12" x14ac:dyDescent="0.2">
      <c r="A2440" s="8" t="s">
        <v>19</v>
      </c>
      <c r="B2440" s="8">
        <v>2013</v>
      </c>
      <c r="C2440" s="8" t="s">
        <v>10</v>
      </c>
      <c r="D2440" s="8" t="s">
        <v>30</v>
      </c>
      <c r="E2440" s="8" t="s">
        <v>32</v>
      </c>
      <c r="F2440" s="15"/>
      <c r="G2440" s="15"/>
      <c r="H2440" s="26"/>
      <c r="J2440" s="46" t="e">
        <f>+IF(A2440=#REF!,"si","no")</f>
        <v>#REF!</v>
      </c>
      <c r="L2440" s="32"/>
    </row>
    <row r="2441" spans="1:12" x14ac:dyDescent="0.2">
      <c r="A2441" s="8" t="s">
        <v>19</v>
      </c>
      <c r="B2441" s="8">
        <v>2013</v>
      </c>
      <c r="C2441" s="8" t="s">
        <v>10</v>
      </c>
      <c r="D2441" s="8" t="s">
        <v>30</v>
      </c>
      <c r="E2441" s="8" t="s">
        <v>40</v>
      </c>
      <c r="F2441" s="15">
        <v>1479.7350310000002</v>
      </c>
      <c r="G2441" s="15">
        <v>73.598209673981501</v>
      </c>
      <c r="H2441" s="26">
        <v>0.39783398676639192</v>
      </c>
      <c r="J2441" s="46" t="e">
        <f>+IF(A2441=#REF!,"si","no")</f>
        <v>#REF!</v>
      </c>
      <c r="L2441" s="32"/>
    </row>
    <row r="2442" spans="1:12" x14ac:dyDescent="0.2">
      <c r="A2442" s="8" t="s">
        <v>19</v>
      </c>
      <c r="B2442" s="8">
        <v>2014</v>
      </c>
      <c r="C2442" s="8" t="s">
        <v>10</v>
      </c>
      <c r="D2442" s="8" t="s">
        <v>30</v>
      </c>
      <c r="E2442" s="8" t="s">
        <v>31</v>
      </c>
      <c r="F2442" s="15">
        <v>1984.9430793500001</v>
      </c>
      <c r="G2442" s="15">
        <v>96.822799996241272</v>
      </c>
      <c r="H2442" s="26">
        <v>0.49007989798165846</v>
      </c>
      <c r="J2442" s="46" t="e">
        <f>+IF(A2442=#REF!,"si","no")</f>
        <v>#REF!</v>
      </c>
      <c r="L2442" s="32"/>
    </row>
    <row r="2443" spans="1:12" x14ac:dyDescent="0.2">
      <c r="A2443" s="8" t="s">
        <v>19</v>
      </c>
      <c r="B2443" s="8">
        <v>2014</v>
      </c>
      <c r="C2443" s="8" t="s">
        <v>10</v>
      </c>
      <c r="D2443" s="8" t="s">
        <v>30</v>
      </c>
      <c r="E2443" s="8" t="s">
        <v>32</v>
      </c>
      <c r="F2443" s="15"/>
      <c r="G2443" s="15"/>
      <c r="H2443" s="26"/>
      <c r="J2443" s="46" t="e">
        <f>+IF(A2443=#REF!,"si","no")</f>
        <v>#REF!</v>
      </c>
      <c r="L2443" s="32"/>
    </row>
    <row r="2444" spans="1:12" x14ac:dyDescent="0.2">
      <c r="A2444" s="8" t="s">
        <v>19</v>
      </c>
      <c r="B2444" s="8">
        <v>2014</v>
      </c>
      <c r="C2444" s="8" t="s">
        <v>10</v>
      </c>
      <c r="D2444" s="8" t="s">
        <v>30</v>
      </c>
      <c r="E2444" s="8" t="s">
        <v>40</v>
      </c>
      <c r="F2444" s="15">
        <v>1984.9430793500001</v>
      </c>
      <c r="G2444" s="15">
        <v>96.822799996241272</v>
      </c>
      <c r="H2444" s="26">
        <v>0.49007989798165846</v>
      </c>
      <c r="J2444" s="46" t="e">
        <f>+IF(A2444=#REF!,"si","no")</f>
        <v>#REF!</v>
      </c>
      <c r="L2444" s="32"/>
    </row>
    <row r="2445" spans="1:12" x14ac:dyDescent="0.2">
      <c r="A2445" s="8" t="s">
        <v>19</v>
      </c>
      <c r="B2445" s="8">
        <v>2015</v>
      </c>
      <c r="C2445" s="8" t="s">
        <v>10</v>
      </c>
      <c r="D2445" s="8" t="s">
        <v>30</v>
      </c>
      <c r="E2445" s="8" t="s">
        <v>31</v>
      </c>
      <c r="F2445" s="15">
        <v>1954.1621459599999</v>
      </c>
      <c r="G2445" s="15">
        <v>89.449168991442193</v>
      </c>
      <c r="H2445" s="26">
        <v>0.42635870905058765</v>
      </c>
      <c r="J2445" s="46" t="e">
        <f>+IF(A2445=#REF!,"si","no")</f>
        <v>#REF!</v>
      </c>
      <c r="L2445" s="32"/>
    </row>
    <row r="2446" spans="1:12" x14ac:dyDescent="0.2">
      <c r="A2446" s="8" t="s">
        <v>19</v>
      </c>
      <c r="B2446" s="8">
        <v>2015</v>
      </c>
      <c r="C2446" s="8" t="s">
        <v>10</v>
      </c>
      <c r="D2446" s="8" t="s">
        <v>30</v>
      </c>
      <c r="E2446" s="8" t="s">
        <v>32</v>
      </c>
      <c r="F2446" s="15"/>
      <c r="G2446" s="15"/>
      <c r="H2446" s="26"/>
      <c r="J2446" s="46" t="e">
        <f>+IF(A2446=#REF!,"si","no")</f>
        <v>#REF!</v>
      </c>
      <c r="L2446" s="32"/>
    </row>
    <row r="2447" spans="1:12" x14ac:dyDescent="0.2">
      <c r="A2447" s="8" t="s">
        <v>19</v>
      </c>
      <c r="B2447" s="8">
        <v>2015</v>
      </c>
      <c r="C2447" s="8" t="s">
        <v>10</v>
      </c>
      <c r="D2447" s="8" t="s">
        <v>30</v>
      </c>
      <c r="E2447" s="8" t="s">
        <v>40</v>
      </c>
      <c r="F2447" s="15">
        <v>1954.1621459599999</v>
      </c>
      <c r="G2447" s="15">
        <v>89.449168991442193</v>
      </c>
      <c r="H2447" s="26">
        <v>0.42635870905058765</v>
      </c>
      <c r="J2447" s="46" t="e">
        <f>+IF(A2447=#REF!,"si","no")</f>
        <v>#REF!</v>
      </c>
      <c r="L2447" s="32"/>
    </row>
    <row r="2448" spans="1:12" x14ac:dyDescent="0.2">
      <c r="A2448" s="8" t="s">
        <v>19</v>
      </c>
      <c r="B2448" s="8">
        <v>2016</v>
      </c>
      <c r="C2448" s="8" t="s">
        <v>10</v>
      </c>
      <c r="D2448" s="8" t="s">
        <v>30</v>
      </c>
      <c r="E2448" s="8" t="s">
        <v>31</v>
      </c>
      <c r="F2448" s="15">
        <v>2996.4494219100002</v>
      </c>
      <c r="G2448" s="15">
        <v>131.25236577008098</v>
      </c>
      <c r="H2448" s="26">
        <v>0.6043593126552228</v>
      </c>
      <c r="J2448" s="46" t="e">
        <f>+IF(A2448=#REF!,"si","no")</f>
        <v>#REF!</v>
      </c>
      <c r="L2448" s="32"/>
    </row>
    <row r="2449" spans="1:12" x14ac:dyDescent="0.2">
      <c r="A2449" s="8" t="s">
        <v>19</v>
      </c>
      <c r="B2449" s="8">
        <v>2016</v>
      </c>
      <c r="C2449" s="8" t="s">
        <v>10</v>
      </c>
      <c r="D2449" s="8" t="s">
        <v>30</v>
      </c>
      <c r="E2449" s="8" t="s">
        <v>32</v>
      </c>
      <c r="F2449" s="15"/>
      <c r="G2449" s="15"/>
      <c r="H2449" s="26"/>
      <c r="J2449" s="46" t="e">
        <f>+IF(A2449=#REF!,"si","no")</f>
        <v>#REF!</v>
      </c>
      <c r="L2449" s="32"/>
    </row>
    <row r="2450" spans="1:12" x14ac:dyDescent="0.2">
      <c r="A2450" s="8" t="s">
        <v>19</v>
      </c>
      <c r="B2450" s="8">
        <v>2016</v>
      </c>
      <c r="C2450" s="8" t="s">
        <v>10</v>
      </c>
      <c r="D2450" s="8" t="s">
        <v>30</v>
      </c>
      <c r="E2450" s="8" t="s">
        <v>40</v>
      </c>
      <c r="F2450" s="15">
        <v>2996.4494219100002</v>
      </c>
      <c r="G2450" s="15">
        <v>131.25236577008098</v>
      </c>
      <c r="H2450" s="26">
        <v>0.6043593126552228</v>
      </c>
      <c r="J2450" s="46" t="e">
        <f>+IF(A2450=#REF!,"si","no")</f>
        <v>#REF!</v>
      </c>
      <c r="L2450" s="32"/>
    </row>
    <row r="2451" spans="1:12" x14ac:dyDescent="0.2">
      <c r="A2451" s="8" t="s">
        <v>19</v>
      </c>
      <c r="B2451" s="8">
        <v>2017</v>
      </c>
      <c r="C2451" s="8" t="s">
        <v>10</v>
      </c>
      <c r="D2451" s="8" t="s">
        <v>30</v>
      </c>
      <c r="E2451" s="8" t="s">
        <v>31</v>
      </c>
      <c r="F2451" s="15">
        <v>3740.4037473899994</v>
      </c>
      <c r="G2451" s="15">
        <v>159.26201108382972</v>
      </c>
      <c r="H2451" s="26">
        <v>0.68836576598388299</v>
      </c>
      <c r="J2451" s="46" t="e">
        <f>+IF(A2451=#REF!,"si","no")</f>
        <v>#REF!</v>
      </c>
      <c r="L2451" s="32"/>
    </row>
    <row r="2452" spans="1:12" x14ac:dyDescent="0.2">
      <c r="A2452" s="8" t="s">
        <v>19</v>
      </c>
      <c r="B2452" s="8">
        <v>2017</v>
      </c>
      <c r="C2452" s="8" t="s">
        <v>10</v>
      </c>
      <c r="D2452" s="8" t="s">
        <v>30</v>
      </c>
      <c r="E2452" s="8" t="s">
        <v>32</v>
      </c>
      <c r="F2452" s="15"/>
      <c r="G2452" s="15"/>
      <c r="H2452" s="26"/>
      <c r="J2452" s="46" t="e">
        <f>+IF(A2452=#REF!,"si","no")</f>
        <v>#REF!</v>
      </c>
      <c r="L2452" s="32"/>
    </row>
    <row r="2453" spans="1:12" x14ac:dyDescent="0.2">
      <c r="A2453" s="8" t="s">
        <v>19</v>
      </c>
      <c r="B2453" s="8">
        <v>2017</v>
      </c>
      <c r="C2453" s="8" t="s">
        <v>10</v>
      </c>
      <c r="D2453" s="8" t="s">
        <v>30</v>
      </c>
      <c r="E2453" s="8" t="s">
        <v>40</v>
      </c>
      <c r="F2453" s="15">
        <v>3740.4037473899994</v>
      </c>
      <c r="G2453" s="15">
        <v>159.26201108382972</v>
      </c>
      <c r="H2453" s="26">
        <v>0.68836576598388299</v>
      </c>
      <c r="J2453" s="46" t="e">
        <f>+IF(A2453=#REF!,"si","no")</f>
        <v>#REF!</v>
      </c>
      <c r="L2453" s="32"/>
    </row>
    <row r="2454" spans="1:12" x14ac:dyDescent="0.2">
      <c r="A2454" s="8" t="s">
        <v>19</v>
      </c>
      <c r="B2454" s="8">
        <v>2018</v>
      </c>
      <c r="C2454" s="8" t="s">
        <v>10</v>
      </c>
      <c r="D2454" s="8" t="s">
        <v>30</v>
      </c>
      <c r="E2454" s="8" t="s">
        <v>31</v>
      </c>
      <c r="F2454" s="15">
        <v>2157.4393474200001</v>
      </c>
      <c r="G2454" s="15"/>
      <c r="H2454" s="26"/>
      <c r="J2454" s="46" t="e">
        <f>+IF(A2454=#REF!,"si","no")</f>
        <v>#REF!</v>
      </c>
      <c r="L2454" s="32"/>
    </row>
    <row r="2455" spans="1:12" x14ac:dyDescent="0.2">
      <c r="A2455" s="8" t="s">
        <v>19</v>
      </c>
      <c r="B2455" s="8">
        <v>2018</v>
      </c>
      <c r="C2455" s="8" t="s">
        <v>10</v>
      </c>
      <c r="D2455" s="8" t="s">
        <v>30</v>
      </c>
      <c r="E2455" s="8" t="s">
        <v>32</v>
      </c>
      <c r="F2455" s="15"/>
      <c r="G2455" s="15"/>
      <c r="H2455" s="26"/>
      <c r="J2455" s="46" t="e">
        <f>+IF(A2455=#REF!,"si","no")</f>
        <v>#REF!</v>
      </c>
      <c r="L2455" s="32"/>
    </row>
    <row r="2456" spans="1:12" x14ac:dyDescent="0.2">
      <c r="A2456" s="8" t="s">
        <v>19</v>
      </c>
      <c r="B2456" s="8">
        <v>2018</v>
      </c>
      <c r="C2456" s="8" t="s">
        <v>10</v>
      </c>
      <c r="D2456" s="8" t="s">
        <v>30</v>
      </c>
      <c r="E2456" s="8" t="s">
        <v>40</v>
      </c>
      <c r="F2456" s="15">
        <v>2157.4393474200001</v>
      </c>
      <c r="G2456" s="15">
        <v>90.2428210575913</v>
      </c>
      <c r="H2456" s="26">
        <v>0.37563359624622406</v>
      </c>
      <c r="J2456" s="46" t="e">
        <f>+IF(A2456=#REF!,"si","no")</f>
        <v>#REF!</v>
      </c>
      <c r="L2456" s="32"/>
    </row>
    <row r="2457" spans="1:12" x14ac:dyDescent="0.2">
      <c r="A2457" s="8" t="s">
        <v>19</v>
      </c>
      <c r="B2457" s="8">
        <v>2019</v>
      </c>
      <c r="C2457" s="8" t="s">
        <v>10</v>
      </c>
      <c r="D2457" s="8" t="s">
        <v>30</v>
      </c>
      <c r="E2457" s="8" t="s">
        <v>31</v>
      </c>
      <c r="F2457" s="15">
        <v>914.82</v>
      </c>
      <c r="G2457" s="15">
        <v>37.228643388932845</v>
      </c>
      <c r="H2457" s="26">
        <v>0.14834873807050319</v>
      </c>
      <c r="J2457" s="46" t="e">
        <f>+IF(A2457=#REF!,"si","no")</f>
        <v>#REF!</v>
      </c>
      <c r="L2457" s="32"/>
    </row>
    <row r="2458" spans="1:12" x14ac:dyDescent="0.2">
      <c r="A2458" s="8" t="s">
        <v>19</v>
      </c>
      <c r="B2458" s="8">
        <v>2019</v>
      </c>
      <c r="C2458" s="8" t="s">
        <v>10</v>
      </c>
      <c r="D2458" s="8" t="s">
        <v>30</v>
      </c>
      <c r="E2458" s="8" t="s">
        <v>32</v>
      </c>
      <c r="F2458" s="15"/>
      <c r="G2458" s="15"/>
      <c r="H2458" s="26"/>
      <c r="J2458" s="46" t="e">
        <f>+IF(A2458=#REF!,"si","no")</f>
        <v>#REF!</v>
      </c>
      <c r="L2458" s="32"/>
    </row>
    <row r="2459" spans="1:12" x14ac:dyDescent="0.2">
      <c r="A2459" s="8" t="s">
        <v>19</v>
      </c>
      <c r="B2459" s="8">
        <v>2019</v>
      </c>
      <c r="C2459" s="8" t="s">
        <v>10</v>
      </c>
      <c r="D2459" s="8" t="s">
        <v>30</v>
      </c>
      <c r="E2459" s="8" t="s">
        <v>40</v>
      </c>
      <c r="F2459" s="15">
        <v>914.82</v>
      </c>
      <c r="G2459" s="15">
        <v>37.228643388932845</v>
      </c>
      <c r="H2459" s="26">
        <v>0.14834873807050319</v>
      </c>
      <c r="J2459" s="46" t="e">
        <f>+IF(A2459=#REF!,"si","no")</f>
        <v>#REF!</v>
      </c>
      <c r="L2459" s="32"/>
    </row>
    <row r="2460" spans="1:12" x14ac:dyDescent="0.2">
      <c r="A2460" s="8" t="s">
        <v>19</v>
      </c>
      <c r="B2460" s="8">
        <v>2020</v>
      </c>
      <c r="C2460" s="8" t="s">
        <v>10</v>
      </c>
      <c r="D2460" s="8" t="s">
        <v>30</v>
      </c>
      <c r="E2460" s="8" t="s">
        <v>31</v>
      </c>
      <c r="F2460" s="15">
        <v>326.45</v>
      </c>
      <c r="G2460" s="15">
        <v>13.154914980718477</v>
      </c>
      <c r="H2460" s="26">
        <v>5.5207801664925622E-2</v>
      </c>
      <c r="J2460" s="46" t="e">
        <f>+IF(A2460=#REF!,"si","no")</f>
        <v>#REF!</v>
      </c>
      <c r="L2460" s="32"/>
    </row>
    <row r="2461" spans="1:12" x14ac:dyDescent="0.2">
      <c r="A2461" s="8" t="s">
        <v>19</v>
      </c>
      <c r="B2461" s="8">
        <v>2020</v>
      </c>
      <c r="C2461" s="8" t="s">
        <v>10</v>
      </c>
      <c r="D2461" s="8" t="s">
        <v>30</v>
      </c>
      <c r="E2461" s="8" t="s">
        <v>32</v>
      </c>
      <c r="F2461" s="15"/>
      <c r="G2461" s="15"/>
      <c r="H2461" s="26"/>
      <c r="J2461" s="46" t="e">
        <f>+IF(A2461=#REF!,"si","no")</f>
        <v>#REF!</v>
      </c>
      <c r="L2461" s="32"/>
    </row>
    <row r="2462" spans="1:12" x14ac:dyDescent="0.2">
      <c r="A2462" s="8" t="s">
        <v>19</v>
      </c>
      <c r="B2462" s="8">
        <v>2020</v>
      </c>
      <c r="C2462" s="8" t="s">
        <v>10</v>
      </c>
      <c r="D2462" s="8" t="s">
        <v>30</v>
      </c>
      <c r="E2462" s="8" t="s">
        <v>40</v>
      </c>
      <c r="F2462" s="15">
        <v>326.45</v>
      </c>
      <c r="G2462" s="15">
        <v>13.154914980718477</v>
      </c>
      <c r="H2462" s="26">
        <v>5.5207801664925622E-2</v>
      </c>
      <c r="J2462" s="46" t="e">
        <f>+IF(A2462=#REF!,"si","no")</f>
        <v>#REF!</v>
      </c>
      <c r="L2462" s="32"/>
    </row>
    <row r="2463" spans="1:12" x14ac:dyDescent="0.2">
      <c r="A2463" s="8" t="s">
        <v>19</v>
      </c>
      <c r="B2463" s="8">
        <v>2021</v>
      </c>
      <c r="C2463" s="8" t="s">
        <v>10</v>
      </c>
      <c r="D2463" s="8" t="s">
        <v>30</v>
      </c>
      <c r="E2463" s="8" t="s">
        <v>31</v>
      </c>
      <c r="F2463" s="15">
        <v>491.54377816000004</v>
      </c>
      <c r="G2463" s="15">
        <v>20.415853665362299</v>
      </c>
      <c r="H2463" s="26">
        <v>7.1662233372046399E-2</v>
      </c>
      <c r="J2463" s="46" t="e">
        <f>+IF(A2463=#REF!,"si","no")</f>
        <v>#REF!</v>
      </c>
      <c r="L2463" s="32"/>
    </row>
    <row r="2464" spans="1:12" x14ac:dyDescent="0.2">
      <c r="A2464" s="8" t="s">
        <v>19</v>
      </c>
      <c r="B2464" s="8">
        <v>2021</v>
      </c>
      <c r="C2464" s="8" t="s">
        <v>10</v>
      </c>
      <c r="D2464" s="8" t="s">
        <v>30</v>
      </c>
      <c r="E2464" s="8" t="s">
        <v>32</v>
      </c>
      <c r="F2464" s="15"/>
      <c r="G2464" s="15"/>
      <c r="H2464" s="26"/>
      <c r="J2464" s="46" t="e">
        <f>+IF(A2464=#REF!,"si","no")</f>
        <v>#REF!</v>
      </c>
      <c r="L2464" s="32"/>
    </row>
    <row r="2465" spans="1:12" x14ac:dyDescent="0.2">
      <c r="A2465" s="8" t="s">
        <v>19</v>
      </c>
      <c r="B2465" s="8">
        <v>2021</v>
      </c>
      <c r="C2465" s="8" t="s">
        <v>10</v>
      </c>
      <c r="D2465" s="8" t="s">
        <v>30</v>
      </c>
      <c r="E2465" s="8" t="s">
        <v>40</v>
      </c>
      <c r="F2465" s="15">
        <v>491.54377816000004</v>
      </c>
      <c r="G2465" s="15">
        <v>20.415853665362299</v>
      </c>
      <c r="H2465" s="26">
        <v>7.1662233372046399E-2</v>
      </c>
      <c r="J2465" s="46" t="e">
        <f>+IF(A2465=#REF!,"si","no")</f>
        <v>#REF!</v>
      </c>
      <c r="L2465" s="32"/>
    </row>
    <row r="2466" spans="1:12" x14ac:dyDescent="0.2">
      <c r="A2466" s="8" t="s">
        <v>19</v>
      </c>
      <c r="B2466" s="8">
        <v>2008</v>
      </c>
      <c r="C2466" s="8" t="s">
        <v>10</v>
      </c>
      <c r="D2466" s="8" t="s">
        <v>33</v>
      </c>
      <c r="E2466" s="8" t="s">
        <v>34</v>
      </c>
      <c r="F2466" s="15">
        <v>150.43447662</v>
      </c>
      <c r="G2466" s="15">
        <v>7.9608307569782077</v>
      </c>
      <c r="H2466" s="26">
        <v>5.734753392882954E-2</v>
      </c>
      <c r="J2466" s="46" t="e">
        <f>+IF(A2466=#REF!,"si","no")</f>
        <v>#REF!</v>
      </c>
      <c r="L2466" s="32"/>
    </row>
    <row r="2467" spans="1:12" x14ac:dyDescent="0.2">
      <c r="A2467" s="8" t="s">
        <v>19</v>
      </c>
      <c r="B2467" s="8">
        <v>2008</v>
      </c>
      <c r="C2467" s="8" t="s">
        <v>10</v>
      </c>
      <c r="D2467" s="8" t="s">
        <v>33</v>
      </c>
      <c r="E2467" s="8" t="s">
        <v>35</v>
      </c>
      <c r="F2467" s="15">
        <v>2482.6299194900007</v>
      </c>
      <c r="G2467" s="15">
        <v>131.37810603877733</v>
      </c>
      <c r="H2467" s="26">
        <v>0.94641006994903176</v>
      </c>
      <c r="J2467" s="46" t="e">
        <f>+IF(A2467=#REF!,"si","no")</f>
        <v>#REF!</v>
      </c>
      <c r="L2467" s="32"/>
    </row>
    <row r="2468" spans="1:12" x14ac:dyDescent="0.2">
      <c r="A2468" s="8" t="s">
        <v>19</v>
      </c>
      <c r="B2468" s="8">
        <v>2008</v>
      </c>
      <c r="C2468" s="8" t="s">
        <v>10</v>
      </c>
      <c r="D2468" s="8" t="s">
        <v>33</v>
      </c>
      <c r="E2468" s="8" t="s">
        <v>36</v>
      </c>
      <c r="F2468" s="15"/>
      <c r="G2468" s="15"/>
      <c r="H2468" s="26"/>
      <c r="J2468" s="46" t="e">
        <f>+IF(A2468=#REF!,"si","no")</f>
        <v>#REF!</v>
      </c>
      <c r="L2468" s="32"/>
    </row>
    <row r="2469" spans="1:12" x14ac:dyDescent="0.2">
      <c r="A2469" s="8" t="s">
        <v>19</v>
      </c>
      <c r="B2469" s="8">
        <v>2008</v>
      </c>
      <c r="C2469" s="8" t="s">
        <v>10</v>
      </c>
      <c r="D2469" s="8" t="s">
        <v>33</v>
      </c>
      <c r="E2469" s="8" t="s">
        <v>42</v>
      </c>
      <c r="F2469" s="15">
        <v>281.04306990000003</v>
      </c>
      <c r="G2469" s="15">
        <v>14.872497084209263</v>
      </c>
      <c r="H2469" s="26">
        <v>0.10713718921803275</v>
      </c>
      <c r="J2469" s="46" t="e">
        <f>+IF(A2469=#REF!,"si","no")</f>
        <v>#REF!</v>
      </c>
      <c r="L2469" s="32"/>
    </row>
    <row r="2470" spans="1:12" x14ac:dyDescent="0.2">
      <c r="A2470" s="8" t="s">
        <v>19</v>
      </c>
      <c r="B2470" s="8">
        <v>2008</v>
      </c>
      <c r="C2470" s="8" t="s">
        <v>10</v>
      </c>
      <c r="D2470" s="8" t="s">
        <v>33</v>
      </c>
      <c r="E2470" s="8" t="s">
        <v>40</v>
      </c>
      <c r="F2470" s="15">
        <v>2914.1074660100007</v>
      </c>
      <c r="G2470" s="15">
        <v>154.2114338799648</v>
      </c>
      <c r="H2470" s="26">
        <v>1.1108947930958941</v>
      </c>
      <c r="J2470" s="46" t="e">
        <f>+IF(A2470=#REF!,"si","no")</f>
        <v>#REF!</v>
      </c>
      <c r="L2470" s="32"/>
    </row>
    <row r="2471" spans="1:12" x14ac:dyDescent="0.2">
      <c r="A2471" s="8" t="s">
        <v>19</v>
      </c>
      <c r="B2471" s="8">
        <v>2009</v>
      </c>
      <c r="C2471" s="8" t="s">
        <v>10</v>
      </c>
      <c r="D2471" s="8" t="s">
        <v>33</v>
      </c>
      <c r="E2471" s="8" t="s">
        <v>34</v>
      </c>
      <c r="F2471" s="15">
        <v>285.98590389999998</v>
      </c>
      <c r="G2471" s="15">
        <v>15.137582367838004</v>
      </c>
      <c r="H2471" s="26">
        <v>0.10377094279933043</v>
      </c>
      <c r="J2471" s="46" t="e">
        <f>+IF(A2471=#REF!,"si","no")</f>
        <v>#REF!</v>
      </c>
      <c r="L2471" s="32"/>
    </row>
    <row r="2472" spans="1:12" x14ac:dyDescent="0.2">
      <c r="A2472" s="8" t="s">
        <v>19</v>
      </c>
      <c r="B2472" s="8">
        <v>2009</v>
      </c>
      <c r="C2472" s="8" t="s">
        <v>10</v>
      </c>
      <c r="D2472" s="8" t="s">
        <v>33</v>
      </c>
      <c r="E2472" s="8" t="s">
        <v>35</v>
      </c>
      <c r="F2472" s="15">
        <v>5735.6333845100016</v>
      </c>
      <c r="G2472" s="15">
        <v>303.59406392316816</v>
      </c>
      <c r="H2472" s="26">
        <v>2.0811937782431293</v>
      </c>
      <c r="J2472" s="46" t="e">
        <f>+IF(A2472=#REF!,"si","no")</f>
        <v>#REF!</v>
      </c>
      <c r="L2472" s="32"/>
    </row>
    <row r="2473" spans="1:12" x14ac:dyDescent="0.2">
      <c r="A2473" s="8" t="s">
        <v>19</v>
      </c>
      <c r="B2473" s="8">
        <v>2009</v>
      </c>
      <c r="C2473" s="8" t="s">
        <v>10</v>
      </c>
      <c r="D2473" s="8" t="s">
        <v>33</v>
      </c>
      <c r="E2473" s="8" t="s">
        <v>36</v>
      </c>
      <c r="F2473" s="15"/>
      <c r="G2473" s="15"/>
      <c r="H2473" s="26"/>
      <c r="J2473" s="46" t="e">
        <f>+IF(A2473=#REF!,"si","no")</f>
        <v>#REF!</v>
      </c>
      <c r="L2473" s="32"/>
    </row>
    <row r="2474" spans="1:12" x14ac:dyDescent="0.2">
      <c r="A2474" s="8" t="s">
        <v>19</v>
      </c>
      <c r="B2474" s="8">
        <v>2009</v>
      </c>
      <c r="C2474" s="8" t="s">
        <v>10</v>
      </c>
      <c r="D2474" s="8" t="s">
        <v>33</v>
      </c>
      <c r="E2474" s="8" t="s">
        <v>42</v>
      </c>
      <c r="F2474" s="15">
        <v>233.27807612000001</v>
      </c>
      <c r="G2474" s="15">
        <v>12.347692818846252</v>
      </c>
      <c r="H2474" s="26">
        <v>8.4645731007256031E-2</v>
      </c>
      <c r="J2474" s="46" t="e">
        <f>+IF(A2474=#REF!,"si","no")</f>
        <v>#REF!</v>
      </c>
      <c r="L2474" s="32"/>
    </row>
    <row r="2475" spans="1:12" x14ac:dyDescent="0.2">
      <c r="A2475" s="8" t="s">
        <v>19</v>
      </c>
      <c r="B2475" s="8">
        <v>2009</v>
      </c>
      <c r="C2475" s="8" t="s">
        <v>10</v>
      </c>
      <c r="D2475" s="8" t="s">
        <v>33</v>
      </c>
      <c r="E2475" s="8" t="s">
        <v>40</v>
      </c>
      <c r="F2475" s="15">
        <v>6254.8973645300021</v>
      </c>
      <c r="G2475" s="15">
        <v>331.07933910985241</v>
      </c>
      <c r="H2475" s="26">
        <v>2.269610452049716</v>
      </c>
      <c r="J2475" s="46" t="e">
        <f>+IF(A2475=#REF!,"si","no")</f>
        <v>#REF!</v>
      </c>
      <c r="L2475" s="32"/>
    </row>
    <row r="2476" spans="1:12" x14ac:dyDescent="0.2">
      <c r="A2476" s="8" t="s">
        <v>19</v>
      </c>
      <c r="B2476" s="8">
        <v>2010</v>
      </c>
      <c r="C2476" s="8" t="s">
        <v>10</v>
      </c>
      <c r="D2476" s="8" t="s">
        <v>33</v>
      </c>
      <c r="E2476" s="8" t="s">
        <v>34</v>
      </c>
      <c r="F2476" s="15">
        <v>370.95546837000006</v>
      </c>
      <c r="G2476" s="15">
        <v>19.632466052414909</v>
      </c>
      <c r="H2476" s="26">
        <v>0.12394746473506417</v>
      </c>
      <c r="J2476" s="46" t="e">
        <f>+IF(A2476=#REF!,"si","no")</f>
        <v>#REF!</v>
      </c>
      <c r="L2476" s="32"/>
    </row>
    <row r="2477" spans="1:12" x14ac:dyDescent="0.2">
      <c r="A2477" s="8" t="s">
        <v>19</v>
      </c>
      <c r="B2477" s="8">
        <v>2010</v>
      </c>
      <c r="C2477" s="8" t="s">
        <v>10</v>
      </c>
      <c r="D2477" s="8" t="s">
        <v>33</v>
      </c>
      <c r="E2477" s="8" t="s">
        <v>35</v>
      </c>
      <c r="F2477" s="15">
        <v>3751.6183630000005</v>
      </c>
      <c r="G2477" s="15">
        <v>198.55084082424167</v>
      </c>
      <c r="H2477" s="26">
        <v>1.2535293974519759</v>
      </c>
      <c r="J2477" s="46" t="e">
        <f>+IF(A2477=#REF!,"si","no")</f>
        <v>#REF!</v>
      </c>
      <c r="L2477" s="32"/>
    </row>
    <row r="2478" spans="1:12" x14ac:dyDescent="0.2">
      <c r="A2478" s="8" t="s">
        <v>19</v>
      </c>
      <c r="B2478" s="8">
        <v>2010</v>
      </c>
      <c r="C2478" s="8" t="s">
        <v>10</v>
      </c>
      <c r="D2478" s="8" t="s">
        <v>33</v>
      </c>
      <c r="E2478" s="8" t="s">
        <v>36</v>
      </c>
      <c r="F2478" s="15"/>
      <c r="G2478" s="15"/>
      <c r="H2478" s="26"/>
      <c r="J2478" s="46" t="e">
        <f>+IF(A2478=#REF!,"si","no")</f>
        <v>#REF!</v>
      </c>
      <c r="L2478" s="32"/>
    </row>
    <row r="2479" spans="1:12" x14ac:dyDescent="0.2">
      <c r="A2479" s="8" t="s">
        <v>19</v>
      </c>
      <c r="B2479" s="8">
        <v>2010</v>
      </c>
      <c r="C2479" s="8" t="s">
        <v>10</v>
      </c>
      <c r="D2479" s="8" t="s">
        <v>33</v>
      </c>
      <c r="E2479" s="8" t="s">
        <v>42</v>
      </c>
      <c r="F2479" s="15">
        <v>556.39809246000004</v>
      </c>
      <c r="G2479" s="15">
        <v>29.446840910171002</v>
      </c>
      <c r="H2479" s="26">
        <v>0.18590946575575565</v>
      </c>
      <c r="J2479" s="46" t="e">
        <f>+IF(A2479=#REF!,"si","no")</f>
        <v>#REF!</v>
      </c>
      <c r="L2479" s="32"/>
    </row>
    <row r="2480" spans="1:12" x14ac:dyDescent="0.2">
      <c r="A2480" s="8" t="s">
        <v>19</v>
      </c>
      <c r="B2480" s="8">
        <v>2010</v>
      </c>
      <c r="C2480" s="8" t="s">
        <v>10</v>
      </c>
      <c r="D2480" s="8" t="s">
        <v>33</v>
      </c>
      <c r="E2480" s="8" t="s">
        <v>40</v>
      </c>
      <c r="F2480" s="15">
        <v>4678.9719238300004</v>
      </c>
      <c r="G2480" s="15">
        <v>247.63014778682759</v>
      </c>
      <c r="H2480" s="26">
        <v>1.5633863279427958</v>
      </c>
      <c r="J2480" s="46" t="e">
        <f>+IF(A2480=#REF!,"si","no")</f>
        <v>#REF!</v>
      </c>
      <c r="L2480" s="32"/>
    </row>
    <row r="2481" spans="1:12" x14ac:dyDescent="0.2">
      <c r="A2481" s="8" t="s">
        <v>19</v>
      </c>
      <c r="B2481" s="8">
        <v>2011</v>
      </c>
      <c r="C2481" s="8" t="s">
        <v>10</v>
      </c>
      <c r="D2481" s="8" t="s">
        <v>33</v>
      </c>
      <c r="E2481" s="8" t="s">
        <v>34</v>
      </c>
      <c r="F2481" s="15">
        <v>404.38777250999999</v>
      </c>
      <c r="G2481" s="15">
        <v>21.402004737766038</v>
      </c>
      <c r="H2481" s="26">
        <v>0.12084512257639293</v>
      </c>
      <c r="J2481" s="46" t="e">
        <f>+IF(A2481=#REF!,"si","no")</f>
        <v>#REF!</v>
      </c>
      <c r="L2481" s="32"/>
    </row>
    <row r="2482" spans="1:12" x14ac:dyDescent="0.2">
      <c r="A2482" s="8" t="s">
        <v>19</v>
      </c>
      <c r="B2482" s="8">
        <v>2011</v>
      </c>
      <c r="C2482" s="8" t="s">
        <v>10</v>
      </c>
      <c r="D2482" s="8" t="s">
        <v>33</v>
      </c>
      <c r="E2482" s="8" t="s">
        <v>35</v>
      </c>
      <c r="F2482" s="15">
        <v>4658.0751756900008</v>
      </c>
      <c r="G2482" s="15">
        <v>246.52611615877308</v>
      </c>
      <c r="H2482" s="26">
        <v>1.3919947729438116</v>
      </c>
      <c r="J2482" s="46" t="e">
        <f>+IF(A2482=#REF!,"si","no")</f>
        <v>#REF!</v>
      </c>
      <c r="L2482" s="32"/>
    </row>
    <row r="2483" spans="1:12" x14ac:dyDescent="0.2">
      <c r="A2483" s="8" t="s">
        <v>19</v>
      </c>
      <c r="B2483" s="8">
        <v>2011</v>
      </c>
      <c r="C2483" s="8" t="s">
        <v>10</v>
      </c>
      <c r="D2483" s="8" t="s">
        <v>33</v>
      </c>
      <c r="E2483" s="8" t="s">
        <v>36</v>
      </c>
      <c r="F2483" s="15"/>
      <c r="G2483" s="15"/>
      <c r="H2483" s="26"/>
      <c r="J2483" s="46" t="e">
        <f>+IF(A2483=#REF!,"si","no")</f>
        <v>#REF!</v>
      </c>
      <c r="L2483" s="32"/>
    </row>
    <row r="2484" spans="1:12" x14ac:dyDescent="0.2">
      <c r="A2484" s="8" t="s">
        <v>19</v>
      </c>
      <c r="B2484" s="8">
        <v>2011</v>
      </c>
      <c r="C2484" s="8" t="s">
        <v>10</v>
      </c>
      <c r="D2484" s="8" t="s">
        <v>33</v>
      </c>
      <c r="E2484" s="8" t="s">
        <v>42</v>
      </c>
      <c r="F2484" s="15">
        <v>142.28455671</v>
      </c>
      <c r="G2484" s="15">
        <v>7.5303334171486531</v>
      </c>
      <c r="H2484" s="26">
        <v>4.2519571226458101E-2</v>
      </c>
      <c r="J2484" s="46" t="e">
        <f>+IF(A2484=#REF!,"si","no")</f>
        <v>#REF!</v>
      </c>
      <c r="L2484" s="32"/>
    </row>
    <row r="2485" spans="1:12" x14ac:dyDescent="0.2">
      <c r="A2485" s="8" t="s">
        <v>19</v>
      </c>
      <c r="B2485" s="8">
        <v>2011</v>
      </c>
      <c r="C2485" s="8" t="s">
        <v>10</v>
      </c>
      <c r="D2485" s="8" t="s">
        <v>33</v>
      </c>
      <c r="E2485" s="8" t="s">
        <v>40</v>
      </c>
      <c r="F2485" s="15">
        <v>5204.7475049100012</v>
      </c>
      <c r="G2485" s="15">
        <v>275.45845431368781</v>
      </c>
      <c r="H2485" s="26">
        <v>1.5553594667466628</v>
      </c>
      <c r="J2485" s="46" t="e">
        <f>+IF(A2485=#REF!,"si","no")</f>
        <v>#REF!</v>
      </c>
      <c r="L2485" s="32"/>
    </row>
    <row r="2486" spans="1:12" x14ac:dyDescent="0.2">
      <c r="A2486" s="8" t="s">
        <v>19</v>
      </c>
      <c r="B2486" s="8">
        <v>2012</v>
      </c>
      <c r="C2486" s="8" t="s">
        <v>10</v>
      </c>
      <c r="D2486" s="8" t="s">
        <v>33</v>
      </c>
      <c r="E2486" s="8" t="s">
        <v>34</v>
      </c>
      <c r="F2486" s="15">
        <v>323.22276756999997</v>
      </c>
      <c r="G2486" s="15">
        <v>16.730099324288574</v>
      </c>
      <c r="H2486" s="26">
        <v>9.0293600605930557E-2</v>
      </c>
      <c r="J2486" s="46" t="e">
        <f>+IF(A2486=#REF!,"si","no")</f>
        <v>#REF!</v>
      </c>
      <c r="L2486" s="32"/>
    </row>
    <row r="2487" spans="1:12" x14ac:dyDescent="0.2">
      <c r="A2487" s="8" t="s">
        <v>19</v>
      </c>
      <c r="B2487" s="8">
        <v>2012</v>
      </c>
      <c r="C2487" s="8" t="s">
        <v>10</v>
      </c>
      <c r="D2487" s="8" t="s">
        <v>33</v>
      </c>
      <c r="E2487" s="8" t="s">
        <v>35</v>
      </c>
      <c r="F2487" s="15">
        <v>3925.8427200899991</v>
      </c>
      <c r="G2487" s="15">
        <v>203.20269866019487</v>
      </c>
      <c r="H2487" s="26">
        <v>1.0967002023851475</v>
      </c>
      <c r="J2487" s="46" t="e">
        <f>+IF(A2487=#REF!,"si","no")</f>
        <v>#REF!</v>
      </c>
      <c r="L2487" s="32"/>
    </row>
    <row r="2488" spans="1:12" x14ac:dyDescent="0.2">
      <c r="A2488" s="8" t="s">
        <v>19</v>
      </c>
      <c r="B2488" s="8">
        <v>2012</v>
      </c>
      <c r="C2488" s="8" t="s">
        <v>10</v>
      </c>
      <c r="D2488" s="8" t="s">
        <v>33</v>
      </c>
      <c r="E2488" s="8" t="s">
        <v>36</v>
      </c>
      <c r="F2488" s="15"/>
      <c r="G2488" s="15"/>
      <c r="H2488" s="26"/>
      <c r="J2488" s="46" t="e">
        <f>+IF(A2488=#REF!,"si","no")</f>
        <v>#REF!</v>
      </c>
      <c r="L2488" s="32"/>
    </row>
    <row r="2489" spans="1:12" x14ac:dyDescent="0.2">
      <c r="A2489" s="8" t="s">
        <v>19</v>
      </c>
      <c r="B2489" s="8">
        <v>2012</v>
      </c>
      <c r="C2489" s="8" t="s">
        <v>10</v>
      </c>
      <c r="D2489" s="8" t="s">
        <v>33</v>
      </c>
      <c r="E2489" s="8" t="s">
        <v>42</v>
      </c>
      <c r="F2489" s="15">
        <v>2.1053147599999997</v>
      </c>
      <c r="G2489" s="15">
        <v>0.10897167086493294</v>
      </c>
      <c r="H2489" s="26">
        <v>5.8812827920001515E-4</v>
      </c>
      <c r="J2489" s="46" t="e">
        <f>+IF(A2489=#REF!,"si","no")</f>
        <v>#REF!</v>
      </c>
      <c r="L2489" s="32"/>
    </row>
    <row r="2490" spans="1:12" x14ac:dyDescent="0.2">
      <c r="A2490" s="8" t="s">
        <v>19</v>
      </c>
      <c r="B2490" s="8">
        <v>2012</v>
      </c>
      <c r="C2490" s="8" t="s">
        <v>10</v>
      </c>
      <c r="D2490" s="8" t="s">
        <v>33</v>
      </c>
      <c r="E2490" s="8" t="s">
        <v>40</v>
      </c>
      <c r="F2490" s="15">
        <v>4251.1708024199988</v>
      </c>
      <c r="G2490" s="15">
        <v>220.04176965534836</v>
      </c>
      <c r="H2490" s="26">
        <v>1.187581931270278</v>
      </c>
      <c r="J2490" s="46" t="e">
        <f>+IF(A2490=#REF!,"si","no")</f>
        <v>#REF!</v>
      </c>
      <c r="L2490" s="32"/>
    </row>
    <row r="2491" spans="1:12" x14ac:dyDescent="0.2">
      <c r="A2491" s="8" t="s">
        <v>19</v>
      </c>
      <c r="B2491" s="8">
        <v>2013</v>
      </c>
      <c r="C2491" s="8" t="s">
        <v>10</v>
      </c>
      <c r="D2491" s="8" t="s">
        <v>33</v>
      </c>
      <c r="E2491" s="8" t="s">
        <v>34</v>
      </c>
      <c r="F2491" s="15">
        <v>11.294310890000002</v>
      </c>
      <c r="G2491" s="15">
        <v>0.56174993738142609</v>
      </c>
      <c r="H2491" s="26">
        <v>3.0365306186684285E-3</v>
      </c>
      <c r="J2491" s="46" t="e">
        <f>+IF(A2491=#REF!,"si","no")</f>
        <v>#REF!</v>
      </c>
      <c r="L2491" s="32"/>
    </row>
    <row r="2492" spans="1:12" x14ac:dyDescent="0.2">
      <c r="A2492" s="8" t="s">
        <v>19</v>
      </c>
      <c r="B2492" s="8">
        <v>2013</v>
      </c>
      <c r="C2492" s="8" t="s">
        <v>10</v>
      </c>
      <c r="D2492" s="8" t="s">
        <v>33</v>
      </c>
      <c r="E2492" s="8" t="s">
        <v>35</v>
      </c>
      <c r="F2492" s="15">
        <v>6390.3029736899989</v>
      </c>
      <c r="G2492" s="15">
        <v>317.83721293674228</v>
      </c>
      <c r="H2492" s="26">
        <v>1.7180641502757135</v>
      </c>
      <c r="J2492" s="46" t="e">
        <f>+IF(A2492=#REF!,"si","no")</f>
        <v>#REF!</v>
      </c>
      <c r="L2492" s="32"/>
    </row>
    <row r="2493" spans="1:12" x14ac:dyDescent="0.2">
      <c r="A2493" s="8" t="s">
        <v>19</v>
      </c>
      <c r="B2493" s="8">
        <v>2013</v>
      </c>
      <c r="C2493" s="8" t="s">
        <v>10</v>
      </c>
      <c r="D2493" s="8" t="s">
        <v>33</v>
      </c>
      <c r="E2493" s="8" t="s">
        <v>36</v>
      </c>
      <c r="F2493" s="15"/>
      <c r="G2493" s="15"/>
      <c r="H2493" s="26"/>
      <c r="J2493" s="46" t="e">
        <f>+IF(A2493=#REF!,"si","no")</f>
        <v>#REF!</v>
      </c>
      <c r="L2493" s="32"/>
    </row>
    <row r="2494" spans="1:12" x14ac:dyDescent="0.2">
      <c r="A2494" s="8" t="s">
        <v>19</v>
      </c>
      <c r="B2494" s="8">
        <v>2013</v>
      </c>
      <c r="C2494" s="8" t="s">
        <v>10</v>
      </c>
      <c r="D2494" s="8" t="s">
        <v>33</v>
      </c>
      <c r="E2494" s="8" t="s">
        <v>42</v>
      </c>
      <c r="F2494" s="15"/>
      <c r="G2494" s="15"/>
      <c r="H2494" s="26"/>
      <c r="J2494" s="46" t="e">
        <f>+IF(A2494=#REF!,"si","no")</f>
        <v>#REF!</v>
      </c>
      <c r="L2494" s="32"/>
    </row>
    <row r="2495" spans="1:12" x14ac:dyDescent="0.2">
      <c r="A2495" s="8" t="s">
        <v>19</v>
      </c>
      <c r="B2495" s="8">
        <v>2013</v>
      </c>
      <c r="C2495" s="8" t="s">
        <v>10</v>
      </c>
      <c r="D2495" s="8" t="s">
        <v>33</v>
      </c>
      <c r="E2495" s="8" t="s">
        <v>40</v>
      </c>
      <c r="F2495" s="15">
        <v>6401.5972845799988</v>
      </c>
      <c r="G2495" s="15">
        <v>318.3989628741237</v>
      </c>
      <c r="H2495" s="26">
        <v>1.7211006808943818</v>
      </c>
      <c r="J2495" s="46" t="e">
        <f>+IF(A2495=#REF!,"si","no")</f>
        <v>#REF!</v>
      </c>
      <c r="L2495" s="32"/>
    </row>
    <row r="2496" spans="1:12" x14ac:dyDescent="0.2">
      <c r="A2496" s="8" t="s">
        <v>19</v>
      </c>
      <c r="B2496" s="8">
        <v>2014</v>
      </c>
      <c r="C2496" s="8" t="s">
        <v>10</v>
      </c>
      <c r="D2496" s="8" t="s">
        <v>33</v>
      </c>
      <c r="E2496" s="8" t="s">
        <v>34</v>
      </c>
      <c r="F2496" s="15">
        <v>6.2372337099999999</v>
      </c>
      <c r="G2496" s="15">
        <v>0.30424370266118778</v>
      </c>
      <c r="H2496" s="26">
        <v>1.5399649955128881E-3</v>
      </c>
      <c r="J2496" s="46" t="e">
        <f>+IF(A2496=#REF!,"si","no")</f>
        <v>#REF!</v>
      </c>
      <c r="L2496" s="32"/>
    </row>
    <row r="2497" spans="1:12" x14ac:dyDescent="0.2">
      <c r="A2497" s="8" t="s">
        <v>19</v>
      </c>
      <c r="B2497" s="8">
        <v>2014</v>
      </c>
      <c r="C2497" s="8" t="s">
        <v>10</v>
      </c>
      <c r="D2497" s="8" t="s">
        <v>33</v>
      </c>
      <c r="E2497" s="8" t="s">
        <v>35</v>
      </c>
      <c r="F2497" s="15">
        <v>3284.4718383899999</v>
      </c>
      <c r="G2497" s="15">
        <v>160.21202986125911</v>
      </c>
      <c r="H2497" s="26">
        <v>0.81093188022747076</v>
      </c>
      <c r="J2497" s="46" t="e">
        <f>+IF(A2497=#REF!,"si","no")</f>
        <v>#REF!</v>
      </c>
      <c r="L2497" s="32"/>
    </row>
    <row r="2498" spans="1:12" x14ac:dyDescent="0.2">
      <c r="A2498" s="8" t="s">
        <v>19</v>
      </c>
      <c r="B2498" s="8">
        <v>2014</v>
      </c>
      <c r="C2498" s="8" t="s">
        <v>10</v>
      </c>
      <c r="D2498" s="8" t="s">
        <v>33</v>
      </c>
      <c r="E2498" s="8" t="s">
        <v>36</v>
      </c>
      <c r="F2498" s="15"/>
      <c r="G2498" s="15"/>
      <c r="H2498" s="26"/>
      <c r="J2498" s="46" t="e">
        <f>+IF(A2498=#REF!,"si","no")</f>
        <v>#REF!</v>
      </c>
      <c r="L2498" s="32"/>
    </row>
    <row r="2499" spans="1:12" x14ac:dyDescent="0.2">
      <c r="A2499" s="8" t="s">
        <v>19</v>
      </c>
      <c r="B2499" s="8">
        <v>2014</v>
      </c>
      <c r="C2499" s="8" t="s">
        <v>10</v>
      </c>
      <c r="D2499" s="8" t="s">
        <v>33</v>
      </c>
      <c r="E2499" s="8" t="s">
        <v>42</v>
      </c>
      <c r="F2499" s="15">
        <v>2</v>
      </c>
      <c r="G2499" s="15">
        <v>9.7557255926902828E-2</v>
      </c>
      <c r="H2499" s="26">
        <v>4.9379743235976586E-4</v>
      </c>
      <c r="J2499" s="46" t="e">
        <f>+IF(A2499=#REF!,"si","no")</f>
        <v>#REF!</v>
      </c>
      <c r="L2499" s="32"/>
    </row>
    <row r="2500" spans="1:12" x14ac:dyDescent="0.2">
      <c r="A2500" s="8" t="s">
        <v>19</v>
      </c>
      <c r="B2500" s="8">
        <v>2014</v>
      </c>
      <c r="C2500" s="8" t="s">
        <v>10</v>
      </c>
      <c r="D2500" s="8" t="s">
        <v>33</v>
      </c>
      <c r="E2500" s="8" t="s">
        <v>40</v>
      </c>
      <c r="F2500" s="15">
        <v>3292.7090721</v>
      </c>
      <c r="G2500" s="15">
        <v>160.61383081984721</v>
      </c>
      <c r="H2500" s="26">
        <v>0.81296564265534355</v>
      </c>
      <c r="J2500" s="46" t="e">
        <f>+IF(A2500=#REF!,"si","no")</f>
        <v>#REF!</v>
      </c>
      <c r="L2500" s="32"/>
    </row>
    <row r="2501" spans="1:12" x14ac:dyDescent="0.2">
      <c r="A2501" s="8" t="s">
        <v>19</v>
      </c>
      <c r="B2501" s="8">
        <v>2015</v>
      </c>
      <c r="C2501" s="8" t="s">
        <v>10</v>
      </c>
      <c r="D2501" s="8" t="s">
        <v>33</v>
      </c>
      <c r="E2501" s="8" t="s">
        <v>34</v>
      </c>
      <c r="F2501" s="15">
        <v>13.092277119999999</v>
      </c>
      <c r="G2501" s="15">
        <v>0.59928154427244917</v>
      </c>
      <c r="H2501" s="26">
        <v>2.8564704228642881E-3</v>
      </c>
      <c r="J2501" s="46" t="e">
        <f>+IF(A2501=#REF!,"si","no")</f>
        <v>#REF!</v>
      </c>
      <c r="L2501" s="32"/>
    </row>
    <row r="2502" spans="1:12" x14ac:dyDescent="0.2">
      <c r="A2502" s="8" t="s">
        <v>19</v>
      </c>
      <c r="B2502" s="8">
        <v>2015</v>
      </c>
      <c r="C2502" s="8" t="s">
        <v>10</v>
      </c>
      <c r="D2502" s="8" t="s">
        <v>33</v>
      </c>
      <c r="E2502" s="8" t="s">
        <v>35</v>
      </c>
      <c r="F2502" s="15">
        <v>3054.1959686800001</v>
      </c>
      <c r="G2502" s="15">
        <v>139.8017518148317</v>
      </c>
      <c r="H2502" s="26">
        <v>0.66636387010465026</v>
      </c>
      <c r="J2502" s="46" t="e">
        <f>+IF(A2502=#REF!,"si","no")</f>
        <v>#REF!</v>
      </c>
      <c r="L2502" s="32"/>
    </row>
    <row r="2503" spans="1:12" x14ac:dyDescent="0.2">
      <c r="A2503" s="8" t="s">
        <v>19</v>
      </c>
      <c r="B2503" s="8">
        <v>2015</v>
      </c>
      <c r="C2503" s="8" t="s">
        <v>10</v>
      </c>
      <c r="D2503" s="8" t="s">
        <v>33</v>
      </c>
      <c r="E2503" s="8" t="s">
        <v>36</v>
      </c>
      <c r="F2503" s="15"/>
      <c r="G2503" s="15"/>
      <c r="H2503" s="26"/>
      <c r="J2503" s="46" t="e">
        <f>+IF(A2503=#REF!,"si","no")</f>
        <v>#REF!</v>
      </c>
      <c r="L2503" s="32"/>
    </row>
    <row r="2504" spans="1:12" x14ac:dyDescent="0.2">
      <c r="A2504" s="8" t="s">
        <v>19</v>
      </c>
      <c r="B2504" s="8">
        <v>2015</v>
      </c>
      <c r="C2504" s="8" t="s">
        <v>10</v>
      </c>
      <c r="D2504" s="8" t="s">
        <v>33</v>
      </c>
      <c r="E2504" s="8" t="s">
        <v>42</v>
      </c>
      <c r="F2504" s="15">
        <v>1.8052716500000001</v>
      </c>
      <c r="G2504" s="15">
        <v>8.2633904883558748E-2</v>
      </c>
      <c r="H2504" s="26">
        <v>3.9387381020089584E-4</v>
      </c>
      <c r="J2504" s="46" t="e">
        <f>+IF(A2504=#REF!,"si","no")</f>
        <v>#REF!</v>
      </c>
      <c r="L2504" s="32"/>
    </row>
    <row r="2505" spans="1:12" x14ac:dyDescent="0.2">
      <c r="A2505" s="8" t="s">
        <v>19</v>
      </c>
      <c r="B2505" s="8">
        <v>2015</v>
      </c>
      <c r="C2505" s="8" t="s">
        <v>10</v>
      </c>
      <c r="D2505" s="8" t="s">
        <v>33</v>
      </c>
      <c r="E2505" s="8" t="s">
        <v>40</v>
      </c>
      <c r="F2505" s="15">
        <v>3069.09351745</v>
      </c>
      <c r="G2505" s="15">
        <v>140.48366726398768</v>
      </c>
      <c r="H2505" s="26">
        <v>0.6696142143377154</v>
      </c>
      <c r="J2505" s="46" t="e">
        <f>+IF(A2505=#REF!,"si","no")</f>
        <v>#REF!</v>
      </c>
      <c r="L2505" s="32"/>
    </row>
    <row r="2506" spans="1:12" x14ac:dyDescent="0.2">
      <c r="A2506" s="8" t="s">
        <v>19</v>
      </c>
      <c r="B2506" s="8">
        <v>2016</v>
      </c>
      <c r="C2506" s="8" t="s">
        <v>10</v>
      </c>
      <c r="D2506" s="8" t="s">
        <v>33</v>
      </c>
      <c r="E2506" s="8" t="s">
        <v>34</v>
      </c>
      <c r="F2506" s="15">
        <v>121.48542582999993</v>
      </c>
      <c r="G2506" s="15">
        <v>5.3213811753943618</v>
      </c>
      <c r="H2506" s="26">
        <v>2.4502615634154703E-2</v>
      </c>
      <c r="J2506" s="46" t="e">
        <f>+IF(A2506=#REF!,"si","no")</f>
        <v>#REF!</v>
      </c>
      <c r="L2506" s="32"/>
    </row>
    <row r="2507" spans="1:12" x14ac:dyDescent="0.2">
      <c r="A2507" s="8" t="s">
        <v>19</v>
      </c>
      <c r="B2507" s="8">
        <v>2016</v>
      </c>
      <c r="C2507" s="8" t="s">
        <v>10</v>
      </c>
      <c r="D2507" s="8" t="s">
        <v>33</v>
      </c>
      <c r="E2507" s="8" t="s">
        <v>35</v>
      </c>
      <c r="F2507" s="15">
        <v>4716.4679849599997</v>
      </c>
      <c r="G2507" s="15">
        <v>206.59370272642636</v>
      </c>
      <c r="H2507" s="26">
        <v>0.95127297284192347</v>
      </c>
      <c r="J2507" s="46" t="e">
        <f>+IF(A2507=#REF!,"si","no")</f>
        <v>#REF!</v>
      </c>
      <c r="L2507" s="32"/>
    </row>
    <row r="2508" spans="1:12" x14ac:dyDescent="0.2">
      <c r="A2508" s="8" t="s">
        <v>19</v>
      </c>
      <c r="B2508" s="8">
        <v>2016</v>
      </c>
      <c r="C2508" s="8" t="s">
        <v>10</v>
      </c>
      <c r="D2508" s="8" t="s">
        <v>33</v>
      </c>
      <c r="E2508" s="8" t="s">
        <v>36</v>
      </c>
      <c r="F2508" s="15"/>
      <c r="G2508" s="15"/>
      <c r="H2508" s="26"/>
      <c r="J2508" s="46" t="e">
        <f>+IF(A2508=#REF!,"si","no")</f>
        <v>#REF!</v>
      </c>
      <c r="L2508" s="32"/>
    </row>
    <row r="2509" spans="1:12" x14ac:dyDescent="0.2">
      <c r="A2509" s="8" t="s">
        <v>19</v>
      </c>
      <c r="B2509" s="8">
        <v>2016</v>
      </c>
      <c r="C2509" s="8" t="s">
        <v>10</v>
      </c>
      <c r="D2509" s="8" t="s">
        <v>33</v>
      </c>
      <c r="E2509" s="8" t="s">
        <v>42</v>
      </c>
      <c r="F2509" s="15"/>
      <c r="G2509" s="15"/>
      <c r="H2509" s="26"/>
      <c r="J2509" s="46" t="e">
        <f>+IF(A2509=#REF!,"si","no")</f>
        <v>#REF!</v>
      </c>
      <c r="L2509" s="32"/>
    </row>
    <row r="2510" spans="1:12" x14ac:dyDescent="0.2">
      <c r="A2510" s="8" t="s">
        <v>19</v>
      </c>
      <c r="B2510" s="8">
        <v>2016</v>
      </c>
      <c r="C2510" s="8" t="s">
        <v>10</v>
      </c>
      <c r="D2510" s="8" t="s">
        <v>33</v>
      </c>
      <c r="E2510" s="8" t="s">
        <v>40</v>
      </c>
      <c r="F2510" s="15">
        <v>4837.9534107899999</v>
      </c>
      <c r="G2510" s="15">
        <v>211.91508390182074</v>
      </c>
      <c r="H2510" s="26">
        <v>0.97577558847607826</v>
      </c>
      <c r="J2510" s="46" t="e">
        <f>+IF(A2510=#REF!,"si","no")</f>
        <v>#REF!</v>
      </c>
      <c r="L2510" s="32"/>
    </row>
    <row r="2511" spans="1:12" x14ac:dyDescent="0.2">
      <c r="A2511" s="8" t="s">
        <v>19</v>
      </c>
      <c r="B2511" s="8">
        <v>2017</v>
      </c>
      <c r="C2511" s="8" t="s">
        <v>10</v>
      </c>
      <c r="D2511" s="8" t="s">
        <v>33</v>
      </c>
      <c r="E2511" s="8" t="s">
        <v>34</v>
      </c>
      <c r="F2511" s="15">
        <v>220.20843943999958</v>
      </c>
      <c r="G2511" s="15">
        <v>9.3762174597643355</v>
      </c>
      <c r="H2511" s="26">
        <v>4.052609325851627E-2</v>
      </c>
      <c r="J2511" s="46" t="e">
        <f>+IF(A2511=#REF!,"si","no")</f>
        <v>#REF!</v>
      </c>
      <c r="L2511" s="32"/>
    </row>
    <row r="2512" spans="1:12" x14ac:dyDescent="0.2">
      <c r="A2512" s="8" t="s">
        <v>19</v>
      </c>
      <c r="B2512" s="8">
        <v>2017</v>
      </c>
      <c r="C2512" s="8" t="s">
        <v>10</v>
      </c>
      <c r="D2512" s="8" t="s">
        <v>33</v>
      </c>
      <c r="E2512" s="8" t="s">
        <v>35</v>
      </c>
      <c r="F2512" s="15">
        <v>6181.2578200100015</v>
      </c>
      <c r="G2512" s="15">
        <v>263.19071895096084</v>
      </c>
      <c r="H2512" s="26">
        <v>1.1375687121969404</v>
      </c>
      <c r="J2512" s="46" t="e">
        <f>+IF(A2512=#REF!,"si","no")</f>
        <v>#REF!</v>
      </c>
      <c r="L2512" s="32"/>
    </row>
    <row r="2513" spans="1:12" x14ac:dyDescent="0.2">
      <c r="A2513" s="8" t="s">
        <v>19</v>
      </c>
      <c r="B2513" s="8">
        <v>2017</v>
      </c>
      <c r="C2513" s="8" t="s">
        <v>10</v>
      </c>
      <c r="D2513" s="8" t="s">
        <v>33</v>
      </c>
      <c r="E2513" s="8" t="s">
        <v>36</v>
      </c>
      <c r="F2513" s="15"/>
      <c r="G2513" s="15"/>
      <c r="H2513" s="26"/>
      <c r="J2513" s="46" t="e">
        <f>+IF(A2513=#REF!,"si","no")</f>
        <v>#REF!</v>
      </c>
      <c r="L2513" s="32"/>
    </row>
    <row r="2514" spans="1:12" x14ac:dyDescent="0.2">
      <c r="A2514" s="8" t="s">
        <v>19</v>
      </c>
      <c r="B2514" s="8">
        <v>2017</v>
      </c>
      <c r="C2514" s="8" t="s">
        <v>10</v>
      </c>
      <c r="D2514" s="8" t="s">
        <v>33</v>
      </c>
      <c r="E2514" s="8" t="s">
        <v>42</v>
      </c>
      <c r="F2514" s="15"/>
      <c r="G2514" s="15"/>
      <c r="H2514" s="26"/>
      <c r="J2514" s="46" t="e">
        <f>+IF(A2514=#REF!,"si","no")</f>
        <v>#REF!</v>
      </c>
      <c r="L2514" s="32"/>
    </row>
    <row r="2515" spans="1:12" x14ac:dyDescent="0.2">
      <c r="A2515" s="8" t="s">
        <v>19</v>
      </c>
      <c r="B2515" s="8">
        <v>2017</v>
      </c>
      <c r="C2515" s="8" t="s">
        <v>10</v>
      </c>
      <c r="D2515" s="8" t="s">
        <v>33</v>
      </c>
      <c r="E2515" s="8" t="s">
        <v>40</v>
      </c>
      <c r="F2515" s="15">
        <v>6401.4662594500014</v>
      </c>
      <c r="G2515" s="15">
        <v>272.56693641072519</v>
      </c>
      <c r="H2515" s="26">
        <v>1.1780948054554568</v>
      </c>
      <c r="J2515" s="46" t="e">
        <f>+IF(A2515=#REF!,"si","no")</f>
        <v>#REF!</v>
      </c>
      <c r="L2515" s="32"/>
    </row>
    <row r="2516" spans="1:12" x14ac:dyDescent="0.2">
      <c r="A2516" s="8" t="s">
        <v>19</v>
      </c>
      <c r="B2516" s="8">
        <v>2018</v>
      </c>
      <c r="C2516" s="8" t="s">
        <v>10</v>
      </c>
      <c r="D2516" s="8" t="s">
        <v>33</v>
      </c>
      <c r="E2516" s="8" t="s">
        <v>34</v>
      </c>
      <c r="F2516" s="15"/>
      <c r="G2516" s="15"/>
      <c r="H2516" s="26"/>
      <c r="J2516" s="46" t="e">
        <f>+IF(A2516=#REF!,"si","no")</f>
        <v>#REF!</v>
      </c>
      <c r="L2516" s="32"/>
    </row>
    <row r="2517" spans="1:12" x14ac:dyDescent="0.2">
      <c r="A2517" s="8" t="s">
        <v>19</v>
      </c>
      <c r="B2517" s="8">
        <v>2018</v>
      </c>
      <c r="C2517" s="8" t="s">
        <v>10</v>
      </c>
      <c r="D2517" s="8" t="s">
        <v>33</v>
      </c>
      <c r="E2517" s="8" t="s">
        <v>35</v>
      </c>
      <c r="F2517" s="15">
        <v>5579.1479206100012</v>
      </c>
      <c r="G2517" s="15">
        <v>233.36834384499903</v>
      </c>
      <c r="H2517" s="26">
        <v>0.97139018063917504</v>
      </c>
      <c r="J2517" s="46" t="e">
        <f>+IF(A2517=#REF!,"si","no")</f>
        <v>#REF!</v>
      </c>
      <c r="L2517" s="32"/>
    </row>
    <row r="2518" spans="1:12" x14ac:dyDescent="0.2">
      <c r="A2518" s="8" t="s">
        <v>19</v>
      </c>
      <c r="B2518" s="8">
        <v>2018</v>
      </c>
      <c r="C2518" s="8" t="s">
        <v>10</v>
      </c>
      <c r="D2518" s="8" t="s">
        <v>33</v>
      </c>
      <c r="E2518" s="8" t="s">
        <v>36</v>
      </c>
      <c r="F2518" s="15"/>
      <c r="G2518" s="15"/>
      <c r="H2518" s="26"/>
      <c r="J2518" s="46" t="e">
        <f>+IF(A2518=#REF!,"si","no")</f>
        <v>#REF!</v>
      </c>
      <c r="L2518" s="32"/>
    </row>
    <row r="2519" spans="1:12" x14ac:dyDescent="0.2">
      <c r="A2519" s="8" t="s">
        <v>19</v>
      </c>
      <c r="B2519" s="8">
        <v>2018</v>
      </c>
      <c r="C2519" s="8" t="s">
        <v>10</v>
      </c>
      <c r="D2519" s="8" t="s">
        <v>33</v>
      </c>
      <c r="E2519" s="8" t="s">
        <v>42</v>
      </c>
      <c r="F2519" s="15"/>
      <c r="G2519" s="15"/>
      <c r="H2519" s="26"/>
      <c r="J2519" s="46" t="e">
        <f>+IF(A2519=#REF!,"si","no")</f>
        <v>#REF!</v>
      </c>
      <c r="L2519" s="32"/>
    </row>
    <row r="2520" spans="1:12" ht="14" customHeight="1" x14ac:dyDescent="0.2">
      <c r="A2520" s="8" t="s">
        <v>19</v>
      </c>
      <c r="B2520" s="8">
        <v>2018</v>
      </c>
      <c r="C2520" s="8" t="s">
        <v>10</v>
      </c>
      <c r="D2520" s="8" t="s">
        <v>33</v>
      </c>
      <c r="E2520" s="8" t="s">
        <v>40</v>
      </c>
      <c r="F2520" s="15">
        <v>5579.1479206100012</v>
      </c>
      <c r="G2520" s="15">
        <v>233.36834384499903</v>
      </c>
      <c r="H2520" s="26">
        <v>0.97139018063917504</v>
      </c>
      <c r="J2520" s="46" t="e">
        <f>+IF(A2520=#REF!,"si","no")</f>
        <v>#REF!</v>
      </c>
      <c r="L2520" s="32"/>
    </row>
    <row r="2521" spans="1:12" ht="14" customHeight="1" x14ac:dyDescent="0.2">
      <c r="A2521" s="8" t="s">
        <v>19</v>
      </c>
      <c r="B2521" s="8">
        <v>2019</v>
      </c>
      <c r="C2521" s="8" t="s">
        <v>10</v>
      </c>
      <c r="D2521" s="8" t="s">
        <v>33</v>
      </c>
      <c r="E2521" s="8" t="s">
        <v>34</v>
      </c>
      <c r="F2521" s="15"/>
      <c r="G2521" s="15"/>
      <c r="H2521" s="26"/>
      <c r="J2521" s="46" t="e">
        <f>+IF(A2521=#REF!,"si","no")</f>
        <v>#REF!</v>
      </c>
      <c r="L2521" s="32"/>
    </row>
    <row r="2522" spans="1:12" ht="14" customHeight="1" x14ac:dyDescent="0.2">
      <c r="A2522" s="8" t="s">
        <v>19</v>
      </c>
      <c r="B2522" s="8">
        <v>2019</v>
      </c>
      <c r="C2522" s="8" t="s">
        <v>10</v>
      </c>
      <c r="D2522" s="8" t="s">
        <v>33</v>
      </c>
      <c r="E2522" s="8" t="s">
        <v>35</v>
      </c>
      <c r="F2522" s="15">
        <v>4164.1299999999992</v>
      </c>
      <c r="G2522" s="15">
        <v>169.45946830541189</v>
      </c>
      <c r="H2522" s="26">
        <v>0.67526227089648716</v>
      </c>
      <c r="J2522" s="46" t="e">
        <f>+IF(A2522=#REF!,"si","no")</f>
        <v>#REF!</v>
      </c>
      <c r="L2522" s="32"/>
    </row>
    <row r="2523" spans="1:12" ht="14" customHeight="1" x14ac:dyDescent="0.2">
      <c r="A2523" s="8" t="s">
        <v>19</v>
      </c>
      <c r="B2523" s="8">
        <v>2019</v>
      </c>
      <c r="C2523" s="8" t="s">
        <v>10</v>
      </c>
      <c r="D2523" s="8" t="s">
        <v>33</v>
      </c>
      <c r="E2523" s="8" t="s">
        <v>36</v>
      </c>
      <c r="F2523" s="15"/>
      <c r="G2523" s="15"/>
      <c r="H2523" s="26"/>
      <c r="J2523" s="46" t="e">
        <f>+IF(A2523=#REF!,"si","no")</f>
        <v>#REF!</v>
      </c>
      <c r="L2523" s="32"/>
    </row>
    <row r="2524" spans="1:12" ht="14" customHeight="1" x14ac:dyDescent="0.2">
      <c r="A2524" s="8" t="s">
        <v>19</v>
      </c>
      <c r="B2524" s="8">
        <v>2019</v>
      </c>
      <c r="C2524" s="8" t="s">
        <v>10</v>
      </c>
      <c r="D2524" s="8" t="s">
        <v>33</v>
      </c>
      <c r="E2524" s="8" t="s">
        <v>42</v>
      </c>
      <c r="F2524" s="15"/>
      <c r="G2524" s="15"/>
      <c r="H2524" s="26"/>
      <c r="J2524" s="46" t="e">
        <f>+IF(A2524=#REF!,"si","no")</f>
        <v>#REF!</v>
      </c>
      <c r="L2524" s="32"/>
    </row>
    <row r="2525" spans="1:12" ht="14" customHeight="1" x14ac:dyDescent="0.2">
      <c r="A2525" s="8" t="s">
        <v>19</v>
      </c>
      <c r="B2525" s="8">
        <v>2019</v>
      </c>
      <c r="C2525" s="8" t="s">
        <v>10</v>
      </c>
      <c r="D2525" s="8" t="s">
        <v>33</v>
      </c>
      <c r="E2525" s="8" t="s">
        <v>40</v>
      </c>
      <c r="F2525" s="15">
        <v>4164.1299999999992</v>
      </c>
      <c r="G2525" s="15">
        <v>169.45946830541189</v>
      </c>
      <c r="H2525" s="26">
        <v>0.67526227089648716</v>
      </c>
      <c r="J2525" s="46" t="e">
        <f>+IF(A2525=#REF!,"si","no")</f>
        <v>#REF!</v>
      </c>
      <c r="L2525" s="32"/>
    </row>
    <row r="2526" spans="1:12" ht="14.5" customHeight="1" x14ac:dyDescent="0.2">
      <c r="A2526" s="8" t="s">
        <v>19</v>
      </c>
      <c r="B2526" s="8">
        <v>2020</v>
      </c>
      <c r="C2526" s="8" t="s">
        <v>10</v>
      </c>
      <c r="D2526" s="8" t="s">
        <v>33</v>
      </c>
      <c r="E2526" s="8" t="s">
        <v>34</v>
      </c>
      <c r="F2526" s="15"/>
      <c r="G2526" s="15"/>
      <c r="H2526" s="26"/>
      <c r="J2526" s="46" t="e">
        <f>+IF(A2526=#REF!,"si","no")</f>
        <v>#REF!</v>
      </c>
      <c r="L2526" s="32"/>
    </row>
    <row r="2527" spans="1:12" ht="14.5" customHeight="1" x14ac:dyDescent="0.2">
      <c r="A2527" s="8" t="s">
        <v>19</v>
      </c>
      <c r="B2527" s="8">
        <v>2020</v>
      </c>
      <c r="C2527" s="8" t="s">
        <v>10</v>
      </c>
      <c r="D2527" s="8" t="s">
        <v>33</v>
      </c>
      <c r="E2527" s="8" t="s">
        <v>35</v>
      </c>
      <c r="F2527" s="15">
        <v>2069.64</v>
      </c>
      <c r="G2527" s="15">
        <v>83.400025243357902</v>
      </c>
      <c r="H2527" s="26">
        <v>0.35000849942654821</v>
      </c>
      <c r="J2527" s="46" t="e">
        <f>+IF(A2527=#REF!,"si","no")</f>
        <v>#REF!</v>
      </c>
      <c r="L2527" s="32"/>
    </row>
    <row r="2528" spans="1:12" ht="14.5" customHeight="1" x14ac:dyDescent="0.2">
      <c r="A2528" s="8" t="s">
        <v>19</v>
      </c>
      <c r="B2528" s="8">
        <v>2020</v>
      </c>
      <c r="C2528" s="8" t="s">
        <v>10</v>
      </c>
      <c r="D2528" s="8" t="s">
        <v>33</v>
      </c>
      <c r="E2528" s="8" t="s">
        <v>36</v>
      </c>
      <c r="F2528" s="15"/>
      <c r="G2528" s="15"/>
      <c r="H2528" s="26"/>
      <c r="J2528" s="46" t="e">
        <f>+IF(A2528=#REF!,"si","no")</f>
        <v>#REF!</v>
      </c>
      <c r="L2528" s="32"/>
    </row>
    <row r="2529" spans="1:13" ht="14.5" customHeight="1" x14ac:dyDescent="0.2">
      <c r="A2529" s="8" t="s">
        <v>19</v>
      </c>
      <c r="B2529" s="8">
        <v>2020</v>
      </c>
      <c r="C2529" s="8" t="s">
        <v>10</v>
      </c>
      <c r="D2529" s="8" t="s">
        <v>33</v>
      </c>
      <c r="E2529" s="8" t="s">
        <v>42</v>
      </c>
      <c r="F2529" s="15"/>
      <c r="G2529" s="15"/>
      <c r="H2529" s="26"/>
      <c r="J2529" s="46" t="e">
        <f>+IF(A2529=#REF!,"si","no")</f>
        <v>#REF!</v>
      </c>
      <c r="L2529" s="32"/>
    </row>
    <row r="2530" spans="1:13" ht="14.5" customHeight="1" x14ac:dyDescent="0.2">
      <c r="A2530" s="8" t="s">
        <v>19</v>
      </c>
      <c r="B2530" s="8">
        <v>2020</v>
      </c>
      <c r="C2530" s="8" t="s">
        <v>10</v>
      </c>
      <c r="D2530" s="8" t="s">
        <v>33</v>
      </c>
      <c r="E2530" s="8" t="s">
        <v>40</v>
      </c>
      <c r="F2530" s="15">
        <v>2069.64</v>
      </c>
      <c r="G2530" s="15">
        <v>83.400025243357902</v>
      </c>
      <c r="H2530" s="26">
        <v>0.35000849942654821</v>
      </c>
      <c r="J2530" s="46" t="e">
        <f>+IF(A2530=#REF!,"si","no")</f>
        <v>#REF!</v>
      </c>
      <c r="L2530" s="32"/>
    </row>
    <row r="2531" spans="1:13" ht="14.5" customHeight="1" x14ac:dyDescent="0.2">
      <c r="A2531" s="8" t="s">
        <v>19</v>
      </c>
      <c r="B2531" s="8">
        <v>2021</v>
      </c>
      <c r="C2531" s="8" t="s">
        <v>10</v>
      </c>
      <c r="D2531" s="8" t="s">
        <v>33</v>
      </c>
      <c r="E2531" s="8" t="s">
        <v>34</v>
      </c>
      <c r="F2531" s="15"/>
      <c r="G2531" s="15"/>
      <c r="H2531" s="26"/>
      <c r="J2531" s="46" t="e">
        <f>+IF(A2531=#REF!,"si","no")</f>
        <v>#REF!</v>
      </c>
      <c r="L2531" s="32"/>
    </row>
    <row r="2532" spans="1:13" ht="14.5" customHeight="1" x14ac:dyDescent="0.2">
      <c r="A2532" s="8" t="s">
        <v>19</v>
      </c>
      <c r="B2532" s="8">
        <v>2021</v>
      </c>
      <c r="C2532" s="8" t="s">
        <v>10</v>
      </c>
      <c r="D2532" s="8" t="s">
        <v>33</v>
      </c>
      <c r="E2532" s="8" t="s">
        <v>35</v>
      </c>
      <c r="F2532" s="15">
        <v>1694.8</v>
      </c>
      <c r="G2532" s="15">
        <v>70.392079666998228</v>
      </c>
      <c r="H2532" s="26">
        <v>0.24708511940397426</v>
      </c>
      <c r="J2532" s="46" t="e">
        <f>+IF(A2532=#REF!,"si","no")</f>
        <v>#REF!</v>
      </c>
      <c r="L2532" s="32"/>
    </row>
    <row r="2533" spans="1:13" ht="14.5" customHeight="1" x14ac:dyDescent="0.2">
      <c r="A2533" s="8" t="s">
        <v>19</v>
      </c>
      <c r="B2533" s="8">
        <v>2021</v>
      </c>
      <c r="C2533" s="8" t="s">
        <v>10</v>
      </c>
      <c r="D2533" s="8" t="s">
        <v>33</v>
      </c>
      <c r="E2533" s="8" t="s">
        <v>36</v>
      </c>
      <c r="F2533" s="15"/>
      <c r="G2533" s="15"/>
      <c r="H2533" s="26"/>
      <c r="J2533" s="46" t="e">
        <f>+IF(A2533=#REF!,"si","no")</f>
        <v>#REF!</v>
      </c>
      <c r="L2533" s="32"/>
    </row>
    <row r="2534" spans="1:13" ht="14.5" customHeight="1" x14ac:dyDescent="0.2">
      <c r="A2534" s="8" t="s">
        <v>19</v>
      </c>
      <c r="B2534" s="8">
        <v>2021</v>
      </c>
      <c r="C2534" s="8" t="s">
        <v>10</v>
      </c>
      <c r="D2534" s="8" t="s">
        <v>33</v>
      </c>
      <c r="E2534" s="8" t="s">
        <v>42</v>
      </c>
      <c r="F2534" s="15"/>
      <c r="G2534" s="15"/>
      <c r="H2534" s="26"/>
      <c r="J2534" s="46" t="e">
        <f>+IF(A2534=#REF!,"si","no")</f>
        <v>#REF!</v>
      </c>
      <c r="L2534" s="32"/>
    </row>
    <row r="2535" spans="1:13" ht="14.5" customHeight="1" x14ac:dyDescent="0.2">
      <c r="A2535" s="8" t="s">
        <v>19</v>
      </c>
      <c r="B2535" s="8">
        <v>2021</v>
      </c>
      <c r="C2535" s="8" t="s">
        <v>10</v>
      </c>
      <c r="D2535" s="8" t="s">
        <v>33</v>
      </c>
      <c r="E2535" s="8" t="s">
        <v>40</v>
      </c>
      <c r="F2535" s="15">
        <v>1694.8</v>
      </c>
      <c r="G2535" s="15">
        <v>70.392079666998228</v>
      </c>
      <c r="H2535" s="26">
        <v>0.24708511940397426</v>
      </c>
      <c r="J2535" s="46" t="e">
        <f>+IF(A2535=#REF!,"si","no")</f>
        <v>#REF!</v>
      </c>
      <c r="L2535" s="32"/>
    </row>
    <row r="2536" spans="1:13" ht="14.5" customHeight="1" x14ac:dyDescent="0.2">
      <c r="A2536" s="8" t="s">
        <v>19</v>
      </c>
      <c r="B2536" s="8">
        <v>2008</v>
      </c>
      <c r="C2536" s="8" t="s">
        <v>10</v>
      </c>
      <c r="D2536" s="8" t="s">
        <v>37</v>
      </c>
      <c r="E2536" s="8" t="s">
        <v>40</v>
      </c>
      <c r="F2536" s="15">
        <v>28.392030999999999</v>
      </c>
      <c r="G2536" s="15">
        <v>1.5024757536719426</v>
      </c>
      <c r="H2536" s="26">
        <v>1.0823402970276376E-2</v>
      </c>
      <c r="J2536" s="46" t="e">
        <f>+IF(A2536=#REF!,"si","no")</f>
        <v>#REF!</v>
      </c>
      <c r="L2536" s="32"/>
    </row>
    <row r="2537" spans="1:13" ht="14.5" customHeight="1" x14ac:dyDescent="0.2">
      <c r="A2537" s="8" t="s">
        <v>19</v>
      </c>
      <c r="B2537" s="8">
        <v>2009</v>
      </c>
      <c r="C2537" s="8" t="s">
        <v>10</v>
      </c>
      <c r="D2537" s="8" t="s">
        <v>37</v>
      </c>
      <c r="E2537" s="8" t="s">
        <v>40</v>
      </c>
      <c r="F2537" s="15">
        <v>0</v>
      </c>
      <c r="G2537" s="15">
        <v>0</v>
      </c>
      <c r="H2537" s="26">
        <v>0</v>
      </c>
      <c r="J2537" s="46" t="e">
        <f>+IF(A2537=#REF!,"si","no")</f>
        <v>#REF!</v>
      </c>
      <c r="L2537" s="32"/>
    </row>
    <row r="2538" spans="1:13" ht="14.5" customHeight="1" x14ac:dyDescent="0.2">
      <c r="A2538" s="8" t="s">
        <v>19</v>
      </c>
      <c r="B2538" s="8">
        <v>2010</v>
      </c>
      <c r="C2538" s="8" t="s">
        <v>10</v>
      </c>
      <c r="D2538" s="8" t="s">
        <v>37</v>
      </c>
      <c r="E2538" s="8" t="s">
        <v>40</v>
      </c>
      <c r="F2538" s="15">
        <v>0</v>
      </c>
      <c r="G2538" s="15">
        <v>0</v>
      </c>
      <c r="H2538" s="26">
        <v>0</v>
      </c>
      <c r="J2538" s="46" t="e">
        <f>+IF(A2538=#REF!,"si","no")</f>
        <v>#REF!</v>
      </c>
      <c r="L2538" s="32"/>
    </row>
    <row r="2539" spans="1:13" ht="14.5" customHeight="1" x14ac:dyDescent="0.2">
      <c r="A2539" s="8" t="s">
        <v>19</v>
      </c>
      <c r="B2539" s="8">
        <v>2011</v>
      </c>
      <c r="C2539" s="8" t="s">
        <v>10</v>
      </c>
      <c r="D2539" s="8" t="s">
        <v>37</v>
      </c>
      <c r="E2539" s="8" t="s">
        <v>40</v>
      </c>
      <c r="F2539" s="15">
        <v>0</v>
      </c>
      <c r="G2539" s="15">
        <v>0</v>
      </c>
      <c r="H2539" s="26">
        <v>0</v>
      </c>
      <c r="J2539" s="46" t="e">
        <f>+IF(A2539=#REF!,"si","no")</f>
        <v>#REF!</v>
      </c>
      <c r="K2539" s="46" t="e">
        <f>+IF(F2539=#REF!,"si","no")</f>
        <v>#REF!</v>
      </c>
      <c r="L2539" s="46" t="e">
        <f>+IF(G2539=#REF!,"si","no")</f>
        <v>#REF!</v>
      </c>
      <c r="M2539" s="46" t="e">
        <f>+IF(H2539=#REF!,"si","no")</f>
        <v>#REF!</v>
      </c>
    </row>
    <row r="2540" spans="1:13" ht="14.5" customHeight="1" x14ac:dyDescent="0.2">
      <c r="A2540" s="8" t="s">
        <v>19</v>
      </c>
      <c r="B2540" s="8">
        <v>2012</v>
      </c>
      <c r="C2540" s="8" t="s">
        <v>10</v>
      </c>
      <c r="D2540" s="8" t="s">
        <v>37</v>
      </c>
      <c r="E2540" s="8" t="s">
        <v>40</v>
      </c>
      <c r="F2540" s="15">
        <v>0</v>
      </c>
      <c r="G2540" s="15">
        <v>0</v>
      </c>
      <c r="H2540" s="26">
        <v>0</v>
      </c>
      <c r="J2540" s="46" t="e">
        <f>+IF(A2540=#REF!,"si","no")</f>
        <v>#REF!</v>
      </c>
      <c r="K2540" s="46" t="e">
        <f>+IF(F2540=#REF!,"si","no")</f>
        <v>#REF!</v>
      </c>
      <c r="L2540" s="46" t="e">
        <f>+IF(G2540=#REF!,"si","no")</f>
        <v>#REF!</v>
      </c>
      <c r="M2540" s="46" t="e">
        <f>+IF(H2540=#REF!,"si","no")</f>
        <v>#REF!</v>
      </c>
    </row>
    <row r="2541" spans="1:13" ht="14.5" customHeight="1" x14ac:dyDescent="0.2">
      <c r="A2541" s="8" t="s">
        <v>19</v>
      </c>
      <c r="B2541" s="8">
        <v>2013</v>
      </c>
      <c r="C2541" s="8" t="s">
        <v>10</v>
      </c>
      <c r="D2541" s="8" t="s">
        <v>37</v>
      </c>
      <c r="E2541" s="8" t="s">
        <v>40</v>
      </c>
      <c r="F2541" s="15">
        <v>0</v>
      </c>
      <c r="G2541" s="15">
        <v>0</v>
      </c>
      <c r="H2541" s="26">
        <v>0</v>
      </c>
      <c r="J2541" s="46" t="e">
        <f>+IF(A2541=#REF!,"si","no")</f>
        <v>#REF!</v>
      </c>
      <c r="K2541" s="46" t="e">
        <f>+IF(F2541=#REF!,"si","no")</f>
        <v>#REF!</v>
      </c>
      <c r="L2541" s="46" t="e">
        <f>+IF(G2541=#REF!,"si","no")</f>
        <v>#REF!</v>
      </c>
      <c r="M2541" s="46" t="e">
        <f>+IF(H2541=#REF!,"si","no")</f>
        <v>#REF!</v>
      </c>
    </row>
    <row r="2542" spans="1:13" ht="14.5" customHeight="1" x14ac:dyDescent="0.2">
      <c r="A2542" s="8" t="s">
        <v>19</v>
      </c>
      <c r="B2542" s="8">
        <v>2014</v>
      </c>
      <c r="C2542" s="8" t="s">
        <v>10</v>
      </c>
      <c r="D2542" s="8" t="s">
        <v>37</v>
      </c>
      <c r="E2542" s="8" t="s">
        <v>40</v>
      </c>
      <c r="F2542" s="15">
        <v>0</v>
      </c>
      <c r="G2542" s="15">
        <v>0</v>
      </c>
      <c r="H2542" s="26">
        <v>0</v>
      </c>
      <c r="J2542" s="46" t="e">
        <f>+IF(A2542=#REF!,"si","no")</f>
        <v>#REF!</v>
      </c>
      <c r="K2542" s="46" t="e">
        <f>+IF(F2542=#REF!,"si","no")</f>
        <v>#REF!</v>
      </c>
      <c r="L2542" s="46" t="e">
        <f>+IF(G2542=#REF!,"si","no")</f>
        <v>#REF!</v>
      </c>
      <c r="M2542" s="46" t="e">
        <f>+IF(H2542=#REF!,"si","no")</f>
        <v>#REF!</v>
      </c>
    </row>
    <row r="2543" spans="1:13" ht="14.5" customHeight="1" x14ac:dyDescent="0.2">
      <c r="A2543" s="8" t="s">
        <v>19</v>
      </c>
      <c r="B2543" s="8">
        <v>2015</v>
      </c>
      <c r="C2543" s="8" t="s">
        <v>10</v>
      </c>
      <c r="D2543" s="8" t="s">
        <v>37</v>
      </c>
      <c r="E2543" s="8" t="s">
        <v>40</v>
      </c>
      <c r="F2543" s="15">
        <v>0</v>
      </c>
      <c r="G2543" s="15">
        <v>0</v>
      </c>
      <c r="H2543" s="26">
        <v>0</v>
      </c>
      <c r="J2543" s="46" t="e">
        <f>+IF(A2543=#REF!,"si","no")</f>
        <v>#REF!</v>
      </c>
      <c r="K2543" s="46" t="e">
        <f>+IF(F2543=#REF!,"si","no")</f>
        <v>#REF!</v>
      </c>
      <c r="L2543" s="46" t="e">
        <f>+IF(G2543=#REF!,"si","no")</f>
        <v>#REF!</v>
      </c>
      <c r="M2543" s="46" t="e">
        <f>+IF(H2543=#REF!,"si","no")</f>
        <v>#REF!</v>
      </c>
    </row>
    <row r="2544" spans="1:13" ht="14.5" customHeight="1" x14ac:dyDescent="0.2">
      <c r="A2544" s="8" t="s">
        <v>19</v>
      </c>
      <c r="B2544" s="8">
        <v>2016</v>
      </c>
      <c r="C2544" s="8" t="s">
        <v>10</v>
      </c>
      <c r="D2544" s="8" t="s">
        <v>37</v>
      </c>
      <c r="E2544" s="8" t="s">
        <v>40</v>
      </c>
      <c r="F2544" s="15">
        <v>0</v>
      </c>
      <c r="G2544" s="15">
        <v>0</v>
      </c>
      <c r="H2544" s="26">
        <v>0</v>
      </c>
      <c r="J2544" s="46" t="e">
        <f>+IF(A2544=#REF!,"si","no")</f>
        <v>#REF!</v>
      </c>
      <c r="K2544" s="46" t="e">
        <f>+IF(F2544=#REF!,"si","no")</f>
        <v>#REF!</v>
      </c>
      <c r="L2544" s="46" t="e">
        <f>+IF(G2544=#REF!,"si","no")</f>
        <v>#REF!</v>
      </c>
      <c r="M2544" s="46" t="e">
        <f>+IF(H2544=#REF!,"si","no")</f>
        <v>#REF!</v>
      </c>
    </row>
    <row r="2545" spans="1:13" ht="14.5" customHeight="1" x14ac:dyDescent="0.2">
      <c r="A2545" s="8" t="s">
        <v>19</v>
      </c>
      <c r="B2545" s="8">
        <v>2017</v>
      </c>
      <c r="C2545" s="8" t="s">
        <v>10</v>
      </c>
      <c r="D2545" s="8" t="s">
        <v>37</v>
      </c>
      <c r="E2545" s="8" t="s">
        <v>40</v>
      </c>
      <c r="F2545" s="15">
        <v>0</v>
      </c>
      <c r="G2545" s="15">
        <v>0</v>
      </c>
      <c r="H2545" s="26">
        <v>0</v>
      </c>
      <c r="J2545" s="46" t="e">
        <f>+IF(A2545=#REF!,"si","no")</f>
        <v>#REF!</v>
      </c>
      <c r="K2545" s="46" t="e">
        <f>+IF(F2545=#REF!,"si","no")</f>
        <v>#REF!</v>
      </c>
      <c r="L2545" s="46" t="e">
        <f>+IF(G2545=#REF!,"si","no")</f>
        <v>#REF!</v>
      </c>
      <c r="M2545" s="46" t="e">
        <f>+IF(H2545=#REF!,"si","no")</f>
        <v>#REF!</v>
      </c>
    </row>
    <row r="2546" spans="1:13" ht="14.5" customHeight="1" x14ac:dyDescent="0.2">
      <c r="A2546" s="8" t="s">
        <v>19</v>
      </c>
      <c r="B2546" s="8">
        <v>2018</v>
      </c>
      <c r="C2546" s="8" t="s">
        <v>10</v>
      </c>
      <c r="D2546" s="8" t="s">
        <v>37</v>
      </c>
      <c r="E2546" s="8" t="s">
        <v>40</v>
      </c>
      <c r="F2546" s="15">
        <v>31.932928380000003</v>
      </c>
      <c r="G2546" s="15">
        <v>1.3357119610742967</v>
      </c>
      <c r="H2546" s="26">
        <v>5.5598692683513787E-3</v>
      </c>
      <c r="J2546" s="46" t="e">
        <f>+IF(A2546=#REF!,"si","no")</f>
        <v>#REF!</v>
      </c>
      <c r="K2546" s="46" t="e">
        <f>+IF(F2546=#REF!,"si","no")</f>
        <v>#REF!</v>
      </c>
      <c r="L2546" s="46" t="e">
        <f>+IF(G2546=#REF!,"si","no")</f>
        <v>#REF!</v>
      </c>
      <c r="M2546" s="46" t="e">
        <f>+IF(H2546=#REF!,"si","no")</f>
        <v>#REF!</v>
      </c>
    </row>
    <row r="2547" spans="1:13" ht="14.5" customHeight="1" x14ac:dyDescent="0.2">
      <c r="A2547" s="8" t="s">
        <v>19</v>
      </c>
      <c r="B2547" s="8">
        <v>2019</v>
      </c>
      <c r="C2547" s="8" t="s">
        <v>10</v>
      </c>
      <c r="D2547" s="8" t="s">
        <v>37</v>
      </c>
      <c r="E2547" s="8" t="s">
        <v>40</v>
      </c>
      <c r="F2547" s="15">
        <v>1.47</v>
      </c>
      <c r="G2547" s="15"/>
      <c r="H2547" s="26"/>
      <c r="J2547" s="46" t="e">
        <f>+IF(A2547=#REF!,"si","no")</f>
        <v>#REF!</v>
      </c>
      <c r="K2547" s="46" t="e">
        <f>+IF(F2547=#REF!,"si","no")</f>
        <v>#REF!</v>
      </c>
      <c r="L2547" s="46" t="e">
        <f>+IF(G2547=#REF!,"si","no")</f>
        <v>#REF!</v>
      </c>
      <c r="M2547" s="46" t="e">
        <f>+IF(H2547=#REF!,"si","no")</f>
        <v>#REF!</v>
      </c>
    </row>
    <row r="2548" spans="1:13" ht="14.5" customHeight="1" x14ac:dyDescent="0.2">
      <c r="A2548" s="8" t="s">
        <v>19</v>
      </c>
      <c r="B2548" s="8">
        <v>2020</v>
      </c>
      <c r="C2548" s="8" t="s">
        <v>10</v>
      </c>
      <c r="D2548" s="8" t="s">
        <v>37</v>
      </c>
      <c r="E2548" s="8" t="s">
        <v>40</v>
      </c>
      <c r="F2548" s="15">
        <v>20</v>
      </c>
      <c r="G2548" s="15"/>
      <c r="H2548" s="26"/>
      <c r="J2548" s="46" t="e">
        <f>+IF(A2548=#REF!,"si","no")</f>
        <v>#REF!</v>
      </c>
      <c r="K2548" s="46" t="e">
        <f>+IF(F2548=#REF!,"si","no")</f>
        <v>#REF!</v>
      </c>
      <c r="L2548" s="46" t="e">
        <f>+IF(G2548=#REF!,"si","no")</f>
        <v>#REF!</v>
      </c>
      <c r="M2548" s="46" t="e">
        <f>+IF(H2548=#REF!,"si","no")</f>
        <v>#REF!</v>
      </c>
    </row>
    <row r="2549" spans="1:13" ht="14.5" customHeight="1" x14ac:dyDescent="0.2">
      <c r="A2549" s="8" t="s">
        <v>19</v>
      </c>
      <c r="B2549" s="8">
        <v>2021</v>
      </c>
      <c r="C2549" s="8" t="s">
        <v>10</v>
      </c>
      <c r="D2549" s="8" t="s">
        <v>37</v>
      </c>
      <c r="E2549" s="8" t="s">
        <v>40</v>
      </c>
      <c r="F2549" s="15">
        <v>0</v>
      </c>
      <c r="G2549" s="15"/>
      <c r="H2549" s="26"/>
      <c r="J2549" s="46" t="e">
        <f>+IF(A2549=#REF!,"si","no")</f>
        <v>#REF!</v>
      </c>
      <c r="K2549" s="46" t="e">
        <f>+IF(F2549=#REF!,"si","no")</f>
        <v>#REF!</v>
      </c>
      <c r="L2549" s="46" t="e">
        <f>+IF(G2549=#REF!,"si","no")</f>
        <v>#REF!</v>
      </c>
      <c r="M2549" s="46" t="e">
        <f>+IF(H2549=#REF!,"si","no")</f>
        <v>#REF!</v>
      </c>
    </row>
    <row r="2550" spans="1:13" ht="14.5" customHeight="1" x14ac:dyDescent="0.2">
      <c r="A2550" s="8" t="s">
        <v>39</v>
      </c>
      <c r="B2550" s="8">
        <v>2008</v>
      </c>
      <c r="C2550" s="8" t="s">
        <v>10</v>
      </c>
      <c r="D2550" s="8" t="s">
        <v>41</v>
      </c>
      <c r="E2550" s="8" t="s">
        <v>40</v>
      </c>
      <c r="F2550" s="15">
        <v>0</v>
      </c>
      <c r="G2550" s="15">
        <v>11762.782402782172</v>
      </c>
      <c r="H2550" s="26">
        <v>1.0597221543316975</v>
      </c>
      <c r="J2550" s="46" t="e">
        <f>+IF(A2550=#REF!,"si","no")</f>
        <v>#REF!</v>
      </c>
      <c r="K2550" s="46" t="e">
        <f>+IF(F2550=#REF!,"si","no")</f>
        <v>#REF!</v>
      </c>
      <c r="L2550" s="46" t="e">
        <f>+IF(G2550=#REF!,"si","no")</f>
        <v>#REF!</v>
      </c>
      <c r="M2550" s="46" t="e">
        <f>+IF(H2550=#REF!,"si","no")</f>
        <v>#REF!</v>
      </c>
    </row>
    <row r="2551" spans="1:13" ht="14.5" customHeight="1" x14ac:dyDescent="0.2">
      <c r="A2551" s="8" t="s">
        <v>39</v>
      </c>
      <c r="B2551" s="8">
        <v>2009</v>
      </c>
      <c r="C2551" s="8" t="s">
        <v>10</v>
      </c>
      <c r="D2551" s="8" t="s">
        <v>41</v>
      </c>
      <c r="E2551" s="8" t="s">
        <v>40</v>
      </c>
      <c r="F2551" s="15">
        <v>0</v>
      </c>
      <c r="G2551" s="15">
        <v>12249.054101876492</v>
      </c>
      <c r="H2551" s="26">
        <v>1.3609349164757643</v>
      </c>
      <c r="J2551" s="46" t="e">
        <f>+IF(A2551=#REF!,"si","no")</f>
        <v>#REF!</v>
      </c>
      <c r="K2551" s="46" t="e">
        <f>+IF(F2551=#REF!,"si","no")</f>
        <v>#REF!</v>
      </c>
      <c r="L2551" s="46" t="e">
        <f>+IF(G2551=#REF!,"si","no")</f>
        <v>#REF!</v>
      </c>
      <c r="M2551" s="46" t="e">
        <f>+IF(H2551=#REF!,"si","no")</f>
        <v>#REF!</v>
      </c>
    </row>
    <row r="2552" spans="1:13" ht="14.5" customHeight="1" x14ac:dyDescent="0.2">
      <c r="A2552" s="8" t="s">
        <v>39</v>
      </c>
      <c r="B2552" s="8">
        <v>2010</v>
      </c>
      <c r="C2552" s="8" t="s">
        <v>10</v>
      </c>
      <c r="D2552" s="8" t="s">
        <v>41</v>
      </c>
      <c r="E2552" s="8" t="s">
        <v>40</v>
      </c>
      <c r="F2552" s="15">
        <v>0</v>
      </c>
      <c r="G2552" s="15">
        <v>16183.37570249998</v>
      </c>
      <c r="H2552" s="26">
        <v>1.5299079744803761</v>
      </c>
      <c r="J2552" s="46" t="e">
        <f>+IF(A2552=#REF!,"si","no")</f>
        <v>#REF!</v>
      </c>
      <c r="K2552" s="46" t="e">
        <f>+IF(F2552=#REF!,"si","no")</f>
        <v>#REF!</v>
      </c>
      <c r="L2552" s="46" t="e">
        <f>+IF(G2552=#REF!,"si","no")</f>
        <v>#REF!</v>
      </c>
      <c r="M2552" s="46" t="e">
        <f>+IF(H2552=#REF!,"si","no")</f>
        <v>#REF!</v>
      </c>
    </row>
    <row r="2553" spans="1:13" ht="14.5" customHeight="1" x14ac:dyDescent="0.2">
      <c r="A2553" s="8" t="s">
        <v>39</v>
      </c>
      <c r="B2553" s="8">
        <v>2011</v>
      </c>
      <c r="C2553" s="8" t="s">
        <v>10</v>
      </c>
      <c r="D2553" s="8" t="s">
        <v>41</v>
      </c>
      <c r="E2553" s="8" t="s">
        <v>40</v>
      </c>
      <c r="F2553" s="15">
        <v>0</v>
      </c>
      <c r="G2553" s="15">
        <v>15169.819398399304</v>
      </c>
      <c r="H2553" s="26">
        <v>1.285047314283432</v>
      </c>
      <c r="J2553" s="46" t="e">
        <f>+IF(A2553=#REF!,"si","no")</f>
        <v>#REF!</v>
      </c>
    </row>
    <row r="2554" spans="1:13" ht="14.5" customHeight="1" x14ac:dyDescent="0.2">
      <c r="A2554" s="8" t="s">
        <v>39</v>
      </c>
      <c r="B2554" s="8">
        <v>2012</v>
      </c>
      <c r="C2554" s="8" t="s">
        <v>10</v>
      </c>
      <c r="D2554" s="8" t="s">
        <v>41</v>
      </c>
      <c r="E2554" s="8" t="s">
        <v>40</v>
      </c>
      <c r="F2554" s="15">
        <v>0</v>
      </c>
      <c r="G2554" s="15">
        <v>13562.423950994389</v>
      </c>
      <c r="H2554" s="26">
        <v>1.1291727670518368</v>
      </c>
      <c r="J2554" s="46" t="e">
        <f>+IF(A2554=#REF!,"si","no")</f>
        <v>#REF!</v>
      </c>
    </row>
    <row r="2555" spans="1:13" ht="14.5" customHeight="1" x14ac:dyDescent="0.2">
      <c r="A2555" s="8" t="s">
        <v>39</v>
      </c>
      <c r="B2555" s="8">
        <v>2013</v>
      </c>
      <c r="C2555" s="8" t="s">
        <v>10</v>
      </c>
      <c r="D2555" s="8" t="s">
        <v>41</v>
      </c>
      <c r="E2555" s="8" t="s">
        <v>40</v>
      </c>
      <c r="F2555" s="15">
        <v>0</v>
      </c>
      <c r="G2555" s="15">
        <v>14406.118568331924</v>
      </c>
      <c r="H2555" s="26">
        <v>1.1303846630381986</v>
      </c>
      <c r="J2555" s="46" t="e">
        <f>+IF(A2555=#REF!,"si","no")</f>
        <v>#REF!</v>
      </c>
    </row>
    <row r="2556" spans="1:13" ht="14.5" customHeight="1" x14ac:dyDescent="0.2">
      <c r="A2556" s="8" t="s">
        <v>39</v>
      </c>
      <c r="B2556" s="8">
        <v>2014</v>
      </c>
      <c r="C2556" s="8" t="s">
        <v>10</v>
      </c>
      <c r="D2556" s="8" t="s">
        <v>41</v>
      </c>
      <c r="E2556" s="8" t="s">
        <v>40</v>
      </c>
      <c r="F2556" s="15">
        <v>0</v>
      </c>
      <c r="G2556" s="15">
        <v>18505.112971610684</v>
      </c>
      <c r="H2556" s="26">
        <v>1.4068519187917161</v>
      </c>
      <c r="J2556" s="46" t="e">
        <f>+IF(A2556=#REF!,"si","no")</f>
        <v>#REF!</v>
      </c>
    </row>
    <row r="2557" spans="1:13" ht="14.5" customHeight="1" x14ac:dyDescent="0.2">
      <c r="A2557" s="8" t="s">
        <v>39</v>
      </c>
      <c r="B2557" s="8">
        <v>2015</v>
      </c>
      <c r="C2557" s="8" t="s">
        <v>10</v>
      </c>
      <c r="D2557" s="8" t="s">
        <v>41</v>
      </c>
      <c r="E2557" s="8" t="s">
        <v>40</v>
      </c>
      <c r="F2557" s="15">
        <v>0</v>
      </c>
      <c r="G2557" s="15">
        <v>14546.203052013148</v>
      </c>
      <c r="H2557" s="26">
        <v>1.2412812126208637</v>
      </c>
      <c r="J2557" s="46" t="e">
        <f>+IF(A2557=#REF!,"si","no")</f>
        <v>#REF!</v>
      </c>
    </row>
    <row r="2558" spans="1:13" ht="14.5" customHeight="1" x14ac:dyDescent="0.2">
      <c r="A2558" s="8" t="s">
        <v>39</v>
      </c>
      <c r="B2558" s="8">
        <v>2016</v>
      </c>
      <c r="C2558" s="8" t="s">
        <v>10</v>
      </c>
      <c r="D2558" s="8" t="s">
        <v>41</v>
      </c>
      <c r="E2558" s="8" t="s">
        <v>40</v>
      </c>
      <c r="F2558" s="15">
        <v>0</v>
      </c>
      <c r="G2558" s="15">
        <v>19345.796293871321</v>
      </c>
      <c r="H2558" s="26">
        <v>1.7937803240294485</v>
      </c>
      <c r="J2558" s="46" t="e">
        <f>+IF(A2558=#REF!,"si","no")</f>
        <v>#REF!</v>
      </c>
    </row>
    <row r="2559" spans="1:13" ht="14.5" customHeight="1" x14ac:dyDescent="0.2">
      <c r="A2559" s="8" t="s">
        <v>39</v>
      </c>
      <c r="B2559" s="8">
        <v>2017</v>
      </c>
      <c r="C2559" s="8" t="s">
        <v>10</v>
      </c>
      <c r="D2559" s="8" t="s">
        <v>41</v>
      </c>
      <c r="E2559" s="8" t="s">
        <v>40</v>
      </c>
      <c r="F2559" s="15">
        <v>0</v>
      </c>
      <c r="G2559" s="15">
        <v>9466.9277431761893</v>
      </c>
      <c r="H2559" s="26">
        <v>0.81688062756518975</v>
      </c>
      <c r="J2559" s="46" t="e">
        <f>+IF(A2559=#REF!,"si","no")</f>
        <v>#REF!</v>
      </c>
    </row>
    <row r="2560" spans="1:13" ht="14.5" customHeight="1" x14ac:dyDescent="0.2">
      <c r="A2560" s="8" t="s">
        <v>39</v>
      </c>
      <c r="B2560" s="8">
        <v>2018</v>
      </c>
      <c r="C2560" s="8" t="s">
        <v>10</v>
      </c>
      <c r="D2560" s="8" t="s">
        <v>41</v>
      </c>
      <c r="E2560" s="8" t="s">
        <v>40</v>
      </c>
      <c r="F2560" s="15">
        <v>0</v>
      </c>
      <c r="G2560" s="15">
        <v>8608.1143715868347</v>
      </c>
      <c r="H2560" s="26">
        <v>0.70419106121526343</v>
      </c>
      <c r="J2560" s="46" t="e">
        <f>+IF(A2560=#REF!,"si","no")</f>
        <v>#REF!</v>
      </c>
    </row>
    <row r="2561" spans="1:10" ht="14.5" customHeight="1" x14ac:dyDescent="0.2">
      <c r="A2561" s="8" t="s">
        <v>39</v>
      </c>
      <c r="B2561" s="8">
        <v>2019</v>
      </c>
      <c r="C2561" s="8" t="s">
        <v>10</v>
      </c>
      <c r="D2561" s="8" t="s">
        <v>41</v>
      </c>
      <c r="E2561" s="8" t="s">
        <v>40</v>
      </c>
      <c r="F2561" s="15">
        <v>0</v>
      </c>
      <c r="G2561" s="15">
        <v>8824.8685998705605</v>
      </c>
      <c r="H2561" s="26">
        <v>0.69521485870015076</v>
      </c>
      <c r="J2561" s="46" t="e">
        <f>+IF(A2561=#REF!,"si","no")</f>
        <v>#REF!</v>
      </c>
    </row>
    <row r="2562" spans="1:10" ht="14.5" customHeight="1" x14ac:dyDescent="0.2">
      <c r="A2562" s="8" t="s">
        <v>39</v>
      </c>
      <c r="B2562" s="8">
        <v>2020</v>
      </c>
      <c r="C2562" s="8" t="s">
        <v>10</v>
      </c>
      <c r="D2562" s="8" t="s">
        <v>41</v>
      </c>
      <c r="E2562" s="8" t="s">
        <v>40</v>
      </c>
      <c r="F2562" s="15">
        <v>0</v>
      </c>
      <c r="G2562" s="15">
        <v>5556.4177355555785</v>
      </c>
      <c r="H2562" s="26">
        <v>0.51739805616167001</v>
      </c>
      <c r="J2562" s="46" t="e">
        <f>+IF(A2562=#REF!,"si","no")</f>
        <v>#REF!</v>
      </c>
    </row>
    <row r="2563" spans="1:10" ht="14.5" customHeight="1" x14ac:dyDescent="0.2">
      <c r="A2563" s="8" t="s">
        <v>39</v>
      </c>
      <c r="B2563" s="8">
        <v>2008</v>
      </c>
      <c r="C2563" s="8" t="s">
        <v>10</v>
      </c>
      <c r="D2563" s="8" t="s">
        <v>25</v>
      </c>
      <c r="E2563" s="8" t="s">
        <v>26</v>
      </c>
      <c r="F2563" s="15">
        <v>23540.847515018158</v>
      </c>
      <c r="G2563" s="15">
        <v>2109.8272436098614</v>
      </c>
      <c r="H2563" s="26">
        <v>0.19007668384115681</v>
      </c>
      <c r="J2563" s="46" t="e">
        <f>+IF(A2563=#REF!,"si","no")</f>
        <v>#REF!</v>
      </c>
    </row>
    <row r="2564" spans="1:10" ht="14.5" customHeight="1" x14ac:dyDescent="0.2">
      <c r="A2564" s="8" t="s">
        <v>39</v>
      </c>
      <c r="B2564" s="8">
        <v>2008</v>
      </c>
      <c r="C2564" s="8" t="s">
        <v>10</v>
      </c>
      <c r="D2564" s="8" t="s">
        <v>25</v>
      </c>
      <c r="E2564" s="8" t="s">
        <v>27</v>
      </c>
      <c r="F2564" s="15">
        <v>2665.0485179602174</v>
      </c>
      <c r="G2564" s="15">
        <v>238.85257169043834</v>
      </c>
      <c r="H2564" s="26">
        <v>2.151849393895014E-2</v>
      </c>
      <c r="J2564" s="46" t="e">
        <f>+IF(A2564=#REF!,"si","no")</f>
        <v>#REF!</v>
      </c>
    </row>
    <row r="2565" spans="1:10" ht="14.5" customHeight="1" x14ac:dyDescent="0.2">
      <c r="A2565" s="8" t="s">
        <v>39</v>
      </c>
      <c r="B2565" s="8">
        <v>2008</v>
      </c>
      <c r="C2565" s="8" t="s">
        <v>10</v>
      </c>
      <c r="D2565" s="8" t="s">
        <v>25</v>
      </c>
      <c r="E2565" s="8" t="s">
        <v>28</v>
      </c>
      <c r="F2565" s="15">
        <v>5120.6475484644507</v>
      </c>
      <c r="G2565" s="15">
        <v>458.93342182272795</v>
      </c>
      <c r="H2565" s="26">
        <v>4.1345822596681528E-2</v>
      </c>
      <c r="J2565" s="46" t="e">
        <f>+IF(A2565=#REF!,"si","no")</f>
        <v>#REF!</v>
      </c>
    </row>
    <row r="2566" spans="1:10" ht="14.5" customHeight="1" x14ac:dyDescent="0.2">
      <c r="A2566" s="8" t="s">
        <v>39</v>
      </c>
      <c r="B2566" s="8">
        <v>2008</v>
      </c>
      <c r="C2566" s="8" t="s">
        <v>10</v>
      </c>
      <c r="D2566" s="8" t="s">
        <v>25</v>
      </c>
      <c r="E2566" s="8" t="s">
        <v>40</v>
      </c>
      <c r="F2566" s="15">
        <v>0</v>
      </c>
      <c r="G2566" s="15">
        <v>2807.6132371230278</v>
      </c>
      <c r="H2566" s="26">
        <v>0.25294100037678846</v>
      </c>
      <c r="J2566" s="46" t="e">
        <f>+IF(A2566=#REF!,"si","no")</f>
        <v>#REF!</v>
      </c>
    </row>
    <row r="2567" spans="1:10" ht="14.5" customHeight="1" x14ac:dyDescent="0.2">
      <c r="A2567" s="8" t="s">
        <v>39</v>
      </c>
      <c r="B2567" s="8">
        <v>2009</v>
      </c>
      <c r="C2567" s="8" t="s">
        <v>10</v>
      </c>
      <c r="D2567" s="8" t="s">
        <v>25</v>
      </c>
      <c r="E2567" s="8" t="s">
        <v>26</v>
      </c>
      <c r="F2567" s="15">
        <v>29529.098006228676</v>
      </c>
      <c r="G2567" s="15">
        <v>2186.1354561094322</v>
      </c>
      <c r="H2567" s="26">
        <v>0.24289125099947215</v>
      </c>
      <c r="J2567" s="46" t="e">
        <f>+IF(A2567=#REF!,"si","no")</f>
        <v>#REF!</v>
      </c>
    </row>
    <row r="2568" spans="1:10" ht="14.5" customHeight="1" x14ac:dyDescent="0.2">
      <c r="A2568" s="8" t="s">
        <v>39</v>
      </c>
      <c r="B2568" s="8">
        <v>2009</v>
      </c>
      <c r="C2568" s="8" t="s">
        <v>10</v>
      </c>
      <c r="D2568" s="8" t="s">
        <v>25</v>
      </c>
      <c r="E2568" s="8" t="s">
        <v>27</v>
      </c>
      <c r="F2568" s="15">
        <v>3796.6412747378336</v>
      </c>
      <c r="G2568" s="15">
        <v>281.07773908577053</v>
      </c>
      <c r="H2568" s="26">
        <v>3.1229228492613836E-2</v>
      </c>
      <c r="J2568" s="46" t="e">
        <f>+IF(A2568=#REF!,"si","no")</f>
        <v>#REF!</v>
      </c>
    </row>
    <row r="2569" spans="1:10" ht="14.5" customHeight="1" x14ac:dyDescent="0.2">
      <c r="A2569" s="8" t="s">
        <v>39</v>
      </c>
      <c r="B2569" s="8">
        <v>2009</v>
      </c>
      <c r="C2569" s="8" t="s">
        <v>10</v>
      </c>
      <c r="D2569" s="8" t="s">
        <v>25</v>
      </c>
      <c r="E2569" s="8" t="s">
        <v>28</v>
      </c>
      <c r="F2569" s="15">
        <v>6332.9097283680576</v>
      </c>
      <c r="G2569" s="15">
        <v>468.84596659896198</v>
      </c>
      <c r="H2569" s="26">
        <v>5.2091275055729275E-2</v>
      </c>
      <c r="J2569" s="46" t="e">
        <f>+IF(A2569=#REF!,"si","no")</f>
        <v>#REF!</v>
      </c>
    </row>
    <row r="2570" spans="1:10" ht="14.5" customHeight="1" x14ac:dyDescent="0.2">
      <c r="A2570" s="8" t="s">
        <v>39</v>
      </c>
      <c r="B2570" s="8">
        <v>2009</v>
      </c>
      <c r="C2570" s="8" t="s">
        <v>10</v>
      </c>
      <c r="D2570" s="8" t="s">
        <v>25</v>
      </c>
      <c r="E2570" s="8" t="s">
        <v>40</v>
      </c>
      <c r="F2570" s="15">
        <v>0</v>
      </c>
      <c r="G2570" s="15">
        <v>2936.059161794165</v>
      </c>
      <c r="H2570" s="26">
        <v>0.32621175454781531</v>
      </c>
      <c r="J2570" s="46" t="e">
        <f>+IF(A2570=#REF!,"si","no")</f>
        <v>#REF!</v>
      </c>
    </row>
    <row r="2571" spans="1:10" ht="14.5" customHeight="1" x14ac:dyDescent="0.2">
      <c r="A2571" s="8" t="s">
        <v>39</v>
      </c>
      <c r="B2571" s="8">
        <v>2010</v>
      </c>
      <c r="C2571" s="8" t="s">
        <v>10</v>
      </c>
      <c r="D2571" s="8" t="s">
        <v>25</v>
      </c>
      <c r="E2571" s="8" t="s">
        <v>26</v>
      </c>
      <c r="F2571" s="15">
        <v>63409.074048474671</v>
      </c>
      <c r="G2571" s="15">
        <v>5018.8505030027527</v>
      </c>
      <c r="H2571" s="26">
        <v>0.47446092511357918</v>
      </c>
      <c r="J2571" s="46" t="e">
        <f>+IF(A2571=#REF!,"si","no")</f>
        <v>#REF!</v>
      </c>
    </row>
    <row r="2572" spans="1:10" ht="14.5" customHeight="1" x14ac:dyDescent="0.2">
      <c r="A2572" s="8" t="s">
        <v>39</v>
      </c>
      <c r="B2572" s="8">
        <v>2010</v>
      </c>
      <c r="C2572" s="8" t="s">
        <v>10</v>
      </c>
      <c r="D2572" s="8" t="s">
        <v>25</v>
      </c>
      <c r="E2572" s="8" t="s">
        <v>27</v>
      </c>
      <c r="F2572" s="15">
        <v>4007.3080469990314</v>
      </c>
      <c r="G2572" s="15">
        <v>317.17984072741513</v>
      </c>
      <c r="H2572" s="26">
        <v>2.9984842259969686E-2</v>
      </c>
      <c r="J2572" s="46" t="e">
        <f>+IF(A2572=#REF!,"si","no")</f>
        <v>#REF!</v>
      </c>
    </row>
    <row r="2573" spans="1:10" ht="14.5" customHeight="1" x14ac:dyDescent="0.2">
      <c r="A2573" s="8" t="s">
        <v>39</v>
      </c>
      <c r="B2573" s="8">
        <v>2010</v>
      </c>
      <c r="C2573" s="8" t="s">
        <v>10</v>
      </c>
      <c r="D2573" s="8" t="s">
        <v>25</v>
      </c>
      <c r="E2573" s="8" t="s">
        <v>28</v>
      </c>
      <c r="F2573" s="15">
        <v>6904.6018402762238</v>
      </c>
      <c r="G2573" s="15">
        <v>546.50166303662741</v>
      </c>
      <c r="H2573" s="26">
        <v>5.1663958602738536E-2</v>
      </c>
      <c r="J2573" s="46" t="e">
        <f>+IF(A2573=#REF!,"si","no")</f>
        <v>#REF!</v>
      </c>
    </row>
    <row r="2574" spans="1:10" ht="14.5" customHeight="1" x14ac:dyDescent="0.2">
      <c r="A2574" s="8" t="s">
        <v>39</v>
      </c>
      <c r="B2574" s="8">
        <v>2010</v>
      </c>
      <c r="C2574" s="8" t="s">
        <v>10</v>
      </c>
      <c r="D2574" s="8" t="s">
        <v>25</v>
      </c>
      <c r="E2574" s="8" t="s">
        <v>40</v>
      </c>
      <c r="F2574" s="15">
        <v>0</v>
      </c>
      <c r="G2574" s="15">
        <v>5882.5320067667953</v>
      </c>
      <c r="H2574" s="26">
        <v>0.55610972597628738</v>
      </c>
      <c r="J2574" s="46" t="e">
        <f>+IF(A2574=#REF!,"si","no")</f>
        <v>#REF!</v>
      </c>
    </row>
    <row r="2575" spans="1:10" ht="14.5" customHeight="1" x14ac:dyDescent="0.2">
      <c r="A2575" s="8" t="s">
        <v>39</v>
      </c>
      <c r="B2575" s="8">
        <v>2011</v>
      </c>
      <c r="C2575" s="8" t="s">
        <v>10</v>
      </c>
      <c r="D2575" s="8" t="s">
        <v>25</v>
      </c>
      <c r="E2575" s="8" t="s">
        <v>26</v>
      </c>
      <c r="F2575" s="15">
        <v>34377.222758257449</v>
      </c>
      <c r="G2575" s="15">
        <v>2763.4045914235576</v>
      </c>
      <c r="H2575" s="26">
        <v>0.23409017307497113</v>
      </c>
      <c r="J2575" s="46" t="e">
        <f>+IF(A2575=#REF!,"si","no")</f>
        <v>#REF!</v>
      </c>
    </row>
    <row r="2576" spans="1:10" ht="14.5" customHeight="1" x14ac:dyDescent="0.2">
      <c r="A2576" s="8" t="s">
        <v>39</v>
      </c>
      <c r="B2576" s="8">
        <v>2011</v>
      </c>
      <c r="C2576" s="8" t="s">
        <v>10</v>
      </c>
      <c r="D2576" s="8" t="s">
        <v>25</v>
      </c>
      <c r="E2576" s="8" t="s">
        <v>27</v>
      </c>
      <c r="F2576" s="15">
        <v>5158.4357306883976</v>
      </c>
      <c r="G2576" s="15">
        <v>414.65958675569925</v>
      </c>
      <c r="H2576" s="26">
        <v>3.5126139231328971E-2</v>
      </c>
      <c r="J2576" s="46" t="e">
        <f>+IF(A2576=#REF!,"si","no")</f>
        <v>#REF!</v>
      </c>
    </row>
    <row r="2577" spans="1:10" ht="14.5" customHeight="1" x14ac:dyDescent="0.2">
      <c r="A2577" s="8" t="s">
        <v>39</v>
      </c>
      <c r="B2577" s="8">
        <v>2011</v>
      </c>
      <c r="C2577" s="8" t="s">
        <v>10</v>
      </c>
      <c r="D2577" s="8" t="s">
        <v>25</v>
      </c>
      <c r="E2577" s="8" t="s">
        <v>28</v>
      </c>
      <c r="F2577" s="15">
        <v>7433.5390761254384</v>
      </c>
      <c r="G2577" s="15">
        <v>597.54320929131154</v>
      </c>
      <c r="H2577" s="26">
        <v>5.0618354517070065E-2</v>
      </c>
      <c r="J2577" s="46" t="e">
        <f>+IF(A2577=#REF!,"si","no")</f>
        <v>#REF!</v>
      </c>
    </row>
    <row r="2578" spans="1:10" ht="14.5" customHeight="1" x14ac:dyDescent="0.2">
      <c r="A2578" s="8" t="s">
        <v>39</v>
      </c>
      <c r="B2578" s="8">
        <v>2011</v>
      </c>
      <c r="C2578" s="8" t="s">
        <v>10</v>
      </c>
      <c r="D2578" s="8" t="s">
        <v>25</v>
      </c>
      <c r="E2578" s="8" t="s">
        <v>40</v>
      </c>
      <c r="F2578" s="15">
        <v>0</v>
      </c>
      <c r="G2578" s="15">
        <v>3775.6073874705685</v>
      </c>
      <c r="H2578" s="26">
        <v>0.31983466682337014</v>
      </c>
      <c r="J2578" s="46" t="e">
        <f>+IF(A2578=#REF!,"si","no")</f>
        <v>#REF!</v>
      </c>
    </row>
    <row r="2579" spans="1:10" ht="14.5" customHeight="1" x14ac:dyDescent="0.2">
      <c r="A2579" s="8" t="s">
        <v>39</v>
      </c>
      <c r="B2579" s="8">
        <v>2012</v>
      </c>
      <c r="C2579" s="8" t="s">
        <v>10</v>
      </c>
      <c r="D2579" s="8" t="s">
        <v>25</v>
      </c>
      <c r="E2579" s="8" t="s">
        <v>26</v>
      </c>
      <c r="F2579" s="15">
        <v>31019.855077581204</v>
      </c>
      <c r="G2579" s="15">
        <v>2358.3704662688929</v>
      </c>
      <c r="H2579" s="26">
        <v>0.19635189953894094</v>
      </c>
      <c r="J2579" s="46" t="e">
        <f>+IF(A2579=#REF!,"si","no")</f>
        <v>#REF!</v>
      </c>
    </row>
    <row r="2580" spans="1:10" ht="14.5" customHeight="1" x14ac:dyDescent="0.2">
      <c r="A2580" s="8" t="s">
        <v>39</v>
      </c>
      <c r="B2580" s="8">
        <v>2012</v>
      </c>
      <c r="C2580" s="8" t="s">
        <v>10</v>
      </c>
      <c r="D2580" s="8" t="s">
        <v>25</v>
      </c>
      <c r="E2580" s="8" t="s">
        <v>27</v>
      </c>
      <c r="F2580" s="15">
        <v>3723.8067902334114</v>
      </c>
      <c r="G2580" s="15">
        <v>283.1127332546788</v>
      </c>
      <c r="H2580" s="26">
        <v>2.3571242836230265E-2</v>
      </c>
      <c r="J2580" s="46" t="e">
        <f>+IF(A2580=#REF!,"si","no")</f>
        <v>#REF!</v>
      </c>
    </row>
    <row r="2581" spans="1:10" ht="14.5" customHeight="1" x14ac:dyDescent="0.2">
      <c r="A2581" s="8" t="s">
        <v>39</v>
      </c>
      <c r="B2581" s="8">
        <v>2012</v>
      </c>
      <c r="C2581" s="8" t="s">
        <v>10</v>
      </c>
      <c r="D2581" s="8" t="s">
        <v>25</v>
      </c>
      <c r="E2581" s="8" t="s">
        <v>28</v>
      </c>
      <c r="F2581" s="15">
        <v>8970.0737626905338</v>
      </c>
      <c r="G2581" s="15">
        <v>681.97472197321417</v>
      </c>
      <c r="H2581" s="26">
        <v>5.6779472950588647E-2</v>
      </c>
      <c r="J2581" s="46" t="e">
        <f>+IF(A2581=#REF!,"si","no")</f>
        <v>#REF!</v>
      </c>
    </row>
    <row r="2582" spans="1:10" ht="14.5" customHeight="1" x14ac:dyDescent="0.2">
      <c r="A2582" s="8" t="s">
        <v>39</v>
      </c>
      <c r="B2582" s="8">
        <v>2012</v>
      </c>
      <c r="C2582" s="8" t="s">
        <v>10</v>
      </c>
      <c r="D2582" s="8" t="s">
        <v>25</v>
      </c>
      <c r="E2582" s="8" t="s">
        <v>40</v>
      </c>
      <c r="F2582" s="15">
        <v>0</v>
      </c>
      <c r="G2582" s="15">
        <v>3323.4579214967862</v>
      </c>
      <c r="H2582" s="26">
        <v>0.27670261532575985</v>
      </c>
      <c r="J2582" s="46" t="e">
        <f>+IF(A2582=#REF!,"si","no")</f>
        <v>#REF!</v>
      </c>
    </row>
    <row r="2583" spans="1:10" ht="14.5" customHeight="1" x14ac:dyDescent="0.2">
      <c r="A2583" s="8" t="s">
        <v>39</v>
      </c>
      <c r="B2583" s="8">
        <v>2013</v>
      </c>
      <c r="C2583" s="8" t="s">
        <v>10</v>
      </c>
      <c r="D2583" s="8" t="s">
        <v>25</v>
      </c>
      <c r="E2583" s="8" t="s">
        <v>26</v>
      </c>
      <c r="F2583" s="15">
        <v>29576.554514277348</v>
      </c>
      <c r="G2583" s="15">
        <v>2317.004759011746</v>
      </c>
      <c r="H2583" s="26">
        <v>0.18180515670132097</v>
      </c>
      <c r="J2583" s="46" t="e">
        <f>+IF(A2583=#REF!,"si","no")</f>
        <v>#REF!</v>
      </c>
    </row>
    <row r="2584" spans="1:10" ht="14.5" customHeight="1" x14ac:dyDescent="0.2">
      <c r="A2584" s="8" t="s">
        <v>39</v>
      </c>
      <c r="B2584" s="8">
        <v>2013</v>
      </c>
      <c r="C2584" s="8" t="s">
        <v>10</v>
      </c>
      <c r="D2584" s="8" t="s">
        <v>25</v>
      </c>
      <c r="E2584" s="8" t="s">
        <v>27</v>
      </c>
      <c r="F2584" s="15">
        <v>2511.6353383846649</v>
      </c>
      <c r="G2584" s="15">
        <v>196.75959987598083</v>
      </c>
      <c r="H2584" s="26">
        <v>1.5438859048006195E-2</v>
      </c>
      <c r="J2584" s="46" t="e">
        <f>+IF(A2584=#REF!,"si","no")</f>
        <v>#REF!</v>
      </c>
    </row>
    <row r="2585" spans="1:10" ht="14.5" customHeight="1" x14ac:dyDescent="0.2">
      <c r="A2585" s="8" t="s">
        <v>39</v>
      </c>
      <c r="B2585" s="8">
        <v>2013</v>
      </c>
      <c r="C2585" s="8" t="s">
        <v>10</v>
      </c>
      <c r="D2585" s="8" t="s">
        <v>25</v>
      </c>
      <c r="E2585" s="8" t="s">
        <v>28</v>
      </c>
      <c r="F2585" s="15">
        <v>9259.9064035944393</v>
      </c>
      <c r="G2585" s="15">
        <v>725.41401652361731</v>
      </c>
      <c r="H2585" s="26">
        <v>5.6920042323807034E-2</v>
      </c>
      <c r="J2585" s="46" t="e">
        <f>+IF(A2585=#REF!,"si","no")</f>
        <v>#REF!</v>
      </c>
    </row>
    <row r="2586" spans="1:10" ht="14.5" customHeight="1" x14ac:dyDescent="0.2">
      <c r="A2586" s="8" t="s">
        <v>39</v>
      </c>
      <c r="B2586" s="8">
        <v>2013</v>
      </c>
      <c r="C2586" s="8" t="s">
        <v>10</v>
      </c>
      <c r="D2586" s="8" t="s">
        <v>25</v>
      </c>
      <c r="E2586" s="8" t="s">
        <v>40</v>
      </c>
      <c r="F2586" s="15">
        <v>0</v>
      </c>
      <c r="G2586" s="15">
        <v>3239.1783754113439</v>
      </c>
      <c r="H2586" s="26">
        <v>0.25416405807313419</v>
      </c>
      <c r="J2586" s="46" t="e">
        <f>+IF(A2586=#REF!,"si","no")</f>
        <v>#REF!</v>
      </c>
    </row>
    <row r="2587" spans="1:10" ht="14.5" customHeight="1" x14ac:dyDescent="0.2">
      <c r="A2587" s="8" t="s">
        <v>39</v>
      </c>
      <c r="B2587" s="8">
        <v>2014</v>
      </c>
      <c r="C2587" s="8" t="s">
        <v>10</v>
      </c>
      <c r="D2587" s="8" t="s">
        <v>25</v>
      </c>
      <c r="E2587" s="8" t="s">
        <v>26</v>
      </c>
      <c r="F2587" s="15">
        <v>31000.378446246807</v>
      </c>
      <c r="G2587" s="15">
        <v>2329.0735720559455</v>
      </c>
      <c r="H2587" s="26">
        <v>0.1770679070633516</v>
      </c>
      <c r="J2587" s="46" t="e">
        <f>+IF(A2587=#REF!,"si","no")</f>
        <v>#REF!</v>
      </c>
    </row>
    <row r="2588" spans="1:10" ht="14.5" customHeight="1" x14ac:dyDescent="0.2">
      <c r="A2588" s="8" t="s">
        <v>39</v>
      </c>
      <c r="B2588" s="8">
        <v>2014</v>
      </c>
      <c r="C2588" s="8" t="s">
        <v>10</v>
      </c>
      <c r="D2588" s="8" t="s">
        <v>25</v>
      </c>
      <c r="E2588" s="8" t="s">
        <v>27</v>
      </c>
      <c r="F2588" s="15">
        <v>4015.5420622794186</v>
      </c>
      <c r="G2588" s="15">
        <v>301.68963617495206</v>
      </c>
      <c r="H2588" s="26">
        <v>2.2935966085883525E-2</v>
      </c>
      <c r="J2588" s="46" t="e">
        <f>+IF(A2588=#REF!,"si","no")</f>
        <v>#REF!</v>
      </c>
    </row>
    <row r="2589" spans="1:10" ht="14.5" customHeight="1" x14ac:dyDescent="0.2">
      <c r="A2589" s="8" t="s">
        <v>39</v>
      </c>
      <c r="B2589" s="8">
        <v>2014</v>
      </c>
      <c r="C2589" s="8" t="s">
        <v>10</v>
      </c>
      <c r="D2589" s="8" t="s">
        <v>25</v>
      </c>
      <c r="E2589" s="8" t="s">
        <v>28</v>
      </c>
      <c r="F2589" s="15">
        <v>10544.188896287262</v>
      </c>
      <c r="G2589" s="15">
        <v>792.19006115332297</v>
      </c>
      <c r="H2589" s="26">
        <v>6.0226279585056407E-2</v>
      </c>
      <c r="J2589" s="46" t="e">
        <f>+IF(A2589=#REF!,"si","no")</f>
        <v>#REF!</v>
      </c>
    </row>
    <row r="2590" spans="1:10" ht="14.5" customHeight="1" x14ac:dyDescent="0.2">
      <c r="A2590" s="8" t="s">
        <v>39</v>
      </c>
      <c r="B2590" s="8">
        <v>2014</v>
      </c>
      <c r="C2590" s="8" t="s">
        <v>10</v>
      </c>
      <c r="D2590" s="8" t="s">
        <v>25</v>
      </c>
      <c r="E2590" s="8" t="s">
        <v>40</v>
      </c>
      <c r="F2590" s="15">
        <v>0</v>
      </c>
      <c r="G2590" s="15">
        <v>3422.9532693842202</v>
      </c>
      <c r="H2590" s="26">
        <v>0.26023015273429151</v>
      </c>
      <c r="J2590" s="46" t="e">
        <f>+IF(A2590=#REF!,"si","no")</f>
        <v>#REF!</v>
      </c>
    </row>
    <row r="2591" spans="1:10" ht="14.5" customHeight="1" x14ac:dyDescent="0.2">
      <c r="A2591" s="8" t="s">
        <v>39</v>
      </c>
      <c r="B2591" s="8">
        <v>2015</v>
      </c>
      <c r="C2591" s="8" t="s">
        <v>10</v>
      </c>
      <c r="D2591" s="8" t="s">
        <v>25</v>
      </c>
      <c r="E2591" s="8" t="s">
        <v>26</v>
      </c>
      <c r="F2591" s="15">
        <v>23762.75830068763</v>
      </c>
      <c r="G2591" s="15">
        <v>1497.1482581844068</v>
      </c>
      <c r="H2591" s="26">
        <v>0.12775718850804577</v>
      </c>
      <c r="J2591" s="46" t="e">
        <f>+IF(A2591=#REF!,"si","no")</f>
        <v>#REF!</v>
      </c>
    </row>
    <row r="2592" spans="1:10" ht="14.5" customHeight="1" x14ac:dyDescent="0.2">
      <c r="A2592" s="8" t="s">
        <v>39</v>
      </c>
      <c r="B2592" s="8">
        <v>2015</v>
      </c>
      <c r="C2592" s="8" t="s">
        <v>10</v>
      </c>
      <c r="D2592" s="8" t="s">
        <v>25</v>
      </c>
      <c r="E2592" s="8" t="s">
        <v>27</v>
      </c>
      <c r="F2592" s="15">
        <v>4028.9891392721629</v>
      </c>
      <c r="G2592" s="15">
        <v>253.84233580032927</v>
      </c>
      <c r="H2592" s="26">
        <v>2.1661303727857545E-2</v>
      </c>
      <c r="J2592" s="46" t="e">
        <f>+IF(A2592=#REF!,"si","no")</f>
        <v>#REF!</v>
      </c>
    </row>
    <row r="2593" spans="1:10" ht="14.5" customHeight="1" x14ac:dyDescent="0.2">
      <c r="A2593" s="8" t="s">
        <v>39</v>
      </c>
      <c r="B2593" s="8">
        <v>2015</v>
      </c>
      <c r="C2593" s="8" t="s">
        <v>10</v>
      </c>
      <c r="D2593" s="8" t="s">
        <v>25</v>
      </c>
      <c r="E2593" s="8" t="s">
        <v>28</v>
      </c>
      <c r="F2593" s="15">
        <v>8862.3972130285601</v>
      </c>
      <c r="G2593" s="15">
        <v>558.36626299565989</v>
      </c>
      <c r="H2593" s="26">
        <v>4.7647454771498704E-2</v>
      </c>
      <c r="J2593" s="46" t="e">
        <f>+IF(A2593=#REF!,"si","no")</f>
        <v>#REF!</v>
      </c>
    </row>
    <row r="2594" spans="1:10" ht="14.5" customHeight="1" x14ac:dyDescent="0.2">
      <c r="A2594" s="8" t="s">
        <v>39</v>
      </c>
      <c r="B2594" s="8">
        <v>2015</v>
      </c>
      <c r="C2594" s="8" t="s">
        <v>10</v>
      </c>
      <c r="D2594" s="8" t="s">
        <v>25</v>
      </c>
      <c r="E2594" s="8" t="s">
        <v>40</v>
      </c>
      <c r="F2594" s="15">
        <v>0</v>
      </c>
      <c r="G2594" s="15">
        <v>2309.3568569803961</v>
      </c>
      <c r="H2594" s="26">
        <v>0.19706594700740201</v>
      </c>
      <c r="J2594" s="46" t="e">
        <f>+IF(A2594=#REF!,"si","no")</f>
        <v>#REF!</v>
      </c>
    </row>
    <row r="2595" spans="1:10" ht="14.5" customHeight="1" x14ac:dyDescent="0.2">
      <c r="A2595" s="8" t="s">
        <v>39</v>
      </c>
      <c r="B2595" s="8">
        <v>2016</v>
      </c>
      <c r="C2595" s="8" t="s">
        <v>10</v>
      </c>
      <c r="D2595" s="8" t="s">
        <v>25</v>
      </c>
      <c r="E2595" s="8" t="s">
        <v>26</v>
      </c>
      <c r="F2595" s="15">
        <v>21447.551428582254</v>
      </c>
      <c r="G2595" s="15">
        <v>1149.2937909190473</v>
      </c>
      <c r="H2595" s="26">
        <v>0.10656478324094125</v>
      </c>
      <c r="J2595" s="46" t="e">
        <f>+IF(A2595=#REF!,"si","no")</f>
        <v>#REF!</v>
      </c>
    </row>
    <row r="2596" spans="1:10" ht="14.5" customHeight="1" x14ac:dyDescent="0.2">
      <c r="A2596" s="8" t="s">
        <v>39</v>
      </c>
      <c r="B2596" s="8">
        <v>2016</v>
      </c>
      <c r="C2596" s="8" t="s">
        <v>10</v>
      </c>
      <c r="D2596" s="8" t="s">
        <v>25</v>
      </c>
      <c r="E2596" s="8" t="s">
        <v>27</v>
      </c>
      <c r="F2596" s="15">
        <v>3473.4952780540007</v>
      </c>
      <c r="G2596" s="15">
        <v>186.13157633155421</v>
      </c>
      <c r="H2596" s="26">
        <v>1.7258486248503457E-2</v>
      </c>
      <c r="J2596" s="46" t="e">
        <f>+IF(A2596=#REF!,"si","no")</f>
        <v>#REF!</v>
      </c>
    </row>
    <row r="2597" spans="1:10" ht="14.5" customHeight="1" x14ac:dyDescent="0.2">
      <c r="A2597" s="8" t="s">
        <v>39</v>
      </c>
      <c r="B2597" s="8">
        <v>2016</v>
      </c>
      <c r="C2597" s="8" t="s">
        <v>10</v>
      </c>
      <c r="D2597" s="8" t="s">
        <v>25</v>
      </c>
      <c r="E2597" s="8" t="s">
        <v>28</v>
      </c>
      <c r="F2597" s="15">
        <v>7162.4304527156301</v>
      </c>
      <c r="G2597" s="15">
        <v>383.80776820171104</v>
      </c>
      <c r="H2597" s="26">
        <v>3.5587411980968112E-2</v>
      </c>
      <c r="J2597" s="46" t="e">
        <f>+IF(A2597=#REF!,"si","no")</f>
        <v>#REF!</v>
      </c>
    </row>
    <row r="2598" spans="1:10" ht="14.5" customHeight="1" x14ac:dyDescent="0.2">
      <c r="A2598" s="8" t="s">
        <v>39</v>
      </c>
      <c r="B2598" s="8">
        <v>2016</v>
      </c>
      <c r="C2598" s="8" t="s">
        <v>10</v>
      </c>
      <c r="D2598" s="8" t="s">
        <v>25</v>
      </c>
      <c r="E2598" s="8" t="s">
        <v>40</v>
      </c>
      <c r="F2598" s="15">
        <v>0</v>
      </c>
      <c r="G2598" s="15">
        <v>1719.2331354523126</v>
      </c>
      <c r="H2598" s="26">
        <v>0.15941068147041282</v>
      </c>
      <c r="J2598" s="46" t="e">
        <f>+IF(A2598=#REF!,"si","no")</f>
        <v>#REF!</v>
      </c>
    </row>
    <row r="2599" spans="1:10" ht="14.5" customHeight="1" x14ac:dyDescent="0.2">
      <c r="A2599" s="8" t="s">
        <v>39</v>
      </c>
      <c r="B2599" s="8">
        <v>2017</v>
      </c>
      <c r="C2599" s="8" t="s">
        <v>10</v>
      </c>
      <c r="D2599" s="8" t="s">
        <v>25</v>
      </c>
      <c r="E2599" s="8" t="s">
        <v>26</v>
      </c>
      <c r="F2599" s="15">
        <v>16023.450528917014</v>
      </c>
      <c r="G2599" s="15">
        <v>846.95779776798599</v>
      </c>
      <c r="H2599" s="26">
        <v>7.3082148309481107E-2</v>
      </c>
      <c r="J2599" s="46" t="e">
        <f>+IF(A2599=#REF!,"si","no")</f>
        <v>#REF!</v>
      </c>
    </row>
    <row r="2600" spans="1:10" ht="14.5" customHeight="1" x14ac:dyDescent="0.2">
      <c r="A2600" s="8" t="s">
        <v>39</v>
      </c>
      <c r="B2600" s="8">
        <v>2017</v>
      </c>
      <c r="C2600" s="8" t="s">
        <v>10</v>
      </c>
      <c r="D2600" s="8" t="s">
        <v>25</v>
      </c>
      <c r="E2600" s="8" t="s">
        <v>27</v>
      </c>
      <c r="F2600" s="15">
        <v>3179.0578778597337</v>
      </c>
      <c r="G2600" s="15">
        <v>168.03670684725037</v>
      </c>
      <c r="H2600" s="26">
        <v>1.4499522365353609E-2</v>
      </c>
      <c r="J2600" s="46" t="e">
        <f>+IF(A2600=#REF!,"si","no")</f>
        <v>#REF!</v>
      </c>
    </row>
    <row r="2601" spans="1:10" ht="14.5" customHeight="1" x14ac:dyDescent="0.2">
      <c r="A2601" s="8" t="s">
        <v>39</v>
      </c>
      <c r="B2601" s="8">
        <v>2017</v>
      </c>
      <c r="C2601" s="8" t="s">
        <v>10</v>
      </c>
      <c r="D2601" s="8" t="s">
        <v>25</v>
      </c>
      <c r="E2601" s="8" t="s">
        <v>28</v>
      </c>
      <c r="F2601" s="15">
        <v>5170.7091672547604</v>
      </c>
      <c r="G2601" s="15">
        <v>273.31019877981424</v>
      </c>
      <c r="H2601" s="26">
        <v>2.3583343272071521E-2</v>
      </c>
      <c r="J2601" s="46" t="e">
        <f>+IF(A2601=#REF!,"si","no")</f>
        <v>#REF!</v>
      </c>
    </row>
    <row r="2602" spans="1:10" ht="14.5" customHeight="1" x14ac:dyDescent="0.2">
      <c r="A2602" s="8" t="s">
        <v>39</v>
      </c>
      <c r="B2602" s="8">
        <v>2017</v>
      </c>
      <c r="C2602" s="8" t="s">
        <v>10</v>
      </c>
      <c r="D2602" s="8" t="s">
        <v>25</v>
      </c>
      <c r="E2602" s="8" t="s">
        <v>40</v>
      </c>
      <c r="F2602" s="15">
        <v>0</v>
      </c>
      <c r="G2602" s="15">
        <v>1288.3047033950506</v>
      </c>
      <c r="H2602" s="26">
        <v>0.11116501394690623</v>
      </c>
      <c r="J2602" s="46" t="e">
        <f>+IF(A2602=#REF!,"si","no")</f>
        <v>#REF!</v>
      </c>
    </row>
    <row r="2603" spans="1:10" ht="14.5" customHeight="1" x14ac:dyDescent="0.2">
      <c r="A2603" s="8" t="s">
        <v>39</v>
      </c>
      <c r="B2603" s="8">
        <v>2018</v>
      </c>
      <c r="C2603" s="8" t="s">
        <v>10</v>
      </c>
      <c r="D2603" s="8" t="s">
        <v>25</v>
      </c>
      <c r="E2603" s="8" t="s">
        <v>26</v>
      </c>
      <c r="F2603" s="15">
        <v>18321.427504124953</v>
      </c>
      <c r="G2603" s="15">
        <v>952.57175699149514</v>
      </c>
      <c r="H2603" s="26">
        <v>7.7925604549777136E-2</v>
      </c>
      <c r="J2603" s="46" t="e">
        <f>+IF(A2603=#REF!,"si","no")</f>
        <v>#REF!</v>
      </c>
    </row>
    <row r="2604" spans="1:10" ht="14.5" customHeight="1" x14ac:dyDescent="0.2">
      <c r="A2604" s="8" t="s">
        <v>39</v>
      </c>
      <c r="B2604" s="8">
        <v>2018</v>
      </c>
      <c r="C2604" s="8" t="s">
        <v>10</v>
      </c>
      <c r="D2604" s="8" t="s">
        <v>25</v>
      </c>
      <c r="E2604" s="8" t="s">
        <v>27</v>
      </c>
      <c r="F2604" s="15">
        <v>3299.319185419828</v>
      </c>
      <c r="G2604" s="15">
        <v>171.53894109089066</v>
      </c>
      <c r="H2604" s="26">
        <v>1.4032828068044021E-2</v>
      </c>
      <c r="J2604" s="46" t="e">
        <f>+IF(A2604=#REF!,"si","no")</f>
        <v>#REF!</v>
      </c>
    </row>
    <row r="2605" spans="1:10" ht="14.5" customHeight="1" x14ac:dyDescent="0.2">
      <c r="A2605" s="8" t="s">
        <v>39</v>
      </c>
      <c r="B2605" s="8">
        <v>2018</v>
      </c>
      <c r="C2605" s="8" t="s">
        <v>10</v>
      </c>
      <c r="D2605" s="8" t="s">
        <v>25</v>
      </c>
      <c r="E2605" s="8" t="s">
        <v>28</v>
      </c>
      <c r="F2605" s="15">
        <v>4324.6459790781228</v>
      </c>
      <c r="G2605" s="15">
        <v>224.84796109523481</v>
      </c>
      <c r="H2605" s="26">
        <v>1.8393798862427722E-2</v>
      </c>
      <c r="J2605" s="46" t="e">
        <f>+IF(A2605=#REF!,"si","no")</f>
        <v>#REF!</v>
      </c>
    </row>
    <row r="2606" spans="1:10" ht="14.5" customHeight="1" x14ac:dyDescent="0.2">
      <c r="A2606" s="8" t="s">
        <v>39</v>
      </c>
      <c r="B2606" s="8">
        <v>2018</v>
      </c>
      <c r="C2606" s="8" t="s">
        <v>10</v>
      </c>
      <c r="D2606" s="8" t="s">
        <v>25</v>
      </c>
      <c r="E2606" s="8" t="s">
        <v>40</v>
      </c>
      <c r="F2606" s="15">
        <v>0</v>
      </c>
      <c r="G2606" s="15">
        <v>1348.9586591776206</v>
      </c>
      <c r="H2606" s="26">
        <v>0.11035223148024888</v>
      </c>
      <c r="J2606" s="46" t="e">
        <f>+IF(A2606=#REF!,"si","no")</f>
        <v>#REF!</v>
      </c>
    </row>
    <row r="2607" spans="1:10" ht="14.5" customHeight="1" x14ac:dyDescent="0.2">
      <c r="A2607" s="8" t="s">
        <v>39</v>
      </c>
      <c r="B2607" s="8">
        <v>2019</v>
      </c>
      <c r="C2607" s="8" t="s">
        <v>10</v>
      </c>
      <c r="D2607" s="8" t="s">
        <v>25</v>
      </c>
      <c r="E2607" s="8" t="s">
        <v>26</v>
      </c>
      <c r="F2607" s="15">
        <v>16741.888514865142</v>
      </c>
      <c r="G2607" s="15">
        <v>869.66814404652848</v>
      </c>
      <c r="H2607" s="26">
        <v>6.8511639469419156E-2</v>
      </c>
      <c r="J2607" s="46" t="e">
        <f>+IF(A2607=#REF!,"si","no")</f>
        <v>#REF!</v>
      </c>
    </row>
    <row r="2608" spans="1:10" ht="14.5" customHeight="1" x14ac:dyDescent="0.2">
      <c r="A2608" s="8" t="s">
        <v>39</v>
      </c>
      <c r="B2608" s="8">
        <v>2019</v>
      </c>
      <c r="C2608" s="8" t="s">
        <v>10</v>
      </c>
      <c r="D2608" s="8" t="s">
        <v>25</v>
      </c>
      <c r="E2608" s="8" t="s">
        <v>27</v>
      </c>
      <c r="F2608" s="15">
        <v>1169.7377990260213</v>
      </c>
      <c r="G2608" s="15">
        <v>60.762780721946854</v>
      </c>
      <c r="H2608" s="26">
        <v>4.786834788050684E-3</v>
      </c>
      <c r="J2608" s="46" t="e">
        <f>+IF(A2608=#REF!,"si","no")</f>
        <v>#REF!</v>
      </c>
    </row>
    <row r="2609" spans="1:10" ht="14.5" customHeight="1" x14ac:dyDescent="0.2">
      <c r="A2609" s="8" t="s">
        <v>39</v>
      </c>
      <c r="B2609" s="8">
        <v>2019</v>
      </c>
      <c r="C2609" s="8" t="s">
        <v>10</v>
      </c>
      <c r="D2609" s="8" t="s">
        <v>25</v>
      </c>
      <c r="E2609" s="8" t="s">
        <v>28</v>
      </c>
      <c r="F2609" s="15">
        <v>4801.4199835851086</v>
      </c>
      <c r="G2609" s="15">
        <v>249.41284265540398</v>
      </c>
      <c r="H2609" s="26">
        <v>1.9648509459644858E-2</v>
      </c>
      <c r="J2609" s="46" t="e">
        <f>+IF(A2609=#REF!,"si","no")</f>
        <v>#REF!</v>
      </c>
    </row>
    <row r="2610" spans="1:10" ht="14.5" customHeight="1" x14ac:dyDescent="0.2">
      <c r="A2610" s="8" t="s">
        <v>39</v>
      </c>
      <c r="B2610" s="8">
        <v>2019</v>
      </c>
      <c r="C2610" s="8" t="s">
        <v>10</v>
      </c>
      <c r="D2610" s="8" t="s">
        <v>25</v>
      </c>
      <c r="E2610" s="8" t="s">
        <v>40</v>
      </c>
      <c r="F2610" s="15">
        <v>0</v>
      </c>
      <c r="G2610" s="15">
        <v>1179.8437674238792</v>
      </c>
      <c r="H2610" s="26">
        <v>9.2946983717114684E-2</v>
      </c>
      <c r="J2610" s="46" t="e">
        <f>+IF(A2610=#REF!,"si","no")</f>
        <v>#REF!</v>
      </c>
    </row>
    <row r="2611" spans="1:10" ht="14.5" customHeight="1" x14ac:dyDescent="0.2">
      <c r="A2611" s="8" t="s">
        <v>39</v>
      </c>
      <c r="B2611" s="8">
        <v>2020</v>
      </c>
      <c r="C2611" s="8" t="s">
        <v>10</v>
      </c>
      <c r="D2611" s="8" t="s">
        <v>25</v>
      </c>
      <c r="E2611" s="8" t="s">
        <v>26</v>
      </c>
      <c r="F2611" s="15">
        <v>11517.931367412752</v>
      </c>
      <c r="G2611" s="15">
        <v>536.17494145764999</v>
      </c>
      <c r="H2611" s="26">
        <v>4.9927108737271152E-2</v>
      </c>
      <c r="J2611" s="46" t="e">
        <f>+IF(A2611=#REF!,"si","no")</f>
        <v>#REF!</v>
      </c>
    </row>
    <row r="2612" spans="1:10" ht="14.5" customHeight="1" x14ac:dyDescent="0.2">
      <c r="A2612" s="8" t="s">
        <v>39</v>
      </c>
      <c r="B2612" s="8">
        <v>2020</v>
      </c>
      <c r="C2612" s="8" t="s">
        <v>10</v>
      </c>
      <c r="D2612" s="8" t="s">
        <v>25</v>
      </c>
      <c r="E2612" s="8" t="s">
        <v>27</v>
      </c>
      <c r="F2612" s="15">
        <v>0</v>
      </c>
      <c r="G2612" s="15">
        <v>0</v>
      </c>
      <c r="H2612" s="26">
        <v>0</v>
      </c>
      <c r="J2612" s="46" t="e">
        <f>+IF(A2612=#REF!,"si","no")</f>
        <v>#REF!</v>
      </c>
    </row>
    <row r="2613" spans="1:10" ht="14.5" customHeight="1" x14ac:dyDescent="0.2">
      <c r="A2613" s="8" t="s">
        <v>39</v>
      </c>
      <c r="B2613" s="8">
        <v>2020</v>
      </c>
      <c r="C2613" s="8" t="s">
        <v>10</v>
      </c>
      <c r="D2613" s="8" t="s">
        <v>25</v>
      </c>
      <c r="E2613" s="8" t="s">
        <v>28</v>
      </c>
      <c r="F2613" s="15">
        <v>1841.9793373933785</v>
      </c>
      <c r="G2613" s="15">
        <v>85.746574787495305</v>
      </c>
      <c r="H2613" s="26">
        <v>7.9844808704137727E-3</v>
      </c>
      <c r="J2613" s="46" t="e">
        <f>+IF(A2613=#REF!,"si","no")</f>
        <v>#REF!</v>
      </c>
    </row>
    <row r="2614" spans="1:10" ht="14.5" customHeight="1" x14ac:dyDescent="0.2">
      <c r="A2614" s="8" t="s">
        <v>39</v>
      </c>
      <c r="B2614" s="8">
        <v>2020</v>
      </c>
      <c r="C2614" s="8" t="s">
        <v>10</v>
      </c>
      <c r="D2614" s="8" t="s">
        <v>25</v>
      </c>
      <c r="E2614" s="8" t="s">
        <v>40</v>
      </c>
      <c r="F2614" s="15">
        <v>13359.910704806131</v>
      </c>
      <c r="G2614" s="15">
        <v>621.92151624514531</v>
      </c>
      <c r="H2614" s="26">
        <v>5.7911589607684923E-2</v>
      </c>
      <c r="J2614" s="46" t="e">
        <f>+IF(A2614=#REF!,"si","no")</f>
        <v>#REF!</v>
      </c>
    </row>
    <row r="2615" spans="1:10" ht="14.5" customHeight="1" x14ac:dyDescent="0.2">
      <c r="A2615" s="8" t="s">
        <v>39</v>
      </c>
      <c r="B2615" s="8">
        <v>2008</v>
      </c>
      <c r="C2615" s="8" t="s">
        <v>10</v>
      </c>
      <c r="D2615" s="8" t="s">
        <v>30</v>
      </c>
      <c r="E2615" s="8" t="s">
        <v>31</v>
      </c>
      <c r="F2615" s="15">
        <v>42680.895407011056</v>
      </c>
      <c r="G2615" s="15">
        <v>3825.2367869902268</v>
      </c>
      <c r="H2615" s="26">
        <v>0.34461983822631559</v>
      </c>
      <c r="J2615" s="46" t="e">
        <f>+IF(A2615=#REF!,"si","no")</f>
        <v>#REF!</v>
      </c>
    </row>
    <row r="2616" spans="1:10" ht="14.5" customHeight="1" x14ac:dyDescent="0.2">
      <c r="A2616" s="8" t="s">
        <v>39</v>
      </c>
      <c r="B2616" s="8">
        <v>2008</v>
      </c>
      <c r="C2616" s="8" t="s">
        <v>10</v>
      </c>
      <c r="D2616" s="8" t="s">
        <v>30</v>
      </c>
      <c r="E2616" s="8" t="s">
        <v>32</v>
      </c>
      <c r="F2616" s="15"/>
      <c r="G2616" s="15">
        <v>0</v>
      </c>
      <c r="H2616" s="26">
        <v>0</v>
      </c>
      <c r="J2616" s="46" t="e">
        <f>+IF(A2616=#REF!,"si","no")</f>
        <v>#REF!</v>
      </c>
    </row>
    <row r="2617" spans="1:10" ht="14.5" customHeight="1" x14ac:dyDescent="0.2">
      <c r="A2617" s="8" t="s">
        <v>39</v>
      </c>
      <c r="B2617" s="8">
        <v>2008</v>
      </c>
      <c r="C2617" s="8" t="s">
        <v>10</v>
      </c>
      <c r="D2617" s="8" t="s">
        <v>30</v>
      </c>
      <c r="E2617" s="8" t="s">
        <v>40</v>
      </c>
      <c r="F2617" s="15">
        <v>0</v>
      </c>
      <c r="G2617" s="15">
        <v>3825.2367869902268</v>
      </c>
      <c r="H2617" s="26">
        <v>0.34461983822631559</v>
      </c>
      <c r="J2617" s="46" t="e">
        <f>+IF(A2617=#REF!,"si","no")</f>
        <v>#REF!</v>
      </c>
    </row>
    <row r="2618" spans="1:10" ht="14.5" customHeight="1" x14ac:dyDescent="0.2">
      <c r="A2618" s="8" t="s">
        <v>39</v>
      </c>
      <c r="B2618" s="8">
        <v>2009</v>
      </c>
      <c r="C2618" s="8" t="s">
        <v>10</v>
      </c>
      <c r="D2618" s="8" t="s">
        <v>30</v>
      </c>
      <c r="E2618" s="8" t="s">
        <v>31</v>
      </c>
      <c r="F2618" s="15">
        <v>49900.778858770311</v>
      </c>
      <c r="G2618" s="15">
        <v>3694.3174467307817</v>
      </c>
      <c r="H2618" s="26">
        <v>0.41045827408267338</v>
      </c>
      <c r="J2618" s="46" t="e">
        <f>+IF(A2618=#REF!,"si","no")</f>
        <v>#REF!</v>
      </c>
    </row>
    <row r="2619" spans="1:10" ht="14.5" customHeight="1" x14ac:dyDescent="0.2">
      <c r="A2619" s="8" t="s">
        <v>39</v>
      </c>
      <c r="B2619" s="8">
        <v>2009</v>
      </c>
      <c r="C2619" s="8" t="s">
        <v>10</v>
      </c>
      <c r="D2619" s="8" t="s">
        <v>30</v>
      </c>
      <c r="E2619" s="8" t="s">
        <v>32</v>
      </c>
      <c r="F2619" s="15"/>
      <c r="G2619" s="15">
        <v>0</v>
      </c>
      <c r="H2619" s="26">
        <v>0</v>
      </c>
      <c r="J2619" s="46" t="e">
        <f>+IF(A2619=#REF!,"si","no")</f>
        <v>#REF!</v>
      </c>
    </row>
    <row r="2620" spans="1:10" ht="14.5" customHeight="1" x14ac:dyDescent="0.2">
      <c r="A2620" s="8" t="s">
        <v>39</v>
      </c>
      <c r="B2620" s="8">
        <v>2009</v>
      </c>
      <c r="C2620" s="8" t="s">
        <v>10</v>
      </c>
      <c r="D2620" s="8" t="s">
        <v>30</v>
      </c>
      <c r="E2620" s="8" t="s">
        <v>40</v>
      </c>
      <c r="F2620" s="15">
        <v>0</v>
      </c>
      <c r="G2620" s="15">
        <v>3694.3174467307817</v>
      </c>
      <c r="H2620" s="26">
        <v>0.41045827408267338</v>
      </c>
      <c r="J2620" s="46" t="e">
        <f>+IF(A2620=#REF!,"si","no")</f>
        <v>#REF!</v>
      </c>
    </row>
    <row r="2621" spans="1:10" ht="14.5" customHeight="1" x14ac:dyDescent="0.2">
      <c r="A2621" s="8" t="s">
        <v>39</v>
      </c>
      <c r="B2621" s="8">
        <v>2010</v>
      </c>
      <c r="C2621" s="8" t="s">
        <v>10</v>
      </c>
      <c r="D2621" s="8" t="s">
        <v>30</v>
      </c>
      <c r="E2621" s="8" t="s">
        <v>31</v>
      </c>
      <c r="F2621" s="15">
        <v>45522.637733192023</v>
      </c>
      <c r="G2621" s="15">
        <v>3603.1327805005035</v>
      </c>
      <c r="H2621" s="26">
        <v>0.34062495213207072</v>
      </c>
      <c r="J2621" s="46" t="e">
        <f>+IF(A2621=#REF!,"si","no")</f>
        <v>#REF!</v>
      </c>
    </row>
    <row r="2622" spans="1:10" ht="14.5" customHeight="1" x14ac:dyDescent="0.2">
      <c r="A2622" s="8" t="s">
        <v>39</v>
      </c>
      <c r="B2622" s="8">
        <v>2010</v>
      </c>
      <c r="C2622" s="8" t="s">
        <v>10</v>
      </c>
      <c r="D2622" s="8" t="s">
        <v>30</v>
      </c>
      <c r="E2622" s="8" t="s">
        <v>32</v>
      </c>
      <c r="F2622" s="15"/>
      <c r="G2622" s="15">
        <v>0</v>
      </c>
      <c r="H2622" s="26">
        <v>0</v>
      </c>
      <c r="J2622" s="46" t="e">
        <f>+IF(A2622=#REF!,"si","no")</f>
        <v>#REF!</v>
      </c>
    </row>
    <row r="2623" spans="1:10" ht="14.5" customHeight="1" x14ac:dyDescent="0.2">
      <c r="A2623" s="8" t="s">
        <v>39</v>
      </c>
      <c r="B2623" s="8">
        <v>2010</v>
      </c>
      <c r="C2623" s="8" t="s">
        <v>10</v>
      </c>
      <c r="D2623" s="8" t="s">
        <v>30</v>
      </c>
      <c r="E2623" s="8" t="s">
        <v>40</v>
      </c>
      <c r="F2623" s="15">
        <v>0</v>
      </c>
      <c r="G2623" s="15">
        <v>3603.1327805005035</v>
      </c>
      <c r="H2623" s="26">
        <v>0.34062495213207072</v>
      </c>
      <c r="J2623" s="46" t="e">
        <f>+IF(A2623=#REF!,"si","no")</f>
        <v>#REF!</v>
      </c>
    </row>
    <row r="2624" spans="1:10" ht="14.5" customHeight="1" x14ac:dyDescent="0.2">
      <c r="A2624" s="8" t="s">
        <v>39</v>
      </c>
      <c r="B2624" s="8">
        <v>2011</v>
      </c>
      <c r="C2624" s="8" t="s">
        <v>10</v>
      </c>
      <c r="D2624" s="8" t="s">
        <v>30</v>
      </c>
      <c r="E2624" s="8" t="s">
        <v>31</v>
      </c>
      <c r="F2624" s="15">
        <v>51393.448664282281</v>
      </c>
      <c r="G2624" s="15">
        <v>4131.2497233027643</v>
      </c>
      <c r="H2624" s="26">
        <v>0.34996140838199891</v>
      </c>
      <c r="J2624" s="46" t="e">
        <f>+IF(A2624=#REF!,"si","no")</f>
        <v>#REF!</v>
      </c>
    </row>
    <row r="2625" spans="1:10" ht="14.5" customHeight="1" x14ac:dyDescent="0.2">
      <c r="A2625" s="8" t="s">
        <v>39</v>
      </c>
      <c r="B2625" s="8">
        <v>2011</v>
      </c>
      <c r="C2625" s="8" t="s">
        <v>10</v>
      </c>
      <c r="D2625" s="8" t="s">
        <v>30</v>
      </c>
      <c r="E2625" s="8" t="s">
        <v>32</v>
      </c>
      <c r="F2625" s="15"/>
      <c r="G2625" s="15">
        <v>0</v>
      </c>
      <c r="H2625" s="26">
        <v>0</v>
      </c>
      <c r="J2625" s="46" t="e">
        <f>+IF(A2625=#REF!,"si","no")</f>
        <v>#REF!</v>
      </c>
    </row>
    <row r="2626" spans="1:10" ht="14.5" customHeight="1" x14ac:dyDescent="0.2">
      <c r="A2626" s="8" t="s">
        <v>39</v>
      </c>
      <c r="B2626" s="8">
        <v>2011</v>
      </c>
      <c r="C2626" s="8" t="s">
        <v>10</v>
      </c>
      <c r="D2626" s="8" t="s">
        <v>30</v>
      </c>
      <c r="E2626" s="8" t="s">
        <v>40</v>
      </c>
      <c r="F2626" s="15">
        <v>0</v>
      </c>
      <c r="G2626" s="15">
        <v>4131.2497233027643</v>
      </c>
      <c r="H2626" s="26">
        <v>0.34996140838199891</v>
      </c>
      <c r="J2626" s="46" t="e">
        <f>+IF(A2626=#REF!,"si","no")</f>
        <v>#REF!</v>
      </c>
    </row>
    <row r="2627" spans="1:10" ht="14.5" customHeight="1" x14ac:dyDescent="0.2">
      <c r="A2627" s="8" t="s">
        <v>39</v>
      </c>
      <c r="B2627" s="8">
        <v>2012</v>
      </c>
      <c r="C2627" s="8" t="s">
        <v>10</v>
      </c>
      <c r="D2627" s="8" t="s">
        <v>30</v>
      </c>
      <c r="E2627" s="8" t="s">
        <v>31</v>
      </c>
      <c r="F2627" s="15">
        <v>48105.10271113996</v>
      </c>
      <c r="G2627" s="15">
        <v>3657.3237762408803</v>
      </c>
      <c r="H2627" s="26">
        <v>0.30449943338628621</v>
      </c>
      <c r="J2627" s="46" t="e">
        <f>+IF(A2627=#REF!,"si","no")</f>
        <v>#REF!</v>
      </c>
    </row>
    <row r="2628" spans="1:10" ht="14.5" customHeight="1" x14ac:dyDescent="0.2">
      <c r="A2628" s="8" t="s">
        <v>39</v>
      </c>
      <c r="B2628" s="8">
        <v>2012</v>
      </c>
      <c r="C2628" s="8" t="s">
        <v>10</v>
      </c>
      <c r="D2628" s="8" t="s">
        <v>30</v>
      </c>
      <c r="E2628" s="8" t="s">
        <v>32</v>
      </c>
      <c r="F2628" s="15"/>
      <c r="G2628" s="15">
        <v>0</v>
      </c>
      <c r="H2628" s="26">
        <v>0</v>
      </c>
      <c r="J2628" s="46" t="e">
        <f>+IF(A2628=#REF!,"si","no")</f>
        <v>#REF!</v>
      </c>
    </row>
    <row r="2629" spans="1:10" ht="14.5" customHeight="1" x14ac:dyDescent="0.2">
      <c r="A2629" s="8" t="s">
        <v>39</v>
      </c>
      <c r="B2629" s="8">
        <v>2012</v>
      </c>
      <c r="C2629" s="8" t="s">
        <v>10</v>
      </c>
      <c r="D2629" s="8" t="s">
        <v>30</v>
      </c>
      <c r="E2629" s="8" t="s">
        <v>40</v>
      </c>
      <c r="F2629" s="15">
        <v>0</v>
      </c>
      <c r="G2629" s="15">
        <v>3657.3237762408803</v>
      </c>
      <c r="H2629" s="26">
        <v>0.30449943338628621</v>
      </c>
      <c r="J2629" s="46" t="e">
        <f>+IF(A2629=#REF!,"si","no")</f>
        <v>#REF!</v>
      </c>
    </row>
    <row r="2630" spans="1:10" ht="14.5" customHeight="1" x14ac:dyDescent="0.2">
      <c r="A2630" s="8" t="s">
        <v>39</v>
      </c>
      <c r="B2630" s="8">
        <v>2013</v>
      </c>
      <c r="C2630" s="8" t="s">
        <v>10</v>
      </c>
      <c r="D2630" s="8" t="s">
        <v>30</v>
      </c>
      <c r="E2630" s="8" t="s">
        <v>31</v>
      </c>
      <c r="F2630" s="15">
        <v>48370.152123945511</v>
      </c>
      <c r="G2630" s="15">
        <v>3789.2808850064998</v>
      </c>
      <c r="H2630" s="26">
        <v>0.2973281787206008</v>
      </c>
      <c r="J2630" s="46" t="e">
        <f>+IF(A2630=#REF!,"si","no")</f>
        <v>#REF!</v>
      </c>
    </row>
    <row r="2631" spans="1:10" ht="14.5" customHeight="1" x14ac:dyDescent="0.2">
      <c r="A2631" s="8" t="s">
        <v>39</v>
      </c>
      <c r="B2631" s="8">
        <v>2013</v>
      </c>
      <c r="C2631" s="8" t="s">
        <v>10</v>
      </c>
      <c r="D2631" s="8" t="s">
        <v>30</v>
      </c>
      <c r="E2631" s="8" t="s">
        <v>32</v>
      </c>
      <c r="F2631" s="15"/>
      <c r="G2631" s="15">
        <v>0</v>
      </c>
      <c r="H2631" s="26">
        <v>0</v>
      </c>
      <c r="J2631" s="46" t="e">
        <f>+IF(A2631=#REF!,"si","no")</f>
        <v>#REF!</v>
      </c>
    </row>
    <row r="2632" spans="1:10" ht="14.5" customHeight="1" x14ac:dyDescent="0.2">
      <c r="A2632" s="8" t="s">
        <v>39</v>
      </c>
      <c r="B2632" s="8">
        <v>2013</v>
      </c>
      <c r="C2632" s="8" t="s">
        <v>10</v>
      </c>
      <c r="D2632" s="8" t="s">
        <v>30</v>
      </c>
      <c r="E2632" s="8" t="s">
        <v>40</v>
      </c>
      <c r="F2632" s="15">
        <v>0</v>
      </c>
      <c r="G2632" s="15">
        <v>3789.2808850064998</v>
      </c>
      <c r="H2632" s="26">
        <v>0.2973281787206008</v>
      </c>
      <c r="J2632" s="46" t="e">
        <f>+IF(A2632=#REF!,"si","no")</f>
        <v>#REF!</v>
      </c>
    </row>
    <row r="2633" spans="1:10" ht="14.5" customHeight="1" x14ac:dyDescent="0.2">
      <c r="A2633" s="8" t="s">
        <v>39</v>
      </c>
      <c r="B2633" s="8">
        <v>2014</v>
      </c>
      <c r="C2633" s="8" t="s">
        <v>10</v>
      </c>
      <c r="D2633" s="8" t="s">
        <v>30</v>
      </c>
      <c r="E2633" s="8" t="s">
        <v>31</v>
      </c>
      <c r="F2633" s="15">
        <v>92255.803990992674</v>
      </c>
      <c r="G2633" s="15">
        <v>6931.2236080204593</v>
      </c>
      <c r="H2633" s="26">
        <v>0.52694653890941801</v>
      </c>
      <c r="J2633" s="46" t="e">
        <f>+IF(A2633=#REF!,"si","no")</f>
        <v>#REF!</v>
      </c>
    </row>
    <row r="2634" spans="1:10" ht="14.5" customHeight="1" x14ac:dyDescent="0.2">
      <c r="A2634" s="8" t="s">
        <v>39</v>
      </c>
      <c r="B2634" s="8">
        <v>2014</v>
      </c>
      <c r="C2634" s="8" t="s">
        <v>10</v>
      </c>
      <c r="D2634" s="8" t="s">
        <v>30</v>
      </c>
      <c r="E2634" s="8" t="s">
        <v>32</v>
      </c>
      <c r="F2634" s="15"/>
      <c r="G2634" s="15">
        <v>0</v>
      </c>
      <c r="H2634" s="26">
        <v>0</v>
      </c>
      <c r="J2634" s="46" t="e">
        <f>+IF(A2634=#REF!,"si","no")</f>
        <v>#REF!</v>
      </c>
    </row>
    <row r="2635" spans="1:10" ht="14.5" customHeight="1" x14ac:dyDescent="0.2">
      <c r="A2635" s="8" t="s">
        <v>39</v>
      </c>
      <c r="B2635" s="8">
        <v>2014</v>
      </c>
      <c r="C2635" s="8" t="s">
        <v>10</v>
      </c>
      <c r="D2635" s="8" t="s">
        <v>30</v>
      </c>
      <c r="E2635" s="8" t="s">
        <v>40</v>
      </c>
      <c r="F2635" s="15">
        <v>0</v>
      </c>
      <c r="G2635" s="15">
        <v>6931.2236080204593</v>
      </c>
      <c r="H2635" s="26">
        <v>0.52694653890941801</v>
      </c>
      <c r="J2635" s="46" t="e">
        <f>+IF(A2635=#REF!,"si","no")</f>
        <v>#REF!</v>
      </c>
    </row>
    <row r="2636" spans="1:10" ht="14.5" customHeight="1" x14ac:dyDescent="0.2">
      <c r="A2636" s="8" t="s">
        <v>39</v>
      </c>
      <c r="B2636" s="8">
        <v>2015</v>
      </c>
      <c r="C2636" s="8" t="s">
        <v>10</v>
      </c>
      <c r="D2636" s="8" t="s">
        <v>30</v>
      </c>
      <c r="E2636" s="8" t="s">
        <v>31</v>
      </c>
      <c r="F2636" s="15">
        <v>107360.98554363879</v>
      </c>
      <c r="G2636" s="15">
        <v>6764.1689769225504</v>
      </c>
      <c r="H2636" s="26">
        <v>0.57721151286175931</v>
      </c>
      <c r="J2636" s="46" t="e">
        <f>+IF(A2636=#REF!,"si","no")</f>
        <v>#REF!</v>
      </c>
    </row>
    <row r="2637" spans="1:10" ht="14.5" customHeight="1" x14ac:dyDescent="0.2">
      <c r="A2637" s="8" t="s">
        <v>39</v>
      </c>
      <c r="B2637" s="8">
        <v>2015</v>
      </c>
      <c r="C2637" s="8" t="s">
        <v>10</v>
      </c>
      <c r="D2637" s="8" t="s">
        <v>30</v>
      </c>
      <c r="E2637" s="8" t="s">
        <v>32</v>
      </c>
      <c r="F2637" s="15"/>
      <c r="G2637" s="15">
        <v>0</v>
      </c>
      <c r="H2637" s="26">
        <v>0</v>
      </c>
      <c r="J2637" s="46" t="e">
        <f>+IF(A2637=#REF!,"si","no")</f>
        <v>#REF!</v>
      </c>
    </row>
    <row r="2638" spans="1:10" ht="14.5" customHeight="1" x14ac:dyDescent="0.2">
      <c r="A2638" s="8" t="s">
        <v>39</v>
      </c>
      <c r="B2638" s="8">
        <v>2015</v>
      </c>
      <c r="C2638" s="8" t="s">
        <v>10</v>
      </c>
      <c r="D2638" s="8" t="s">
        <v>30</v>
      </c>
      <c r="E2638" s="8" t="s">
        <v>40</v>
      </c>
      <c r="F2638" s="15">
        <v>0</v>
      </c>
      <c r="G2638" s="15">
        <v>6764.1689769225504</v>
      </c>
      <c r="H2638" s="26">
        <v>0.57721151286175931</v>
      </c>
      <c r="J2638" s="46" t="e">
        <f>+IF(A2638=#REF!,"si","no")</f>
        <v>#REF!</v>
      </c>
    </row>
    <row r="2639" spans="1:10" ht="14.5" customHeight="1" x14ac:dyDescent="0.2">
      <c r="A2639" s="8" t="s">
        <v>39</v>
      </c>
      <c r="B2639" s="8">
        <v>2016</v>
      </c>
      <c r="C2639" s="8" t="s">
        <v>10</v>
      </c>
      <c r="D2639" s="8" t="s">
        <v>30</v>
      </c>
      <c r="E2639" s="8" t="s">
        <v>31</v>
      </c>
      <c r="F2639" s="15">
        <v>234734.87403782527</v>
      </c>
      <c r="G2639" s="15">
        <v>12578.560967305277</v>
      </c>
      <c r="H2639" s="26">
        <v>1.1663089399377664</v>
      </c>
      <c r="J2639" s="46" t="e">
        <f>+IF(A2639=#REF!,"si","no")</f>
        <v>#REF!</v>
      </c>
    </row>
    <row r="2640" spans="1:10" ht="14.5" customHeight="1" x14ac:dyDescent="0.2">
      <c r="A2640" s="8" t="s">
        <v>39</v>
      </c>
      <c r="B2640" s="8">
        <v>2016</v>
      </c>
      <c r="C2640" s="8" t="s">
        <v>10</v>
      </c>
      <c r="D2640" s="8" t="s">
        <v>30</v>
      </c>
      <c r="E2640" s="8" t="s">
        <v>32</v>
      </c>
      <c r="F2640" s="15"/>
      <c r="G2640" s="15">
        <v>0</v>
      </c>
      <c r="H2640" s="26">
        <v>0</v>
      </c>
      <c r="J2640" s="46" t="e">
        <f>+IF(A2640=#REF!,"si","no")</f>
        <v>#REF!</v>
      </c>
    </row>
    <row r="2641" spans="1:10" ht="14.5" customHeight="1" x14ac:dyDescent="0.2">
      <c r="A2641" s="8" t="s">
        <v>39</v>
      </c>
      <c r="B2641" s="8">
        <v>2016</v>
      </c>
      <c r="C2641" s="8" t="s">
        <v>10</v>
      </c>
      <c r="D2641" s="8" t="s">
        <v>30</v>
      </c>
      <c r="E2641" s="8" t="s">
        <v>40</v>
      </c>
      <c r="F2641" s="15">
        <v>0</v>
      </c>
      <c r="G2641" s="15">
        <v>12578.560967305277</v>
      </c>
      <c r="H2641" s="26">
        <v>1.1663089399377664</v>
      </c>
      <c r="J2641" s="46" t="e">
        <f>+IF(A2641=#REF!,"si","no")</f>
        <v>#REF!</v>
      </c>
    </row>
    <row r="2642" spans="1:10" ht="14.5" customHeight="1" x14ac:dyDescent="0.2">
      <c r="A2642" s="8" t="s">
        <v>39</v>
      </c>
      <c r="B2642" s="8">
        <v>2017</v>
      </c>
      <c r="C2642" s="8" t="s">
        <v>10</v>
      </c>
      <c r="D2642" s="8" t="s">
        <v>30</v>
      </c>
      <c r="E2642" s="8" t="s">
        <v>31</v>
      </c>
      <c r="F2642" s="15">
        <v>48880.563361123684</v>
      </c>
      <c r="G2642" s="15">
        <v>2583.6990742588782</v>
      </c>
      <c r="H2642" s="26">
        <v>0.22294177989702149</v>
      </c>
      <c r="J2642" s="46" t="e">
        <f>+IF(A2642=#REF!,"si","no")</f>
        <v>#REF!</v>
      </c>
    </row>
    <row r="2643" spans="1:10" ht="14.5" customHeight="1" x14ac:dyDescent="0.2">
      <c r="A2643" s="8" t="s">
        <v>39</v>
      </c>
      <c r="B2643" s="8">
        <v>2017</v>
      </c>
      <c r="C2643" s="8" t="s">
        <v>10</v>
      </c>
      <c r="D2643" s="8" t="s">
        <v>30</v>
      </c>
      <c r="E2643" s="8" t="s">
        <v>32</v>
      </c>
      <c r="F2643" s="15"/>
      <c r="G2643" s="15">
        <v>0</v>
      </c>
      <c r="H2643" s="26">
        <v>0</v>
      </c>
      <c r="J2643" s="46" t="e">
        <f>+IF(A2643=#REF!,"si","no")</f>
        <v>#REF!</v>
      </c>
    </row>
    <row r="2644" spans="1:10" ht="14.5" customHeight="1" x14ac:dyDescent="0.2">
      <c r="A2644" s="8" t="s">
        <v>39</v>
      </c>
      <c r="B2644" s="8">
        <v>2017</v>
      </c>
      <c r="C2644" s="8" t="s">
        <v>10</v>
      </c>
      <c r="D2644" s="8" t="s">
        <v>30</v>
      </c>
      <c r="E2644" s="8" t="s">
        <v>40</v>
      </c>
      <c r="F2644" s="15">
        <v>0</v>
      </c>
      <c r="G2644" s="15">
        <v>2583.6990742588782</v>
      </c>
      <c r="H2644" s="26">
        <v>0.22294177989702149</v>
      </c>
      <c r="J2644" s="46" t="e">
        <f>+IF(A2644=#REF!,"si","no")</f>
        <v>#REF!</v>
      </c>
    </row>
    <row r="2645" spans="1:10" ht="14.5" customHeight="1" x14ac:dyDescent="0.2">
      <c r="A2645" s="8" t="s">
        <v>39</v>
      </c>
      <c r="B2645" s="8">
        <v>2018</v>
      </c>
      <c r="C2645" s="8" t="s">
        <v>10</v>
      </c>
      <c r="D2645" s="8" t="s">
        <v>30</v>
      </c>
      <c r="E2645" s="8" t="s">
        <v>31</v>
      </c>
      <c r="F2645" s="15">
        <v>35458.694114756079</v>
      </c>
      <c r="G2645" s="15">
        <v>1843.5763559314646</v>
      </c>
      <c r="H2645" s="26">
        <v>0.15081467723057543</v>
      </c>
      <c r="J2645" s="46" t="e">
        <f>+IF(A2645=#REF!,"si","no")</f>
        <v>#REF!</v>
      </c>
    </row>
    <row r="2646" spans="1:10" ht="14.5" customHeight="1" x14ac:dyDescent="0.2">
      <c r="A2646" s="8" t="s">
        <v>39</v>
      </c>
      <c r="B2646" s="8">
        <v>2018</v>
      </c>
      <c r="C2646" s="8" t="s">
        <v>10</v>
      </c>
      <c r="D2646" s="8" t="s">
        <v>30</v>
      </c>
      <c r="E2646" s="8" t="s">
        <v>32</v>
      </c>
      <c r="F2646" s="15"/>
      <c r="G2646" s="15">
        <v>0</v>
      </c>
      <c r="H2646" s="26">
        <v>0</v>
      </c>
      <c r="J2646" s="46" t="e">
        <f>+IF(A2646=#REF!,"si","no")</f>
        <v>#REF!</v>
      </c>
    </row>
    <row r="2647" spans="1:10" ht="14.5" customHeight="1" x14ac:dyDescent="0.2">
      <c r="A2647" s="8" t="s">
        <v>39</v>
      </c>
      <c r="B2647" s="8">
        <v>2018</v>
      </c>
      <c r="C2647" s="8" t="s">
        <v>10</v>
      </c>
      <c r="D2647" s="8" t="s">
        <v>30</v>
      </c>
      <c r="E2647" s="8" t="s">
        <v>40</v>
      </c>
      <c r="F2647" s="15">
        <v>0</v>
      </c>
      <c r="G2647" s="15">
        <v>1843.5763559314646</v>
      </c>
      <c r="H2647" s="26">
        <v>0.15081467723057543</v>
      </c>
      <c r="J2647" s="46" t="e">
        <f>+IF(A2647=#REF!,"si","no")</f>
        <v>#REF!</v>
      </c>
    </row>
    <row r="2648" spans="1:10" ht="14.5" customHeight="1" x14ac:dyDescent="0.2">
      <c r="A2648" s="8" t="s">
        <v>39</v>
      </c>
      <c r="B2648" s="8">
        <v>2019</v>
      </c>
      <c r="C2648" s="8" t="s">
        <v>10</v>
      </c>
      <c r="D2648" s="8" t="s">
        <v>30</v>
      </c>
      <c r="E2648" s="8" t="s">
        <v>31</v>
      </c>
      <c r="F2648" s="15">
        <v>56567.721860683872</v>
      </c>
      <c r="G2648" s="15">
        <v>2938.4466178854764</v>
      </c>
      <c r="H2648" s="26">
        <v>0.23148806434139441</v>
      </c>
      <c r="J2648" s="46" t="e">
        <f>+IF(A2648=#REF!,"si","no")</f>
        <v>#REF!</v>
      </c>
    </row>
    <row r="2649" spans="1:10" ht="14.5" customHeight="1" x14ac:dyDescent="0.2">
      <c r="A2649" s="8" t="s">
        <v>39</v>
      </c>
      <c r="B2649" s="8">
        <v>2019</v>
      </c>
      <c r="C2649" s="8" t="s">
        <v>10</v>
      </c>
      <c r="D2649" s="8" t="s">
        <v>30</v>
      </c>
      <c r="E2649" s="8" t="s">
        <v>32</v>
      </c>
      <c r="F2649" s="15"/>
      <c r="G2649" s="15">
        <v>0</v>
      </c>
      <c r="H2649" s="26">
        <v>0</v>
      </c>
      <c r="J2649" s="46" t="e">
        <f>+IF(A2649=#REF!,"si","no")</f>
        <v>#REF!</v>
      </c>
    </row>
    <row r="2650" spans="1:10" ht="14.5" customHeight="1" x14ac:dyDescent="0.2">
      <c r="A2650" s="8" t="s">
        <v>39</v>
      </c>
      <c r="B2650" s="8">
        <v>2019</v>
      </c>
      <c r="C2650" s="8" t="s">
        <v>10</v>
      </c>
      <c r="D2650" s="8" t="s">
        <v>30</v>
      </c>
      <c r="E2650" s="8" t="s">
        <v>40</v>
      </c>
      <c r="F2650" s="15">
        <v>0</v>
      </c>
      <c r="G2650" s="15">
        <v>2938.4466178854764</v>
      </c>
      <c r="H2650" s="26">
        <v>0.23148806434139441</v>
      </c>
      <c r="J2650" s="46" t="e">
        <f>+IF(A2650=#REF!,"si","no")</f>
        <v>#REF!</v>
      </c>
    </row>
    <row r="2651" spans="1:10" ht="14.5" customHeight="1" x14ac:dyDescent="0.2">
      <c r="A2651" s="8" t="s">
        <v>39</v>
      </c>
      <c r="B2651" s="8">
        <v>2020</v>
      </c>
      <c r="C2651" s="8" t="s">
        <v>10</v>
      </c>
      <c r="D2651" s="8" t="s">
        <v>30</v>
      </c>
      <c r="E2651" s="8" t="s">
        <v>31</v>
      </c>
      <c r="F2651" s="15">
        <v>55650.132290711823</v>
      </c>
      <c r="G2651" s="15">
        <v>2590.5872739876709</v>
      </c>
      <c r="H2651" s="26">
        <v>0.24122823079002345</v>
      </c>
      <c r="J2651" s="46" t="e">
        <f>+IF(A2651=#REF!,"si","no")</f>
        <v>#REF!</v>
      </c>
    </row>
    <row r="2652" spans="1:10" ht="14.5" customHeight="1" x14ac:dyDescent="0.2">
      <c r="A2652" s="8" t="s">
        <v>39</v>
      </c>
      <c r="B2652" s="8">
        <v>2020</v>
      </c>
      <c r="C2652" s="8" t="s">
        <v>10</v>
      </c>
      <c r="D2652" s="8" t="s">
        <v>30</v>
      </c>
      <c r="E2652" s="8" t="s">
        <v>32</v>
      </c>
      <c r="F2652" s="15"/>
      <c r="G2652" s="15">
        <v>0</v>
      </c>
      <c r="H2652" s="26">
        <v>0</v>
      </c>
      <c r="J2652" s="46" t="e">
        <f>+IF(A2652=#REF!,"si","no")</f>
        <v>#REF!</v>
      </c>
    </row>
    <row r="2653" spans="1:10" ht="14.5" customHeight="1" x14ac:dyDescent="0.2">
      <c r="A2653" s="8" t="s">
        <v>39</v>
      </c>
      <c r="B2653" s="8">
        <v>2020</v>
      </c>
      <c r="C2653" s="8" t="s">
        <v>10</v>
      </c>
      <c r="D2653" s="8" t="s">
        <v>30</v>
      </c>
      <c r="E2653" s="8" t="s">
        <v>40</v>
      </c>
      <c r="F2653" s="15">
        <v>0</v>
      </c>
      <c r="G2653" s="15">
        <v>2590.5872739876709</v>
      </c>
      <c r="H2653" s="26">
        <v>0.24122823079002345</v>
      </c>
      <c r="J2653" s="46" t="e">
        <f>+IF(A2653=#REF!,"si","no")</f>
        <v>#REF!</v>
      </c>
    </row>
    <row r="2654" spans="1:10" ht="14.5" customHeight="1" x14ac:dyDescent="0.2">
      <c r="A2654" s="8" t="s">
        <v>39</v>
      </c>
      <c r="B2654" s="8">
        <v>2008</v>
      </c>
      <c r="C2654" s="8" t="s">
        <v>10</v>
      </c>
      <c r="D2654" s="8" t="s">
        <v>33</v>
      </c>
      <c r="E2654" s="8" t="s">
        <v>34</v>
      </c>
      <c r="F2654" s="15">
        <v>3206.1493936171382</v>
      </c>
      <c r="G2654" s="15">
        <v>287.34825003310664</v>
      </c>
      <c r="H2654" s="26">
        <v>2.5887523558754563E-2</v>
      </c>
      <c r="J2654" s="46" t="e">
        <f>+IF(A2654=#REF!,"si","no")</f>
        <v>#REF!</v>
      </c>
    </row>
    <row r="2655" spans="1:10" ht="14.5" customHeight="1" x14ac:dyDescent="0.2">
      <c r="A2655" s="8" t="s">
        <v>39</v>
      </c>
      <c r="B2655" s="8">
        <v>2008</v>
      </c>
      <c r="C2655" s="8" t="s">
        <v>10</v>
      </c>
      <c r="D2655" s="8" t="s">
        <v>33</v>
      </c>
      <c r="E2655" s="8" t="s">
        <v>35</v>
      </c>
      <c r="F2655" s="15">
        <v>48984.664828511188</v>
      </c>
      <c r="G2655" s="15">
        <v>4390.2064404587754</v>
      </c>
      <c r="H2655" s="26">
        <v>0.39551858291142633</v>
      </c>
      <c r="J2655" s="46" t="e">
        <f>+IF(A2655=#REF!,"si","no")</f>
        <v>#REF!</v>
      </c>
    </row>
    <row r="2656" spans="1:10" ht="14.5" customHeight="1" x14ac:dyDescent="0.2">
      <c r="A2656" s="8" t="s">
        <v>39</v>
      </c>
      <c r="B2656" s="8">
        <v>2008</v>
      </c>
      <c r="C2656" s="8" t="s">
        <v>10</v>
      </c>
      <c r="D2656" s="8" t="s">
        <v>33</v>
      </c>
      <c r="E2656" s="8" t="s">
        <v>36</v>
      </c>
      <c r="F2656" s="15">
        <v>1679.1665464821274</v>
      </c>
      <c r="G2656" s="15">
        <v>150.49378846985596</v>
      </c>
      <c r="H2656" s="26">
        <v>1.3558152847670925E-2</v>
      </c>
      <c r="J2656" s="46" t="e">
        <f>+IF(A2656=#REF!,"si","no")</f>
        <v>#REF!</v>
      </c>
    </row>
    <row r="2657" spans="1:10" ht="14.5" customHeight="1" x14ac:dyDescent="0.2">
      <c r="A2657" s="8" t="s">
        <v>39</v>
      </c>
      <c r="B2657" s="8">
        <v>2008</v>
      </c>
      <c r="C2657" s="8" t="s">
        <v>10</v>
      </c>
      <c r="D2657" s="8" t="s">
        <v>33</v>
      </c>
      <c r="E2657" s="8" t="s">
        <v>42</v>
      </c>
      <c r="F2657" s="52">
        <v>3152.5044789212352</v>
      </c>
      <c r="G2657" s="15">
        <v>282.54037289808264</v>
      </c>
      <c r="H2657" s="26">
        <v>2.545437655825537E-2</v>
      </c>
      <c r="J2657" s="46" t="e">
        <f>+IF(A2657=#REF!,"si","no")</f>
        <v>#REF!</v>
      </c>
    </row>
    <row r="2658" spans="1:10" ht="14.5" customHeight="1" x14ac:dyDescent="0.2">
      <c r="A2658" s="8" t="s">
        <v>39</v>
      </c>
      <c r="B2658" s="8">
        <v>2008</v>
      </c>
      <c r="C2658" s="8" t="s">
        <v>10</v>
      </c>
      <c r="D2658" s="8" t="s">
        <v>33</v>
      </c>
      <c r="E2658" s="8" t="s">
        <v>40</v>
      </c>
      <c r="F2658" s="15">
        <v>0</v>
      </c>
      <c r="G2658" s="15">
        <v>5110.5888518598204</v>
      </c>
      <c r="H2658" s="26">
        <v>0.46041863587610721</v>
      </c>
      <c r="J2658" s="46" t="e">
        <f>+IF(A2658=#REF!,"si","no")</f>
        <v>#REF!</v>
      </c>
    </row>
    <row r="2659" spans="1:10" ht="14.5" customHeight="1" x14ac:dyDescent="0.2">
      <c r="A2659" s="8" t="s">
        <v>39</v>
      </c>
      <c r="B2659" s="8">
        <v>2009</v>
      </c>
      <c r="C2659" s="8" t="s">
        <v>10</v>
      </c>
      <c r="D2659" s="8" t="s">
        <v>33</v>
      </c>
      <c r="E2659" s="8" t="s">
        <v>34</v>
      </c>
      <c r="F2659" s="15">
        <v>380.74149233305087</v>
      </c>
      <c r="G2659" s="15">
        <v>28.187534743720551</v>
      </c>
      <c r="H2659" s="26">
        <v>3.1317847013367555E-3</v>
      </c>
      <c r="J2659" s="46" t="e">
        <f>+IF(A2659=#REF!,"si","no")</f>
        <v>#REF!</v>
      </c>
    </row>
    <row r="2660" spans="1:10" ht="14.5" customHeight="1" x14ac:dyDescent="0.2">
      <c r="A2660" s="8" t="s">
        <v>39</v>
      </c>
      <c r="B2660" s="8">
        <v>2009</v>
      </c>
      <c r="C2660" s="8" t="s">
        <v>10</v>
      </c>
      <c r="D2660" s="8" t="s">
        <v>33</v>
      </c>
      <c r="E2660" s="8" t="s">
        <v>35</v>
      </c>
      <c r="F2660" s="15">
        <v>65727.777250798215</v>
      </c>
      <c r="G2660" s="15">
        <v>4866.0417690010008</v>
      </c>
      <c r="H2660" s="26">
        <v>0.54064306463047174</v>
      </c>
      <c r="J2660" s="46" t="e">
        <f>+IF(A2660=#REF!,"si","no")</f>
        <v>#REF!</v>
      </c>
    </row>
    <row r="2661" spans="1:10" ht="14.5" customHeight="1" x14ac:dyDescent="0.2">
      <c r="A2661" s="8" t="s">
        <v>39</v>
      </c>
      <c r="B2661" s="8">
        <v>2009</v>
      </c>
      <c r="C2661" s="8" t="s">
        <v>10</v>
      </c>
      <c r="D2661" s="8" t="s">
        <v>33</v>
      </c>
      <c r="E2661" s="8" t="s">
        <v>36</v>
      </c>
      <c r="F2661" s="52">
        <v>6225.0604885791945</v>
      </c>
      <c r="G2661" s="15">
        <v>460.8615355483708</v>
      </c>
      <c r="H2661" s="26">
        <v>5.1204162392615299E-2</v>
      </c>
      <c r="J2661" s="46" t="e">
        <f>+IF(A2661=#REF!,"si","no")</f>
        <v>#REF!</v>
      </c>
    </row>
    <row r="2662" spans="1:10" ht="14.5" customHeight="1" x14ac:dyDescent="0.2">
      <c r="A2662" s="8" t="s">
        <v>39</v>
      </c>
      <c r="B2662" s="8">
        <v>2009</v>
      </c>
      <c r="C2662" s="8" t="s">
        <v>10</v>
      </c>
      <c r="D2662" s="8" t="s">
        <v>33</v>
      </c>
      <c r="E2662" s="8" t="s">
        <v>42</v>
      </c>
      <c r="F2662" s="15">
        <v>3355.5928469642377</v>
      </c>
      <c r="G2662" s="15">
        <v>248.42548517629459</v>
      </c>
      <c r="H2662" s="26">
        <v>2.7601389797687143E-2</v>
      </c>
      <c r="J2662" s="46" t="e">
        <f>+IF(A2662=#REF!,"si","no")</f>
        <v>#REF!</v>
      </c>
    </row>
    <row r="2663" spans="1:10" ht="14.5" customHeight="1" x14ac:dyDescent="0.2">
      <c r="A2663" s="8" t="s">
        <v>39</v>
      </c>
      <c r="B2663" s="8">
        <v>2009</v>
      </c>
      <c r="C2663" s="8" t="s">
        <v>10</v>
      </c>
      <c r="D2663" s="8" t="s">
        <v>33</v>
      </c>
      <c r="E2663" s="8" t="s">
        <v>40</v>
      </c>
      <c r="F2663" s="15">
        <v>0</v>
      </c>
      <c r="G2663" s="15">
        <v>5603.5163244693877</v>
      </c>
      <c r="H2663" s="26">
        <v>0.62258040152211103</v>
      </c>
      <c r="J2663" s="46" t="e">
        <f>+IF(A2663=#REF!,"si","no")</f>
        <v>#REF!</v>
      </c>
    </row>
    <row r="2664" spans="1:10" ht="14.5" customHeight="1" x14ac:dyDescent="0.2">
      <c r="A2664" s="8" t="s">
        <v>39</v>
      </c>
      <c r="B2664" s="8">
        <v>2010</v>
      </c>
      <c r="C2664" s="8" t="s">
        <v>10</v>
      </c>
      <c r="D2664" s="8" t="s">
        <v>33</v>
      </c>
      <c r="E2664" s="8" t="s">
        <v>34</v>
      </c>
      <c r="F2664" s="15">
        <v>957.20896395473619</v>
      </c>
      <c r="G2664" s="15">
        <v>75.763426012976694</v>
      </c>
      <c r="H2664" s="26">
        <v>7.1623542431447909E-3</v>
      </c>
      <c r="J2664" s="46" t="e">
        <f>+IF(A2664=#REF!,"si","no")</f>
        <v>#REF!</v>
      </c>
    </row>
    <row r="2665" spans="1:10" ht="14.5" customHeight="1" x14ac:dyDescent="0.2">
      <c r="A2665" s="8" t="s">
        <v>39</v>
      </c>
      <c r="B2665" s="8">
        <v>2010</v>
      </c>
      <c r="C2665" s="8" t="s">
        <v>10</v>
      </c>
      <c r="D2665" s="8" t="s">
        <v>33</v>
      </c>
      <c r="E2665" s="8" t="s">
        <v>35</v>
      </c>
      <c r="F2665" s="15">
        <v>70920.711398526721</v>
      </c>
      <c r="G2665" s="15">
        <v>5613.3992400472716</v>
      </c>
      <c r="H2665" s="26">
        <v>0.53066705112480006</v>
      </c>
      <c r="J2665" s="46" t="e">
        <f>+IF(A2665=#REF!,"si","no")</f>
        <v>#REF!</v>
      </c>
    </row>
    <row r="2666" spans="1:10" ht="14.5" customHeight="1" x14ac:dyDescent="0.2">
      <c r="A2666" s="8" t="s">
        <v>39</v>
      </c>
      <c r="B2666" s="8">
        <v>2010</v>
      </c>
      <c r="C2666" s="8" t="s">
        <v>10</v>
      </c>
      <c r="D2666" s="8" t="s">
        <v>33</v>
      </c>
      <c r="E2666" s="8" t="s">
        <v>36</v>
      </c>
      <c r="F2666" s="15">
        <v>4379.1898223465323</v>
      </c>
      <c r="G2666" s="15">
        <v>346.614413984762</v>
      </c>
      <c r="H2666" s="26">
        <v>3.2767462473432651E-2</v>
      </c>
      <c r="J2666" s="46" t="e">
        <f>+IF(A2666=#REF!,"si","no")</f>
        <v>#REF!</v>
      </c>
    </row>
    <row r="2667" spans="1:10" ht="14.5" customHeight="1" x14ac:dyDescent="0.2">
      <c r="A2667" s="8" t="s">
        <v>39</v>
      </c>
      <c r="B2667" s="8">
        <v>2010</v>
      </c>
      <c r="C2667" s="8" t="s">
        <v>10</v>
      </c>
      <c r="D2667" s="8" t="s">
        <v>33</v>
      </c>
      <c r="E2667" s="8" t="s">
        <v>42</v>
      </c>
      <c r="F2667" s="15">
        <v>4431.2323784541568</v>
      </c>
      <c r="G2667" s="15">
        <v>350.73360059673843</v>
      </c>
      <c r="H2667" s="26">
        <v>3.3156872974794367E-2</v>
      </c>
      <c r="J2667" s="46" t="e">
        <f>+IF(A2667=#REF!,"si","no")</f>
        <v>#REF!</v>
      </c>
    </row>
    <row r="2668" spans="1:10" ht="14.5" customHeight="1" x14ac:dyDescent="0.2">
      <c r="A2668" s="8" t="s">
        <v>39</v>
      </c>
      <c r="B2668" s="8">
        <v>2010</v>
      </c>
      <c r="C2668" s="8" t="s">
        <v>10</v>
      </c>
      <c r="D2668" s="8" t="s">
        <v>33</v>
      </c>
      <c r="E2668" s="8" t="s">
        <v>40</v>
      </c>
      <c r="F2668" s="15">
        <v>0</v>
      </c>
      <c r="G2668" s="15">
        <v>6386.5106806417489</v>
      </c>
      <c r="H2668" s="26">
        <v>0.60375374081617195</v>
      </c>
      <c r="J2668" s="46" t="e">
        <f>+IF(A2668=#REF!,"si","no")</f>
        <v>#REF!</v>
      </c>
    </row>
    <row r="2669" spans="1:10" ht="14.5" customHeight="1" x14ac:dyDescent="0.2">
      <c r="A2669" s="8" t="s">
        <v>39</v>
      </c>
      <c r="B2669" s="8">
        <v>2011</v>
      </c>
      <c r="C2669" s="8" t="s">
        <v>10</v>
      </c>
      <c r="D2669" s="8" t="s">
        <v>33</v>
      </c>
      <c r="E2669" s="8" t="s">
        <v>34</v>
      </c>
      <c r="F2669" s="15">
        <v>783.99162711805513</v>
      </c>
      <c r="G2669" s="15">
        <v>63.020974010917357</v>
      </c>
      <c r="H2669" s="26">
        <v>5.3385561996078029E-3</v>
      </c>
      <c r="J2669" s="46" t="e">
        <f>+IF(A2669=#REF!,"si","no")</f>
        <v>#REF!</v>
      </c>
    </row>
    <row r="2670" spans="1:10" ht="14.5" customHeight="1" x14ac:dyDescent="0.2">
      <c r="A2670" s="8" t="s">
        <v>39</v>
      </c>
      <c r="B2670" s="8">
        <v>2011</v>
      </c>
      <c r="C2670" s="8" t="s">
        <v>10</v>
      </c>
      <c r="D2670" s="8" t="s">
        <v>33</v>
      </c>
      <c r="E2670" s="8" t="s">
        <v>35</v>
      </c>
      <c r="F2670" s="15">
        <v>72775.059839095571</v>
      </c>
      <c r="G2670" s="15">
        <v>5850.0052757221274</v>
      </c>
      <c r="H2670" s="26">
        <v>0.49555854098723584</v>
      </c>
      <c r="J2670" s="46" t="e">
        <f>+IF(A2670=#REF!,"si","no")</f>
        <v>#REF!</v>
      </c>
    </row>
    <row r="2671" spans="1:10" ht="14.5" customHeight="1" x14ac:dyDescent="0.2">
      <c r="A2671" s="8" t="s">
        <v>39</v>
      </c>
      <c r="B2671" s="8">
        <v>2011</v>
      </c>
      <c r="C2671" s="8" t="s">
        <v>10</v>
      </c>
      <c r="D2671" s="8" t="s">
        <v>33</v>
      </c>
      <c r="E2671" s="8" t="s">
        <v>36</v>
      </c>
      <c r="F2671" s="15">
        <v>6068.0964905033561</v>
      </c>
      <c r="G2671" s="15">
        <v>487.7824430721447</v>
      </c>
      <c r="H2671" s="26">
        <v>4.1320433814169999E-2</v>
      </c>
      <c r="J2671" s="46" t="e">
        <f>+IF(A2671=#REF!,"si","no")</f>
        <v>#REF!</v>
      </c>
    </row>
    <row r="2672" spans="1:10" ht="14.5" customHeight="1" x14ac:dyDescent="0.2">
      <c r="A2672" s="8" t="s">
        <v>39</v>
      </c>
      <c r="B2672" s="8">
        <v>2011</v>
      </c>
      <c r="C2672" s="8" t="s">
        <v>10</v>
      </c>
      <c r="D2672" s="8" t="s">
        <v>33</v>
      </c>
      <c r="E2672" s="8" t="s">
        <v>42</v>
      </c>
      <c r="F2672" s="15">
        <v>4586.0827053486</v>
      </c>
      <c r="G2672" s="15">
        <v>368.65112966591738</v>
      </c>
      <c r="H2672" s="26">
        <v>3.1228726700248524E-2</v>
      </c>
      <c r="J2672" s="46" t="e">
        <f>+IF(A2672=#REF!,"si","no")</f>
        <v>#REF!</v>
      </c>
    </row>
    <row r="2673" spans="1:10" ht="14.5" customHeight="1" x14ac:dyDescent="0.2">
      <c r="A2673" s="8" t="s">
        <v>39</v>
      </c>
      <c r="B2673" s="8">
        <v>2011</v>
      </c>
      <c r="C2673" s="8" t="s">
        <v>10</v>
      </c>
      <c r="D2673" s="8" t="s">
        <v>33</v>
      </c>
      <c r="E2673" s="8" t="s">
        <v>40</v>
      </c>
      <c r="F2673" s="15">
        <v>0</v>
      </c>
      <c r="G2673" s="15">
        <v>6769.4598224711071</v>
      </c>
      <c r="H2673" s="26">
        <v>0.57344625770126234</v>
      </c>
      <c r="J2673" s="46" t="e">
        <f>+IF(A2673=#REF!,"si","no")</f>
        <v>#REF!</v>
      </c>
    </row>
    <row r="2674" spans="1:10" ht="14.5" customHeight="1" x14ac:dyDescent="0.2">
      <c r="A2674" s="8" t="s">
        <v>39</v>
      </c>
      <c r="B2674" s="8">
        <v>2012</v>
      </c>
      <c r="C2674" s="8" t="s">
        <v>10</v>
      </c>
      <c r="D2674" s="8" t="s">
        <v>33</v>
      </c>
      <c r="E2674" s="8" t="s">
        <v>34</v>
      </c>
      <c r="F2674" s="15">
        <v>606.22509600348656</v>
      </c>
      <c r="G2674" s="15">
        <v>46.089943320171344</v>
      </c>
      <c r="H2674" s="26">
        <v>3.8373309240406399E-3</v>
      </c>
      <c r="J2674" s="46" t="e">
        <f>+IF(A2674=#REF!,"si","no")</f>
        <v>#REF!</v>
      </c>
    </row>
    <row r="2675" spans="1:10" ht="14.5" customHeight="1" x14ac:dyDescent="0.2">
      <c r="A2675" s="8" t="s">
        <v>39</v>
      </c>
      <c r="B2675" s="8">
        <v>2012</v>
      </c>
      <c r="C2675" s="8" t="s">
        <v>10</v>
      </c>
      <c r="D2675" s="8" t="s">
        <v>33</v>
      </c>
      <c r="E2675" s="8" t="s">
        <v>35</v>
      </c>
      <c r="F2675" s="15">
        <v>70746.170615418727</v>
      </c>
      <c r="G2675" s="15">
        <v>5378.6737224832204</v>
      </c>
      <c r="H2675" s="26">
        <v>0.44781463197366578</v>
      </c>
      <c r="J2675" s="46" t="e">
        <f>+IF(A2675=#REF!,"si","no")</f>
        <v>#REF!</v>
      </c>
    </row>
    <row r="2676" spans="1:10" ht="14.5" customHeight="1" x14ac:dyDescent="0.2">
      <c r="A2676" s="8" t="s">
        <v>39</v>
      </c>
      <c r="B2676" s="8">
        <v>2012</v>
      </c>
      <c r="C2676" s="8" t="s">
        <v>10</v>
      </c>
      <c r="D2676" s="8" t="s">
        <v>33</v>
      </c>
      <c r="E2676" s="8" t="s">
        <v>36</v>
      </c>
      <c r="F2676" s="15">
        <v>5954.9019852542388</v>
      </c>
      <c r="G2676" s="15">
        <v>452.73792983318725</v>
      </c>
      <c r="H2676" s="26">
        <v>3.76938033220513E-2</v>
      </c>
      <c r="J2676" s="46" t="e">
        <f>+IF(A2676=#REF!,"si","no")</f>
        <v>#REF!</v>
      </c>
    </row>
    <row r="2677" spans="1:10" ht="14.5" customHeight="1" x14ac:dyDescent="0.2">
      <c r="A2677" s="8" t="s">
        <v>39</v>
      </c>
      <c r="B2677" s="8">
        <v>2012</v>
      </c>
      <c r="C2677" s="8" t="s">
        <v>10</v>
      </c>
      <c r="D2677" s="8" t="s">
        <v>33</v>
      </c>
      <c r="E2677" s="8" t="s">
        <v>42</v>
      </c>
      <c r="F2677" s="15">
        <v>2633.7621235563088</v>
      </c>
      <c r="G2677" s="15">
        <v>200.2390659736499</v>
      </c>
      <c r="H2677" s="26">
        <v>1.6671393035222422E-2</v>
      </c>
      <c r="J2677" s="46" t="e">
        <f>+IF(A2677=#REF!,"si","no")</f>
        <v>#REF!</v>
      </c>
    </row>
    <row r="2678" spans="1:10" ht="14.5" customHeight="1" x14ac:dyDescent="0.2">
      <c r="A2678" s="8" t="s">
        <v>39</v>
      </c>
      <c r="B2678" s="8">
        <v>2012</v>
      </c>
      <c r="C2678" s="8" t="s">
        <v>10</v>
      </c>
      <c r="D2678" s="8" t="s">
        <v>33</v>
      </c>
      <c r="E2678" s="8" t="s">
        <v>40</v>
      </c>
      <c r="F2678" s="15">
        <v>0</v>
      </c>
      <c r="G2678" s="15">
        <v>6077.7406616102298</v>
      </c>
      <c r="H2678" s="26">
        <v>0.50601715925498014</v>
      </c>
      <c r="J2678" s="46" t="e">
        <f>+IF(A2678=#REF!,"si","no")</f>
        <v>#REF!</v>
      </c>
    </row>
    <row r="2679" spans="1:10" ht="14.5" customHeight="1" x14ac:dyDescent="0.2">
      <c r="A2679" s="8" t="s">
        <v>39</v>
      </c>
      <c r="B2679" s="8">
        <v>2013</v>
      </c>
      <c r="C2679" s="8" t="s">
        <v>10</v>
      </c>
      <c r="D2679" s="8" t="s">
        <v>33</v>
      </c>
      <c r="E2679" s="8" t="s">
        <v>34</v>
      </c>
      <c r="F2679" s="15">
        <v>540.48390181309355</v>
      </c>
      <c r="G2679" s="15">
        <v>42.341097306167164</v>
      </c>
      <c r="H2679" s="26">
        <v>3.322319387007602E-3</v>
      </c>
      <c r="J2679" s="46" t="e">
        <f>+IF(A2679=#REF!,"si","no")</f>
        <v>#REF!</v>
      </c>
    </row>
    <row r="2680" spans="1:10" ht="14.5" customHeight="1" x14ac:dyDescent="0.2">
      <c r="A2680" s="8" t="s">
        <v>39</v>
      </c>
      <c r="B2680" s="8">
        <v>2013</v>
      </c>
      <c r="C2680" s="8" t="s">
        <v>10</v>
      </c>
      <c r="D2680" s="8" t="s">
        <v>33</v>
      </c>
      <c r="E2680" s="8" t="s">
        <v>35</v>
      </c>
      <c r="F2680" s="15">
        <v>79295.260862564784</v>
      </c>
      <c r="G2680" s="15">
        <v>6211.9303550706209</v>
      </c>
      <c r="H2680" s="26">
        <v>0.48742281051809494</v>
      </c>
      <c r="J2680" s="46" t="e">
        <f>+IF(A2680=#REF!,"si","no")</f>
        <v>#REF!</v>
      </c>
    </row>
    <row r="2681" spans="1:10" ht="14.5" customHeight="1" x14ac:dyDescent="0.2">
      <c r="A2681" s="8" t="s">
        <v>39</v>
      </c>
      <c r="B2681" s="8">
        <v>2013</v>
      </c>
      <c r="C2681" s="8" t="s">
        <v>10</v>
      </c>
      <c r="D2681" s="8" t="s">
        <v>33</v>
      </c>
      <c r="E2681" s="8" t="s">
        <v>36</v>
      </c>
      <c r="F2681" s="15">
        <v>5431.6963214500793</v>
      </c>
      <c r="G2681" s="15">
        <v>425.5149537526828</v>
      </c>
      <c r="H2681" s="26">
        <v>3.3388283966562918E-2</v>
      </c>
      <c r="J2681" s="46" t="e">
        <f>+IF(A2681=#REF!,"si","no")</f>
        <v>#REF!</v>
      </c>
    </row>
    <row r="2682" spans="1:10" ht="14.5" customHeight="1" x14ac:dyDescent="0.2">
      <c r="A2682" s="8" t="s">
        <v>39</v>
      </c>
      <c r="B2682" s="8">
        <v>2013</v>
      </c>
      <c r="C2682" s="8" t="s">
        <v>10</v>
      </c>
      <c r="D2682" s="8" t="s">
        <v>33</v>
      </c>
      <c r="E2682" s="8" t="s">
        <v>42</v>
      </c>
      <c r="F2682" s="15">
        <v>2300.264079298483</v>
      </c>
      <c r="G2682" s="15">
        <v>180.20093639188318</v>
      </c>
      <c r="H2682" s="26">
        <v>1.4139573667696989E-2</v>
      </c>
      <c r="J2682" s="46" t="e">
        <f>+IF(A2682=#REF!,"si","no")</f>
        <v>#REF!</v>
      </c>
    </row>
    <row r="2683" spans="1:10" ht="14.5" customHeight="1" x14ac:dyDescent="0.2">
      <c r="A2683" s="8" t="s">
        <v>39</v>
      </c>
      <c r="B2683" s="8">
        <v>2013</v>
      </c>
      <c r="C2683" s="8" t="s">
        <v>10</v>
      </c>
      <c r="D2683" s="8" t="s">
        <v>33</v>
      </c>
      <c r="E2683" s="8" t="s">
        <v>40</v>
      </c>
      <c r="F2683" s="15">
        <v>0</v>
      </c>
      <c r="G2683" s="15">
        <v>6859.9873425213527</v>
      </c>
      <c r="H2683" s="26">
        <v>0.53827298753936248</v>
      </c>
      <c r="J2683" s="46" t="e">
        <f>+IF(A2683=#REF!,"si","no")</f>
        <v>#REF!</v>
      </c>
    </row>
    <row r="2684" spans="1:10" ht="14.5" customHeight="1" x14ac:dyDescent="0.2">
      <c r="A2684" s="8" t="s">
        <v>39</v>
      </c>
      <c r="B2684" s="8">
        <v>2014</v>
      </c>
      <c r="C2684" s="8" t="s">
        <v>10</v>
      </c>
      <c r="D2684" s="8" t="s">
        <v>33</v>
      </c>
      <c r="E2684" s="8" t="s">
        <v>34</v>
      </c>
      <c r="F2684" s="15">
        <v>1277.7882071073327</v>
      </c>
      <c r="G2684" s="15">
        <v>96.000852022461288</v>
      </c>
      <c r="H2684" s="26">
        <v>7.2984684330561923E-3</v>
      </c>
      <c r="J2684" s="46" t="e">
        <f>+IF(A2684=#REF!,"si","no")</f>
        <v>#REF!</v>
      </c>
    </row>
    <row r="2685" spans="1:10" ht="14.5" customHeight="1" x14ac:dyDescent="0.2">
      <c r="A2685" s="8" t="s">
        <v>39</v>
      </c>
      <c r="B2685" s="8">
        <v>2014</v>
      </c>
      <c r="C2685" s="8" t="s">
        <v>10</v>
      </c>
      <c r="D2685" s="8" t="s">
        <v>33</v>
      </c>
      <c r="E2685" s="8" t="s">
        <v>35</v>
      </c>
      <c r="F2685" s="15">
        <v>85024.966961397135</v>
      </c>
      <c r="G2685" s="15">
        <v>6387.9672907249706</v>
      </c>
      <c r="H2685" s="26">
        <v>0.48564545668660802</v>
      </c>
      <c r="J2685" s="46" t="e">
        <f>+IF(A2685=#REF!,"si","no")</f>
        <v>#REF!</v>
      </c>
    </row>
    <row r="2686" spans="1:10" ht="14.5" customHeight="1" x14ac:dyDescent="0.2">
      <c r="A2686" s="8" t="s">
        <v>39</v>
      </c>
      <c r="B2686" s="8">
        <v>2014</v>
      </c>
      <c r="C2686" s="8" t="s">
        <v>10</v>
      </c>
      <c r="D2686" s="8" t="s">
        <v>33</v>
      </c>
      <c r="E2686" s="8" t="s">
        <v>36</v>
      </c>
      <c r="F2686" s="15">
        <v>15058.093090583903</v>
      </c>
      <c r="G2686" s="15">
        <v>1131.3218876875767</v>
      </c>
      <c r="H2686" s="26">
        <v>8.60087896197156E-2</v>
      </c>
      <c r="J2686" s="46" t="e">
        <f>+IF(A2686=#REF!,"si","no")</f>
        <v>#REF!</v>
      </c>
    </row>
    <row r="2687" spans="1:10" ht="14.5" customHeight="1" x14ac:dyDescent="0.2">
      <c r="A2687" s="8" t="s">
        <v>39</v>
      </c>
      <c r="B2687" s="8">
        <v>2014</v>
      </c>
      <c r="C2687" s="8" t="s">
        <v>10</v>
      </c>
      <c r="D2687" s="8" t="s">
        <v>33</v>
      </c>
      <c r="E2687" s="8" t="s">
        <v>42</v>
      </c>
      <c r="F2687" s="15">
        <v>3430.6144220848414</v>
      </c>
      <c r="G2687" s="15">
        <v>257.74373691102949</v>
      </c>
      <c r="H2687" s="26">
        <v>1.9594977419814572E-2</v>
      </c>
      <c r="J2687" s="46" t="e">
        <f>+IF(A2687=#REF!,"si","no")</f>
        <v>#REF!</v>
      </c>
    </row>
    <row r="2688" spans="1:10" x14ac:dyDescent="0.2">
      <c r="A2688" s="8" t="s">
        <v>39</v>
      </c>
      <c r="B2688" s="8">
        <v>2014</v>
      </c>
      <c r="C2688" s="8" t="s">
        <v>10</v>
      </c>
      <c r="D2688" s="8" t="s">
        <v>33</v>
      </c>
      <c r="E2688" s="8" t="s">
        <v>40</v>
      </c>
      <c r="F2688" s="15">
        <v>0</v>
      </c>
      <c r="G2688" s="15">
        <v>7873.0337673460372</v>
      </c>
      <c r="H2688" s="26">
        <v>0.59854769215919423</v>
      </c>
      <c r="J2688" s="46" t="e">
        <f>+IF(A2688=#REF!,"si","no")</f>
        <v>#REF!</v>
      </c>
    </row>
    <row r="2689" spans="1:10" x14ac:dyDescent="0.2">
      <c r="A2689" s="8" t="s">
        <v>39</v>
      </c>
      <c r="B2689" s="8">
        <v>2015</v>
      </c>
      <c r="C2689" s="8" t="s">
        <v>10</v>
      </c>
      <c r="D2689" s="8" t="s">
        <v>33</v>
      </c>
      <c r="E2689" s="8" t="s">
        <v>34</v>
      </c>
      <c r="F2689" s="15">
        <v>895.7385564536728</v>
      </c>
      <c r="G2689" s="15">
        <v>56.435090683240453</v>
      </c>
      <c r="H2689" s="26">
        <v>4.8158146526055927E-3</v>
      </c>
      <c r="J2689" s="46" t="e">
        <f>+IF(A2689=#REF!,"si","no")</f>
        <v>#REF!</v>
      </c>
    </row>
    <row r="2690" spans="1:10" ht="14.5" customHeight="1" x14ac:dyDescent="0.2">
      <c r="A2690" s="8" t="s">
        <v>39</v>
      </c>
      <c r="B2690" s="8">
        <v>2015</v>
      </c>
      <c r="C2690" s="8" t="s">
        <v>10</v>
      </c>
      <c r="D2690" s="8" t="s">
        <v>33</v>
      </c>
      <c r="E2690" s="8" t="s">
        <v>35</v>
      </c>
      <c r="F2690" s="15">
        <v>64739.473419752532</v>
      </c>
      <c r="G2690" s="15">
        <v>4078.844241888934</v>
      </c>
      <c r="H2690" s="26">
        <v>0.34806283870503385</v>
      </c>
      <c r="J2690" s="46" t="e">
        <f>+IF(A2690=#REF!,"si","no")</f>
        <v>#REF!</v>
      </c>
    </row>
    <row r="2691" spans="1:10" ht="14.5" customHeight="1" x14ac:dyDescent="0.2">
      <c r="A2691" s="8" t="s">
        <v>39</v>
      </c>
      <c r="B2691" s="8">
        <v>2015</v>
      </c>
      <c r="C2691" s="8" t="s">
        <v>10</v>
      </c>
      <c r="D2691" s="8" t="s">
        <v>33</v>
      </c>
      <c r="E2691" s="8" t="s">
        <v>36</v>
      </c>
      <c r="F2691" s="15">
        <v>13837.122566818056</v>
      </c>
      <c r="G2691" s="15">
        <v>871.79374073742645</v>
      </c>
      <c r="H2691" s="26">
        <v>7.4393378656161871E-2</v>
      </c>
      <c r="J2691" s="46" t="e">
        <f>+IF(A2691=#REF!,"si","no")</f>
        <v>#REF!</v>
      </c>
    </row>
    <row r="2692" spans="1:10" x14ac:dyDescent="0.2">
      <c r="A2692" s="8" t="s">
        <v>39</v>
      </c>
      <c r="B2692" s="8">
        <v>2015</v>
      </c>
      <c r="C2692" s="8" t="s">
        <v>10</v>
      </c>
      <c r="D2692" s="8" t="s">
        <v>33</v>
      </c>
      <c r="E2692" s="8" t="s">
        <v>42</v>
      </c>
      <c r="F2692" s="15">
        <v>3385.5976750858727</v>
      </c>
      <c r="G2692" s="15">
        <v>213.30611530990979</v>
      </c>
      <c r="H2692" s="26">
        <v>1.8202198369194834E-2</v>
      </c>
      <c r="J2692" s="46" t="e">
        <f>+IF(A2692=#REF!,"si","no")</f>
        <v>#REF!</v>
      </c>
    </row>
    <row r="2693" spans="1:10" x14ac:dyDescent="0.2">
      <c r="A2693" s="8" t="s">
        <v>39</v>
      </c>
      <c r="B2693" s="8">
        <v>2015</v>
      </c>
      <c r="C2693" s="8" t="s">
        <v>10</v>
      </c>
      <c r="D2693" s="8" t="s">
        <v>33</v>
      </c>
      <c r="E2693" s="8" t="s">
        <v>40</v>
      </c>
      <c r="F2693" s="15">
        <v>0</v>
      </c>
      <c r="G2693" s="15">
        <v>5220.3791886195104</v>
      </c>
      <c r="H2693" s="26">
        <v>0.44547423038299616</v>
      </c>
      <c r="J2693" s="46" t="e">
        <f>+IF(A2693=#REF!,"si","no")</f>
        <v>#REF!</v>
      </c>
    </row>
    <row r="2694" spans="1:10" x14ac:dyDescent="0.2">
      <c r="A2694" s="8" t="s">
        <v>39</v>
      </c>
      <c r="B2694" s="8">
        <v>2016</v>
      </c>
      <c r="C2694" s="8" t="s">
        <v>10</v>
      </c>
      <c r="D2694" s="8" t="s">
        <v>33</v>
      </c>
      <c r="E2694" s="8" t="s">
        <v>34</v>
      </c>
      <c r="F2694" s="15">
        <v>504.17390024155981</v>
      </c>
      <c r="G2694" s="15">
        <v>27.016787208579117</v>
      </c>
      <c r="H2694" s="26">
        <v>2.5050497057385202E-3</v>
      </c>
      <c r="J2694" s="46" t="e">
        <f>+IF(A2694=#REF!,"si","no")</f>
        <v>#REF!</v>
      </c>
    </row>
    <row r="2695" spans="1:10" x14ac:dyDescent="0.2">
      <c r="A2695" s="8" t="s">
        <v>39</v>
      </c>
      <c r="B2695" s="8">
        <v>2016</v>
      </c>
      <c r="C2695" s="8" t="s">
        <v>10</v>
      </c>
      <c r="D2695" s="8" t="s">
        <v>33</v>
      </c>
      <c r="E2695" s="8" t="s">
        <v>35</v>
      </c>
      <c r="F2695" s="15">
        <v>64114.094014673377</v>
      </c>
      <c r="G2695" s="15">
        <v>3435.6336855901422</v>
      </c>
      <c r="H2695" s="26">
        <v>0.31855872005313723</v>
      </c>
      <c r="J2695" s="46" t="e">
        <f>+IF(A2695=#REF!,"si","no")</f>
        <v>#REF!</v>
      </c>
    </row>
    <row r="2696" spans="1:10" x14ac:dyDescent="0.2">
      <c r="A2696" s="8" t="s">
        <v>39</v>
      </c>
      <c r="B2696" s="8">
        <v>2016</v>
      </c>
      <c r="C2696" s="8" t="s">
        <v>10</v>
      </c>
      <c r="D2696" s="8" t="s">
        <v>33</v>
      </c>
      <c r="E2696" s="8" t="s">
        <v>36</v>
      </c>
      <c r="F2696" s="15">
        <v>25625.907264738893</v>
      </c>
      <c r="G2696" s="15">
        <v>1373.1961993005259</v>
      </c>
      <c r="H2696" s="26">
        <v>0.12732545540746965</v>
      </c>
      <c r="J2696" s="46" t="e">
        <f>+IF(A2696=#REF!,"si","no")</f>
        <v>#REF!</v>
      </c>
    </row>
    <row r="2697" spans="1:10" x14ac:dyDescent="0.2">
      <c r="A2697" s="8" t="s">
        <v>39</v>
      </c>
      <c r="B2697" s="8">
        <v>2016</v>
      </c>
      <c r="C2697" s="8" t="s">
        <v>10</v>
      </c>
      <c r="D2697" s="8" t="s">
        <v>33</v>
      </c>
      <c r="E2697" s="8" t="s">
        <v>42</v>
      </c>
      <c r="F2697" s="15">
        <v>2568.2682620557739</v>
      </c>
      <c r="G2697" s="15">
        <v>137.62385775476233</v>
      </c>
      <c r="H2697" s="26">
        <v>1.2760755070895006E-2</v>
      </c>
      <c r="J2697" s="46" t="e">
        <f>+IF(A2697=#REF!,"si","no")</f>
        <v>#REF!</v>
      </c>
    </row>
    <row r="2698" spans="1:10" x14ac:dyDescent="0.2">
      <c r="A2698" s="8" t="s">
        <v>39</v>
      </c>
      <c r="B2698" s="8">
        <v>2016</v>
      </c>
      <c r="C2698" s="8" t="s">
        <v>10</v>
      </c>
      <c r="D2698" s="8" t="s">
        <v>33</v>
      </c>
      <c r="E2698" s="8" t="s">
        <v>40</v>
      </c>
      <c r="F2698" s="15">
        <v>0</v>
      </c>
      <c r="G2698" s="15">
        <v>4973.4705298540093</v>
      </c>
      <c r="H2698" s="26">
        <v>0.46114998023724035</v>
      </c>
      <c r="J2698" s="46" t="e">
        <f>+IF(A2698=#REF!,"si","no")</f>
        <v>#REF!</v>
      </c>
    </row>
    <row r="2699" spans="1:10" x14ac:dyDescent="0.2">
      <c r="A2699" s="8" t="s">
        <v>39</v>
      </c>
      <c r="B2699" s="8">
        <v>2017</v>
      </c>
      <c r="C2699" s="8" t="s">
        <v>10</v>
      </c>
      <c r="D2699" s="8" t="s">
        <v>33</v>
      </c>
      <c r="E2699" s="8" t="s">
        <v>34</v>
      </c>
      <c r="F2699" s="15">
        <v>252.79359011939425</v>
      </c>
      <c r="G2699" s="15">
        <v>13.362009761317992</v>
      </c>
      <c r="H2699" s="26">
        <v>1.1529787926421369E-3</v>
      </c>
      <c r="J2699" s="46" t="e">
        <f>+IF(A2699=#REF!,"si","no")</f>
        <v>#REF!</v>
      </c>
    </row>
    <row r="2700" spans="1:10" x14ac:dyDescent="0.2">
      <c r="A2700" s="8" t="s">
        <v>39</v>
      </c>
      <c r="B2700" s="8">
        <v>2017</v>
      </c>
      <c r="C2700" s="8" t="s">
        <v>10</v>
      </c>
      <c r="D2700" s="8" t="s">
        <v>33</v>
      </c>
      <c r="E2700" s="8" t="s">
        <v>35</v>
      </c>
      <c r="F2700" s="15">
        <v>55678.339520260932</v>
      </c>
      <c r="G2700" s="15">
        <v>2943.0117900233354</v>
      </c>
      <c r="H2700" s="26">
        <v>0.25394609351475139</v>
      </c>
      <c r="J2700" s="46" t="e">
        <f>+IF(A2700=#REF!,"si","no")</f>
        <v>#REF!</v>
      </c>
    </row>
    <row r="2701" spans="1:10" x14ac:dyDescent="0.2">
      <c r="A2701" s="8" t="s">
        <v>39</v>
      </c>
      <c r="B2701" s="8">
        <v>2017</v>
      </c>
      <c r="C2701" s="8" t="s">
        <v>10</v>
      </c>
      <c r="D2701" s="8" t="s">
        <v>33</v>
      </c>
      <c r="E2701" s="8" t="s">
        <v>36</v>
      </c>
      <c r="F2701" s="52">
        <v>45335.569407021831</v>
      </c>
      <c r="G2701" s="15">
        <v>2396.3199409661779</v>
      </c>
      <c r="H2701" s="26">
        <v>0.20677324157611865</v>
      </c>
      <c r="J2701" s="46" t="e">
        <f>+IF(A2701=#REF!,"si","no")</f>
        <v>#REF!</v>
      </c>
    </row>
    <row r="2702" spans="1:10" x14ac:dyDescent="0.2">
      <c r="A2702" s="8" t="s">
        <v>39</v>
      </c>
      <c r="B2702" s="8">
        <v>2017</v>
      </c>
      <c r="C2702" s="8" t="s">
        <v>10</v>
      </c>
      <c r="D2702" s="8" t="s">
        <v>33</v>
      </c>
      <c r="E2702" s="8" t="s">
        <v>42</v>
      </c>
      <c r="F2702" s="15">
        <v>2130.6697861698858</v>
      </c>
      <c r="G2702" s="15">
        <v>112.62164704216177</v>
      </c>
      <c r="H2702" s="26">
        <v>9.7178772468755094E-3</v>
      </c>
      <c r="J2702" s="46" t="e">
        <f>+IF(A2702=#REF!,"si","no")</f>
        <v>#REF!</v>
      </c>
    </row>
    <row r="2703" spans="1:10" x14ac:dyDescent="0.2">
      <c r="A2703" s="8" t="s">
        <v>39</v>
      </c>
      <c r="B2703" s="8">
        <v>2017</v>
      </c>
      <c r="C2703" s="8" t="s">
        <v>10</v>
      </c>
      <c r="D2703" s="8" t="s">
        <v>33</v>
      </c>
      <c r="E2703" s="8" t="s">
        <v>40</v>
      </c>
      <c r="F2703" s="15">
        <v>0</v>
      </c>
      <c r="G2703" s="15">
        <v>5465.3153877929935</v>
      </c>
      <c r="H2703" s="26">
        <v>0.47159019113038775</v>
      </c>
      <c r="J2703" s="46" t="e">
        <f>+IF(A2703=#REF!,"si","no")</f>
        <v>#REF!</v>
      </c>
    </row>
    <row r="2704" spans="1:10" x14ac:dyDescent="0.2">
      <c r="A2704" s="8" t="s">
        <v>39</v>
      </c>
      <c r="B2704" s="8">
        <v>2018</v>
      </c>
      <c r="C2704" s="8" t="s">
        <v>10</v>
      </c>
      <c r="D2704" s="8" t="s">
        <v>33</v>
      </c>
      <c r="E2704" s="8" t="s">
        <v>34</v>
      </c>
      <c r="F2704" s="52">
        <v>1384.439449559238</v>
      </c>
      <c r="G2704" s="15">
        <v>71.980085537443372</v>
      </c>
      <c r="H2704" s="26">
        <v>5.8883665612395686E-3</v>
      </c>
      <c r="J2704" s="46" t="e">
        <f>+IF(A2704=#REF!,"si","no")</f>
        <v>#REF!</v>
      </c>
    </row>
    <row r="2705" spans="1:13" x14ac:dyDescent="0.2">
      <c r="A2705" s="8" t="s">
        <v>39</v>
      </c>
      <c r="B2705" s="8">
        <v>2018</v>
      </c>
      <c r="C2705" s="8" t="s">
        <v>10</v>
      </c>
      <c r="D2705" s="8" t="s">
        <v>33</v>
      </c>
      <c r="E2705" s="8" t="s">
        <v>35</v>
      </c>
      <c r="F2705" s="15">
        <v>58865.051384968625</v>
      </c>
      <c r="G2705" s="15">
        <v>3060.5249187351633</v>
      </c>
      <c r="H2705" s="26">
        <v>0.25036775737014055</v>
      </c>
      <c r="J2705" s="46" t="e">
        <f>+IF(A2705=#REF!,"si","no")</f>
        <v>#REF!</v>
      </c>
    </row>
    <row r="2706" spans="1:13" x14ac:dyDescent="0.2">
      <c r="A2706" s="8" t="s">
        <v>39</v>
      </c>
      <c r="B2706" s="8">
        <v>2018</v>
      </c>
      <c r="C2706" s="8" t="s">
        <v>10</v>
      </c>
      <c r="D2706" s="8" t="s">
        <v>33</v>
      </c>
      <c r="E2706" s="8" t="s">
        <v>36</v>
      </c>
      <c r="F2706" s="15">
        <v>42684.997120284439</v>
      </c>
      <c r="G2706" s="15">
        <v>2219.2879181980661</v>
      </c>
      <c r="H2706" s="26">
        <v>0.18154994773495547</v>
      </c>
      <c r="J2706" s="46" t="e">
        <f>+IF(A2735=#REF!,"si","no")</f>
        <v>#REF!</v>
      </c>
      <c r="K2706" s="46" t="e">
        <f>+IF(F2735=#REF!,"si","no")</f>
        <v>#REF!</v>
      </c>
      <c r="L2706" s="46" t="e">
        <f>+IF(G2735=#REF!,"si","no")</f>
        <v>#REF!</v>
      </c>
      <c r="M2706" s="46" t="e">
        <f>+IF(H2735=#REF!,"si","no")</f>
        <v>#REF!</v>
      </c>
    </row>
    <row r="2707" spans="1:13" x14ac:dyDescent="0.2">
      <c r="A2707" s="8" t="s">
        <v>39</v>
      </c>
      <c r="B2707" s="8">
        <v>2018</v>
      </c>
      <c r="C2707" s="8" t="s">
        <v>10</v>
      </c>
      <c r="D2707" s="8" t="s">
        <v>33</v>
      </c>
      <c r="E2707" s="8" t="s">
        <v>42</v>
      </c>
      <c r="F2707" s="15">
        <v>223.89426375535561</v>
      </c>
      <c r="G2707" s="15">
        <v>11.640760642572133</v>
      </c>
      <c r="H2707" s="26">
        <v>9.5227819199324051E-4</v>
      </c>
      <c r="J2707" s="46" t="e">
        <f>+IF(A2736=#REF!,"si","no")</f>
        <v>#REF!</v>
      </c>
      <c r="K2707" s="46" t="e">
        <f>+IF(F2736=#REF!,"si","no")</f>
        <v>#REF!</v>
      </c>
      <c r="L2707" s="46" t="e">
        <f>+IF(G2736=#REF!,"si","no")</f>
        <v>#REF!</v>
      </c>
      <c r="M2707" s="46" t="e">
        <f>+IF(H2736=#REF!,"si","no")</f>
        <v>#REF!</v>
      </c>
    </row>
    <row r="2708" spans="1:13" x14ac:dyDescent="0.2">
      <c r="A2708" s="8" t="s">
        <v>39</v>
      </c>
      <c r="B2708" s="8">
        <v>2018</v>
      </c>
      <c r="C2708" s="8" t="s">
        <v>10</v>
      </c>
      <c r="D2708" s="8" t="s">
        <v>33</v>
      </c>
      <c r="E2708" s="8" t="s">
        <v>40</v>
      </c>
      <c r="F2708" s="15">
        <v>0</v>
      </c>
      <c r="G2708" s="15">
        <v>5363.4336831132459</v>
      </c>
      <c r="H2708" s="26">
        <v>0.4387583498583289</v>
      </c>
      <c r="J2708" s="46" t="e">
        <f>+IF(A2737=#REF!,"si","no")</f>
        <v>#REF!</v>
      </c>
      <c r="K2708" s="46" t="e">
        <f>+IF(F2737=#REF!,"si","no")</f>
        <v>#REF!</v>
      </c>
      <c r="L2708" s="46" t="e">
        <f>+IF(G2737=#REF!,"si","no")</f>
        <v>#REF!</v>
      </c>
      <c r="M2708" s="46" t="e">
        <f>+IF(H2737=#REF!,"si","no")</f>
        <v>#REF!</v>
      </c>
    </row>
    <row r="2709" spans="1:13" x14ac:dyDescent="0.2">
      <c r="A2709" s="8" t="s">
        <v>39</v>
      </c>
      <c r="B2709" s="8">
        <v>2019</v>
      </c>
      <c r="C2709" s="8" t="s">
        <v>10</v>
      </c>
      <c r="D2709" s="8" t="s">
        <v>33</v>
      </c>
      <c r="E2709" s="8" t="s">
        <v>34</v>
      </c>
      <c r="F2709" s="15">
        <v>2482.0788886695445</v>
      </c>
      <c r="G2709" s="15">
        <v>128.93318089949665</v>
      </c>
      <c r="H2709" s="26">
        <v>1.0157234878502246E-2</v>
      </c>
      <c r="J2709" s="46" t="e">
        <f>+IF(A2738=#REF!,"si","no")</f>
        <v>#REF!</v>
      </c>
      <c r="K2709" s="46" t="e">
        <f>+IF(F2738=#REF!,"si","no")</f>
        <v>#REF!</v>
      </c>
      <c r="L2709" s="46" t="e">
        <f>+IF(G2738=#REF!,"si","no")</f>
        <v>#REF!</v>
      </c>
      <c r="M2709" s="46" t="e">
        <f>+IF(H2738=#REF!,"si","no")</f>
        <v>#REF!</v>
      </c>
    </row>
    <row r="2710" spans="1:13" x14ac:dyDescent="0.2">
      <c r="A2710" s="8" t="s">
        <v>39</v>
      </c>
      <c r="B2710" s="8">
        <v>2019</v>
      </c>
      <c r="C2710" s="8" t="s">
        <v>10</v>
      </c>
      <c r="D2710" s="8" t="s">
        <v>33</v>
      </c>
      <c r="E2710" s="8" t="s">
        <v>35</v>
      </c>
      <c r="F2710" s="15">
        <v>62029.078026423405</v>
      </c>
      <c r="G2710" s="15">
        <v>3222.1402690777309</v>
      </c>
      <c r="H2710" s="26">
        <v>0.25383718369606062</v>
      </c>
      <c r="J2710" s="46" t="e">
        <f>+IF(A2739=#REF!,"si","no")</f>
        <v>#REF!</v>
      </c>
      <c r="K2710" s="46" t="e">
        <f>+IF(F2739=#REF!,"si","no")</f>
        <v>#REF!</v>
      </c>
      <c r="L2710" s="46" t="e">
        <f>+IF(G2739=#REF!,"si","no")</f>
        <v>#REF!</v>
      </c>
      <c r="M2710" s="46" t="e">
        <f>+IF(H2739=#REF!,"si","no")</f>
        <v>#REF!</v>
      </c>
    </row>
    <row r="2711" spans="1:13" x14ac:dyDescent="0.2">
      <c r="A2711" s="8" t="s">
        <v>39</v>
      </c>
      <c r="B2711" s="8">
        <v>2019</v>
      </c>
      <c r="C2711" s="8" t="s">
        <v>10</v>
      </c>
      <c r="D2711" s="8" t="s">
        <v>33</v>
      </c>
      <c r="E2711" s="8" t="s">
        <v>36</v>
      </c>
      <c r="F2711" s="15">
        <v>25377.590573313792</v>
      </c>
      <c r="G2711" s="15">
        <v>1318.2552299682577</v>
      </c>
      <c r="H2711" s="26">
        <v>0.10385090872022269</v>
      </c>
      <c r="J2711" s="46" t="e">
        <f>+IF(A2740=#REF!,"si","no")</f>
        <v>#REF!</v>
      </c>
      <c r="K2711" s="46" t="e">
        <f>+IF(F2740=#REF!,"si","no")</f>
        <v>#REF!</v>
      </c>
      <c r="L2711" s="46" t="e">
        <f>+IF(G2740=#REF!,"si","no")</f>
        <v>#REF!</v>
      </c>
      <c r="M2711" s="46" t="e">
        <f>+IF(H2740=#REF!,"si","no")</f>
        <v>#REF!</v>
      </c>
    </row>
    <row r="2712" spans="1:13" x14ac:dyDescent="0.2">
      <c r="A2712" s="8" t="s">
        <v>39</v>
      </c>
      <c r="B2712" s="8">
        <v>2019</v>
      </c>
      <c r="C2712" s="8" t="s">
        <v>10</v>
      </c>
      <c r="D2712" s="8" t="s">
        <v>33</v>
      </c>
      <c r="E2712" s="8" t="s">
        <v>42</v>
      </c>
      <c r="F2712" s="15">
        <v>102.11528056706508</v>
      </c>
      <c r="G2712" s="15">
        <v>5.3044437878497828</v>
      </c>
      <c r="H2712" s="26">
        <v>4.178790989031802E-4</v>
      </c>
      <c r="J2712" s="46" t="e">
        <f>+IF(A2741=#REF!,"si","no")</f>
        <v>#REF!</v>
      </c>
      <c r="K2712" s="46" t="e">
        <f>+IF(F2741=#REF!,"si","no")</f>
        <v>#REF!</v>
      </c>
      <c r="L2712" s="46" t="e">
        <f>+IF(G2741=#REF!,"si","no")</f>
        <v>#REF!</v>
      </c>
      <c r="M2712" s="46" t="e">
        <f>+IF(H2741=#REF!,"si","no")</f>
        <v>#REF!</v>
      </c>
    </row>
    <row r="2713" spans="1:13" x14ac:dyDescent="0.2">
      <c r="A2713" s="8" t="s">
        <v>39</v>
      </c>
      <c r="B2713" s="8">
        <v>2019</v>
      </c>
      <c r="C2713" s="8" t="s">
        <v>10</v>
      </c>
      <c r="D2713" s="8" t="s">
        <v>33</v>
      </c>
      <c r="E2713" s="8" t="s">
        <v>40</v>
      </c>
      <c r="F2713" s="15">
        <v>0</v>
      </c>
      <c r="G2713" s="15">
        <v>4674.6331237333352</v>
      </c>
      <c r="H2713" s="26">
        <v>0.3682632063936887</v>
      </c>
      <c r="J2713" s="46" t="e">
        <f>+IF(A2742=#REF!,"si","no")</f>
        <v>#REF!</v>
      </c>
      <c r="K2713" s="46" t="e">
        <f>+IF(F2742=#REF!,"si","no")</f>
        <v>#REF!</v>
      </c>
      <c r="L2713" s="46" t="e">
        <f>+IF(G2742=#REF!,"si","no")</f>
        <v>#REF!</v>
      </c>
      <c r="M2713" s="46" t="e">
        <f>+IF(H2742=#REF!,"si","no")</f>
        <v>#REF!</v>
      </c>
    </row>
    <row r="2714" spans="1:13" x14ac:dyDescent="0.2">
      <c r="A2714" s="8" t="s">
        <v>39</v>
      </c>
      <c r="B2714" s="8">
        <v>2020</v>
      </c>
      <c r="C2714" s="8" t="s">
        <v>10</v>
      </c>
      <c r="D2714" s="8" t="s">
        <v>33</v>
      </c>
      <c r="E2714" s="8" t="s">
        <v>34</v>
      </c>
      <c r="F2714" s="15">
        <v>1637.0072035631129</v>
      </c>
      <c r="G2714" s="15">
        <v>76.204850813706855</v>
      </c>
      <c r="H2714" s="26">
        <v>7.0959822600810286E-3</v>
      </c>
      <c r="J2714" s="46" t="e">
        <f>+IF(A2743=#REF!,"si","no")</f>
        <v>#REF!</v>
      </c>
      <c r="K2714" s="46" t="e">
        <f>+IF(F2743=#REF!,"si","no")</f>
        <v>#REF!</v>
      </c>
      <c r="L2714" s="46" t="e">
        <f>+IF(G2743=#REF!,"si","no")</f>
        <v>#REF!</v>
      </c>
      <c r="M2714" s="46" t="e">
        <f>+IF(H2743=#REF!,"si","no")</f>
        <v>#REF!</v>
      </c>
    </row>
    <row r="2715" spans="1:13" x14ac:dyDescent="0.2">
      <c r="A2715" s="8" t="s">
        <v>39</v>
      </c>
      <c r="B2715" s="8">
        <v>2020</v>
      </c>
      <c r="C2715" s="8" t="s">
        <v>10</v>
      </c>
      <c r="D2715" s="8" t="s">
        <v>33</v>
      </c>
      <c r="E2715" s="8" t="s">
        <v>35</v>
      </c>
      <c r="F2715" s="15">
        <v>30654.114649502502</v>
      </c>
      <c r="G2715" s="15">
        <v>1426.9895872217783</v>
      </c>
      <c r="H2715" s="26">
        <v>0.13287727340350305</v>
      </c>
      <c r="J2715" s="46" t="e">
        <f>+IF(A2744=#REF!,"si","no")</f>
        <v>#REF!</v>
      </c>
      <c r="K2715" s="46" t="e">
        <f>+IF(F2744=#REF!,"si","no")</f>
        <v>#REF!</v>
      </c>
      <c r="L2715" s="46" t="e">
        <f>+IF(G2744=#REF!,"si","no")</f>
        <v>#REF!</v>
      </c>
      <c r="M2715" s="46" t="e">
        <f>+IF(H2744=#REF!,"si","no")</f>
        <v>#REF!</v>
      </c>
    </row>
    <row r="2716" spans="1:13" x14ac:dyDescent="0.2">
      <c r="A2716" s="8" t="s">
        <v>39</v>
      </c>
      <c r="B2716" s="8">
        <v>2020</v>
      </c>
      <c r="C2716" s="8" t="s">
        <v>10</v>
      </c>
      <c r="D2716" s="8" t="s">
        <v>33</v>
      </c>
      <c r="E2716" s="8" t="s">
        <v>36</v>
      </c>
      <c r="F2716" s="15">
        <v>15273.096455130122</v>
      </c>
      <c r="G2716" s="15">
        <v>710.98284374878358</v>
      </c>
      <c r="H2716" s="26">
        <v>6.6204730966494749E-2</v>
      </c>
      <c r="J2716" s="46" t="e">
        <f>+IF(A2745=#REF!,"si","no")</f>
        <v>#REF!</v>
      </c>
      <c r="K2716" s="46" t="e">
        <f>+IF(F2745=#REF!,"si","no")</f>
        <v>#REF!</v>
      </c>
      <c r="L2716" s="46" t="e">
        <f>+IF(G2745=#REF!,"si","no")</f>
        <v>#REF!</v>
      </c>
      <c r="M2716" s="46" t="e">
        <f>+IF(H2745=#REF!,"si","no")</f>
        <v>#REF!</v>
      </c>
    </row>
    <row r="2717" spans="1:13" x14ac:dyDescent="0.2">
      <c r="A2717" s="8" t="s">
        <v>39</v>
      </c>
      <c r="B2717" s="8">
        <v>2020</v>
      </c>
      <c r="C2717" s="8" t="s">
        <v>10</v>
      </c>
      <c r="D2717" s="8" t="s">
        <v>33</v>
      </c>
      <c r="E2717" s="8" t="s">
        <v>42</v>
      </c>
      <c r="F2717" s="15">
        <v>2635.8851202108913</v>
      </c>
      <c r="G2717" s="15">
        <v>122.70393918275542</v>
      </c>
      <c r="H2717" s="26">
        <v>1.1425847126339121E-2</v>
      </c>
      <c r="J2717" s="46" t="e">
        <f>+IF(A2746=#REF!,"si","no")</f>
        <v>#REF!</v>
      </c>
      <c r="K2717" s="46" t="e">
        <f>+IF(F2746=#REF!,"si","no")</f>
        <v>#REF!</v>
      </c>
      <c r="L2717" s="46" t="e">
        <f>+IF(G2746=#REF!,"si","no")</f>
        <v>#REF!</v>
      </c>
      <c r="M2717" s="46" t="e">
        <f>+IF(H2746=#REF!,"si","no")</f>
        <v>#REF!</v>
      </c>
    </row>
    <row r="2718" spans="1:13" x14ac:dyDescent="0.2">
      <c r="A2718" s="8" t="s">
        <v>39</v>
      </c>
      <c r="B2718" s="8">
        <v>2020</v>
      </c>
      <c r="C2718" s="8" t="s">
        <v>10</v>
      </c>
      <c r="D2718" s="8" t="s">
        <v>33</v>
      </c>
      <c r="E2718" s="8" t="s">
        <v>40</v>
      </c>
      <c r="F2718" s="15">
        <v>0</v>
      </c>
      <c r="G2718" s="15">
        <v>2336.8812209670241</v>
      </c>
      <c r="H2718" s="26">
        <v>0.21760383375641792</v>
      </c>
      <c r="J2718" s="46" t="e">
        <f>+IF(A2747=#REF!,"si","no")</f>
        <v>#REF!</v>
      </c>
      <c r="K2718" s="46" t="e">
        <f>+IF(F2747=#REF!,"si","no")</f>
        <v>#REF!</v>
      </c>
      <c r="L2718" s="46" t="e">
        <f>+IF(G2747=#REF!,"si","no")</f>
        <v>#REF!</v>
      </c>
      <c r="M2718" s="46" t="e">
        <f>+IF(H2747=#REF!,"si","no")</f>
        <v>#REF!</v>
      </c>
    </row>
    <row r="2719" spans="1:13" x14ac:dyDescent="0.2">
      <c r="A2719" s="8" t="s">
        <v>39</v>
      </c>
      <c r="B2719" s="8">
        <v>2008</v>
      </c>
      <c r="C2719" s="8" t="s">
        <v>10</v>
      </c>
      <c r="D2719" s="8" t="s">
        <v>37</v>
      </c>
      <c r="E2719" s="8" t="s">
        <v>40</v>
      </c>
      <c r="F2719" s="15">
        <v>215.82952651442659</v>
      </c>
      <c r="G2719" s="15">
        <v>19.343526809094278</v>
      </c>
      <c r="H2719" s="26">
        <v>1.7426798524860835E-3</v>
      </c>
      <c r="J2719" s="46" t="e">
        <f>+IF(A2748=#REF!,"si","no")</f>
        <v>#REF!</v>
      </c>
      <c r="K2719" s="46" t="e">
        <f>+IF(F2748=#REF!,"si","no")</f>
        <v>#REF!</v>
      </c>
      <c r="L2719" s="46" t="e">
        <f>+IF(G2748=#REF!,"si","no")</f>
        <v>#REF!</v>
      </c>
      <c r="M2719" s="46" t="e">
        <f>+IF(H2748=#REF!,"si","no")</f>
        <v>#REF!</v>
      </c>
    </row>
    <row r="2720" spans="1:13" x14ac:dyDescent="0.2">
      <c r="A2720" s="8" t="s">
        <v>39</v>
      </c>
      <c r="B2720" s="8">
        <v>2009</v>
      </c>
      <c r="C2720" s="8" t="s">
        <v>10</v>
      </c>
      <c r="D2720" s="8" t="s">
        <v>37</v>
      </c>
      <c r="E2720" s="8" t="s">
        <v>40</v>
      </c>
      <c r="F2720" s="15">
        <v>204.78861022042855</v>
      </c>
      <c r="G2720" s="15">
        <v>15.161168882158856</v>
      </c>
      <c r="H2720" s="26">
        <v>1.6844863231647328E-3</v>
      </c>
      <c r="J2720" s="46" t="e">
        <f>+IF(A2749=#REF!,"si","no")</f>
        <v>#REF!</v>
      </c>
    </row>
    <row r="2721" spans="1:10" x14ac:dyDescent="0.2">
      <c r="A2721" s="8" t="s">
        <v>39</v>
      </c>
      <c r="B2721" s="8">
        <v>2010</v>
      </c>
      <c r="C2721" s="8" t="s">
        <v>10</v>
      </c>
      <c r="D2721" s="8" t="s">
        <v>37</v>
      </c>
      <c r="E2721" s="8" t="s">
        <v>40</v>
      </c>
      <c r="F2721" s="15">
        <v>3931.7606107759029</v>
      </c>
      <c r="G2721" s="15">
        <v>311.2002345909313</v>
      </c>
      <c r="H2721" s="26">
        <v>2.9419555555846195E-2</v>
      </c>
      <c r="J2721" s="46" t="e">
        <f>+IF(A2750=#REF!,"si","no")</f>
        <v>#REF!</v>
      </c>
    </row>
    <row r="2722" spans="1:10" x14ac:dyDescent="0.2">
      <c r="A2722" s="8" t="s">
        <v>39</v>
      </c>
      <c r="B2722" s="8">
        <v>2011</v>
      </c>
      <c r="C2722" s="8" t="s">
        <v>10</v>
      </c>
      <c r="D2722" s="8" t="s">
        <v>37</v>
      </c>
      <c r="E2722" s="8" t="s">
        <v>40</v>
      </c>
      <c r="F2722" s="15">
        <v>6139.2545373308558</v>
      </c>
      <c r="G2722" s="15">
        <v>493.50246515486555</v>
      </c>
      <c r="H2722" s="26">
        <v>4.1804981376800693E-2</v>
      </c>
      <c r="J2722" s="46" t="e">
        <f>+IF(A2751=#REF!,"si","no")</f>
        <v>#REF!</v>
      </c>
    </row>
    <row r="2723" spans="1:10" x14ac:dyDescent="0.2">
      <c r="A2723" s="8" t="s">
        <v>39</v>
      </c>
      <c r="B2723" s="8">
        <v>2012</v>
      </c>
      <c r="C2723" s="8" t="s">
        <v>10</v>
      </c>
      <c r="D2723" s="8" t="s">
        <v>37</v>
      </c>
      <c r="E2723" s="8" t="s">
        <v>40</v>
      </c>
      <c r="F2723" s="15">
        <v>6627.8621488022545</v>
      </c>
      <c r="G2723" s="15">
        <v>503.90159164649316</v>
      </c>
      <c r="H2723" s="26">
        <v>4.1953559084810743E-2</v>
      </c>
      <c r="J2723" s="46" t="e">
        <f>+IF(A2752=#REF!,"si","no")</f>
        <v>#REF!</v>
      </c>
    </row>
    <row r="2724" spans="1:10" x14ac:dyDescent="0.2">
      <c r="A2724" s="8" t="s">
        <v>39</v>
      </c>
      <c r="B2724" s="8">
        <v>2013</v>
      </c>
      <c r="C2724" s="8" t="s">
        <v>10</v>
      </c>
      <c r="D2724" s="8" t="s">
        <v>37</v>
      </c>
      <c r="E2724" s="8" t="s">
        <v>40</v>
      </c>
      <c r="F2724" s="15">
        <v>6608.0801281916683</v>
      </c>
      <c r="G2724" s="15">
        <v>517.6719653927255</v>
      </c>
      <c r="H2724" s="26">
        <v>4.0619438705101152E-2</v>
      </c>
      <c r="J2724" s="46" t="e">
        <f>+IF(A2753=#REF!,"si","no")</f>
        <v>#REF!</v>
      </c>
    </row>
    <row r="2725" spans="1:10" x14ac:dyDescent="0.2">
      <c r="A2725" s="8" t="s">
        <v>39</v>
      </c>
      <c r="B2725" s="8">
        <v>2014</v>
      </c>
      <c r="C2725" s="8" t="s">
        <v>10</v>
      </c>
      <c r="D2725" s="8" t="s">
        <v>37</v>
      </c>
      <c r="E2725" s="8" t="s">
        <v>40</v>
      </c>
      <c r="F2725" s="15">
        <v>3698.9287960305883</v>
      </c>
      <c r="G2725" s="15">
        <v>277.90232685996716</v>
      </c>
      <c r="H2725" s="26">
        <v>2.1127534988812209E-2</v>
      </c>
      <c r="J2725" s="46" t="e">
        <f>+IF(A2754=#REF!,"si","no")</f>
        <v>#REF!</v>
      </c>
    </row>
    <row r="2726" spans="1:10" x14ac:dyDescent="0.2">
      <c r="A2726" s="8" t="s">
        <v>39</v>
      </c>
      <c r="B2726" s="8">
        <v>2015</v>
      </c>
      <c r="C2726" s="8" t="s">
        <v>10</v>
      </c>
      <c r="D2726" s="8" t="s">
        <v>37</v>
      </c>
      <c r="E2726" s="8" t="s">
        <v>40</v>
      </c>
      <c r="F2726" s="15">
        <v>4004.4778877127051</v>
      </c>
      <c r="G2726" s="15">
        <v>252.29802949069096</v>
      </c>
      <c r="H2726" s="26">
        <v>2.1529522368706189E-2</v>
      </c>
      <c r="J2726" s="46" t="e">
        <f>+IF(A2755=#REF!,"si","no")</f>
        <v>#REF!</v>
      </c>
    </row>
    <row r="2727" spans="1:10" x14ac:dyDescent="0.2">
      <c r="A2727" s="8" t="s">
        <v>39</v>
      </c>
      <c r="B2727" s="8">
        <v>2016</v>
      </c>
      <c r="C2727" s="8" t="s">
        <v>10</v>
      </c>
      <c r="D2727" s="8" t="s">
        <v>37</v>
      </c>
      <c r="E2727" s="8" t="s">
        <v>40</v>
      </c>
      <c r="F2727" s="15">
        <v>1390.8729435032619</v>
      </c>
      <c r="G2727" s="15">
        <v>74.531661259723805</v>
      </c>
      <c r="H2727" s="26">
        <v>6.9107223840289287E-3</v>
      </c>
      <c r="J2727" s="46" t="e">
        <f>+IF(A2756=#REF!,"si","no")</f>
        <v>#REF!</v>
      </c>
    </row>
    <row r="2728" spans="1:10" x14ac:dyDescent="0.2">
      <c r="A2728" s="8" t="s">
        <v>39</v>
      </c>
      <c r="B2728" s="8">
        <v>2017</v>
      </c>
      <c r="C2728" s="8" t="s">
        <v>10</v>
      </c>
      <c r="D2728" s="8" t="s">
        <v>37</v>
      </c>
      <c r="E2728" s="8" t="s">
        <v>40</v>
      </c>
      <c r="F2728" s="15">
        <v>2452.042638772793</v>
      </c>
      <c r="G2728" s="15">
        <v>129.60857772926707</v>
      </c>
      <c r="H2728" s="26">
        <v>1.1183642590874364E-2</v>
      </c>
      <c r="J2728" s="46" t="e">
        <f>+IF(A2757=#REF!,"si","no")</f>
        <v>#REF!</v>
      </c>
    </row>
    <row r="2729" spans="1:10" x14ac:dyDescent="0.2">
      <c r="A2729" s="8" t="s">
        <v>39</v>
      </c>
      <c r="B2729" s="8">
        <v>2018</v>
      </c>
      <c r="C2729" s="8" t="s">
        <v>10</v>
      </c>
      <c r="D2729" s="8" t="s">
        <v>37</v>
      </c>
      <c r="E2729" s="8" t="s">
        <v>40</v>
      </c>
      <c r="F2729" s="15">
        <v>1002.9513967734313</v>
      </c>
      <c r="G2729" s="15">
        <v>52.145673364504113</v>
      </c>
      <c r="H2729" s="26">
        <v>4.265802646110233E-3</v>
      </c>
      <c r="J2729" s="46" t="e">
        <f>+IF(A2758=#REF!,"si","no")</f>
        <v>#REF!</v>
      </c>
    </row>
    <row r="2730" spans="1:10" x14ac:dyDescent="0.2">
      <c r="A2730" s="8" t="s">
        <v>39</v>
      </c>
      <c r="B2730" s="8">
        <v>2019</v>
      </c>
      <c r="C2730" s="8" t="s">
        <v>10</v>
      </c>
      <c r="D2730" s="8" t="s">
        <v>37</v>
      </c>
      <c r="E2730" s="8" t="s">
        <v>40</v>
      </c>
      <c r="F2730" s="15">
        <v>614.97153011599357</v>
      </c>
      <c r="G2730" s="15">
        <v>31.945090827869365</v>
      </c>
      <c r="H2730" s="26">
        <v>2.5166042479529307E-3</v>
      </c>
      <c r="J2730" s="46" t="e">
        <f>+IF(A2759=#REF!,"si","no")</f>
        <v>#REF!</v>
      </c>
    </row>
    <row r="2731" spans="1:10" x14ac:dyDescent="0.2">
      <c r="A2731" s="8" t="s">
        <v>39</v>
      </c>
      <c r="B2731" s="8">
        <v>2020</v>
      </c>
      <c r="C2731" s="8" t="s">
        <v>10</v>
      </c>
      <c r="D2731" s="8" t="s">
        <v>37</v>
      </c>
      <c r="E2731" s="8" t="s">
        <v>40</v>
      </c>
      <c r="F2731" s="15">
        <v>150.96723203518388</v>
      </c>
      <c r="G2731" s="15">
        <v>7.0277243557382514</v>
      </c>
      <c r="H2731" s="26">
        <v>6.5440200754370102E-4</v>
      </c>
      <c r="J2731" s="46" t="e">
        <f>+IF(A2760=#REF!,"si","no")</f>
        <v>#REF!</v>
      </c>
    </row>
    <row r="2732" spans="1:10" x14ac:dyDescent="0.2">
      <c r="A2732" s="8" t="s">
        <v>20</v>
      </c>
      <c r="B2732" s="8">
        <v>2008</v>
      </c>
      <c r="C2732" s="8" t="s">
        <v>10</v>
      </c>
      <c r="D2732" s="8" t="s">
        <v>41</v>
      </c>
      <c r="E2732" s="8" t="s">
        <v>40</v>
      </c>
      <c r="F2732" s="15">
        <v>3568.3870101999996</v>
      </c>
      <c r="G2732" s="15">
        <v>184.21093428299301</v>
      </c>
      <c r="H2732" s="26">
        <v>2.1679609342390469</v>
      </c>
      <c r="J2732" s="46" t="e">
        <f>+IF(A2761=#REF!,"si","no")</f>
        <v>#REF!</v>
      </c>
    </row>
    <row r="2733" spans="1:10" x14ac:dyDescent="0.2">
      <c r="A2733" s="8" t="s">
        <v>20</v>
      </c>
      <c r="B2733" s="8">
        <v>2009</v>
      </c>
      <c r="C2733" s="8" t="s">
        <v>10</v>
      </c>
      <c r="D2733" s="8" t="s">
        <v>41</v>
      </c>
      <c r="E2733" s="8" t="s">
        <v>40</v>
      </c>
      <c r="F2733" s="15">
        <v>5663.2688533299997</v>
      </c>
      <c r="G2733" s="15">
        <v>278.44562697752389</v>
      </c>
      <c r="H2733" s="26">
        <v>3.3552910894325736</v>
      </c>
      <c r="J2733" s="46" t="e">
        <f>+IF(A2762=#REF!,"si","no")</f>
        <v>#REF!</v>
      </c>
    </row>
    <row r="2734" spans="1:10" x14ac:dyDescent="0.2">
      <c r="A2734" s="8" t="s">
        <v>20</v>
      </c>
      <c r="B2734" s="8">
        <v>2010</v>
      </c>
      <c r="C2734" s="8" t="s">
        <v>10</v>
      </c>
      <c r="D2734" s="8" t="s">
        <v>41</v>
      </c>
      <c r="E2734" s="8" t="s">
        <v>40</v>
      </c>
      <c r="F2734" s="15">
        <v>5889.5636570200004</v>
      </c>
      <c r="G2734" s="15">
        <v>275.78151855710007</v>
      </c>
      <c r="H2734" s="26">
        <v>3.1486932184379635</v>
      </c>
      <c r="J2734" s="46" t="e">
        <f>+IF(A2763=#REF!,"si","no")</f>
        <v>#REF!</v>
      </c>
    </row>
    <row r="2735" spans="1:10" x14ac:dyDescent="0.2">
      <c r="A2735" s="8" t="s">
        <v>20</v>
      </c>
      <c r="B2735" s="8">
        <v>2011</v>
      </c>
      <c r="C2735" s="8" t="s">
        <v>10</v>
      </c>
      <c r="D2735" s="8" t="s">
        <v>41</v>
      </c>
      <c r="E2735" s="8" t="s">
        <v>40</v>
      </c>
      <c r="F2735" s="15">
        <v>8318.8509267099998</v>
      </c>
      <c r="G2735" s="15">
        <v>371.04281928848781</v>
      </c>
      <c r="H2735" s="26">
        <v>3.796094855170876</v>
      </c>
      <c r="J2735" s="46" t="e">
        <f>+IF(A2764=#REF!,"si","no")</f>
        <v>#REF!</v>
      </c>
    </row>
    <row r="2736" spans="1:10" x14ac:dyDescent="0.2">
      <c r="A2736" s="8" t="s">
        <v>20</v>
      </c>
      <c r="B2736" s="8">
        <v>2012</v>
      </c>
      <c r="C2736" s="8" t="s">
        <v>10</v>
      </c>
      <c r="D2736" s="8" t="s">
        <v>41</v>
      </c>
      <c r="E2736" s="8" t="s">
        <v>40</v>
      </c>
      <c r="F2736" s="15">
        <v>8216.8109781699986</v>
      </c>
      <c r="G2736" s="15">
        <v>348.9630519882611</v>
      </c>
      <c r="H2736" s="26">
        <v>3.3133542929814901</v>
      </c>
      <c r="J2736" s="46" t="e">
        <f>+IF(A2765=#REF!,"si","no")</f>
        <v>#REF!</v>
      </c>
    </row>
    <row r="2737" spans="1:10" x14ac:dyDescent="0.2">
      <c r="A2737" s="8" t="s">
        <v>20</v>
      </c>
      <c r="B2737" s="8">
        <v>2013</v>
      </c>
      <c r="C2737" s="8" t="s">
        <v>10</v>
      </c>
      <c r="D2737" s="8" t="s">
        <v>41</v>
      </c>
      <c r="E2737" s="8" t="s">
        <v>40</v>
      </c>
      <c r="F2737" s="15">
        <v>9166.4281335100004</v>
      </c>
      <c r="G2737" s="15">
        <v>370.89554272394014</v>
      </c>
      <c r="H2737" s="26">
        <v>3.3770002923935687</v>
      </c>
      <c r="J2737" s="46" t="e">
        <f>+IF(A2766=#REF!,"si","no")</f>
        <v>#REF!</v>
      </c>
    </row>
    <row r="2738" spans="1:10" x14ac:dyDescent="0.2">
      <c r="A2738" s="8" t="s">
        <v>20</v>
      </c>
      <c r="B2738" s="8">
        <v>2014</v>
      </c>
      <c r="C2738" s="8" t="s">
        <v>10</v>
      </c>
      <c r="D2738" s="8" t="s">
        <v>41</v>
      </c>
      <c r="E2738" s="8" t="s">
        <v>40</v>
      </c>
      <c r="F2738" s="15">
        <v>10172.56598721</v>
      </c>
      <c r="G2738" s="15">
        <v>391.895472755502</v>
      </c>
      <c r="H2738" s="26">
        <v>3.2986616414423016</v>
      </c>
      <c r="J2738" s="46" t="e">
        <f>+IF(A2767=#REF!,"si","no")</f>
        <v>#REF!</v>
      </c>
    </row>
    <row r="2739" spans="1:10" x14ac:dyDescent="0.2">
      <c r="A2739" s="8" t="s">
        <v>20</v>
      </c>
      <c r="B2739" s="8">
        <v>2015</v>
      </c>
      <c r="C2739" s="8" t="s">
        <v>10</v>
      </c>
      <c r="D2739" s="8" t="s">
        <v>41</v>
      </c>
      <c r="E2739" s="8" t="s">
        <v>40</v>
      </c>
      <c r="F2739" s="15">
        <v>12121.999624800001</v>
      </c>
      <c r="G2739" s="15">
        <v>444.85173226328709</v>
      </c>
      <c r="H2739" s="26">
        <v>3.487201718678052</v>
      </c>
      <c r="J2739" s="46" t="e">
        <f>+IF(A2768=#REF!,"si","no")</f>
        <v>#REF!</v>
      </c>
    </row>
    <row r="2740" spans="1:10" x14ac:dyDescent="0.2">
      <c r="A2740" s="8" t="s">
        <v>20</v>
      </c>
      <c r="B2740" s="8">
        <v>2016</v>
      </c>
      <c r="C2740" s="8" t="s">
        <v>10</v>
      </c>
      <c r="D2740" s="8" t="s">
        <v>41</v>
      </c>
      <c r="E2740" s="8" t="s">
        <v>40</v>
      </c>
      <c r="F2740" s="15">
        <v>13582.511281479998</v>
      </c>
      <c r="G2740" s="15">
        <v>475.82168226223627</v>
      </c>
      <c r="H2740" s="26">
        <v>3.5813513813978548</v>
      </c>
      <c r="J2740" s="46" t="e">
        <f>+IF(A2769=#REF!,"si","no")</f>
        <v>#REF!</v>
      </c>
    </row>
    <row r="2741" spans="1:10" x14ac:dyDescent="0.2">
      <c r="A2741" s="8" t="s">
        <v>20</v>
      </c>
      <c r="B2741" s="8">
        <v>2017</v>
      </c>
      <c r="C2741" s="8" t="s">
        <v>10</v>
      </c>
      <c r="D2741" s="8" t="s">
        <v>41</v>
      </c>
      <c r="E2741" s="8" t="s">
        <v>40</v>
      </c>
      <c r="F2741" s="15">
        <v>14785.421101420001</v>
      </c>
      <c r="G2741" s="15">
        <v>492.37500773927331</v>
      </c>
      <c r="H2741" s="26">
        <v>3.5715859185696233</v>
      </c>
      <c r="J2741" s="46" t="e">
        <f>+IF(A2770=#REF!,"si","no")</f>
        <v>#REF!</v>
      </c>
    </row>
    <row r="2742" spans="1:10" x14ac:dyDescent="0.2">
      <c r="A2742" s="8" t="s">
        <v>20</v>
      </c>
      <c r="B2742" s="8">
        <v>2018</v>
      </c>
      <c r="C2742" s="8" t="s">
        <v>10</v>
      </c>
      <c r="D2742" s="8" t="s">
        <v>41</v>
      </c>
      <c r="E2742" s="8" t="s">
        <v>40</v>
      </c>
      <c r="F2742" s="15">
        <v>16210.92479089</v>
      </c>
      <c r="G2742" s="15">
        <v>512.35374469167482</v>
      </c>
      <c r="H2742" s="26">
        <v>3.9219145687089729</v>
      </c>
      <c r="J2742" s="46" t="e">
        <f>+IF(A2771=#REF!,"si","no")</f>
        <v>#REF!</v>
      </c>
    </row>
    <row r="2743" spans="1:10" x14ac:dyDescent="0.2">
      <c r="A2743" s="8" t="s">
        <v>20</v>
      </c>
      <c r="B2743" s="8">
        <v>2019</v>
      </c>
      <c r="C2743" s="8" t="s">
        <v>10</v>
      </c>
      <c r="D2743" s="8" t="s">
        <v>41</v>
      </c>
      <c r="E2743" s="8" t="s">
        <v>40</v>
      </c>
      <c r="F2743" s="15">
        <v>16434.270156720002</v>
      </c>
      <c r="G2743" s="15">
        <v>494.04729267940553</v>
      </c>
      <c r="H2743" s="26">
        <v>3.945785630328166</v>
      </c>
      <c r="J2743" s="46" t="e">
        <f>+IF(A2772=#REF!,"si","no")</f>
        <v>#REF!</v>
      </c>
    </row>
    <row r="2744" spans="1:10" x14ac:dyDescent="0.2">
      <c r="A2744" s="8" t="s">
        <v>20</v>
      </c>
      <c r="B2744" s="8">
        <v>2020</v>
      </c>
      <c r="C2744" s="8" t="s">
        <v>10</v>
      </c>
      <c r="D2744" s="8" t="s">
        <v>41</v>
      </c>
      <c r="E2744" s="8" t="s">
        <v>40</v>
      </c>
      <c r="F2744" s="15">
        <v>18305.045497160001</v>
      </c>
      <c r="G2744" s="15">
        <v>531.48806592515587</v>
      </c>
      <c r="H2744" s="26">
        <v>4.2068148907739848</v>
      </c>
      <c r="J2744" s="46" t="e">
        <f>+IF(A2773=#REF!,"si","no")</f>
        <v>#REF!</v>
      </c>
    </row>
    <row r="2745" spans="1:10" x14ac:dyDescent="0.2">
      <c r="A2745" s="8" t="s">
        <v>20</v>
      </c>
      <c r="B2745" s="8">
        <v>2021</v>
      </c>
      <c r="C2745" s="8" t="s">
        <v>10</v>
      </c>
      <c r="D2745" s="8" t="s">
        <v>41</v>
      </c>
      <c r="E2745" s="8" t="s">
        <v>40</v>
      </c>
      <c r="F2745" s="15">
        <v>24566.33824366</v>
      </c>
      <c r="G2745" s="15">
        <v>699.44204658534068</v>
      </c>
      <c r="H2745" s="26">
        <v>4.9913797658270234</v>
      </c>
      <c r="J2745" s="46" t="e">
        <f>+IF(A2774=#REF!,"si","no")</f>
        <v>#REF!</v>
      </c>
    </row>
    <row r="2746" spans="1:10" x14ac:dyDescent="0.2">
      <c r="A2746" s="8" t="s">
        <v>20</v>
      </c>
      <c r="B2746" s="8">
        <v>2008</v>
      </c>
      <c r="C2746" s="8" t="s">
        <v>10</v>
      </c>
      <c r="D2746" s="8" t="s">
        <v>25</v>
      </c>
      <c r="E2746" s="8" t="s">
        <v>26</v>
      </c>
      <c r="F2746" s="15">
        <v>913.19828209000002</v>
      </c>
      <c r="G2746" s="15">
        <v>47.142058372192849</v>
      </c>
      <c r="H2746" s="26">
        <v>0.55481039335875382</v>
      </c>
      <c r="J2746" s="46" t="e">
        <f>+IF(A2775=#REF!,"si","no")</f>
        <v>#REF!</v>
      </c>
    </row>
    <row r="2747" spans="1:10" x14ac:dyDescent="0.2">
      <c r="A2747" s="8" t="s">
        <v>20</v>
      </c>
      <c r="B2747" s="8">
        <v>2008</v>
      </c>
      <c r="C2747" s="8" t="s">
        <v>10</v>
      </c>
      <c r="D2747" s="8" t="s">
        <v>25</v>
      </c>
      <c r="E2747" s="8" t="s">
        <v>27</v>
      </c>
      <c r="F2747" s="15"/>
      <c r="G2747" s="15"/>
      <c r="H2747" s="26"/>
      <c r="J2747" s="46" t="e">
        <f>+IF(A2776=#REF!,"si","no")</f>
        <v>#REF!</v>
      </c>
    </row>
    <row r="2748" spans="1:10" x14ac:dyDescent="0.2">
      <c r="A2748" s="8" t="s">
        <v>20</v>
      </c>
      <c r="B2748" s="8">
        <v>2008</v>
      </c>
      <c r="C2748" s="8" t="s">
        <v>10</v>
      </c>
      <c r="D2748" s="8" t="s">
        <v>25</v>
      </c>
      <c r="E2748" s="8" t="s">
        <v>28</v>
      </c>
      <c r="F2748" s="15"/>
      <c r="G2748" s="15"/>
      <c r="H2748" s="26"/>
      <c r="J2748" s="46" t="e">
        <f>+IF(A2777=#REF!,"si","no")</f>
        <v>#REF!</v>
      </c>
    </row>
    <row r="2749" spans="1:10" x14ac:dyDescent="0.2">
      <c r="A2749" s="8" t="s">
        <v>20</v>
      </c>
      <c r="B2749" s="8">
        <v>2008</v>
      </c>
      <c r="C2749" s="8" t="s">
        <v>10</v>
      </c>
      <c r="D2749" s="8" t="s">
        <v>25</v>
      </c>
      <c r="E2749" s="8" t="s">
        <v>40</v>
      </c>
      <c r="F2749" s="15">
        <v>913.19828209000002</v>
      </c>
      <c r="G2749" s="15">
        <v>47.142058372192849</v>
      </c>
      <c r="H2749" s="26">
        <v>0.55481039335875382</v>
      </c>
      <c r="J2749" s="46" t="e">
        <f>+IF(A2778=#REF!,"si","no")</f>
        <v>#REF!</v>
      </c>
    </row>
    <row r="2750" spans="1:10" x14ac:dyDescent="0.2">
      <c r="A2750" s="8" t="s">
        <v>20</v>
      </c>
      <c r="B2750" s="8">
        <v>2009</v>
      </c>
      <c r="C2750" s="8" t="s">
        <v>10</v>
      </c>
      <c r="D2750" s="8" t="s">
        <v>25</v>
      </c>
      <c r="E2750" s="8" t="s">
        <v>26</v>
      </c>
      <c r="F2750" s="15">
        <v>1718.5783876</v>
      </c>
      <c r="G2750" s="15">
        <v>84.497248680667582</v>
      </c>
      <c r="H2750" s="26">
        <v>1.0181983055625339</v>
      </c>
      <c r="J2750" s="46" t="e">
        <f>+IF(A2779=#REF!,"si","no")</f>
        <v>#REF!</v>
      </c>
    </row>
    <row r="2751" spans="1:10" x14ac:dyDescent="0.2">
      <c r="A2751" s="8" t="s">
        <v>20</v>
      </c>
      <c r="B2751" s="8">
        <v>2009</v>
      </c>
      <c r="C2751" s="8" t="s">
        <v>10</v>
      </c>
      <c r="D2751" s="8" t="s">
        <v>25</v>
      </c>
      <c r="E2751" s="8" t="s">
        <v>27</v>
      </c>
      <c r="F2751" s="15"/>
      <c r="G2751" s="15"/>
      <c r="H2751" s="26"/>
      <c r="J2751" s="46" t="e">
        <f>+IF(A2780=#REF!,"si","no")</f>
        <v>#REF!</v>
      </c>
    </row>
    <row r="2752" spans="1:10" x14ac:dyDescent="0.2">
      <c r="A2752" s="8" t="s">
        <v>20</v>
      </c>
      <c r="B2752" s="8">
        <v>2009</v>
      </c>
      <c r="C2752" s="8" t="s">
        <v>10</v>
      </c>
      <c r="D2752" s="8" t="s">
        <v>25</v>
      </c>
      <c r="E2752" s="8" t="s">
        <v>28</v>
      </c>
      <c r="F2752" s="15"/>
      <c r="G2752" s="15"/>
      <c r="H2752" s="26"/>
      <c r="J2752" s="46" t="e">
        <f>+IF(A2781=#REF!,"si","no")</f>
        <v>#REF!</v>
      </c>
    </row>
    <row r="2753" spans="1:10" x14ac:dyDescent="0.2">
      <c r="A2753" s="8" t="s">
        <v>20</v>
      </c>
      <c r="B2753" s="8">
        <v>2009</v>
      </c>
      <c r="C2753" s="8" t="s">
        <v>10</v>
      </c>
      <c r="D2753" s="8" t="s">
        <v>25</v>
      </c>
      <c r="E2753" s="8" t="s">
        <v>40</v>
      </c>
      <c r="F2753" s="15">
        <v>1718.5783876</v>
      </c>
      <c r="G2753" s="15">
        <v>84.497248680667582</v>
      </c>
      <c r="H2753" s="26">
        <v>1.0181983055625339</v>
      </c>
      <c r="J2753" s="46" t="e">
        <f>+IF(A2782=#REF!,"si","no")</f>
        <v>#REF!</v>
      </c>
    </row>
    <row r="2754" spans="1:10" x14ac:dyDescent="0.2">
      <c r="A2754" s="8" t="s">
        <v>20</v>
      </c>
      <c r="B2754" s="8">
        <v>2010</v>
      </c>
      <c r="C2754" s="8" t="s">
        <v>10</v>
      </c>
      <c r="D2754" s="8" t="s">
        <v>25</v>
      </c>
      <c r="E2754" s="8" t="s">
        <v>26</v>
      </c>
      <c r="F2754" s="15">
        <v>1145.9203916399999</v>
      </c>
      <c r="G2754" s="15">
        <v>53.65824773374257</v>
      </c>
      <c r="H2754" s="26">
        <v>0.61263481917305485</v>
      </c>
      <c r="J2754" s="46" t="e">
        <f>+IF(A2783=#REF!,"si","no")</f>
        <v>#REF!</v>
      </c>
    </row>
    <row r="2755" spans="1:10" x14ac:dyDescent="0.2">
      <c r="A2755" s="8" t="s">
        <v>20</v>
      </c>
      <c r="B2755" s="8">
        <v>2010</v>
      </c>
      <c r="C2755" s="8" t="s">
        <v>10</v>
      </c>
      <c r="D2755" s="8" t="s">
        <v>25</v>
      </c>
      <c r="E2755" s="8" t="s">
        <v>27</v>
      </c>
      <c r="F2755" s="15"/>
      <c r="G2755" s="15"/>
      <c r="H2755" s="26"/>
      <c r="J2755" s="46" t="e">
        <f>+IF(A2784=#REF!,"si","no")</f>
        <v>#REF!</v>
      </c>
    </row>
    <row r="2756" spans="1:10" x14ac:dyDescent="0.2">
      <c r="A2756" s="8" t="s">
        <v>20</v>
      </c>
      <c r="B2756" s="8">
        <v>2010</v>
      </c>
      <c r="C2756" s="8" t="s">
        <v>10</v>
      </c>
      <c r="D2756" s="8" t="s">
        <v>25</v>
      </c>
      <c r="E2756" s="8" t="s">
        <v>28</v>
      </c>
      <c r="F2756" s="15"/>
      <c r="G2756" s="15"/>
      <c r="H2756" s="26"/>
      <c r="J2756" s="46" t="e">
        <f>+IF(A2785=#REF!,"si","no")</f>
        <v>#REF!</v>
      </c>
    </row>
    <row r="2757" spans="1:10" x14ac:dyDescent="0.2">
      <c r="A2757" s="8" t="s">
        <v>20</v>
      </c>
      <c r="B2757" s="8">
        <v>2010</v>
      </c>
      <c r="C2757" s="8" t="s">
        <v>10</v>
      </c>
      <c r="D2757" s="8" t="s">
        <v>25</v>
      </c>
      <c r="E2757" s="8" t="s">
        <v>40</v>
      </c>
      <c r="F2757" s="52">
        <v>1145.9203916399999</v>
      </c>
      <c r="G2757" s="15">
        <v>53.65824773374257</v>
      </c>
      <c r="H2757" s="26">
        <v>0.61263481917305485</v>
      </c>
      <c r="J2757" s="46" t="e">
        <f>+IF(A2786=#REF!,"si","no")</f>
        <v>#REF!</v>
      </c>
    </row>
    <row r="2758" spans="1:10" x14ac:dyDescent="0.2">
      <c r="A2758" s="8" t="s">
        <v>20</v>
      </c>
      <c r="B2758" s="8">
        <v>2011</v>
      </c>
      <c r="C2758" s="8" t="s">
        <v>10</v>
      </c>
      <c r="D2758" s="8" t="s">
        <v>25</v>
      </c>
      <c r="E2758" s="8" t="s">
        <v>26</v>
      </c>
      <c r="F2758" s="52">
        <v>1311.1860976299999</v>
      </c>
      <c r="G2758" s="15">
        <v>58.482378222987663</v>
      </c>
      <c r="H2758" s="26">
        <v>0.59832624039499582</v>
      </c>
      <c r="J2758" s="46" t="e">
        <f>+IF(A2787=#REF!,"si","no")</f>
        <v>#REF!</v>
      </c>
    </row>
    <row r="2759" spans="1:10" x14ac:dyDescent="0.2">
      <c r="A2759" s="8" t="s">
        <v>20</v>
      </c>
      <c r="B2759" s="8">
        <v>2011</v>
      </c>
      <c r="C2759" s="8" t="s">
        <v>10</v>
      </c>
      <c r="D2759" s="8" t="s">
        <v>25</v>
      </c>
      <c r="E2759" s="8" t="s">
        <v>27</v>
      </c>
      <c r="F2759" s="52"/>
      <c r="G2759" s="15"/>
      <c r="H2759" s="26"/>
      <c r="J2759" s="46" t="e">
        <f>+IF(A2788=#REF!,"si","no")</f>
        <v>#REF!</v>
      </c>
    </row>
    <row r="2760" spans="1:10" x14ac:dyDescent="0.2">
      <c r="A2760" s="8" t="s">
        <v>20</v>
      </c>
      <c r="B2760" s="8">
        <v>2011</v>
      </c>
      <c r="C2760" s="8" t="s">
        <v>10</v>
      </c>
      <c r="D2760" s="8" t="s">
        <v>25</v>
      </c>
      <c r="E2760" s="8" t="s">
        <v>28</v>
      </c>
      <c r="F2760" s="52"/>
      <c r="G2760" s="15"/>
      <c r="H2760" s="26"/>
      <c r="J2760" s="46" t="e">
        <f>+IF(A2789=#REF!,"si","no")</f>
        <v>#REF!</v>
      </c>
    </row>
    <row r="2761" spans="1:10" x14ac:dyDescent="0.2">
      <c r="A2761" s="8" t="s">
        <v>20</v>
      </c>
      <c r="B2761" s="8">
        <v>2011</v>
      </c>
      <c r="C2761" s="8" t="s">
        <v>10</v>
      </c>
      <c r="D2761" s="8" t="s">
        <v>25</v>
      </c>
      <c r="E2761" s="8" t="s">
        <v>40</v>
      </c>
      <c r="F2761" s="15">
        <v>1311.1860976299999</v>
      </c>
      <c r="G2761" s="15">
        <v>58.482378222987663</v>
      </c>
      <c r="H2761" s="26">
        <v>0.59832624039499582</v>
      </c>
      <c r="J2761" s="46" t="e">
        <f>+IF(A2790=#REF!,"si","no")</f>
        <v>#REF!</v>
      </c>
    </row>
    <row r="2762" spans="1:10" x14ac:dyDescent="0.2">
      <c r="A2762" s="8" t="s">
        <v>20</v>
      </c>
      <c r="B2762" s="8">
        <v>2012</v>
      </c>
      <c r="C2762" s="8" t="s">
        <v>10</v>
      </c>
      <c r="D2762" s="8" t="s">
        <v>25</v>
      </c>
      <c r="E2762" s="8" t="s">
        <v>26</v>
      </c>
      <c r="F2762" s="52">
        <v>1197.63590211</v>
      </c>
      <c r="G2762" s="15">
        <v>50.862881071665967</v>
      </c>
      <c r="H2762" s="26">
        <v>0.4829357847256579</v>
      </c>
      <c r="J2762" s="46" t="e">
        <f>+IF(A2791=#REF!,"si","no")</f>
        <v>#REF!</v>
      </c>
    </row>
    <row r="2763" spans="1:10" x14ac:dyDescent="0.2">
      <c r="A2763" s="8" t="s">
        <v>20</v>
      </c>
      <c r="B2763" s="8">
        <v>2012</v>
      </c>
      <c r="C2763" s="8" t="s">
        <v>10</v>
      </c>
      <c r="D2763" s="8" t="s">
        <v>25</v>
      </c>
      <c r="E2763" s="8" t="s">
        <v>27</v>
      </c>
      <c r="F2763" s="52"/>
      <c r="G2763" s="15"/>
      <c r="H2763" s="26"/>
      <c r="J2763" s="46" t="e">
        <f>+IF(A2792=#REF!,"si","no")</f>
        <v>#REF!</v>
      </c>
    </row>
    <row r="2764" spans="1:10" x14ac:dyDescent="0.2">
      <c r="A2764" s="8" t="s">
        <v>20</v>
      </c>
      <c r="B2764" s="8">
        <v>2012</v>
      </c>
      <c r="C2764" s="8" t="s">
        <v>10</v>
      </c>
      <c r="D2764" s="8" t="s">
        <v>25</v>
      </c>
      <c r="E2764" s="8" t="s">
        <v>28</v>
      </c>
      <c r="F2764" s="52"/>
      <c r="G2764" s="15"/>
      <c r="H2764" s="26"/>
      <c r="J2764" s="46" t="e">
        <f>+IF(A2793=#REF!,"si","no")</f>
        <v>#REF!</v>
      </c>
    </row>
    <row r="2765" spans="1:10" x14ac:dyDescent="0.2">
      <c r="A2765" s="8" t="s">
        <v>20</v>
      </c>
      <c r="B2765" s="8">
        <v>2012</v>
      </c>
      <c r="C2765" s="8" t="s">
        <v>10</v>
      </c>
      <c r="D2765" s="8" t="s">
        <v>25</v>
      </c>
      <c r="E2765" s="8" t="s">
        <v>40</v>
      </c>
      <c r="F2765" s="52">
        <v>1197.63590211</v>
      </c>
      <c r="G2765" s="15">
        <v>50.862881071665967</v>
      </c>
      <c r="H2765" s="26">
        <v>0.4829357847256579</v>
      </c>
      <c r="J2765" s="46" t="e">
        <f>+IF(A2794=#REF!,"si","no")</f>
        <v>#REF!</v>
      </c>
    </row>
    <row r="2766" spans="1:10" x14ac:dyDescent="0.2">
      <c r="A2766" s="8" t="s">
        <v>20</v>
      </c>
      <c r="B2766" s="8">
        <v>2013</v>
      </c>
      <c r="C2766" s="8" t="s">
        <v>10</v>
      </c>
      <c r="D2766" s="8" t="s">
        <v>25</v>
      </c>
      <c r="E2766" s="8" t="s">
        <v>26</v>
      </c>
      <c r="F2766" s="15">
        <v>1365.4895562599997</v>
      </c>
      <c r="G2766" s="15">
        <v>55.250963917064375</v>
      </c>
      <c r="H2766" s="26">
        <v>0.50305948659465938</v>
      </c>
      <c r="J2766" s="46" t="e">
        <f>+IF(A2795=#REF!,"si","no")</f>
        <v>#REF!</v>
      </c>
    </row>
    <row r="2767" spans="1:10" x14ac:dyDescent="0.2">
      <c r="A2767" s="8" t="s">
        <v>20</v>
      </c>
      <c r="B2767" s="8">
        <v>2013</v>
      </c>
      <c r="C2767" s="8" t="s">
        <v>10</v>
      </c>
      <c r="D2767" s="8" t="s">
        <v>25</v>
      </c>
      <c r="E2767" s="8" t="s">
        <v>27</v>
      </c>
      <c r="F2767" s="52"/>
      <c r="G2767" s="15"/>
      <c r="H2767" s="26"/>
      <c r="J2767" s="46" t="e">
        <f>+IF(A2796=#REF!,"si","no")</f>
        <v>#REF!</v>
      </c>
    </row>
    <row r="2768" spans="1:10" x14ac:dyDescent="0.2">
      <c r="A2768" s="8" t="s">
        <v>20</v>
      </c>
      <c r="B2768" s="8">
        <v>2013</v>
      </c>
      <c r="C2768" s="8" t="s">
        <v>10</v>
      </c>
      <c r="D2768" s="8" t="s">
        <v>25</v>
      </c>
      <c r="E2768" s="8" t="s">
        <v>28</v>
      </c>
      <c r="F2768" s="52"/>
      <c r="G2768" s="15"/>
      <c r="H2768" s="26"/>
      <c r="J2768" s="46" t="e">
        <f>+IF(A2797=#REF!,"si","no")</f>
        <v>#REF!</v>
      </c>
    </row>
    <row r="2769" spans="1:10" x14ac:dyDescent="0.2">
      <c r="A2769" s="8" t="s">
        <v>20</v>
      </c>
      <c r="B2769" s="8">
        <v>2013</v>
      </c>
      <c r="C2769" s="8" t="s">
        <v>10</v>
      </c>
      <c r="D2769" s="8" t="s">
        <v>25</v>
      </c>
      <c r="E2769" s="8" t="s">
        <v>40</v>
      </c>
      <c r="F2769" s="52">
        <v>1365.4895562599997</v>
      </c>
      <c r="G2769" s="15">
        <v>55.250963917064375</v>
      </c>
      <c r="H2769" s="26">
        <v>0.50305948659465938</v>
      </c>
      <c r="J2769" s="46" t="e">
        <f>+IF(A2798=#REF!,"si","no")</f>
        <v>#REF!</v>
      </c>
    </row>
    <row r="2770" spans="1:10" x14ac:dyDescent="0.2">
      <c r="A2770" s="8" t="s">
        <v>20</v>
      </c>
      <c r="B2770" s="8">
        <v>2014</v>
      </c>
      <c r="C2770" s="8" t="s">
        <v>10</v>
      </c>
      <c r="D2770" s="8" t="s">
        <v>25</v>
      </c>
      <c r="E2770" s="8" t="s">
        <v>26</v>
      </c>
      <c r="F2770" s="52">
        <v>1779.3425812099999</v>
      </c>
      <c r="G2770" s="15">
        <v>68.548712579896375</v>
      </c>
      <c r="H2770" s="26">
        <v>0.57698806053477936</v>
      </c>
      <c r="J2770" s="46" t="e">
        <f>+IF(A2799=#REF!,"si","no")</f>
        <v>#REF!</v>
      </c>
    </row>
    <row r="2771" spans="1:10" x14ac:dyDescent="0.2">
      <c r="A2771" s="8" t="s">
        <v>20</v>
      </c>
      <c r="B2771" s="8">
        <v>2014</v>
      </c>
      <c r="C2771" s="8" t="s">
        <v>10</v>
      </c>
      <c r="D2771" s="8" t="s">
        <v>25</v>
      </c>
      <c r="E2771" s="8" t="s">
        <v>27</v>
      </c>
      <c r="F2771" s="15"/>
      <c r="G2771" s="15"/>
      <c r="H2771" s="26"/>
      <c r="J2771" s="46" t="e">
        <f>+IF(A2800=#REF!,"si","no")</f>
        <v>#REF!</v>
      </c>
    </row>
    <row r="2772" spans="1:10" x14ac:dyDescent="0.2">
      <c r="A2772" s="8" t="s">
        <v>20</v>
      </c>
      <c r="B2772" s="8">
        <v>2014</v>
      </c>
      <c r="C2772" s="8" t="s">
        <v>10</v>
      </c>
      <c r="D2772" s="8" t="s">
        <v>25</v>
      </c>
      <c r="E2772" s="8" t="s">
        <v>28</v>
      </c>
      <c r="F2772" s="52"/>
      <c r="G2772" s="15"/>
      <c r="H2772" s="26"/>
      <c r="J2772" s="46" t="e">
        <f>+IF(A2801=#REF!,"si","no")</f>
        <v>#REF!</v>
      </c>
    </row>
    <row r="2773" spans="1:10" x14ac:dyDescent="0.2">
      <c r="A2773" s="8" t="s">
        <v>20</v>
      </c>
      <c r="B2773" s="8">
        <v>2014</v>
      </c>
      <c r="C2773" s="8" t="s">
        <v>10</v>
      </c>
      <c r="D2773" s="8" t="s">
        <v>25</v>
      </c>
      <c r="E2773" s="8" t="s">
        <v>40</v>
      </c>
      <c r="F2773" s="52">
        <v>1779.3425812099999</v>
      </c>
      <c r="G2773" s="15">
        <v>68.548712579896375</v>
      </c>
      <c r="H2773" s="26">
        <v>0.57698806053477936</v>
      </c>
      <c r="J2773" s="46" t="e">
        <f>+IF(A2802=#REF!,"si","no")</f>
        <v>#REF!</v>
      </c>
    </row>
    <row r="2774" spans="1:10" x14ac:dyDescent="0.2">
      <c r="A2774" s="8" t="s">
        <v>20</v>
      </c>
      <c r="B2774" s="8">
        <v>2015</v>
      </c>
      <c r="C2774" s="8" t="s">
        <v>10</v>
      </c>
      <c r="D2774" s="8" t="s">
        <v>25</v>
      </c>
      <c r="E2774" s="8" t="s">
        <v>26</v>
      </c>
      <c r="F2774" s="52">
        <v>1920.9881019500001</v>
      </c>
      <c r="G2774" s="15">
        <v>70.496197926067879</v>
      </c>
      <c r="H2774" s="26">
        <v>0.55262112011413722</v>
      </c>
      <c r="J2774" s="46" t="e">
        <f>+IF(A2803=#REF!,"si","no")</f>
        <v>#REF!</v>
      </c>
    </row>
    <row r="2775" spans="1:10" x14ac:dyDescent="0.2">
      <c r="A2775" s="8" t="s">
        <v>20</v>
      </c>
      <c r="B2775" s="8">
        <v>2015</v>
      </c>
      <c r="C2775" s="8" t="s">
        <v>10</v>
      </c>
      <c r="D2775" s="8" t="s">
        <v>25</v>
      </c>
      <c r="E2775" s="8" t="s">
        <v>27</v>
      </c>
      <c r="F2775" s="52"/>
      <c r="G2775" s="15"/>
      <c r="H2775" s="26"/>
      <c r="J2775" s="46" t="e">
        <f>+IF(A2804=#REF!,"si","no")</f>
        <v>#REF!</v>
      </c>
    </row>
    <row r="2776" spans="1:10" x14ac:dyDescent="0.2">
      <c r="A2776" s="8" t="s">
        <v>20</v>
      </c>
      <c r="B2776" s="8">
        <v>2015</v>
      </c>
      <c r="C2776" s="8" t="s">
        <v>10</v>
      </c>
      <c r="D2776" s="8" t="s">
        <v>25</v>
      </c>
      <c r="E2776" s="8" t="s">
        <v>28</v>
      </c>
      <c r="F2776" s="15"/>
      <c r="G2776" s="15"/>
      <c r="H2776" s="26"/>
      <c r="J2776" s="46" t="e">
        <f>+IF(A2805=#REF!,"si","no")</f>
        <v>#REF!</v>
      </c>
    </row>
    <row r="2777" spans="1:10" x14ac:dyDescent="0.2">
      <c r="A2777" s="8" t="s">
        <v>20</v>
      </c>
      <c r="B2777" s="8">
        <v>2015</v>
      </c>
      <c r="C2777" s="8" t="s">
        <v>10</v>
      </c>
      <c r="D2777" s="8" t="s">
        <v>25</v>
      </c>
      <c r="E2777" s="8" t="s">
        <v>40</v>
      </c>
      <c r="F2777" s="15">
        <v>1920.9881019500001</v>
      </c>
      <c r="G2777" s="15">
        <v>70.496197926067879</v>
      </c>
      <c r="H2777" s="26">
        <v>0.55262112011413722</v>
      </c>
      <c r="J2777" s="46" t="e">
        <f>+IF(A2806=#REF!,"si","no")</f>
        <v>#REF!</v>
      </c>
    </row>
    <row r="2778" spans="1:10" x14ac:dyDescent="0.2">
      <c r="A2778" s="8" t="s">
        <v>20</v>
      </c>
      <c r="B2778" s="8">
        <v>2016</v>
      </c>
      <c r="C2778" s="8" t="s">
        <v>10</v>
      </c>
      <c r="D2778" s="8" t="s">
        <v>25</v>
      </c>
      <c r="E2778" s="8" t="s">
        <v>26</v>
      </c>
      <c r="F2778" s="15">
        <v>3022.7465672200001</v>
      </c>
      <c r="G2778" s="15">
        <v>105.89266792129617</v>
      </c>
      <c r="H2778" s="26">
        <v>0.79701885533419436</v>
      </c>
      <c r="J2778" s="46" t="e">
        <f>+IF(A2807=#REF!,"si","no")</f>
        <v>#REF!</v>
      </c>
    </row>
    <row r="2779" spans="1:10" x14ac:dyDescent="0.2">
      <c r="A2779" s="8" t="s">
        <v>20</v>
      </c>
      <c r="B2779" s="8">
        <v>2016</v>
      </c>
      <c r="C2779" s="8" t="s">
        <v>10</v>
      </c>
      <c r="D2779" s="8" t="s">
        <v>25</v>
      </c>
      <c r="E2779" s="8" t="s">
        <v>27</v>
      </c>
      <c r="F2779" s="15"/>
      <c r="G2779" s="15"/>
      <c r="H2779" s="26"/>
      <c r="J2779" s="46" t="e">
        <f>+IF(A2808=#REF!,"si","no")</f>
        <v>#REF!</v>
      </c>
    </row>
    <row r="2780" spans="1:10" x14ac:dyDescent="0.2">
      <c r="A2780" s="8" t="s">
        <v>20</v>
      </c>
      <c r="B2780" s="8">
        <v>2016</v>
      </c>
      <c r="C2780" s="8" t="s">
        <v>10</v>
      </c>
      <c r="D2780" s="8" t="s">
        <v>25</v>
      </c>
      <c r="E2780" s="8" t="s">
        <v>28</v>
      </c>
      <c r="F2780" s="15"/>
      <c r="G2780" s="15"/>
      <c r="H2780" s="26"/>
      <c r="J2780" s="46" t="e">
        <f>+IF(A2809=#REF!,"si","no")</f>
        <v>#REF!</v>
      </c>
    </row>
    <row r="2781" spans="1:10" x14ac:dyDescent="0.2">
      <c r="A2781" s="8" t="s">
        <v>20</v>
      </c>
      <c r="B2781" s="8">
        <v>2016</v>
      </c>
      <c r="C2781" s="8" t="s">
        <v>10</v>
      </c>
      <c r="D2781" s="8" t="s">
        <v>25</v>
      </c>
      <c r="E2781" s="8" t="s">
        <v>40</v>
      </c>
      <c r="F2781" s="15">
        <v>3022.7465672200001</v>
      </c>
      <c r="G2781" s="15">
        <v>105.89266792129617</v>
      </c>
      <c r="H2781" s="26">
        <v>0.79701885533419436</v>
      </c>
      <c r="J2781" s="46" t="e">
        <f>+IF(A2810=#REF!,"si","no")</f>
        <v>#REF!</v>
      </c>
    </row>
    <row r="2782" spans="1:10" x14ac:dyDescent="0.2">
      <c r="A2782" s="8" t="s">
        <v>20</v>
      </c>
      <c r="B2782" s="8">
        <v>2017</v>
      </c>
      <c r="C2782" s="8" t="s">
        <v>10</v>
      </c>
      <c r="D2782" s="8" t="s">
        <v>25</v>
      </c>
      <c r="E2782" s="8" t="s">
        <v>26</v>
      </c>
      <c r="F2782" s="15">
        <v>2728.3709273300001</v>
      </c>
      <c r="G2782" s="15">
        <v>90.858532012368443</v>
      </c>
      <c r="H2782" s="26">
        <v>0.65906889752032127</v>
      </c>
      <c r="J2782" s="46" t="e">
        <f>+IF(A2811=#REF!,"si","no")</f>
        <v>#REF!</v>
      </c>
    </row>
    <row r="2783" spans="1:10" x14ac:dyDescent="0.2">
      <c r="A2783" s="8" t="s">
        <v>20</v>
      </c>
      <c r="B2783" s="8">
        <v>2017</v>
      </c>
      <c r="C2783" s="8" t="s">
        <v>10</v>
      </c>
      <c r="D2783" s="8" t="s">
        <v>25</v>
      </c>
      <c r="E2783" s="8" t="s">
        <v>27</v>
      </c>
      <c r="F2783" s="15"/>
      <c r="G2783" s="15"/>
      <c r="H2783" s="26"/>
      <c r="J2783" s="46" t="e">
        <f>+IF(A2812=#REF!,"si","no")</f>
        <v>#REF!</v>
      </c>
    </row>
    <row r="2784" spans="1:10" x14ac:dyDescent="0.2">
      <c r="A2784" s="8" t="s">
        <v>20</v>
      </c>
      <c r="B2784" s="8">
        <v>2017</v>
      </c>
      <c r="C2784" s="8" t="s">
        <v>10</v>
      </c>
      <c r="D2784" s="8" t="s">
        <v>25</v>
      </c>
      <c r="E2784" s="8" t="s">
        <v>28</v>
      </c>
      <c r="F2784" s="15"/>
      <c r="G2784" s="15"/>
      <c r="H2784" s="26"/>
      <c r="J2784" s="46" t="e">
        <f>+IF(A2813=#REF!,"si","no")</f>
        <v>#REF!</v>
      </c>
    </row>
    <row r="2785" spans="1:10" x14ac:dyDescent="0.2">
      <c r="A2785" s="8" t="s">
        <v>20</v>
      </c>
      <c r="B2785" s="8">
        <v>2017</v>
      </c>
      <c r="C2785" s="8" t="s">
        <v>10</v>
      </c>
      <c r="D2785" s="8" t="s">
        <v>25</v>
      </c>
      <c r="E2785" s="8" t="s">
        <v>40</v>
      </c>
      <c r="F2785" s="15">
        <v>2728.3709273300001</v>
      </c>
      <c r="G2785" s="15">
        <v>90.858532012368443</v>
      </c>
      <c r="H2785" s="26">
        <v>0.65906889752032127</v>
      </c>
      <c r="J2785" s="46" t="e">
        <f>+IF(A2814=#REF!,"si","no")</f>
        <v>#REF!</v>
      </c>
    </row>
    <row r="2786" spans="1:10" x14ac:dyDescent="0.2">
      <c r="A2786" s="8" t="s">
        <v>20</v>
      </c>
      <c r="B2786" s="8">
        <v>2018</v>
      </c>
      <c r="C2786" s="8" t="s">
        <v>10</v>
      </c>
      <c r="D2786" s="8" t="s">
        <v>25</v>
      </c>
      <c r="E2786" s="8" t="s">
        <v>26</v>
      </c>
      <c r="F2786" s="15">
        <v>3303.99963673</v>
      </c>
      <c r="G2786" s="15">
        <v>104.42443032552069</v>
      </c>
      <c r="H2786" s="26">
        <v>0.79933776002603563</v>
      </c>
      <c r="J2786" s="46" t="e">
        <f>+IF(A2815=#REF!,"si","no")</f>
        <v>#REF!</v>
      </c>
    </row>
    <row r="2787" spans="1:10" x14ac:dyDescent="0.2">
      <c r="A2787" s="8" t="s">
        <v>20</v>
      </c>
      <c r="B2787" s="8">
        <v>2018</v>
      </c>
      <c r="C2787" s="8" t="s">
        <v>10</v>
      </c>
      <c r="D2787" s="8" t="s">
        <v>25</v>
      </c>
      <c r="E2787" s="8" t="s">
        <v>27</v>
      </c>
      <c r="F2787" s="15"/>
      <c r="G2787" s="15"/>
      <c r="H2787" s="26"/>
      <c r="J2787" s="46" t="e">
        <f>+IF(A2816=#REF!,"si","no")</f>
        <v>#REF!</v>
      </c>
    </row>
    <row r="2788" spans="1:10" x14ac:dyDescent="0.2">
      <c r="A2788" s="8" t="s">
        <v>20</v>
      </c>
      <c r="B2788" s="8">
        <v>2018</v>
      </c>
      <c r="C2788" s="8" t="s">
        <v>10</v>
      </c>
      <c r="D2788" s="8" t="s">
        <v>25</v>
      </c>
      <c r="E2788" s="8" t="s">
        <v>28</v>
      </c>
      <c r="F2788" s="15"/>
      <c r="G2788" s="15"/>
      <c r="H2788" s="26"/>
      <c r="J2788" s="46" t="e">
        <f>+IF(A2817=#REF!,"si","no")</f>
        <v>#REF!</v>
      </c>
    </row>
    <row r="2789" spans="1:10" x14ac:dyDescent="0.2">
      <c r="A2789" s="8" t="s">
        <v>20</v>
      </c>
      <c r="B2789" s="8">
        <v>2018</v>
      </c>
      <c r="C2789" s="8" t="s">
        <v>10</v>
      </c>
      <c r="D2789" s="8" t="s">
        <v>25</v>
      </c>
      <c r="E2789" s="8" t="s">
        <v>40</v>
      </c>
      <c r="F2789" s="52">
        <v>3303.99963673</v>
      </c>
      <c r="G2789" s="15">
        <v>104.42443032552069</v>
      </c>
      <c r="H2789" s="26">
        <v>0.79933776002603563</v>
      </c>
      <c r="J2789" s="46" t="e">
        <f>+IF(A2818=#REF!,"si","no")</f>
        <v>#REF!</v>
      </c>
    </row>
    <row r="2790" spans="1:10" x14ac:dyDescent="0.2">
      <c r="A2790" s="8" t="s">
        <v>20</v>
      </c>
      <c r="B2790" s="8">
        <v>2019</v>
      </c>
      <c r="C2790" s="8" t="s">
        <v>10</v>
      </c>
      <c r="D2790" s="8" t="s">
        <v>25</v>
      </c>
      <c r="E2790" s="8" t="s">
        <v>26</v>
      </c>
      <c r="F2790" s="52">
        <v>3864.4794785500003</v>
      </c>
      <c r="G2790" s="15">
        <v>116.17404398162816</v>
      </c>
      <c r="H2790" s="26">
        <v>0.92784209154098496</v>
      </c>
      <c r="J2790" s="46" t="e">
        <f>+IF(A2819=#REF!,"si","no")</f>
        <v>#REF!</v>
      </c>
    </row>
    <row r="2791" spans="1:10" x14ac:dyDescent="0.2">
      <c r="A2791" s="8" t="s">
        <v>20</v>
      </c>
      <c r="B2791" s="8">
        <v>2019</v>
      </c>
      <c r="C2791" s="8" t="s">
        <v>10</v>
      </c>
      <c r="D2791" s="8" t="s">
        <v>25</v>
      </c>
      <c r="E2791" s="8" t="s">
        <v>27</v>
      </c>
      <c r="F2791" s="15"/>
      <c r="G2791" s="15"/>
      <c r="H2791" s="26"/>
      <c r="J2791" s="46" t="e">
        <f>+IF(A2820=#REF!,"si","no")</f>
        <v>#REF!</v>
      </c>
    </row>
    <row r="2792" spans="1:10" x14ac:dyDescent="0.2">
      <c r="A2792" s="8" t="s">
        <v>20</v>
      </c>
      <c r="B2792" s="8">
        <v>2019</v>
      </c>
      <c r="C2792" s="8" t="s">
        <v>10</v>
      </c>
      <c r="D2792" s="8" t="s">
        <v>25</v>
      </c>
      <c r="E2792" s="8" t="s">
        <v>28</v>
      </c>
      <c r="F2792" s="15"/>
      <c r="G2792" s="15"/>
      <c r="H2792" s="26"/>
      <c r="J2792" s="46" t="e">
        <f>+IF(A2821=#REF!,"si","no")</f>
        <v>#REF!</v>
      </c>
    </row>
    <row r="2793" spans="1:10" x14ac:dyDescent="0.2">
      <c r="A2793" s="8" t="s">
        <v>20</v>
      </c>
      <c r="B2793" s="8">
        <v>2019</v>
      </c>
      <c r="C2793" s="8" t="s">
        <v>10</v>
      </c>
      <c r="D2793" s="8" t="s">
        <v>25</v>
      </c>
      <c r="E2793" s="8" t="s">
        <v>40</v>
      </c>
      <c r="F2793" s="15">
        <v>3864.4794785500003</v>
      </c>
      <c r="G2793" s="15">
        <v>116.17404398162816</v>
      </c>
      <c r="H2793" s="26">
        <v>0.92784209154098496</v>
      </c>
      <c r="J2793" s="46" t="e">
        <f>+IF(A2822=#REF!,"si","no")</f>
        <v>#REF!</v>
      </c>
    </row>
    <row r="2794" spans="1:10" x14ac:dyDescent="0.2">
      <c r="A2794" s="8" t="s">
        <v>20</v>
      </c>
      <c r="B2794" s="8">
        <v>2020</v>
      </c>
      <c r="C2794" s="8" t="s">
        <v>10</v>
      </c>
      <c r="D2794" s="8" t="s">
        <v>25</v>
      </c>
      <c r="E2794" s="8" t="s">
        <v>26</v>
      </c>
      <c r="F2794" s="15">
        <v>2662.7335309699997</v>
      </c>
      <c r="G2794" s="15">
        <v>77.312623706336808</v>
      </c>
      <c r="H2794" s="26">
        <v>0.61194205007497515</v>
      </c>
      <c r="J2794" s="46" t="e">
        <f>+IF(A2823=#REF!,"si","no")</f>
        <v>#REF!</v>
      </c>
    </row>
    <row r="2795" spans="1:10" x14ac:dyDescent="0.2">
      <c r="A2795" s="8" t="s">
        <v>20</v>
      </c>
      <c r="B2795" s="8">
        <v>2020</v>
      </c>
      <c r="C2795" s="8" t="s">
        <v>10</v>
      </c>
      <c r="D2795" s="8" t="s">
        <v>25</v>
      </c>
      <c r="E2795" s="8" t="s">
        <v>27</v>
      </c>
      <c r="F2795" s="15"/>
      <c r="G2795" s="15"/>
      <c r="H2795" s="26"/>
      <c r="J2795" s="46" t="e">
        <f>+IF(A2824=#REF!,"si","no")</f>
        <v>#REF!</v>
      </c>
    </row>
    <row r="2796" spans="1:10" x14ac:dyDescent="0.2">
      <c r="A2796" s="8" t="s">
        <v>20</v>
      </c>
      <c r="B2796" s="8">
        <v>2020</v>
      </c>
      <c r="C2796" s="8" t="s">
        <v>10</v>
      </c>
      <c r="D2796" s="8" t="s">
        <v>25</v>
      </c>
      <c r="E2796" s="8" t="s">
        <v>28</v>
      </c>
      <c r="F2796" s="15"/>
      <c r="G2796" s="15"/>
      <c r="H2796" s="26"/>
      <c r="J2796" s="46" t="e">
        <f>+IF(A2825=#REF!,"si","no")</f>
        <v>#REF!</v>
      </c>
    </row>
    <row r="2797" spans="1:10" x14ac:dyDescent="0.2">
      <c r="A2797" s="8" t="s">
        <v>20</v>
      </c>
      <c r="B2797" s="8">
        <v>2020</v>
      </c>
      <c r="C2797" s="8" t="s">
        <v>10</v>
      </c>
      <c r="D2797" s="8" t="s">
        <v>25</v>
      </c>
      <c r="E2797" s="8" t="s">
        <v>40</v>
      </c>
      <c r="F2797" s="15">
        <v>2662.7335309699997</v>
      </c>
      <c r="G2797" s="15">
        <v>77.312623706336808</v>
      </c>
      <c r="H2797" s="26">
        <v>0.61194205007497515</v>
      </c>
      <c r="J2797" s="46" t="e">
        <f>+IF(A2826=#REF!,"si","no")</f>
        <v>#REF!</v>
      </c>
    </row>
    <row r="2798" spans="1:10" x14ac:dyDescent="0.2">
      <c r="A2798" s="8" t="s">
        <v>20</v>
      </c>
      <c r="B2798" s="8">
        <v>2021</v>
      </c>
      <c r="C2798" s="8" t="s">
        <v>10</v>
      </c>
      <c r="D2798" s="8" t="s">
        <v>25</v>
      </c>
      <c r="E2798" s="8" t="s">
        <v>26</v>
      </c>
      <c r="F2798" s="15">
        <v>3501.7118358100001</v>
      </c>
      <c r="G2798" s="15">
        <v>99.699209084331073</v>
      </c>
      <c r="H2798" s="26">
        <v>0.71147655094791318</v>
      </c>
      <c r="J2798" s="46" t="e">
        <f>+IF(A2827=#REF!,"si","no")</f>
        <v>#REF!</v>
      </c>
    </row>
    <row r="2799" spans="1:10" x14ac:dyDescent="0.2">
      <c r="A2799" s="8" t="s">
        <v>20</v>
      </c>
      <c r="B2799" s="8">
        <v>2021</v>
      </c>
      <c r="C2799" s="8" t="s">
        <v>10</v>
      </c>
      <c r="D2799" s="8" t="s">
        <v>25</v>
      </c>
      <c r="E2799" s="8" t="s">
        <v>27</v>
      </c>
      <c r="F2799" s="15"/>
      <c r="G2799" s="15"/>
      <c r="H2799" s="26"/>
      <c r="J2799" s="46" t="e">
        <f>+IF(A2828=#REF!,"si","no")</f>
        <v>#REF!</v>
      </c>
    </row>
    <row r="2800" spans="1:10" x14ac:dyDescent="0.2">
      <c r="A2800" s="8" t="s">
        <v>20</v>
      </c>
      <c r="B2800" s="8">
        <v>2021</v>
      </c>
      <c r="C2800" s="8" t="s">
        <v>10</v>
      </c>
      <c r="D2800" s="8" t="s">
        <v>25</v>
      </c>
      <c r="E2800" s="8" t="s">
        <v>28</v>
      </c>
      <c r="F2800" s="15"/>
      <c r="G2800" s="15"/>
      <c r="H2800" s="26"/>
      <c r="J2800" s="46" t="e">
        <f>+IF(A2829=#REF!,"si","no")</f>
        <v>#REF!</v>
      </c>
    </row>
    <row r="2801" spans="1:10" x14ac:dyDescent="0.2">
      <c r="A2801" s="8" t="s">
        <v>20</v>
      </c>
      <c r="B2801" s="8">
        <v>2021</v>
      </c>
      <c r="C2801" s="8" t="s">
        <v>10</v>
      </c>
      <c r="D2801" s="8" t="s">
        <v>25</v>
      </c>
      <c r="E2801" s="8" t="s">
        <v>40</v>
      </c>
      <c r="F2801" s="15">
        <v>3501.7118358100001</v>
      </c>
      <c r="G2801" s="15">
        <v>99.699209084331073</v>
      </c>
      <c r="H2801" s="26">
        <v>0.71147655094791318</v>
      </c>
      <c r="J2801" s="46" t="e">
        <f>+IF(A2830=#REF!,"si","no")</f>
        <v>#REF!</v>
      </c>
    </row>
    <row r="2802" spans="1:10" x14ac:dyDescent="0.2">
      <c r="A2802" s="8" t="s">
        <v>20</v>
      </c>
      <c r="B2802" s="8">
        <v>2008</v>
      </c>
      <c r="C2802" s="8" t="s">
        <v>10</v>
      </c>
      <c r="D2802" s="8" t="s">
        <v>30</v>
      </c>
      <c r="E2802" s="8" t="s">
        <v>31</v>
      </c>
      <c r="F2802" s="15">
        <v>350.70454878999999</v>
      </c>
      <c r="G2802" s="15">
        <v>18.104429930171875</v>
      </c>
      <c r="H2802" s="26">
        <v>0.21306931088565922</v>
      </c>
      <c r="J2802" s="46" t="e">
        <f>+IF(A2831=#REF!,"si","no")</f>
        <v>#REF!</v>
      </c>
    </row>
    <row r="2803" spans="1:10" x14ac:dyDescent="0.2">
      <c r="A2803" s="8" t="s">
        <v>20</v>
      </c>
      <c r="B2803" s="8">
        <v>2008</v>
      </c>
      <c r="C2803" s="8" t="s">
        <v>10</v>
      </c>
      <c r="D2803" s="8" t="s">
        <v>30</v>
      </c>
      <c r="E2803" s="8" t="s">
        <v>32</v>
      </c>
      <c r="F2803" s="15"/>
      <c r="G2803" s="15"/>
      <c r="H2803" s="26"/>
      <c r="J2803" s="46" t="e">
        <f>+IF(A2832=#REF!,"si","no")</f>
        <v>#REF!</v>
      </c>
    </row>
    <row r="2804" spans="1:10" x14ac:dyDescent="0.2">
      <c r="A2804" s="8" t="s">
        <v>20</v>
      </c>
      <c r="B2804" s="8">
        <v>2008</v>
      </c>
      <c r="C2804" s="8" t="s">
        <v>10</v>
      </c>
      <c r="D2804" s="8" t="s">
        <v>30</v>
      </c>
      <c r="E2804" s="8" t="s">
        <v>40</v>
      </c>
      <c r="F2804" s="15">
        <v>350.70454878999999</v>
      </c>
      <c r="G2804" s="15">
        <v>18.104429930171875</v>
      </c>
      <c r="H2804" s="26">
        <v>0.21306931088565922</v>
      </c>
      <c r="J2804" s="46" t="e">
        <f>+IF(A2833=#REF!,"si","no")</f>
        <v>#REF!</v>
      </c>
    </row>
    <row r="2805" spans="1:10" x14ac:dyDescent="0.2">
      <c r="A2805" s="8" t="s">
        <v>20</v>
      </c>
      <c r="B2805" s="8">
        <v>2009</v>
      </c>
      <c r="C2805" s="8" t="s">
        <v>10</v>
      </c>
      <c r="D2805" s="8" t="s">
        <v>30</v>
      </c>
      <c r="E2805" s="8" t="s">
        <v>31</v>
      </c>
      <c r="F2805" s="15">
        <v>594.57643983000003</v>
      </c>
      <c r="G2805" s="15">
        <v>29.233506983723863</v>
      </c>
      <c r="H2805" s="26">
        <v>0.35226599375996365</v>
      </c>
      <c r="J2805" s="46" t="e">
        <f>+IF(A2834=#REF!,"si","no")</f>
        <v>#REF!</v>
      </c>
    </row>
    <row r="2806" spans="1:10" x14ac:dyDescent="0.2">
      <c r="A2806" s="8" t="s">
        <v>20</v>
      </c>
      <c r="B2806" s="8">
        <v>2009</v>
      </c>
      <c r="C2806" s="8" t="s">
        <v>10</v>
      </c>
      <c r="D2806" s="8" t="s">
        <v>30</v>
      </c>
      <c r="E2806" s="8" t="s">
        <v>32</v>
      </c>
      <c r="F2806" s="15"/>
      <c r="G2806" s="15"/>
      <c r="H2806" s="26"/>
      <c r="J2806" s="46" t="e">
        <f>+IF(A2835=#REF!,"si","no")</f>
        <v>#REF!</v>
      </c>
    </row>
    <row r="2807" spans="1:10" x14ac:dyDescent="0.2">
      <c r="A2807" s="8" t="s">
        <v>20</v>
      </c>
      <c r="B2807" s="8">
        <v>2009</v>
      </c>
      <c r="C2807" s="8" t="s">
        <v>10</v>
      </c>
      <c r="D2807" s="8" t="s">
        <v>30</v>
      </c>
      <c r="E2807" s="8" t="s">
        <v>40</v>
      </c>
      <c r="F2807" s="15">
        <v>594.57643983000003</v>
      </c>
      <c r="G2807" s="15">
        <v>29.233506983723863</v>
      </c>
      <c r="H2807" s="26">
        <v>0.35226599375996365</v>
      </c>
      <c r="J2807" s="46" t="e">
        <f>+IF(A2836=#REF!,"si","no")</f>
        <v>#REF!</v>
      </c>
    </row>
    <row r="2808" spans="1:10" x14ac:dyDescent="0.2">
      <c r="A2808" s="8" t="s">
        <v>20</v>
      </c>
      <c r="B2808" s="8">
        <v>2010</v>
      </c>
      <c r="C2808" s="8" t="s">
        <v>10</v>
      </c>
      <c r="D2808" s="8" t="s">
        <v>30</v>
      </c>
      <c r="E2808" s="8" t="s">
        <v>31</v>
      </c>
      <c r="F2808" s="15">
        <v>814.34135460000005</v>
      </c>
      <c r="G2808" s="15">
        <v>38.131907298047103</v>
      </c>
      <c r="H2808" s="26">
        <v>0.43536520700754144</v>
      </c>
      <c r="J2808" s="46" t="e">
        <f>+IF(A2837=#REF!,"si","no")</f>
        <v>#REF!</v>
      </c>
    </row>
    <row r="2809" spans="1:10" x14ac:dyDescent="0.2">
      <c r="A2809" s="8" t="s">
        <v>20</v>
      </c>
      <c r="B2809" s="8">
        <v>2010</v>
      </c>
      <c r="C2809" s="8" t="s">
        <v>10</v>
      </c>
      <c r="D2809" s="8" t="s">
        <v>30</v>
      </c>
      <c r="E2809" s="8" t="s">
        <v>32</v>
      </c>
      <c r="F2809" s="15"/>
      <c r="G2809" s="15"/>
      <c r="H2809" s="26"/>
      <c r="J2809" s="46" t="e">
        <f>+IF(A2838=#REF!,"si","no")</f>
        <v>#REF!</v>
      </c>
    </row>
    <row r="2810" spans="1:10" x14ac:dyDescent="0.2">
      <c r="A2810" s="8" t="s">
        <v>20</v>
      </c>
      <c r="B2810" s="8">
        <v>2010</v>
      </c>
      <c r="C2810" s="8" t="s">
        <v>10</v>
      </c>
      <c r="D2810" s="8" t="s">
        <v>30</v>
      </c>
      <c r="E2810" s="8" t="s">
        <v>40</v>
      </c>
      <c r="F2810" s="15">
        <v>814.34135460000005</v>
      </c>
      <c r="G2810" s="15">
        <v>38.131907298047103</v>
      </c>
      <c r="H2810" s="26">
        <v>0.43536520700754144</v>
      </c>
      <c r="J2810" s="46" t="e">
        <f>+IF(A2839=#REF!,"si","no")</f>
        <v>#REF!</v>
      </c>
    </row>
    <row r="2811" spans="1:10" x14ac:dyDescent="0.2">
      <c r="A2811" s="8" t="s">
        <v>20</v>
      </c>
      <c r="B2811" s="8">
        <v>2011</v>
      </c>
      <c r="C2811" s="8" t="s">
        <v>10</v>
      </c>
      <c r="D2811" s="8" t="s">
        <v>30</v>
      </c>
      <c r="E2811" s="8" t="s">
        <v>31</v>
      </c>
      <c r="F2811" s="15">
        <v>1935.9791166800001</v>
      </c>
      <c r="G2811" s="15">
        <v>86.349804301719161</v>
      </c>
      <c r="H2811" s="26">
        <v>0.88343455475931998</v>
      </c>
      <c r="J2811" s="46" t="e">
        <f>+IF(A2840=#REF!,"si","no")</f>
        <v>#REF!</v>
      </c>
    </row>
    <row r="2812" spans="1:10" x14ac:dyDescent="0.2">
      <c r="A2812" s="8" t="s">
        <v>20</v>
      </c>
      <c r="B2812" s="8">
        <v>2011</v>
      </c>
      <c r="C2812" s="8" t="s">
        <v>10</v>
      </c>
      <c r="D2812" s="8" t="s">
        <v>30</v>
      </c>
      <c r="E2812" s="8" t="s">
        <v>32</v>
      </c>
      <c r="F2812" s="15"/>
      <c r="G2812" s="15"/>
      <c r="H2812" s="26"/>
      <c r="J2812" s="46" t="e">
        <f>+IF(A2841=#REF!,"si","no")</f>
        <v>#REF!</v>
      </c>
    </row>
    <row r="2813" spans="1:10" x14ac:dyDescent="0.2">
      <c r="A2813" s="8" t="s">
        <v>20</v>
      </c>
      <c r="B2813" s="8">
        <v>2011</v>
      </c>
      <c r="C2813" s="8" t="s">
        <v>10</v>
      </c>
      <c r="D2813" s="8" t="s">
        <v>30</v>
      </c>
      <c r="E2813" s="8" t="s">
        <v>40</v>
      </c>
      <c r="F2813" s="15">
        <v>1935.9791166800001</v>
      </c>
      <c r="G2813" s="15">
        <v>86.349804301719161</v>
      </c>
      <c r="H2813" s="26">
        <v>0.88343455475931998</v>
      </c>
      <c r="J2813" s="46" t="e">
        <f>+IF(A2842=#REF!,"si","no")</f>
        <v>#REF!</v>
      </c>
    </row>
    <row r="2814" spans="1:10" x14ac:dyDescent="0.2">
      <c r="A2814" s="8" t="s">
        <v>20</v>
      </c>
      <c r="B2814" s="8">
        <v>2012</v>
      </c>
      <c r="C2814" s="8" t="s">
        <v>10</v>
      </c>
      <c r="D2814" s="8" t="s">
        <v>30</v>
      </c>
      <c r="E2814" s="8" t="s">
        <v>31</v>
      </c>
      <c r="F2814" s="15">
        <v>1511.9810897899999</v>
      </c>
      <c r="G2814" s="15">
        <v>64.21293334402165</v>
      </c>
      <c r="H2814" s="26">
        <v>0.60969262260895618</v>
      </c>
      <c r="J2814" s="46" t="e">
        <f>+IF(A2843=#REF!,"si","no")</f>
        <v>#REF!</v>
      </c>
    </row>
    <row r="2815" spans="1:10" x14ac:dyDescent="0.2">
      <c r="A2815" s="8" t="s">
        <v>20</v>
      </c>
      <c r="B2815" s="8">
        <v>2012</v>
      </c>
      <c r="C2815" s="8" t="s">
        <v>10</v>
      </c>
      <c r="D2815" s="8" t="s">
        <v>30</v>
      </c>
      <c r="E2815" s="8" t="s">
        <v>32</v>
      </c>
      <c r="F2815" s="15"/>
      <c r="G2815" s="15"/>
      <c r="H2815" s="26"/>
      <c r="J2815" s="46" t="e">
        <f>+IF(A2844=#REF!,"si","no")</f>
        <v>#REF!</v>
      </c>
    </row>
    <row r="2816" spans="1:10" x14ac:dyDescent="0.2">
      <c r="A2816" s="8" t="s">
        <v>20</v>
      </c>
      <c r="B2816" s="8">
        <v>2012</v>
      </c>
      <c r="C2816" s="8" t="s">
        <v>10</v>
      </c>
      <c r="D2816" s="8" t="s">
        <v>30</v>
      </c>
      <c r="E2816" s="8" t="s">
        <v>40</v>
      </c>
      <c r="F2816" s="15">
        <v>1511.9810897899999</v>
      </c>
      <c r="G2816" s="15">
        <v>64.21293334402165</v>
      </c>
      <c r="H2816" s="26">
        <v>0.60969262260895618</v>
      </c>
      <c r="J2816" s="46" t="e">
        <f>+IF(A2845=#REF!,"si","no")</f>
        <v>#REF!</v>
      </c>
    </row>
    <row r="2817" spans="1:10" x14ac:dyDescent="0.2">
      <c r="A2817" s="8" t="s">
        <v>20</v>
      </c>
      <c r="B2817" s="8">
        <v>2013</v>
      </c>
      <c r="C2817" s="8" t="s">
        <v>10</v>
      </c>
      <c r="D2817" s="8" t="s">
        <v>30</v>
      </c>
      <c r="E2817" s="8" t="s">
        <v>31</v>
      </c>
      <c r="F2817" s="15">
        <v>2359.5611755599998</v>
      </c>
      <c r="G2817" s="15">
        <v>95.473472333279773</v>
      </c>
      <c r="H2817" s="26">
        <v>0.86928503270067536</v>
      </c>
      <c r="J2817" s="46" t="e">
        <f>+IF(A2846=#REF!,"si","no")</f>
        <v>#REF!</v>
      </c>
    </row>
    <row r="2818" spans="1:10" x14ac:dyDescent="0.2">
      <c r="A2818" s="8" t="s">
        <v>20</v>
      </c>
      <c r="B2818" s="8">
        <v>2013</v>
      </c>
      <c r="C2818" s="8" t="s">
        <v>10</v>
      </c>
      <c r="D2818" s="8" t="s">
        <v>30</v>
      </c>
      <c r="E2818" s="8" t="s">
        <v>32</v>
      </c>
      <c r="F2818" s="15"/>
      <c r="G2818" s="15"/>
      <c r="H2818" s="26"/>
      <c r="J2818" s="46" t="e">
        <f>+IF(A2847=#REF!,"si","no")</f>
        <v>#REF!</v>
      </c>
    </row>
    <row r="2819" spans="1:10" x14ac:dyDescent="0.2">
      <c r="A2819" s="8" t="s">
        <v>20</v>
      </c>
      <c r="B2819" s="8">
        <v>2013</v>
      </c>
      <c r="C2819" s="8" t="s">
        <v>10</v>
      </c>
      <c r="D2819" s="8" t="s">
        <v>30</v>
      </c>
      <c r="E2819" s="8" t="s">
        <v>40</v>
      </c>
      <c r="F2819" s="15">
        <v>2359.5611755599998</v>
      </c>
      <c r="G2819" s="15">
        <v>95.473472333279773</v>
      </c>
      <c r="H2819" s="26">
        <v>0.86928503270067536</v>
      </c>
      <c r="J2819" s="46" t="e">
        <f>+IF(A2848=#REF!,"si","no")</f>
        <v>#REF!</v>
      </c>
    </row>
    <row r="2820" spans="1:10" x14ac:dyDescent="0.2">
      <c r="A2820" s="8" t="s">
        <v>20</v>
      </c>
      <c r="B2820" s="8">
        <v>2014</v>
      </c>
      <c r="C2820" s="8" t="s">
        <v>10</v>
      </c>
      <c r="D2820" s="8" t="s">
        <v>30</v>
      </c>
      <c r="E2820" s="8" t="s">
        <v>31</v>
      </c>
      <c r="F2820" s="15">
        <v>2328.0804900399999</v>
      </c>
      <c r="G2820" s="15">
        <v>89.688698545107002</v>
      </c>
      <c r="H2820" s="26">
        <v>0.75492750013523302</v>
      </c>
      <c r="J2820" s="46" t="e">
        <f>+IF(A2849=#REF!,"si","no")</f>
        <v>#REF!</v>
      </c>
    </row>
    <row r="2821" spans="1:10" x14ac:dyDescent="0.2">
      <c r="A2821" s="8" t="s">
        <v>20</v>
      </c>
      <c r="B2821" s="8">
        <v>2014</v>
      </c>
      <c r="C2821" s="8" t="s">
        <v>10</v>
      </c>
      <c r="D2821" s="8" t="s">
        <v>30</v>
      </c>
      <c r="E2821" s="8" t="s">
        <v>32</v>
      </c>
      <c r="F2821" s="15"/>
      <c r="G2821" s="15"/>
      <c r="H2821" s="26"/>
      <c r="J2821" s="46" t="e">
        <f>+IF(A2850=#REF!,"si","no")</f>
        <v>#REF!</v>
      </c>
    </row>
    <row r="2822" spans="1:10" x14ac:dyDescent="0.2">
      <c r="A2822" s="8" t="s">
        <v>20</v>
      </c>
      <c r="B2822" s="8">
        <v>2014</v>
      </c>
      <c r="C2822" s="8" t="s">
        <v>10</v>
      </c>
      <c r="D2822" s="8" t="s">
        <v>30</v>
      </c>
      <c r="E2822" s="8" t="s">
        <v>40</v>
      </c>
      <c r="F2822" s="15">
        <v>2328.0804900399999</v>
      </c>
      <c r="G2822" s="15">
        <v>89.688698545107002</v>
      </c>
      <c r="H2822" s="26">
        <v>0.75492750013523302</v>
      </c>
      <c r="J2822" s="46" t="e">
        <f>+IF(A2851=#REF!,"si","no")</f>
        <v>#REF!</v>
      </c>
    </row>
    <row r="2823" spans="1:10" x14ac:dyDescent="0.2">
      <c r="A2823" s="8" t="s">
        <v>20</v>
      </c>
      <c r="B2823" s="8">
        <v>2015</v>
      </c>
      <c r="C2823" s="8" t="s">
        <v>10</v>
      </c>
      <c r="D2823" s="8" t="s">
        <v>30</v>
      </c>
      <c r="E2823" s="8" t="s">
        <v>31</v>
      </c>
      <c r="F2823" s="15">
        <v>2721.7546607700001</v>
      </c>
      <c r="G2823" s="15">
        <v>99.882635960664473</v>
      </c>
      <c r="H2823" s="26">
        <v>0.78298200170202825</v>
      </c>
      <c r="J2823" s="46" t="e">
        <f>+IF(A2852=#REF!,"si","no")</f>
        <v>#REF!</v>
      </c>
    </row>
    <row r="2824" spans="1:10" x14ac:dyDescent="0.2">
      <c r="A2824" s="8" t="s">
        <v>20</v>
      </c>
      <c r="B2824" s="8">
        <v>2015</v>
      </c>
      <c r="C2824" s="8" t="s">
        <v>10</v>
      </c>
      <c r="D2824" s="8" t="s">
        <v>30</v>
      </c>
      <c r="E2824" s="8" t="s">
        <v>32</v>
      </c>
      <c r="F2824" s="15"/>
      <c r="G2824" s="15"/>
      <c r="H2824" s="26"/>
      <c r="J2824" s="46" t="e">
        <f>+IF(A2853=#REF!,"si","no")</f>
        <v>#REF!</v>
      </c>
    </row>
    <row r="2825" spans="1:10" x14ac:dyDescent="0.2">
      <c r="A2825" s="8" t="s">
        <v>20</v>
      </c>
      <c r="B2825" s="8">
        <v>2015</v>
      </c>
      <c r="C2825" s="8" t="s">
        <v>10</v>
      </c>
      <c r="D2825" s="8" t="s">
        <v>30</v>
      </c>
      <c r="E2825" s="8" t="s">
        <v>40</v>
      </c>
      <c r="F2825" s="15">
        <v>2721.7546607700001</v>
      </c>
      <c r="G2825" s="15">
        <v>99.882635960664473</v>
      </c>
      <c r="H2825" s="26">
        <v>0.78298200170202825</v>
      </c>
      <c r="J2825" s="46" t="e">
        <f>+IF(A2854=#REF!,"si","no")</f>
        <v>#REF!</v>
      </c>
    </row>
    <row r="2826" spans="1:10" x14ac:dyDescent="0.2">
      <c r="A2826" s="8" t="s">
        <v>20</v>
      </c>
      <c r="B2826" s="8">
        <v>2016</v>
      </c>
      <c r="C2826" s="8" t="s">
        <v>10</v>
      </c>
      <c r="D2826" s="8" t="s">
        <v>30</v>
      </c>
      <c r="E2826" s="8" t="s">
        <v>31</v>
      </c>
      <c r="F2826" s="15">
        <v>2347.3427701599999</v>
      </c>
      <c r="G2826" s="15">
        <v>82.231964516500355</v>
      </c>
      <c r="H2826" s="26">
        <v>0.61893261844659142</v>
      </c>
      <c r="J2826" s="46" t="e">
        <f>+IF(A2855=#REF!,"si","no")</f>
        <v>#REF!</v>
      </c>
    </row>
    <row r="2827" spans="1:10" x14ac:dyDescent="0.2">
      <c r="A2827" s="8" t="s">
        <v>20</v>
      </c>
      <c r="B2827" s="8">
        <v>2016</v>
      </c>
      <c r="C2827" s="8" t="s">
        <v>10</v>
      </c>
      <c r="D2827" s="8" t="s">
        <v>30</v>
      </c>
      <c r="E2827" s="8" t="s">
        <v>32</v>
      </c>
      <c r="F2827" s="15"/>
      <c r="G2827" s="15"/>
      <c r="H2827" s="26"/>
      <c r="J2827" s="46" t="e">
        <f>+IF(A2856=#REF!,"si","no")</f>
        <v>#REF!</v>
      </c>
    </row>
    <row r="2828" spans="1:10" x14ac:dyDescent="0.2">
      <c r="A2828" s="8" t="s">
        <v>20</v>
      </c>
      <c r="B2828" s="8">
        <v>2016</v>
      </c>
      <c r="C2828" s="8" t="s">
        <v>10</v>
      </c>
      <c r="D2828" s="8" t="s">
        <v>30</v>
      </c>
      <c r="E2828" s="8" t="s">
        <v>40</v>
      </c>
      <c r="F2828" s="15">
        <v>2347.3427701599999</v>
      </c>
      <c r="G2828" s="15">
        <v>82.231964516500355</v>
      </c>
      <c r="H2828" s="26">
        <v>0.61893261844659142</v>
      </c>
      <c r="J2828" s="46" t="e">
        <f>+IF(A2857=#REF!,"si","no")</f>
        <v>#REF!</v>
      </c>
    </row>
    <row r="2829" spans="1:10" x14ac:dyDescent="0.2">
      <c r="A2829" s="8" t="s">
        <v>20</v>
      </c>
      <c r="B2829" s="8">
        <v>2017</v>
      </c>
      <c r="C2829" s="8" t="s">
        <v>10</v>
      </c>
      <c r="D2829" s="8" t="s">
        <v>30</v>
      </c>
      <c r="E2829" s="8" t="s">
        <v>31</v>
      </c>
      <c r="F2829" s="15">
        <v>2411.17955265</v>
      </c>
      <c r="G2829" s="15">
        <v>80.295619769855691</v>
      </c>
      <c r="H2829" s="26">
        <v>0.58244772863186611</v>
      </c>
      <c r="J2829" s="46" t="e">
        <f>+IF(A2858=#REF!,"si","no")</f>
        <v>#REF!</v>
      </c>
    </row>
    <row r="2830" spans="1:10" x14ac:dyDescent="0.2">
      <c r="A2830" s="8" t="s">
        <v>20</v>
      </c>
      <c r="B2830" s="8">
        <v>2017</v>
      </c>
      <c r="C2830" s="8" t="s">
        <v>10</v>
      </c>
      <c r="D2830" s="8" t="s">
        <v>30</v>
      </c>
      <c r="E2830" s="8" t="s">
        <v>32</v>
      </c>
      <c r="F2830" s="15"/>
      <c r="G2830" s="15"/>
      <c r="H2830" s="26"/>
      <c r="J2830" s="46" t="e">
        <f>+IF(A2859=#REF!,"si","no")</f>
        <v>#REF!</v>
      </c>
    </row>
    <row r="2831" spans="1:10" x14ac:dyDescent="0.2">
      <c r="A2831" s="8" t="s">
        <v>20</v>
      </c>
      <c r="B2831" s="8">
        <v>2017</v>
      </c>
      <c r="C2831" s="8" t="s">
        <v>10</v>
      </c>
      <c r="D2831" s="8" t="s">
        <v>30</v>
      </c>
      <c r="E2831" s="8" t="s">
        <v>40</v>
      </c>
      <c r="F2831" s="15">
        <v>2411.17955265</v>
      </c>
      <c r="G2831" s="15">
        <v>80.295619769855691</v>
      </c>
      <c r="H2831" s="26">
        <v>0.58244772863186611</v>
      </c>
      <c r="J2831" s="46" t="e">
        <f>+IF(A2860=#REF!,"si","no")</f>
        <v>#REF!</v>
      </c>
    </row>
    <row r="2832" spans="1:10" x14ac:dyDescent="0.2">
      <c r="A2832" s="8" t="s">
        <v>20</v>
      </c>
      <c r="B2832" s="8">
        <v>2018</v>
      </c>
      <c r="C2832" s="8" t="s">
        <v>10</v>
      </c>
      <c r="D2832" s="8" t="s">
        <v>30</v>
      </c>
      <c r="E2832" s="8" t="s">
        <v>31</v>
      </c>
      <c r="F2832" s="15">
        <v>2427.4726193400002</v>
      </c>
      <c r="G2832" s="15">
        <v>76.721390216694459</v>
      </c>
      <c r="H2832" s="26">
        <v>0.58727927948205605</v>
      </c>
      <c r="J2832" s="46" t="e">
        <f>+IF(A2861=#REF!,"si","no")</f>
        <v>#REF!</v>
      </c>
    </row>
    <row r="2833" spans="1:10" x14ac:dyDescent="0.2">
      <c r="A2833" s="8" t="s">
        <v>20</v>
      </c>
      <c r="B2833" s="8">
        <v>2018</v>
      </c>
      <c r="C2833" s="8" t="s">
        <v>10</v>
      </c>
      <c r="D2833" s="8" t="s">
        <v>30</v>
      </c>
      <c r="E2833" s="8" t="s">
        <v>32</v>
      </c>
      <c r="F2833" s="15"/>
      <c r="G2833" s="15"/>
      <c r="H2833" s="26"/>
      <c r="J2833" s="46" t="e">
        <f>+IF(A2862=#REF!,"si","no")</f>
        <v>#REF!</v>
      </c>
    </row>
    <row r="2834" spans="1:10" x14ac:dyDescent="0.2">
      <c r="A2834" s="8" t="s">
        <v>20</v>
      </c>
      <c r="B2834" s="8">
        <v>2018</v>
      </c>
      <c r="C2834" s="8" t="s">
        <v>10</v>
      </c>
      <c r="D2834" s="8" t="s">
        <v>30</v>
      </c>
      <c r="E2834" s="8" t="s">
        <v>40</v>
      </c>
      <c r="F2834" s="15">
        <v>2427.4726193400002</v>
      </c>
      <c r="G2834" s="15">
        <v>76.721390216694459</v>
      </c>
      <c r="H2834" s="26">
        <v>0.58727927948205605</v>
      </c>
      <c r="J2834" s="46" t="e">
        <f>+IF(A2863=#REF!,"si","no")</f>
        <v>#REF!</v>
      </c>
    </row>
    <row r="2835" spans="1:10" x14ac:dyDescent="0.2">
      <c r="A2835" s="8" t="s">
        <v>20</v>
      </c>
      <c r="B2835" s="8">
        <v>2019</v>
      </c>
      <c r="C2835" s="8" t="s">
        <v>10</v>
      </c>
      <c r="D2835" s="8" t="s">
        <v>30</v>
      </c>
      <c r="E2835" s="8" t="s">
        <v>31</v>
      </c>
      <c r="F2835" s="15">
        <v>3203.2632414099999</v>
      </c>
      <c r="G2835" s="15">
        <v>96.296550870009554</v>
      </c>
      <c r="H2835" s="26">
        <v>0.7690873977111623</v>
      </c>
      <c r="J2835" s="46" t="e">
        <f>+IF(A2864=#REF!,"si","no")</f>
        <v>#REF!</v>
      </c>
    </row>
    <row r="2836" spans="1:10" x14ac:dyDescent="0.2">
      <c r="A2836" s="8" t="s">
        <v>20</v>
      </c>
      <c r="B2836" s="8">
        <v>2019</v>
      </c>
      <c r="C2836" s="8" t="s">
        <v>10</v>
      </c>
      <c r="D2836" s="8" t="s">
        <v>30</v>
      </c>
      <c r="E2836" s="8" t="s">
        <v>32</v>
      </c>
      <c r="F2836" s="15"/>
      <c r="G2836" s="15"/>
      <c r="H2836" s="26"/>
      <c r="J2836" s="46" t="e">
        <f>+IF(A2865=#REF!,"si","no")</f>
        <v>#REF!</v>
      </c>
    </row>
    <row r="2837" spans="1:10" x14ac:dyDescent="0.2">
      <c r="A2837" s="8" t="s">
        <v>20</v>
      </c>
      <c r="B2837" s="8">
        <v>2019</v>
      </c>
      <c r="C2837" s="8" t="s">
        <v>10</v>
      </c>
      <c r="D2837" s="8" t="s">
        <v>30</v>
      </c>
      <c r="E2837" s="8" t="s">
        <v>40</v>
      </c>
      <c r="F2837" s="15">
        <v>3203.2632414099999</v>
      </c>
      <c r="G2837" s="15">
        <v>96.296550870009554</v>
      </c>
      <c r="H2837" s="26">
        <v>0.7690873977111623</v>
      </c>
      <c r="J2837" s="46" t="e">
        <f>+IF(A2866=#REF!,"si","no")</f>
        <v>#REF!</v>
      </c>
    </row>
    <row r="2838" spans="1:10" x14ac:dyDescent="0.2">
      <c r="A2838" s="8" t="s">
        <v>20</v>
      </c>
      <c r="B2838" s="8">
        <v>2020</v>
      </c>
      <c r="C2838" s="8" t="s">
        <v>10</v>
      </c>
      <c r="D2838" s="8" t="s">
        <v>30</v>
      </c>
      <c r="E2838" s="8" t="s">
        <v>31</v>
      </c>
      <c r="F2838" s="15">
        <v>4065.7426940599998</v>
      </c>
      <c r="G2838" s="15">
        <v>118.04907676140664</v>
      </c>
      <c r="H2838" s="26">
        <v>0.93437773263556068</v>
      </c>
      <c r="J2838" s="46" t="e">
        <f>+IF(A2867=#REF!,"si","no")</f>
        <v>#REF!</v>
      </c>
    </row>
    <row r="2839" spans="1:10" x14ac:dyDescent="0.2">
      <c r="A2839" s="8" t="s">
        <v>20</v>
      </c>
      <c r="B2839" s="8">
        <v>2020</v>
      </c>
      <c r="C2839" s="8" t="s">
        <v>10</v>
      </c>
      <c r="D2839" s="8" t="s">
        <v>30</v>
      </c>
      <c r="E2839" s="8" t="s">
        <v>32</v>
      </c>
      <c r="F2839" s="15"/>
      <c r="G2839" s="15"/>
      <c r="H2839" s="26"/>
      <c r="J2839" s="46" t="e">
        <f>+IF(A2868=#REF!,"si","no")</f>
        <v>#REF!</v>
      </c>
    </row>
    <row r="2840" spans="1:10" x14ac:dyDescent="0.2">
      <c r="A2840" s="8" t="s">
        <v>20</v>
      </c>
      <c r="B2840" s="8">
        <v>2020</v>
      </c>
      <c r="C2840" s="8" t="s">
        <v>10</v>
      </c>
      <c r="D2840" s="8" t="s">
        <v>30</v>
      </c>
      <c r="E2840" s="8" t="s">
        <v>40</v>
      </c>
      <c r="F2840" s="15">
        <v>4065.7426940599998</v>
      </c>
      <c r="G2840" s="15">
        <v>118.04907676140664</v>
      </c>
      <c r="H2840" s="26">
        <v>0.93437773263556068</v>
      </c>
      <c r="J2840" s="46" t="e">
        <f>+IF(A2869=#REF!,"si","no")</f>
        <v>#REF!</v>
      </c>
    </row>
    <row r="2841" spans="1:10" x14ac:dyDescent="0.2">
      <c r="A2841" s="8" t="s">
        <v>20</v>
      </c>
      <c r="B2841" s="8">
        <v>2021</v>
      </c>
      <c r="C2841" s="8" t="s">
        <v>10</v>
      </c>
      <c r="D2841" s="8" t="s">
        <v>30</v>
      </c>
      <c r="E2841" s="8" t="s">
        <v>31</v>
      </c>
      <c r="F2841" s="15">
        <v>3404.1123072199998</v>
      </c>
      <c r="G2841" s="15">
        <v>96.920397958893119</v>
      </c>
      <c r="H2841" s="26">
        <v>0.69164631384352471</v>
      </c>
      <c r="J2841" s="46" t="e">
        <f>+IF(A2870=#REF!,"si","no")</f>
        <v>#REF!</v>
      </c>
    </row>
    <row r="2842" spans="1:10" x14ac:dyDescent="0.2">
      <c r="A2842" s="8" t="s">
        <v>20</v>
      </c>
      <c r="B2842" s="8">
        <v>2021</v>
      </c>
      <c r="C2842" s="8" t="s">
        <v>10</v>
      </c>
      <c r="D2842" s="8" t="s">
        <v>30</v>
      </c>
      <c r="E2842" s="8" t="s">
        <v>32</v>
      </c>
      <c r="F2842" s="15"/>
      <c r="G2842" s="15"/>
      <c r="H2842" s="26"/>
      <c r="J2842" s="46" t="e">
        <f>+IF(A2871=#REF!,"si","no")</f>
        <v>#REF!</v>
      </c>
    </row>
    <row r="2843" spans="1:10" x14ac:dyDescent="0.2">
      <c r="A2843" s="8" t="s">
        <v>20</v>
      </c>
      <c r="B2843" s="8">
        <v>2021</v>
      </c>
      <c r="C2843" s="8" t="s">
        <v>10</v>
      </c>
      <c r="D2843" s="8" t="s">
        <v>30</v>
      </c>
      <c r="E2843" s="8" t="s">
        <v>40</v>
      </c>
      <c r="F2843" s="15">
        <v>3404.1123072199998</v>
      </c>
      <c r="G2843" s="15">
        <v>96.920397958893119</v>
      </c>
      <c r="H2843" s="26">
        <v>0.69164631384352471</v>
      </c>
      <c r="J2843" s="46" t="e">
        <f>+IF(A2872=#REF!,"si","no")</f>
        <v>#REF!</v>
      </c>
    </row>
    <row r="2844" spans="1:10" x14ac:dyDescent="0.2">
      <c r="A2844" s="8" t="s">
        <v>20</v>
      </c>
      <c r="B2844" s="8">
        <v>2008</v>
      </c>
      <c r="C2844" s="8" t="s">
        <v>10</v>
      </c>
      <c r="D2844" s="8" t="s">
        <v>33</v>
      </c>
      <c r="E2844" s="8" t="s">
        <v>34</v>
      </c>
      <c r="F2844" s="15">
        <v>48.899283500000003</v>
      </c>
      <c r="G2844" s="15">
        <v>2.5243289681180294</v>
      </c>
      <c r="H2844" s="26">
        <v>2.9708587111558372E-2</v>
      </c>
      <c r="J2844" s="46" t="e">
        <f>+IF(A2873=#REF!,"si","no")</f>
        <v>#REF!</v>
      </c>
    </row>
    <row r="2845" spans="1:10" x14ac:dyDescent="0.2">
      <c r="A2845" s="8" t="s">
        <v>20</v>
      </c>
      <c r="B2845" s="8">
        <v>2008</v>
      </c>
      <c r="C2845" s="8" t="s">
        <v>10</v>
      </c>
      <c r="D2845" s="8" t="s">
        <v>33</v>
      </c>
      <c r="E2845" s="8" t="s">
        <v>35</v>
      </c>
      <c r="F2845" s="15">
        <v>2122.15005458</v>
      </c>
      <c r="G2845" s="15">
        <v>109.55180677585082</v>
      </c>
      <c r="H2845" s="26">
        <v>1.2893047760155478</v>
      </c>
      <c r="J2845" s="46" t="e">
        <f>+IF(A2874=#REF!,"si","no")</f>
        <v>#REF!</v>
      </c>
    </row>
    <row r="2846" spans="1:10" x14ac:dyDescent="0.2">
      <c r="A2846" s="8" t="s">
        <v>20</v>
      </c>
      <c r="B2846" s="8">
        <v>2008</v>
      </c>
      <c r="C2846" s="8" t="s">
        <v>10</v>
      </c>
      <c r="D2846" s="8" t="s">
        <v>33</v>
      </c>
      <c r="E2846" s="8" t="s">
        <v>36</v>
      </c>
      <c r="F2846" s="15"/>
      <c r="G2846" s="15"/>
      <c r="H2846" s="26"/>
      <c r="J2846" s="46" t="e">
        <f>+IF(A2875=#REF!,"si","no")</f>
        <v>#REF!</v>
      </c>
    </row>
    <row r="2847" spans="1:10" x14ac:dyDescent="0.2">
      <c r="A2847" s="8" t="s">
        <v>20</v>
      </c>
      <c r="B2847" s="8">
        <v>2008</v>
      </c>
      <c r="C2847" s="8" t="s">
        <v>10</v>
      </c>
      <c r="D2847" s="8" t="s">
        <v>33</v>
      </c>
      <c r="E2847" s="8" t="s">
        <v>42</v>
      </c>
      <c r="F2847" s="15">
        <v>82.554836120000004</v>
      </c>
      <c r="G2847" s="15">
        <v>4.2617304254765331</v>
      </c>
      <c r="H2847" s="26">
        <v>5.0155899326243612E-2</v>
      </c>
      <c r="J2847" s="46" t="e">
        <f>+IF(A2876=#REF!,"si","no")</f>
        <v>#REF!</v>
      </c>
    </row>
    <row r="2848" spans="1:10" x14ac:dyDescent="0.2">
      <c r="A2848" s="8" t="s">
        <v>20</v>
      </c>
      <c r="B2848" s="8">
        <v>2008</v>
      </c>
      <c r="C2848" s="8" t="s">
        <v>10</v>
      </c>
      <c r="D2848" s="8" t="s">
        <v>33</v>
      </c>
      <c r="E2848" s="8" t="s">
        <v>40</v>
      </c>
      <c r="F2848" s="15">
        <v>2253.6041741999998</v>
      </c>
      <c r="G2848" s="15">
        <v>116.33786616944538</v>
      </c>
      <c r="H2848" s="26">
        <v>1.3691692624533496</v>
      </c>
      <c r="J2848" s="46" t="e">
        <f>+IF(A2877=#REF!,"si","no")</f>
        <v>#REF!</v>
      </c>
    </row>
    <row r="2849" spans="1:10" x14ac:dyDescent="0.2">
      <c r="A2849" s="8" t="s">
        <v>20</v>
      </c>
      <c r="B2849" s="8">
        <v>2009</v>
      </c>
      <c r="C2849" s="8" t="s">
        <v>10</v>
      </c>
      <c r="D2849" s="8" t="s">
        <v>33</v>
      </c>
      <c r="E2849" s="8" t="s">
        <v>34</v>
      </c>
      <c r="F2849" s="15">
        <v>1.15227843</v>
      </c>
      <c r="G2849" s="15">
        <v>5.6654009937276609E-2</v>
      </c>
      <c r="H2849" s="26">
        <v>6.8268515037053464E-4</v>
      </c>
      <c r="J2849" s="46" t="e">
        <f>+IF(A2878=#REF!,"si","no")</f>
        <v>#REF!</v>
      </c>
    </row>
    <row r="2850" spans="1:10" x14ac:dyDescent="0.2">
      <c r="A2850" s="8" t="s">
        <v>20</v>
      </c>
      <c r="B2850" s="8">
        <v>2009</v>
      </c>
      <c r="C2850" s="8" t="s">
        <v>10</v>
      </c>
      <c r="D2850" s="8" t="s">
        <v>33</v>
      </c>
      <c r="E2850" s="8" t="s">
        <v>35</v>
      </c>
      <c r="F2850" s="15">
        <v>3234.7130135399998</v>
      </c>
      <c r="G2850" s="15">
        <v>159.04095611104438</v>
      </c>
      <c r="H2850" s="26">
        <v>1.9164556782114546</v>
      </c>
      <c r="J2850" s="46" t="e">
        <f>+IF(A2879=#REF!,"si","no")</f>
        <v>#REF!</v>
      </c>
    </row>
    <row r="2851" spans="1:10" x14ac:dyDescent="0.2">
      <c r="A2851" s="8" t="s">
        <v>20</v>
      </c>
      <c r="B2851" s="8">
        <v>2009</v>
      </c>
      <c r="C2851" s="8" t="s">
        <v>10</v>
      </c>
      <c r="D2851" s="8" t="s">
        <v>33</v>
      </c>
      <c r="E2851" s="8" t="s">
        <v>36</v>
      </c>
      <c r="F2851" s="15"/>
      <c r="G2851" s="15"/>
      <c r="H2851" s="26"/>
      <c r="J2851" s="46" t="e">
        <f>+IF(A2880=#REF!,"si","no")</f>
        <v>#REF!</v>
      </c>
    </row>
    <row r="2852" spans="1:10" x14ac:dyDescent="0.2">
      <c r="A2852" s="8" t="s">
        <v>20</v>
      </c>
      <c r="B2852" s="8">
        <v>2009</v>
      </c>
      <c r="C2852" s="8" t="s">
        <v>10</v>
      </c>
      <c r="D2852" s="8" t="s">
        <v>33</v>
      </c>
      <c r="E2852" s="8" t="s">
        <v>42</v>
      </c>
      <c r="F2852" s="15">
        <v>101.53016708</v>
      </c>
      <c r="G2852" s="15">
        <v>4.9919281181751138</v>
      </c>
      <c r="H2852" s="26">
        <v>6.0153115406451983E-2</v>
      </c>
      <c r="J2852" s="46" t="e">
        <f>+IF(A2881=#REF!,"si","no")</f>
        <v>#REF!</v>
      </c>
    </row>
    <row r="2853" spans="1:10" x14ac:dyDescent="0.2">
      <c r="A2853" s="8" t="s">
        <v>20</v>
      </c>
      <c r="B2853" s="8">
        <v>2009</v>
      </c>
      <c r="C2853" s="8" t="s">
        <v>10</v>
      </c>
      <c r="D2853" s="8" t="s">
        <v>33</v>
      </c>
      <c r="E2853" s="8" t="s">
        <v>40</v>
      </c>
      <c r="F2853" s="15">
        <v>3337.3954590499998</v>
      </c>
      <c r="G2853" s="15">
        <v>164.08953823915675</v>
      </c>
      <c r="H2853" s="26">
        <v>1.9772914787682769</v>
      </c>
      <c r="J2853" s="46" t="e">
        <f>+IF(A2882=#REF!,"si","no")</f>
        <v>#REF!</v>
      </c>
    </row>
    <row r="2854" spans="1:10" x14ac:dyDescent="0.2">
      <c r="A2854" s="8" t="s">
        <v>20</v>
      </c>
      <c r="B2854" s="8">
        <v>2010</v>
      </c>
      <c r="C2854" s="8" t="s">
        <v>10</v>
      </c>
      <c r="D2854" s="8" t="s">
        <v>33</v>
      </c>
      <c r="E2854" s="8" t="s">
        <v>34</v>
      </c>
      <c r="F2854" s="15">
        <v>51.873254000000003</v>
      </c>
      <c r="G2854" s="15">
        <v>2.4289889020159694</v>
      </c>
      <c r="H2854" s="26">
        <v>2.773260849187479E-2</v>
      </c>
      <c r="J2854" s="46" t="e">
        <f>+IF(A2883=#REF!,"si","no")</f>
        <v>#REF!</v>
      </c>
    </row>
    <row r="2855" spans="1:10" x14ac:dyDescent="0.2">
      <c r="A2855" s="8" t="s">
        <v>20</v>
      </c>
      <c r="B2855" s="8">
        <v>2010</v>
      </c>
      <c r="C2855" s="8" t="s">
        <v>10</v>
      </c>
      <c r="D2855" s="8" t="s">
        <v>33</v>
      </c>
      <c r="E2855" s="8" t="s">
        <v>35</v>
      </c>
      <c r="F2855" s="15">
        <v>3840.6797345</v>
      </c>
      <c r="G2855" s="15">
        <v>179.84158948845081</v>
      </c>
      <c r="H2855" s="26">
        <v>2.0533137832372361</v>
      </c>
      <c r="J2855" s="46" t="e">
        <f>+IF(A2884=#REF!,"si","no")</f>
        <v>#REF!</v>
      </c>
    </row>
    <row r="2856" spans="1:10" x14ac:dyDescent="0.2">
      <c r="A2856" s="8" t="s">
        <v>20</v>
      </c>
      <c r="B2856" s="8">
        <v>2010</v>
      </c>
      <c r="C2856" s="8" t="s">
        <v>10</v>
      </c>
      <c r="D2856" s="8" t="s">
        <v>33</v>
      </c>
      <c r="E2856" s="8" t="s">
        <v>36</v>
      </c>
      <c r="F2856" s="15"/>
      <c r="G2856" s="15"/>
      <c r="H2856" s="26"/>
      <c r="J2856" s="46" t="e">
        <f>+IF(A2885=#REF!,"si","no")</f>
        <v>#REF!</v>
      </c>
    </row>
    <row r="2857" spans="1:10" x14ac:dyDescent="0.2">
      <c r="A2857" s="8" t="s">
        <v>20</v>
      </c>
      <c r="B2857" s="8">
        <v>2010</v>
      </c>
      <c r="C2857" s="8" t="s">
        <v>10</v>
      </c>
      <c r="D2857" s="8" t="s">
        <v>33</v>
      </c>
      <c r="E2857" s="8" t="s">
        <v>42</v>
      </c>
      <c r="F2857" s="44">
        <v>19.39287156</v>
      </c>
      <c r="G2857" s="15">
        <v>0.90808010227122271</v>
      </c>
      <c r="H2857" s="26">
        <v>1.0367865384089708E-2</v>
      </c>
      <c r="J2857" s="46" t="e">
        <f>+IF(A2886=#REF!,"si","no")</f>
        <v>#REF!</v>
      </c>
    </row>
    <row r="2858" spans="1:10" x14ac:dyDescent="0.2">
      <c r="A2858" s="8" t="s">
        <v>20</v>
      </c>
      <c r="B2858" s="8">
        <v>2010</v>
      </c>
      <c r="C2858" s="8" t="s">
        <v>10</v>
      </c>
      <c r="D2858" s="8" t="s">
        <v>33</v>
      </c>
      <c r="E2858" s="8" t="s">
        <v>40</v>
      </c>
      <c r="F2858" s="44">
        <v>3911.9458600600001</v>
      </c>
      <c r="G2858" s="15">
        <v>183.17865849273801</v>
      </c>
      <c r="H2858" s="26">
        <v>2.0914142571132008</v>
      </c>
      <c r="J2858" s="46" t="e">
        <f>+IF(A2887=#REF!,"si","no")</f>
        <v>#REF!</v>
      </c>
    </row>
    <row r="2859" spans="1:10" x14ac:dyDescent="0.2">
      <c r="A2859" s="8" t="s">
        <v>20</v>
      </c>
      <c r="B2859" s="8">
        <v>2011</v>
      </c>
      <c r="C2859" s="8" t="s">
        <v>10</v>
      </c>
      <c r="D2859" s="8" t="s">
        <v>33</v>
      </c>
      <c r="E2859" s="8" t="s">
        <v>34</v>
      </c>
      <c r="F2859" s="44">
        <v>64.233166089999997</v>
      </c>
      <c r="G2859" s="15">
        <v>2.8649696031138094</v>
      </c>
      <c r="H2859" s="26">
        <v>2.9311162499941451E-2</v>
      </c>
      <c r="J2859" s="46" t="e">
        <f>+IF(A2888=#REF!,"si","no")</f>
        <v>#REF!</v>
      </c>
    </row>
    <row r="2860" spans="1:10" x14ac:dyDescent="0.2">
      <c r="A2860" s="8" t="s">
        <v>20</v>
      </c>
      <c r="B2860" s="8">
        <v>2011</v>
      </c>
      <c r="C2860" s="8" t="s">
        <v>10</v>
      </c>
      <c r="D2860" s="8" t="s">
        <v>33</v>
      </c>
      <c r="E2860" s="8" t="s">
        <v>35</v>
      </c>
      <c r="F2860" s="15">
        <v>4920.08156487</v>
      </c>
      <c r="G2860" s="15">
        <v>219.44868961375485</v>
      </c>
      <c r="H2860" s="26">
        <v>2.2451533847608727</v>
      </c>
      <c r="J2860" s="46" t="e">
        <f>+IF(A2889=#REF!,"si","no")</f>
        <v>#REF!</v>
      </c>
    </row>
    <row r="2861" spans="1:10" x14ac:dyDescent="0.2">
      <c r="A2861" s="8" t="s">
        <v>20</v>
      </c>
      <c r="B2861" s="8">
        <v>2011</v>
      </c>
      <c r="C2861" s="8" t="s">
        <v>10</v>
      </c>
      <c r="D2861" s="8" t="s">
        <v>33</v>
      </c>
      <c r="E2861" s="8" t="s">
        <v>36</v>
      </c>
      <c r="F2861" s="15"/>
      <c r="G2861" s="15"/>
      <c r="H2861" s="26"/>
      <c r="J2861" s="46" t="e">
        <f>+IF(A2890=#REF!,"si","no")</f>
        <v>#REF!</v>
      </c>
    </row>
    <row r="2862" spans="1:10" x14ac:dyDescent="0.2">
      <c r="A2862" s="8" t="s">
        <v>20</v>
      </c>
      <c r="B2862" s="8">
        <v>2011</v>
      </c>
      <c r="C2862" s="8" t="s">
        <v>10</v>
      </c>
      <c r="D2862" s="8" t="s">
        <v>33</v>
      </c>
      <c r="E2862" s="8" t="s">
        <v>42</v>
      </c>
      <c r="F2862" s="15">
        <v>26.333661859999999</v>
      </c>
      <c r="G2862" s="15">
        <v>1.1745511759745402</v>
      </c>
      <c r="H2862" s="26">
        <v>1.2016693072788413E-2</v>
      </c>
      <c r="J2862" s="46" t="e">
        <f>+IF(A2891=#REF!,"si","no")</f>
        <v>#REF!</v>
      </c>
    </row>
    <row r="2863" spans="1:10" x14ac:dyDescent="0.2">
      <c r="A2863" s="8" t="s">
        <v>20</v>
      </c>
      <c r="B2863" s="8">
        <v>2011</v>
      </c>
      <c r="C2863" s="8" t="s">
        <v>10</v>
      </c>
      <c r="D2863" s="8" t="s">
        <v>33</v>
      </c>
      <c r="E2863" s="8" t="s">
        <v>40</v>
      </c>
      <c r="F2863" s="15">
        <v>5010.6483928199996</v>
      </c>
      <c r="G2863" s="15">
        <v>223.4882103928432</v>
      </c>
      <c r="H2863" s="26">
        <v>2.2864812403336026</v>
      </c>
      <c r="J2863" s="46" t="e">
        <f>+IF(A2892=#REF!,"si","no")</f>
        <v>#REF!</v>
      </c>
    </row>
    <row r="2864" spans="1:10" x14ac:dyDescent="0.2">
      <c r="A2864" s="8" t="s">
        <v>20</v>
      </c>
      <c r="B2864" s="8">
        <v>2012</v>
      </c>
      <c r="C2864" s="8" t="s">
        <v>10</v>
      </c>
      <c r="D2864" s="8" t="s">
        <v>33</v>
      </c>
      <c r="E2864" s="8" t="s">
        <v>34</v>
      </c>
      <c r="F2864" s="15">
        <v>161.11220821000001</v>
      </c>
      <c r="G2864" s="15">
        <v>6.8423392042117133</v>
      </c>
      <c r="H2864" s="26">
        <v>6.4967032604566627E-2</v>
      </c>
      <c r="J2864" s="46" t="e">
        <f>+IF(A2893=#REF!,"si","no")</f>
        <v>#REF!</v>
      </c>
    </row>
    <row r="2865" spans="1:10" x14ac:dyDescent="0.2">
      <c r="A2865" s="8" t="s">
        <v>20</v>
      </c>
      <c r="B2865" s="8">
        <v>2012</v>
      </c>
      <c r="C2865" s="8" t="s">
        <v>10</v>
      </c>
      <c r="D2865" s="8" t="s">
        <v>33</v>
      </c>
      <c r="E2865" s="8" t="s">
        <v>35</v>
      </c>
      <c r="F2865" s="15">
        <v>5282.32040469</v>
      </c>
      <c r="G2865" s="15">
        <v>224.33699094426851</v>
      </c>
      <c r="H2865" s="26">
        <v>2.1300476591566095</v>
      </c>
      <c r="J2865" s="46" t="e">
        <f>+IF(A2894=#REF!,"si","no")</f>
        <v>#REF!</v>
      </c>
    </row>
    <row r="2866" spans="1:10" x14ac:dyDescent="0.2">
      <c r="A2866" s="8" t="s">
        <v>20</v>
      </c>
      <c r="B2866" s="8">
        <v>2012</v>
      </c>
      <c r="C2866" s="8" t="s">
        <v>10</v>
      </c>
      <c r="D2866" s="8" t="s">
        <v>33</v>
      </c>
      <c r="E2866" s="8" t="s">
        <v>36</v>
      </c>
      <c r="F2866" s="15"/>
      <c r="G2866" s="15"/>
      <c r="H2866" s="26"/>
      <c r="J2866" s="46" t="e">
        <f>+IF(A2895=#REF!,"si","no")</f>
        <v>#REF!</v>
      </c>
    </row>
    <row r="2867" spans="1:10" x14ac:dyDescent="0.2">
      <c r="A2867" s="8" t="s">
        <v>20</v>
      </c>
      <c r="B2867" s="8">
        <v>2012</v>
      </c>
      <c r="C2867" s="8" t="s">
        <v>10</v>
      </c>
      <c r="D2867" s="8" t="s">
        <v>33</v>
      </c>
      <c r="E2867" s="8" t="s">
        <v>42</v>
      </c>
      <c r="F2867" s="15">
        <v>24.87554278</v>
      </c>
      <c r="G2867" s="15">
        <v>1.0564494365801582</v>
      </c>
      <c r="H2867" s="26">
        <v>1.0030836376707569E-2</v>
      </c>
      <c r="J2867" s="46" t="e">
        <f>+IF(A2896=#REF!,"si","no")</f>
        <v>#REF!</v>
      </c>
    </row>
    <row r="2868" spans="1:10" x14ac:dyDescent="0.2">
      <c r="A2868" s="8" t="s">
        <v>20</v>
      </c>
      <c r="B2868" s="8">
        <v>2012</v>
      </c>
      <c r="C2868" s="8" t="s">
        <v>10</v>
      </c>
      <c r="D2868" s="8" t="s">
        <v>33</v>
      </c>
      <c r="E2868" s="8" t="s">
        <v>40</v>
      </c>
      <c r="F2868" s="15">
        <v>5468.3081556799998</v>
      </c>
      <c r="G2868" s="15">
        <v>232.23577958506036</v>
      </c>
      <c r="H2868" s="26">
        <v>2.2050455281378838</v>
      </c>
      <c r="J2868" s="46" t="e">
        <f>+IF(A2897=#REF!,"si","no")</f>
        <v>#REF!</v>
      </c>
    </row>
    <row r="2869" spans="1:10" x14ac:dyDescent="0.2">
      <c r="A2869" s="8" t="s">
        <v>20</v>
      </c>
      <c r="B2869" s="8">
        <v>2013</v>
      </c>
      <c r="C2869" s="8" t="s">
        <v>10</v>
      </c>
      <c r="D2869" s="8" t="s">
        <v>33</v>
      </c>
      <c r="E2869" s="8" t="s">
        <v>34</v>
      </c>
      <c r="F2869" s="15">
        <v>82.406999999999996</v>
      </c>
      <c r="G2869" s="15">
        <v>3.3343837473090017</v>
      </c>
      <c r="H2869" s="26">
        <v>3.0359531438197709E-2</v>
      </c>
      <c r="J2869" s="46" t="e">
        <f>+IF(A2898=#REF!,"si","no")</f>
        <v>#REF!</v>
      </c>
    </row>
    <row r="2870" spans="1:10" x14ac:dyDescent="0.2">
      <c r="A2870" s="8" t="s">
        <v>20</v>
      </c>
      <c r="B2870" s="8">
        <v>2013</v>
      </c>
      <c r="C2870" s="8" t="s">
        <v>10</v>
      </c>
      <c r="D2870" s="8" t="s">
        <v>33</v>
      </c>
      <c r="E2870" s="8" t="s">
        <v>35</v>
      </c>
      <c r="F2870" s="15">
        <v>5323.6931735199996</v>
      </c>
      <c r="G2870" s="15">
        <v>215.40932194406992</v>
      </c>
      <c r="H2870" s="26">
        <v>1.9612997714854197</v>
      </c>
      <c r="J2870" s="46" t="e">
        <f>+IF(A2899=#REF!,"si","no")</f>
        <v>#REF!</v>
      </c>
    </row>
    <row r="2871" spans="1:10" x14ac:dyDescent="0.2">
      <c r="A2871" s="8" t="s">
        <v>20</v>
      </c>
      <c r="B2871" s="8">
        <v>2013</v>
      </c>
      <c r="C2871" s="8" t="s">
        <v>10</v>
      </c>
      <c r="D2871" s="8" t="s">
        <v>33</v>
      </c>
      <c r="E2871" s="8" t="s">
        <v>36</v>
      </c>
      <c r="F2871" s="15"/>
      <c r="G2871" s="15"/>
      <c r="H2871" s="26"/>
      <c r="J2871" s="46" t="e">
        <f>+IF(A2900=#REF!,"si","no")</f>
        <v>#REF!</v>
      </c>
    </row>
    <row r="2872" spans="1:10" x14ac:dyDescent="0.2">
      <c r="A2872" s="8" t="s">
        <v>20</v>
      </c>
      <c r="B2872" s="8">
        <v>2013</v>
      </c>
      <c r="C2872" s="8" t="s">
        <v>10</v>
      </c>
      <c r="D2872" s="8" t="s">
        <v>33</v>
      </c>
      <c r="E2872" s="8" t="s">
        <v>42</v>
      </c>
      <c r="F2872" s="15">
        <v>20.978612930000001</v>
      </c>
      <c r="G2872" s="15">
        <v>0.84884470973192183</v>
      </c>
      <c r="H2872" s="26">
        <v>7.7287227878470996E-3</v>
      </c>
      <c r="J2872" s="46" t="e">
        <f>+IF(A2901=#REF!,"si","no")</f>
        <v>#REF!</v>
      </c>
    </row>
    <row r="2873" spans="1:10" x14ac:dyDescent="0.2">
      <c r="A2873" s="8" t="s">
        <v>20</v>
      </c>
      <c r="B2873" s="8">
        <v>2013</v>
      </c>
      <c r="C2873" s="8" t="s">
        <v>10</v>
      </c>
      <c r="D2873" s="8" t="s">
        <v>33</v>
      </c>
      <c r="E2873" s="8" t="s">
        <v>40</v>
      </c>
      <c r="F2873" s="15">
        <v>5427.0787864499998</v>
      </c>
      <c r="G2873" s="15">
        <v>219.59255040111083</v>
      </c>
      <c r="H2873" s="26">
        <v>1.999388025711464</v>
      </c>
      <c r="J2873" s="46" t="e">
        <f>+IF(A2902=#REF!,"si","no")</f>
        <v>#REF!</v>
      </c>
    </row>
    <row r="2874" spans="1:10" x14ac:dyDescent="0.2">
      <c r="A2874" s="8" t="s">
        <v>20</v>
      </c>
      <c r="B2874" s="8">
        <v>2014</v>
      </c>
      <c r="C2874" s="8" t="s">
        <v>10</v>
      </c>
      <c r="D2874" s="8" t="s">
        <v>33</v>
      </c>
      <c r="E2874" s="8" t="s">
        <v>34</v>
      </c>
      <c r="F2874" s="15"/>
      <c r="G2874" s="15"/>
      <c r="H2874" s="26"/>
      <c r="J2874" s="46" t="e">
        <f>+IF(A2903=#REF!,"si","no")</f>
        <v>#REF!</v>
      </c>
    </row>
    <row r="2875" spans="1:10" x14ac:dyDescent="0.2">
      <c r="A2875" s="8" t="s">
        <v>20</v>
      </c>
      <c r="B2875" s="8">
        <v>2014</v>
      </c>
      <c r="C2875" s="8" t="s">
        <v>10</v>
      </c>
      <c r="D2875" s="8" t="s">
        <v>33</v>
      </c>
      <c r="E2875" s="8" t="s">
        <v>35</v>
      </c>
      <c r="F2875" s="15">
        <v>5940.7774841600003</v>
      </c>
      <c r="G2875" s="15">
        <v>228.86691554690654</v>
      </c>
      <c r="H2875" s="26">
        <v>1.9264180573496974</v>
      </c>
      <c r="J2875" s="46" t="e">
        <f>+IF(A2904=#REF!,"si","no")</f>
        <v>#REF!</v>
      </c>
    </row>
    <row r="2876" spans="1:10" x14ac:dyDescent="0.2">
      <c r="A2876" s="8" t="s">
        <v>20</v>
      </c>
      <c r="B2876" s="8">
        <v>2014</v>
      </c>
      <c r="C2876" s="8" t="s">
        <v>10</v>
      </c>
      <c r="D2876" s="8" t="s">
        <v>33</v>
      </c>
      <c r="E2876" s="8" t="s">
        <v>36</v>
      </c>
      <c r="F2876" s="15"/>
      <c r="G2876" s="15"/>
      <c r="H2876" s="26"/>
      <c r="J2876" s="46" t="e">
        <f>+IF(A2905=#REF!,"si","no")</f>
        <v>#REF!</v>
      </c>
    </row>
    <row r="2877" spans="1:10" x14ac:dyDescent="0.2">
      <c r="A2877" s="8" t="s">
        <v>20</v>
      </c>
      <c r="B2877" s="8">
        <v>2014</v>
      </c>
      <c r="C2877" s="8" t="s">
        <v>10</v>
      </c>
      <c r="D2877" s="8" t="s">
        <v>33</v>
      </c>
      <c r="E2877" s="8" t="s">
        <v>42</v>
      </c>
      <c r="F2877" s="15">
        <v>97.855783849999995</v>
      </c>
      <c r="G2877" s="15">
        <v>3.7698687550390515</v>
      </c>
      <c r="H2877" s="26">
        <v>3.1731730321053003E-2</v>
      </c>
      <c r="J2877" s="46" t="e">
        <f>+IF(A2906=#REF!,"si","no")</f>
        <v>#REF!</v>
      </c>
    </row>
    <row r="2878" spans="1:10" x14ac:dyDescent="0.2">
      <c r="A2878" s="8" t="s">
        <v>20</v>
      </c>
      <c r="B2878" s="8">
        <v>2014</v>
      </c>
      <c r="C2878" s="8" t="s">
        <v>10</v>
      </c>
      <c r="D2878" s="8" t="s">
        <v>33</v>
      </c>
      <c r="E2878" s="8" t="s">
        <v>40</v>
      </c>
      <c r="F2878" s="15">
        <v>6038.6332680100004</v>
      </c>
      <c r="G2878" s="15">
        <v>232.6367843019456</v>
      </c>
      <c r="H2878" s="26">
        <v>1.9581497876707503</v>
      </c>
      <c r="J2878" s="46" t="e">
        <f>+IF(A2907=#REF!,"si","no")</f>
        <v>#REF!</v>
      </c>
    </row>
    <row r="2879" spans="1:10" x14ac:dyDescent="0.2">
      <c r="A2879" s="8" t="s">
        <v>20</v>
      </c>
      <c r="B2879" s="8">
        <v>2015</v>
      </c>
      <c r="C2879" s="8" t="s">
        <v>10</v>
      </c>
      <c r="D2879" s="8" t="s">
        <v>33</v>
      </c>
      <c r="E2879" s="8" t="s">
        <v>34</v>
      </c>
      <c r="F2879" s="15"/>
      <c r="G2879" s="15"/>
      <c r="H2879" s="26"/>
      <c r="J2879" s="46" t="e">
        <f>+IF(A2908=#REF!,"si","no")</f>
        <v>#REF!</v>
      </c>
    </row>
    <row r="2880" spans="1:10" x14ac:dyDescent="0.2">
      <c r="A2880" s="8" t="s">
        <v>20</v>
      </c>
      <c r="B2880" s="8">
        <v>2015</v>
      </c>
      <c r="C2880" s="8" t="s">
        <v>10</v>
      </c>
      <c r="D2880" s="8" t="s">
        <v>33</v>
      </c>
      <c r="E2880" s="8" t="s">
        <v>35</v>
      </c>
      <c r="F2880" s="15">
        <v>7220.5635607900003</v>
      </c>
      <c r="G2880" s="15">
        <v>264.97940169566664</v>
      </c>
      <c r="H2880" s="26">
        <v>2.0771788845379073</v>
      </c>
      <c r="J2880" s="46" t="e">
        <f>+IF(A2909=#REF!,"si","no")</f>
        <v>#REF!</v>
      </c>
    </row>
    <row r="2881" spans="1:10" x14ac:dyDescent="0.2">
      <c r="A2881" s="8" t="s">
        <v>20</v>
      </c>
      <c r="B2881" s="8">
        <v>2015</v>
      </c>
      <c r="C2881" s="8" t="s">
        <v>10</v>
      </c>
      <c r="D2881" s="8" t="s">
        <v>33</v>
      </c>
      <c r="E2881" s="8" t="s">
        <v>36</v>
      </c>
      <c r="F2881" s="15"/>
      <c r="G2881" s="15"/>
      <c r="H2881" s="26"/>
      <c r="J2881" s="46" t="e">
        <f>+IF(A2910=#REF!,"si","no")</f>
        <v>#REF!</v>
      </c>
    </row>
    <row r="2882" spans="1:10" x14ac:dyDescent="0.2">
      <c r="A2882" s="8" t="s">
        <v>20</v>
      </c>
      <c r="B2882" s="8">
        <v>2015</v>
      </c>
      <c r="C2882" s="8" t="s">
        <v>10</v>
      </c>
      <c r="D2882" s="8" t="s">
        <v>33</v>
      </c>
      <c r="E2882" s="8" t="s">
        <v>42</v>
      </c>
      <c r="F2882" s="15">
        <v>114.720575</v>
      </c>
      <c r="G2882" s="15">
        <v>4.2100023176524672</v>
      </c>
      <c r="H2882" s="26">
        <v>3.3002293242880273E-2</v>
      </c>
      <c r="J2882" s="46" t="e">
        <f>+IF(A2911=#REF!,"si","no")</f>
        <v>#REF!</v>
      </c>
    </row>
    <row r="2883" spans="1:10" x14ac:dyDescent="0.2">
      <c r="A2883" s="8" t="s">
        <v>20</v>
      </c>
      <c r="B2883" s="8">
        <v>2015</v>
      </c>
      <c r="C2883" s="8" t="s">
        <v>10</v>
      </c>
      <c r="D2883" s="8" t="s">
        <v>33</v>
      </c>
      <c r="E2883" s="8" t="s">
        <v>40</v>
      </c>
      <c r="F2883" s="15">
        <v>7335.2841357900006</v>
      </c>
      <c r="G2883" s="15">
        <v>269.18940401331912</v>
      </c>
      <c r="H2883" s="26">
        <v>2.1101811777807877</v>
      </c>
      <c r="J2883" s="46" t="e">
        <f>+IF(A2912=#REF!,"si","no")</f>
        <v>#REF!</v>
      </c>
    </row>
    <row r="2884" spans="1:10" x14ac:dyDescent="0.2">
      <c r="A2884" s="8" t="s">
        <v>20</v>
      </c>
      <c r="B2884" s="8">
        <v>2016</v>
      </c>
      <c r="C2884" s="8" t="s">
        <v>10</v>
      </c>
      <c r="D2884" s="8" t="s">
        <v>33</v>
      </c>
      <c r="E2884" s="8" t="s">
        <v>34</v>
      </c>
      <c r="F2884" s="15"/>
      <c r="G2884" s="15"/>
      <c r="H2884" s="26"/>
      <c r="J2884" s="46" t="e">
        <f>+IF(A2913=#REF!,"si","no")</f>
        <v>#REF!</v>
      </c>
    </row>
    <row r="2885" spans="1:10" x14ac:dyDescent="0.2">
      <c r="A2885" s="8" t="s">
        <v>20</v>
      </c>
      <c r="B2885" s="8">
        <v>2016</v>
      </c>
      <c r="C2885" s="8" t="s">
        <v>10</v>
      </c>
      <c r="D2885" s="8" t="s">
        <v>33</v>
      </c>
      <c r="E2885" s="8" t="s">
        <v>35</v>
      </c>
      <c r="F2885" s="15">
        <v>8152.0837405599996</v>
      </c>
      <c r="G2885" s="15">
        <v>285.58328566712737</v>
      </c>
      <c r="H2885" s="26">
        <v>2.1494903085657002</v>
      </c>
      <c r="J2885" s="46" t="e">
        <f>+IF(A2914=#REF!,"si","no")</f>
        <v>#REF!</v>
      </c>
    </row>
    <row r="2886" spans="1:10" x14ac:dyDescent="0.2">
      <c r="A2886" s="8" t="s">
        <v>20</v>
      </c>
      <c r="B2886" s="8">
        <v>2016</v>
      </c>
      <c r="C2886" s="8" t="s">
        <v>10</v>
      </c>
      <c r="D2886" s="8" t="s">
        <v>33</v>
      </c>
      <c r="E2886" s="8" t="s">
        <v>36</v>
      </c>
      <c r="F2886" s="15"/>
      <c r="G2886" s="15"/>
      <c r="H2886" s="26"/>
      <c r="J2886" s="46" t="e">
        <f>+IF(A2915=#REF!,"si","no")</f>
        <v>#REF!</v>
      </c>
    </row>
    <row r="2887" spans="1:10" x14ac:dyDescent="0.2">
      <c r="A2887" s="8" t="s">
        <v>20</v>
      </c>
      <c r="B2887" s="8">
        <v>2016</v>
      </c>
      <c r="C2887" s="8" t="s">
        <v>10</v>
      </c>
      <c r="D2887" s="8" t="s">
        <v>33</v>
      </c>
      <c r="E2887" s="8" t="s">
        <v>42</v>
      </c>
      <c r="F2887" s="15">
        <v>30.904454319999999</v>
      </c>
      <c r="G2887" s="15">
        <v>1.0826429030093561</v>
      </c>
      <c r="H2887" s="26">
        <v>8.1486926737320449E-3</v>
      </c>
      <c r="J2887" s="46" t="e">
        <f>+IF(A2916=#REF!,"si","no")</f>
        <v>#REF!</v>
      </c>
    </row>
    <row r="2888" spans="1:10" x14ac:dyDescent="0.2">
      <c r="A2888" s="8" t="s">
        <v>20</v>
      </c>
      <c r="B2888" s="8">
        <v>2016</v>
      </c>
      <c r="C2888" s="8" t="s">
        <v>10</v>
      </c>
      <c r="D2888" s="8" t="s">
        <v>33</v>
      </c>
      <c r="E2888" s="8" t="s">
        <v>40</v>
      </c>
      <c r="F2888" s="15">
        <v>8182.9881948799994</v>
      </c>
      <c r="G2888" s="15">
        <v>286.66592857013671</v>
      </c>
      <c r="H2888" s="26">
        <v>2.1576390012394322</v>
      </c>
      <c r="J2888" s="46" t="e">
        <f>+IF(A2917=#REF!,"si","no")</f>
        <v>#REF!</v>
      </c>
    </row>
    <row r="2889" spans="1:10" x14ac:dyDescent="0.2">
      <c r="A2889" s="8" t="s">
        <v>20</v>
      </c>
      <c r="B2889" s="8">
        <v>2017</v>
      </c>
      <c r="C2889" s="8" t="s">
        <v>10</v>
      </c>
      <c r="D2889" s="8" t="s">
        <v>33</v>
      </c>
      <c r="E2889" s="8" t="s">
        <v>34</v>
      </c>
      <c r="F2889" s="15"/>
      <c r="G2889" s="15"/>
      <c r="H2889" s="26"/>
      <c r="J2889" s="46" t="e">
        <f>+IF(A2918=#REF!,"si","no")</f>
        <v>#REF!</v>
      </c>
    </row>
    <row r="2890" spans="1:10" x14ac:dyDescent="0.2">
      <c r="A2890" s="8" t="s">
        <v>20</v>
      </c>
      <c r="B2890" s="8">
        <v>2017</v>
      </c>
      <c r="C2890" s="8" t="s">
        <v>10</v>
      </c>
      <c r="D2890" s="8" t="s">
        <v>33</v>
      </c>
      <c r="E2890" s="8" t="s">
        <v>35</v>
      </c>
      <c r="F2890" s="15">
        <v>9335.6305713500005</v>
      </c>
      <c r="G2890" s="15">
        <v>310.88943245437827</v>
      </c>
      <c r="H2890" s="26">
        <v>2.2551272947105621</v>
      </c>
      <c r="J2890" s="46" t="e">
        <f>+IF(A2919=#REF!,"si","no")</f>
        <v>#REF!</v>
      </c>
    </row>
    <row r="2891" spans="1:10" x14ac:dyDescent="0.2">
      <c r="A2891" s="8" t="s">
        <v>20</v>
      </c>
      <c r="B2891" s="8">
        <v>2017</v>
      </c>
      <c r="C2891" s="8" t="s">
        <v>10</v>
      </c>
      <c r="D2891" s="8" t="s">
        <v>33</v>
      </c>
      <c r="E2891" s="8" t="s">
        <v>36</v>
      </c>
      <c r="F2891" s="15"/>
      <c r="G2891" s="15"/>
      <c r="H2891" s="26"/>
      <c r="J2891" s="46" t="e">
        <f>+IF(A2920=#REF!,"si","no")</f>
        <v>#REF!</v>
      </c>
    </row>
    <row r="2892" spans="1:10" x14ac:dyDescent="0.2">
      <c r="A2892" s="8" t="s">
        <v>20</v>
      </c>
      <c r="B2892" s="8">
        <v>2017</v>
      </c>
      <c r="C2892" s="8" t="s">
        <v>10</v>
      </c>
      <c r="D2892" s="8" t="s">
        <v>33</v>
      </c>
      <c r="E2892" s="8" t="s">
        <v>42</v>
      </c>
      <c r="F2892" s="15">
        <v>22.097929000000001</v>
      </c>
      <c r="G2892" s="15">
        <v>0.73589165217296015</v>
      </c>
      <c r="H2892" s="26">
        <v>5.3380050189014471E-3</v>
      </c>
      <c r="J2892" s="46" t="e">
        <f>+IF(A2921=#REF!,"si","no")</f>
        <v>#REF!</v>
      </c>
    </row>
    <row r="2893" spans="1:10" x14ac:dyDescent="0.2">
      <c r="A2893" s="8" t="s">
        <v>20</v>
      </c>
      <c r="B2893" s="8">
        <v>2017</v>
      </c>
      <c r="C2893" s="8" t="s">
        <v>10</v>
      </c>
      <c r="D2893" s="8" t="s">
        <v>33</v>
      </c>
      <c r="E2893" s="8" t="s">
        <v>40</v>
      </c>
      <c r="F2893" s="15">
        <v>9357.7285003500001</v>
      </c>
      <c r="G2893" s="15">
        <v>311.62532410655126</v>
      </c>
      <c r="H2893" s="26">
        <v>2.2604652997294639</v>
      </c>
      <c r="J2893" s="46" t="e">
        <f>+IF(A2922=#REF!,"si","no")</f>
        <v>#REF!</v>
      </c>
    </row>
    <row r="2894" spans="1:10" x14ac:dyDescent="0.2">
      <c r="A2894" s="8" t="s">
        <v>20</v>
      </c>
      <c r="B2894" s="8">
        <v>2018</v>
      </c>
      <c r="C2894" s="8" t="s">
        <v>10</v>
      </c>
      <c r="D2894" s="8" t="s">
        <v>33</v>
      </c>
      <c r="E2894" s="8" t="s">
        <v>34</v>
      </c>
      <c r="F2894" s="15">
        <v>2.4222779999999999</v>
      </c>
      <c r="G2894" s="15"/>
      <c r="H2894" s="26"/>
      <c r="J2894" s="46" t="e">
        <f>+IF(A2923=#REF!,"si","no")</f>
        <v>#REF!</v>
      </c>
    </row>
    <row r="2895" spans="1:10" x14ac:dyDescent="0.2">
      <c r="A2895" s="8" t="s">
        <v>20</v>
      </c>
      <c r="B2895" s="8">
        <v>2018</v>
      </c>
      <c r="C2895" s="8" t="s">
        <v>10</v>
      </c>
      <c r="D2895" s="8" t="s">
        <v>33</v>
      </c>
      <c r="E2895" s="8" t="s">
        <v>35</v>
      </c>
      <c r="F2895" s="15">
        <v>9854.0092879999993</v>
      </c>
      <c r="G2895" s="15"/>
      <c r="H2895" s="26"/>
      <c r="J2895" s="46" t="e">
        <f>+IF(A2924=#REF!,"si","no")</f>
        <v>#REF!</v>
      </c>
    </row>
    <row r="2896" spans="1:10" x14ac:dyDescent="0.2">
      <c r="A2896" s="8" t="s">
        <v>20</v>
      </c>
      <c r="B2896" s="8">
        <v>2018</v>
      </c>
      <c r="C2896" s="8" t="s">
        <v>10</v>
      </c>
      <c r="D2896" s="8" t="s">
        <v>33</v>
      </c>
      <c r="E2896" s="8" t="s">
        <v>36</v>
      </c>
      <c r="F2896" s="15"/>
      <c r="G2896" s="15"/>
      <c r="H2896" s="26"/>
      <c r="J2896" s="46" t="e">
        <f>+IF(A2925=#REF!,"si","no")</f>
        <v>#REF!</v>
      </c>
    </row>
    <row r="2897" spans="1:13" x14ac:dyDescent="0.2">
      <c r="A2897" s="8" t="s">
        <v>20</v>
      </c>
      <c r="B2897" s="8">
        <v>2018</v>
      </c>
      <c r="C2897" s="8" t="s">
        <v>10</v>
      </c>
      <c r="D2897" s="8" t="s">
        <v>33</v>
      </c>
      <c r="E2897" s="8" t="s">
        <v>42</v>
      </c>
      <c r="F2897" s="44">
        <v>38.589565</v>
      </c>
      <c r="G2897" s="15">
        <v>1.2196409759968612</v>
      </c>
      <c r="H2897" s="26">
        <v>9.3359866340686944E-3</v>
      </c>
      <c r="J2897" s="46" t="e">
        <f>+IF(A2926=#REF!,"si","no")</f>
        <v>#REF!</v>
      </c>
    </row>
    <row r="2898" spans="1:13" x14ac:dyDescent="0.2">
      <c r="A2898" s="8" t="s">
        <v>20</v>
      </c>
      <c r="B2898" s="8">
        <v>2018</v>
      </c>
      <c r="C2898" s="8" t="s">
        <v>10</v>
      </c>
      <c r="D2898" s="8" t="s">
        <v>33</v>
      </c>
      <c r="E2898" s="8" t="s">
        <v>40</v>
      </c>
      <c r="F2898" s="44">
        <v>9895.0211309999995</v>
      </c>
      <c r="G2898" s="15">
        <v>312.73670044537698</v>
      </c>
      <c r="H2898" s="26">
        <v>2.3939058401628341</v>
      </c>
      <c r="J2898" s="46" t="e">
        <f>+IF(A2927=#REF!,"si","no")</f>
        <v>#REF!</v>
      </c>
    </row>
    <row r="2899" spans="1:13" x14ac:dyDescent="0.2">
      <c r="A2899" s="8" t="s">
        <v>20</v>
      </c>
      <c r="B2899" s="8">
        <v>2019</v>
      </c>
      <c r="C2899" s="8" t="s">
        <v>10</v>
      </c>
      <c r="D2899" s="8" t="s">
        <v>33</v>
      </c>
      <c r="E2899" s="8" t="s">
        <v>34</v>
      </c>
      <c r="F2899" s="15"/>
      <c r="G2899" s="15"/>
      <c r="H2899" s="26"/>
      <c r="J2899" s="46" t="e">
        <f>+IF(A2928=#REF!,"si","no")</f>
        <v>#REF!</v>
      </c>
    </row>
    <row r="2900" spans="1:13" x14ac:dyDescent="0.2">
      <c r="A2900" s="8" t="s">
        <v>20</v>
      </c>
      <c r="B2900" s="8">
        <v>2019</v>
      </c>
      <c r="C2900" s="8" t="s">
        <v>10</v>
      </c>
      <c r="D2900" s="8" t="s">
        <v>33</v>
      </c>
      <c r="E2900" s="8" t="s">
        <v>35</v>
      </c>
      <c r="F2900" s="44">
        <v>8766.4469090000002</v>
      </c>
      <c r="G2900" s="15">
        <v>263.53706739074283</v>
      </c>
      <c r="H2900" s="26">
        <v>2.1047798236676085</v>
      </c>
      <c r="J2900" s="46" t="e">
        <f>+IF(A2929=#REF!,"si","no")</f>
        <v>#REF!</v>
      </c>
    </row>
    <row r="2901" spans="1:13" x14ac:dyDescent="0.2">
      <c r="A2901" s="8" t="s">
        <v>20</v>
      </c>
      <c r="B2901" s="8">
        <v>2019</v>
      </c>
      <c r="C2901" s="8" t="s">
        <v>10</v>
      </c>
      <c r="D2901" s="8" t="s">
        <v>33</v>
      </c>
      <c r="E2901" s="8" t="s">
        <v>36</v>
      </c>
      <c r="F2901" s="15"/>
      <c r="G2901" s="15"/>
      <c r="H2901" s="26"/>
      <c r="J2901" s="46" t="e">
        <f>+IF(A2930=#REF!,"si","no")</f>
        <v>#REF!</v>
      </c>
    </row>
    <row r="2902" spans="1:13" x14ac:dyDescent="0.2">
      <c r="A2902" s="8" t="s">
        <v>20</v>
      </c>
      <c r="B2902" s="8">
        <v>2019</v>
      </c>
      <c r="C2902" s="8" t="s">
        <v>10</v>
      </c>
      <c r="D2902" s="8" t="s">
        <v>33</v>
      </c>
      <c r="E2902" s="8" t="s">
        <v>42</v>
      </c>
      <c r="F2902" s="15">
        <v>84.773749449999997</v>
      </c>
      <c r="G2902" s="15">
        <v>2.5484698137890245</v>
      </c>
      <c r="H2902" s="26">
        <v>2.0353750986141179E-2</v>
      </c>
      <c r="J2902" s="46" t="e">
        <f>+IF(A2931=#REF!,"si","no")</f>
        <v>#REF!</v>
      </c>
    </row>
    <row r="2903" spans="1:13" x14ac:dyDescent="0.2">
      <c r="A2903" s="8" t="s">
        <v>20</v>
      </c>
      <c r="B2903" s="8">
        <v>2019</v>
      </c>
      <c r="C2903" s="8" t="s">
        <v>10</v>
      </c>
      <c r="D2903" s="8" t="s">
        <v>33</v>
      </c>
      <c r="E2903" s="8" t="s">
        <v>40</v>
      </c>
      <c r="F2903" s="15">
        <v>8851.22065845</v>
      </c>
      <c r="G2903" s="15">
        <v>266.08553720453187</v>
      </c>
      <c r="H2903" s="26">
        <v>2.1251335746537499</v>
      </c>
      <c r="J2903" s="46" t="e">
        <f>+IF(A2932=#REF!,"si","no")</f>
        <v>#REF!</v>
      </c>
    </row>
    <row r="2904" spans="1:13" x14ac:dyDescent="0.2">
      <c r="A2904" s="8" t="s">
        <v>20</v>
      </c>
      <c r="B2904" s="8">
        <v>2020</v>
      </c>
      <c r="C2904" s="8" t="s">
        <v>10</v>
      </c>
      <c r="D2904" s="8" t="s">
        <v>33</v>
      </c>
      <c r="E2904" s="8" t="s">
        <v>34</v>
      </c>
      <c r="F2904" s="15"/>
      <c r="G2904" s="15"/>
      <c r="H2904" s="26"/>
      <c r="J2904" s="46" t="e">
        <f>+IF(A2933=#REF!,"si","no")</f>
        <v>#REF!</v>
      </c>
    </row>
    <row r="2905" spans="1:13" x14ac:dyDescent="0.2">
      <c r="A2905" s="8" t="s">
        <v>20</v>
      </c>
      <c r="B2905" s="8">
        <v>2020</v>
      </c>
      <c r="C2905" s="8" t="s">
        <v>10</v>
      </c>
      <c r="D2905" s="8" t="s">
        <v>33</v>
      </c>
      <c r="E2905" s="8" t="s">
        <v>35</v>
      </c>
      <c r="F2905" s="15">
        <v>11388.849015</v>
      </c>
      <c r="G2905" s="15">
        <v>330.67589681954547</v>
      </c>
      <c r="H2905" s="26">
        <v>2.6173537581489157</v>
      </c>
      <c r="J2905" s="46" t="e">
        <f>+IF(A2934=#REF!,"si","no")</f>
        <v>#REF!</v>
      </c>
    </row>
    <row r="2906" spans="1:13" x14ac:dyDescent="0.2">
      <c r="A2906" s="8" t="s">
        <v>20</v>
      </c>
      <c r="B2906" s="8">
        <v>2020</v>
      </c>
      <c r="C2906" s="8" t="s">
        <v>10</v>
      </c>
      <c r="D2906" s="8" t="s">
        <v>33</v>
      </c>
      <c r="E2906" s="8" t="s">
        <v>36</v>
      </c>
      <c r="F2906" s="15"/>
      <c r="G2906" s="15"/>
      <c r="H2906" s="26"/>
      <c r="J2906" s="46" t="e">
        <f>+IF(A2935=#REF!,"si","no")</f>
        <v>#REF!</v>
      </c>
    </row>
    <row r="2907" spans="1:13" x14ac:dyDescent="0.2">
      <c r="A2907" s="8" t="s">
        <v>20</v>
      </c>
      <c r="B2907" s="8">
        <v>2020</v>
      </c>
      <c r="C2907" s="8" t="s">
        <v>10</v>
      </c>
      <c r="D2907" s="8" t="s">
        <v>33</v>
      </c>
      <c r="E2907" s="8" t="s">
        <v>42</v>
      </c>
      <c r="F2907" s="15">
        <v>36.744149999999998</v>
      </c>
      <c r="G2907" s="15">
        <v>1.0668685429158709</v>
      </c>
      <c r="H2907" s="26">
        <v>8.4444388511798595E-3</v>
      </c>
      <c r="J2907" s="46" t="e">
        <f>+IF(A2936=#REF!,"si","no")</f>
        <v>#REF!</v>
      </c>
    </row>
    <row r="2908" spans="1:13" x14ac:dyDescent="0.2">
      <c r="A2908" s="8" t="s">
        <v>20</v>
      </c>
      <c r="B2908" s="8">
        <v>2020</v>
      </c>
      <c r="C2908" s="8" t="s">
        <v>10</v>
      </c>
      <c r="D2908" s="8" t="s">
        <v>33</v>
      </c>
      <c r="E2908" s="8" t="s">
        <v>40</v>
      </c>
      <c r="F2908" s="15">
        <v>11425.593165</v>
      </c>
      <c r="G2908" s="15">
        <v>331.7427653624614</v>
      </c>
      <c r="H2908" s="26">
        <v>2.6257981970000963</v>
      </c>
      <c r="J2908" s="46" t="e">
        <f>+IF(A2937=#REF!,"si","no")</f>
        <v>#REF!</v>
      </c>
    </row>
    <row r="2909" spans="1:13" x14ac:dyDescent="0.2">
      <c r="A2909" s="8" t="s">
        <v>20</v>
      </c>
      <c r="B2909" s="8">
        <v>2021</v>
      </c>
      <c r="C2909" s="8" t="s">
        <v>10</v>
      </c>
      <c r="D2909" s="8" t="s">
        <v>33</v>
      </c>
      <c r="E2909" s="8" t="s">
        <v>34</v>
      </c>
      <c r="F2909" s="15">
        <v>2.2913914900000001</v>
      </c>
      <c r="G2909" s="15">
        <v>6.5239497128044777E-2</v>
      </c>
      <c r="H2909" s="26">
        <v>4.6556409853739224E-4</v>
      </c>
      <c r="J2909" s="46" t="e">
        <f>+IF(A2938=#REF!,"si","no")</f>
        <v>#REF!</v>
      </c>
      <c r="K2909" s="46" t="e">
        <f>+IF(F2938=#REF!,"si","no")</f>
        <v>#REF!</v>
      </c>
      <c r="L2909" s="46" t="e">
        <f>+IF(G2938=#REF!,"si","no")</f>
        <v>#REF!</v>
      </c>
      <c r="M2909" s="46" t="e">
        <f>+IF(H2938=#REF!,"si","no")</f>
        <v>#REF!</v>
      </c>
    </row>
    <row r="2910" spans="1:13" x14ac:dyDescent="0.2">
      <c r="A2910" s="8" t="s">
        <v>20</v>
      </c>
      <c r="B2910" s="8">
        <v>2021</v>
      </c>
      <c r="C2910" s="8" t="s">
        <v>10</v>
      </c>
      <c r="D2910" s="8" t="s">
        <v>33</v>
      </c>
      <c r="E2910" s="8" t="s">
        <v>35</v>
      </c>
      <c r="F2910" s="15">
        <v>17329.037492430001</v>
      </c>
      <c r="G2910" s="15">
        <v>493.38478241409865</v>
      </c>
      <c r="H2910" s="26">
        <v>3.5209076030407385</v>
      </c>
      <c r="J2910" s="46" t="e">
        <f>+IF(A2939=#REF!,"si","no")</f>
        <v>#REF!</v>
      </c>
    </row>
    <row r="2911" spans="1:13" x14ac:dyDescent="0.2">
      <c r="A2911" s="8" t="s">
        <v>20</v>
      </c>
      <c r="B2911" s="8">
        <v>2021</v>
      </c>
      <c r="C2911" s="8" t="s">
        <v>10</v>
      </c>
      <c r="D2911" s="8" t="s">
        <v>33</v>
      </c>
      <c r="E2911" s="8" t="s">
        <v>36</v>
      </c>
      <c r="F2911" s="15"/>
      <c r="G2911" s="15"/>
      <c r="H2911" s="26"/>
      <c r="J2911" s="46" t="e">
        <f>+IF(A2940=#REF!,"si","no")</f>
        <v>#REF!</v>
      </c>
    </row>
    <row r="2912" spans="1:13" x14ac:dyDescent="0.2">
      <c r="A2912" s="8" t="s">
        <v>20</v>
      </c>
      <c r="B2912" s="8">
        <v>2021</v>
      </c>
      <c r="C2912" s="8" t="s">
        <v>10</v>
      </c>
      <c r="D2912" s="8" t="s">
        <v>33</v>
      </c>
      <c r="E2912" s="8" t="s">
        <v>42</v>
      </c>
      <c r="F2912" s="15">
        <v>185.52498616999998</v>
      </c>
      <c r="G2912" s="15">
        <v>5.2821863288050617</v>
      </c>
      <c r="H2912" s="26">
        <v>3.7694899941519033E-2</v>
      </c>
      <c r="J2912" s="46" t="e">
        <f>+IF(A2941=#REF!,"si","no")</f>
        <v>#REF!</v>
      </c>
    </row>
    <row r="2913" spans="1:13" x14ac:dyDescent="0.2">
      <c r="A2913" s="8" t="s">
        <v>20</v>
      </c>
      <c r="B2913" s="8">
        <v>2021</v>
      </c>
      <c r="C2913" s="8" t="s">
        <v>10</v>
      </c>
      <c r="D2913" s="8" t="s">
        <v>33</v>
      </c>
      <c r="E2913" s="8" t="s">
        <v>40</v>
      </c>
      <c r="F2913" s="15">
        <v>17516.853870089999</v>
      </c>
      <c r="G2913" s="15">
        <v>498.7322082400317</v>
      </c>
      <c r="H2913" s="26">
        <v>3.5590680670807942</v>
      </c>
      <c r="J2913" s="46" t="e">
        <f>+IF(A2942=#REF!,"si","no")</f>
        <v>#REF!</v>
      </c>
      <c r="K2913" s="46" t="e">
        <f>+IF(F2942=#REF!,"si","no")</f>
        <v>#REF!</v>
      </c>
      <c r="L2913" s="46" t="e">
        <f>+IF(G2942=#REF!,"si","no")</f>
        <v>#REF!</v>
      </c>
      <c r="M2913" s="46" t="e">
        <f>+IF(H2942=#REF!,"si","no")</f>
        <v>#REF!</v>
      </c>
    </row>
    <row r="2914" spans="1:13" x14ac:dyDescent="0.2">
      <c r="A2914" s="8" t="s">
        <v>20</v>
      </c>
      <c r="B2914" s="8">
        <v>2008</v>
      </c>
      <c r="C2914" s="8" t="s">
        <v>10</v>
      </c>
      <c r="D2914" s="8" t="s">
        <v>37</v>
      </c>
      <c r="E2914" s="8" t="s">
        <v>40</v>
      </c>
      <c r="F2914" s="15">
        <v>50.88000512</v>
      </c>
      <c r="G2914" s="15">
        <v>2.6265798111829111</v>
      </c>
      <c r="H2914" s="26">
        <v>3.0911967541284235E-2</v>
      </c>
      <c r="J2914" s="46"/>
      <c r="K2914" s="46"/>
      <c r="L2914" s="46"/>
      <c r="M2914" s="46"/>
    </row>
    <row r="2915" spans="1:13" x14ac:dyDescent="0.2">
      <c r="A2915" s="8" t="s">
        <v>20</v>
      </c>
      <c r="B2915" s="8">
        <v>2009</v>
      </c>
      <c r="C2915" s="8" t="s">
        <v>10</v>
      </c>
      <c r="D2915" s="8" t="s">
        <v>37</v>
      </c>
      <c r="E2915" s="8" t="s">
        <v>40</v>
      </c>
      <c r="F2915" s="15">
        <v>12.71856685</v>
      </c>
      <c r="G2915" s="15">
        <v>0.62533307397572035</v>
      </c>
      <c r="H2915" s="26">
        <v>7.535311341799523E-3</v>
      </c>
      <c r="J2915" s="46"/>
      <c r="K2915" s="46"/>
      <c r="L2915" s="46"/>
      <c r="M2915" s="46"/>
    </row>
    <row r="2916" spans="1:13" x14ac:dyDescent="0.2">
      <c r="A2916" s="8" t="s">
        <v>20</v>
      </c>
      <c r="B2916" s="8">
        <v>2010</v>
      </c>
      <c r="C2916" s="8" t="s">
        <v>10</v>
      </c>
      <c r="D2916" s="8" t="s">
        <v>37</v>
      </c>
      <c r="E2916" s="8" t="s">
        <v>40</v>
      </c>
      <c r="F2916" s="15">
        <v>17.356050719999999</v>
      </c>
      <c r="G2916" s="15">
        <v>0.8127050325723979</v>
      </c>
      <c r="H2916" s="26">
        <v>9.2789351441666165E-3</v>
      </c>
      <c r="J2916" s="46" t="e">
        <f>+IF(A2945=#REF!,"si","no")</f>
        <v>#REF!</v>
      </c>
      <c r="K2916" s="46" t="e">
        <f>+IF(F2945=#REF!,"si","no")</f>
        <v>#REF!</v>
      </c>
      <c r="L2916" s="46" t="e">
        <f>+IF(G2945=#REF!,"si","no")</f>
        <v>#REF!</v>
      </c>
      <c r="M2916" s="46" t="e">
        <f>+IF(H2945=#REF!,"si","no")</f>
        <v>#REF!</v>
      </c>
    </row>
    <row r="2917" spans="1:13" x14ac:dyDescent="0.2">
      <c r="A2917" s="8" t="s">
        <v>20</v>
      </c>
      <c r="B2917" s="8">
        <v>2011</v>
      </c>
      <c r="C2917" s="8" t="s">
        <v>10</v>
      </c>
      <c r="D2917" s="8" t="s">
        <v>37</v>
      </c>
      <c r="E2917" s="8" t="s">
        <v>40</v>
      </c>
      <c r="F2917" s="15">
        <v>61.037319580000002</v>
      </c>
      <c r="G2917" s="15">
        <v>2.7224263709377952</v>
      </c>
      <c r="H2917" s="26">
        <v>2.7852819682957629E-2</v>
      </c>
      <c r="J2917" s="46" t="e">
        <f>+IF(A2946=#REF!,"si","no")</f>
        <v>#REF!</v>
      </c>
      <c r="K2917" s="46" t="e">
        <f>+IF(F2946=#REF!,"si","no")</f>
        <v>#REF!</v>
      </c>
      <c r="L2917" s="46" t="e">
        <f>+IF(G2946=#REF!,"si","no")</f>
        <v>#REF!</v>
      </c>
      <c r="M2917" s="46" t="e">
        <f>+IF(H2946=#REF!,"si","no")</f>
        <v>#REF!</v>
      </c>
    </row>
    <row r="2918" spans="1:13" x14ac:dyDescent="0.2">
      <c r="A2918" s="8" t="s">
        <v>20</v>
      </c>
      <c r="B2918" s="8">
        <v>2012</v>
      </c>
      <c r="C2918" s="8" t="s">
        <v>10</v>
      </c>
      <c r="D2918" s="8" t="s">
        <v>37</v>
      </c>
      <c r="E2918" s="8" t="s">
        <v>40</v>
      </c>
      <c r="F2918" s="15">
        <v>38.885830589999998</v>
      </c>
      <c r="G2918" s="15">
        <v>1.6514579875131865</v>
      </c>
      <c r="H2918" s="26">
        <v>1.5680357508993412E-2</v>
      </c>
      <c r="J2918" s="46" t="e">
        <f>+IF(A2947=#REF!,"si","no")</f>
        <v>#REF!</v>
      </c>
      <c r="K2918" s="46" t="e">
        <f>+IF(F2947=#REF!,"si","no")</f>
        <v>#REF!</v>
      </c>
      <c r="L2918" s="46" t="e">
        <f>+IF(G2947=#REF!,"si","no")</f>
        <v>#REF!</v>
      </c>
      <c r="M2918" s="46" t="e">
        <f>+IF(H2947=#REF!,"si","no")</f>
        <v>#REF!</v>
      </c>
    </row>
    <row r="2919" spans="1:13" x14ac:dyDescent="0.2">
      <c r="A2919" s="8" t="s">
        <v>20</v>
      </c>
      <c r="B2919" s="8">
        <v>2013</v>
      </c>
      <c r="C2919" s="8" t="s">
        <v>10</v>
      </c>
      <c r="D2919" s="8" t="s">
        <v>37</v>
      </c>
      <c r="E2919" s="8" t="s">
        <v>40</v>
      </c>
      <c r="F2919" s="15">
        <v>14.29861524</v>
      </c>
      <c r="G2919" s="15">
        <v>0.5785560724851142</v>
      </c>
      <c r="H2919" s="26">
        <v>5.2677473867689985E-3</v>
      </c>
      <c r="J2919" s="46" t="e">
        <f>+IF(A2948=#REF!,"si","no")</f>
        <v>#REF!</v>
      </c>
      <c r="K2919" s="46" t="e">
        <f>+IF(F2948=#REF!,"si","no")</f>
        <v>#REF!</v>
      </c>
      <c r="L2919" s="46" t="e">
        <f>+IF(G2948=#REF!,"si","no")</f>
        <v>#REF!</v>
      </c>
      <c r="M2919" s="46" t="e">
        <f>+IF(H2948=#REF!,"si","no")</f>
        <v>#REF!</v>
      </c>
    </row>
    <row r="2920" spans="1:13" x14ac:dyDescent="0.2">
      <c r="A2920" s="8" t="s">
        <v>20</v>
      </c>
      <c r="B2920" s="8">
        <v>2014</v>
      </c>
      <c r="C2920" s="8" t="s">
        <v>10</v>
      </c>
      <c r="D2920" s="8" t="s">
        <v>37</v>
      </c>
      <c r="E2920" s="8" t="s">
        <v>40</v>
      </c>
      <c r="F2920" s="15">
        <v>26.509647950000002</v>
      </c>
      <c r="G2920" s="15">
        <v>1.021277328553023</v>
      </c>
      <c r="H2920" s="26">
        <v>8.5962931015390945E-3</v>
      </c>
      <c r="J2920" s="46" t="e">
        <f>+IF(A2949=#REF!,"si","no")</f>
        <v>#REF!</v>
      </c>
      <c r="K2920" s="46" t="e">
        <f>+IF(F2949=#REF!,"si","no")</f>
        <v>#REF!</v>
      </c>
      <c r="L2920" s="46" t="e">
        <f>+IF(G2949=#REF!,"si","no")</f>
        <v>#REF!</v>
      </c>
      <c r="M2920" s="46" t="e">
        <f>+IF(H2949=#REF!,"si","no")</f>
        <v>#REF!</v>
      </c>
    </row>
    <row r="2921" spans="1:13" x14ac:dyDescent="0.2">
      <c r="A2921" s="8" t="s">
        <v>20</v>
      </c>
      <c r="B2921" s="8">
        <v>2015</v>
      </c>
      <c r="C2921" s="8" t="s">
        <v>10</v>
      </c>
      <c r="D2921" s="8" t="s">
        <v>37</v>
      </c>
      <c r="E2921" s="8" t="s">
        <v>40</v>
      </c>
      <c r="F2921" s="15">
        <v>143.97272629</v>
      </c>
      <c r="G2921" s="15">
        <v>5.2834943632355778</v>
      </c>
      <c r="H2921" s="26">
        <v>4.1417419081097868E-2</v>
      </c>
      <c r="J2921" s="46" t="e">
        <f>+IF(A2950=#REF!,"si","no")</f>
        <v>#REF!</v>
      </c>
      <c r="K2921" s="46" t="e">
        <f>+IF(F2950=#REF!,"si","no")</f>
        <v>#REF!</v>
      </c>
      <c r="L2921" s="46" t="e">
        <f>+IF(G2950=#REF!,"si","no")</f>
        <v>#REF!</v>
      </c>
      <c r="M2921" s="46" t="e">
        <f>+IF(H2950=#REF!,"si","no")</f>
        <v>#REF!</v>
      </c>
    </row>
    <row r="2922" spans="1:13" x14ac:dyDescent="0.2">
      <c r="A2922" s="8" t="s">
        <v>20</v>
      </c>
      <c r="B2922" s="8">
        <v>2016</v>
      </c>
      <c r="C2922" s="8" t="s">
        <v>10</v>
      </c>
      <c r="D2922" s="8" t="s">
        <v>37</v>
      </c>
      <c r="E2922" s="8" t="s">
        <v>40</v>
      </c>
      <c r="F2922" s="15">
        <v>29.433749219999999</v>
      </c>
      <c r="G2922" s="15">
        <v>1.0311212543030648</v>
      </c>
      <c r="H2922" s="26">
        <v>7.7609063776370299E-3</v>
      </c>
      <c r="J2922" s="46" t="e">
        <f>+IF(A2951=#REF!,"si","no")</f>
        <v>#REF!</v>
      </c>
      <c r="K2922" s="46" t="e">
        <f>+IF(F2951=#REF!,"si","no")</f>
        <v>#REF!</v>
      </c>
      <c r="L2922" s="46" t="e">
        <f>+IF(G2951=#REF!,"si","no")</f>
        <v>#REF!</v>
      </c>
      <c r="M2922" s="46" t="e">
        <f>+IF(H2951=#REF!,"si","no")</f>
        <v>#REF!</v>
      </c>
    </row>
    <row r="2923" spans="1:13" x14ac:dyDescent="0.2">
      <c r="A2923" s="8" t="s">
        <v>20</v>
      </c>
      <c r="B2923" s="8">
        <v>2017</v>
      </c>
      <c r="C2923" s="8" t="s">
        <v>10</v>
      </c>
      <c r="D2923" s="8" t="s">
        <v>37</v>
      </c>
      <c r="E2923" s="8" t="s">
        <v>40</v>
      </c>
      <c r="F2923" s="15">
        <v>288.14212108999999</v>
      </c>
      <c r="G2923" s="15">
        <v>9.5955318504979008</v>
      </c>
      <c r="H2923" s="26">
        <v>6.9603992687972169E-2</v>
      </c>
      <c r="J2923" s="46" t="e">
        <f>+IF(A2952=#REF!,"si","no")</f>
        <v>#REF!</v>
      </c>
      <c r="K2923" s="46" t="e">
        <f>+IF(F2952=#REF!,"si","no")</f>
        <v>#REF!</v>
      </c>
      <c r="L2923" s="46" t="e">
        <f>+IF(G2952=#REF!,"si","no")</f>
        <v>#REF!</v>
      </c>
      <c r="M2923" s="46" t="e">
        <f>+IF(H2952=#REF!,"si","no")</f>
        <v>#REF!</v>
      </c>
    </row>
    <row r="2924" spans="1:13" x14ac:dyDescent="0.2">
      <c r="A2924" s="8" t="s">
        <v>20</v>
      </c>
      <c r="B2924" s="8">
        <v>2018</v>
      </c>
      <c r="C2924" s="8" t="s">
        <v>10</v>
      </c>
      <c r="D2924" s="8" t="s">
        <v>37</v>
      </c>
      <c r="E2924" s="8" t="s">
        <v>40</v>
      </c>
      <c r="F2924" s="15">
        <v>584.43140382000001</v>
      </c>
      <c r="G2924" s="15">
        <v>18.471223704082711</v>
      </c>
      <c r="H2924" s="26">
        <v>0.14139168903804758</v>
      </c>
      <c r="J2924" s="46" t="e">
        <f>+IF(A2953=#REF!,"si","no")</f>
        <v>#REF!</v>
      </c>
      <c r="K2924" s="46" t="e">
        <f>+IF(F2953=#REF!,"si","no")</f>
        <v>#REF!</v>
      </c>
      <c r="L2924" s="46" t="e">
        <f>+IF(G2953=#REF!,"si","no")</f>
        <v>#REF!</v>
      </c>
      <c r="M2924" s="46" t="e">
        <f>+IF(H2953=#REF!,"si","no")</f>
        <v>#REF!</v>
      </c>
    </row>
    <row r="2925" spans="1:13" x14ac:dyDescent="0.2">
      <c r="A2925" s="8" t="s">
        <v>20</v>
      </c>
      <c r="B2925" s="8">
        <v>2019</v>
      </c>
      <c r="C2925" s="8" t="s">
        <v>10</v>
      </c>
      <c r="D2925" s="8" t="s">
        <v>37</v>
      </c>
      <c r="E2925" s="8" t="s">
        <v>40</v>
      </c>
      <c r="F2925" s="15">
        <v>515.30677831000003</v>
      </c>
      <c r="G2925" s="15">
        <v>15.491160623235922</v>
      </c>
      <c r="H2925" s="26">
        <v>0.12372256642226878</v>
      </c>
      <c r="J2925" s="46" t="e">
        <f>+IF(A2954=#REF!,"si","no")</f>
        <v>#REF!</v>
      </c>
      <c r="K2925" s="46" t="e">
        <f>+IF(F2954=#REF!,"si","no")</f>
        <v>#REF!</v>
      </c>
      <c r="L2925" s="46" t="e">
        <f>+IF(G2954=#REF!,"si","no")</f>
        <v>#REF!</v>
      </c>
      <c r="M2925" s="46" t="e">
        <f>+IF(H2954=#REF!,"si","no")</f>
        <v>#REF!</v>
      </c>
    </row>
    <row r="2926" spans="1:13" x14ac:dyDescent="0.2">
      <c r="A2926" s="8" t="s">
        <v>20</v>
      </c>
      <c r="B2926" s="8">
        <v>2020</v>
      </c>
      <c r="C2926" s="8" t="s">
        <v>10</v>
      </c>
      <c r="D2926" s="8" t="s">
        <v>37</v>
      </c>
      <c r="E2926" s="8" t="s">
        <v>40</v>
      </c>
      <c r="F2926" s="15">
        <v>150.97610713</v>
      </c>
      <c r="G2926" s="15">
        <v>4.3836000949509932</v>
      </c>
      <c r="H2926" s="26">
        <v>3.4696911063351987E-2</v>
      </c>
      <c r="J2926" s="46" t="e">
        <f>+IF(A2955=#REF!,"si","no")</f>
        <v>#REF!</v>
      </c>
      <c r="K2926" s="46" t="e">
        <f>+IF(F2955=#REF!,"si","no")</f>
        <v>#REF!</v>
      </c>
      <c r="L2926" s="46" t="e">
        <f>+IF(G2955=#REF!,"si","no")</f>
        <v>#REF!</v>
      </c>
      <c r="M2926" s="46" t="e">
        <f>+IF(H2955=#REF!,"si","no")</f>
        <v>#REF!</v>
      </c>
    </row>
    <row r="2927" spans="1:13" x14ac:dyDescent="0.2">
      <c r="A2927" s="8" t="s">
        <v>20</v>
      </c>
      <c r="B2927" s="8">
        <v>2021</v>
      </c>
      <c r="C2927" s="8" t="s">
        <v>10</v>
      </c>
      <c r="D2927" s="8" t="s">
        <v>37</v>
      </c>
      <c r="E2927" s="8" t="s">
        <v>40</v>
      </c>
      <c r="F2927" s="15">
        <v>143.66023053999999</v>
      </c>
      <c r="G2927" s="15">
        <v>4.0902313020847343</v>
      </c>
      <c r="H2927" s="26">
        <v>2.9188833954790085E-2</v>
      </c>
      <c r="J2927" s="46" t="e">
        <f>+IF(A2956=#REF!,"si","no")</f>
        <v>#REF!</v>
      </c>
      <c r="K2927" s="46" t="e">
        <f>+IF(F2956=#REF!,"si","no")</f>
        <v>#REF!</v>
      </c>
      <c r="L2927" s="46" t="e">
        <f>+IF(G2956=#REF!,"si","no")</f>
        <v>#REF!</v>
      </c>
      <c r="M2927" s="46" t="e">
        <f>+IF(H2956=#REF!,"si","no")</f>
        <v>#REF!</v>
      </c>
    </row>
    <row r="2928" spans="1:13" x14ac:dyDescent="0.2">
      <c r="A2928" s="8" t="s">
        <v>21</v>
      </c>
      <c r="B2928" s="8">
        <v>2008</v>
      </c>
      <c r="C2928" s="8" t="s">
        <v>10</v>
      </c>
      <c r="D2928" s="8" t="s">
        <v>41</v>
      </c>
      <c r="E2928" s="8" t="s">
        <v>40</v>
      </c>
      <c r="F2928" s="15">
        <v>502.08572139000006</v>
      </c>
      <c r="G2928" s="15">
        <v>502.08572139000006</v>
      </c>
      <c r="H2928" s="55">
        <v>1.9958974272345307</v>
      </c>
      <c r="J2928" s="46" t="e">
        <f>+IF(A2957=#REF!,"si","no")</f>
        <v>#REF!</v>
      </c>
      <c r="K2928" s="46" t="e">
        <f>+IF(F2957=#REF!,"si","no")</f>
        <v>#REF!</v>
      </c>
      <c r="L2928" s="46" t="e">
        <f>+IF(G2957=#REF!,"si","no")</f>
        <v>#REF!</v>
      </c>
      <c r="M2928" s="46" t="e">
        <f>+IF(H2957=#REF!,"si","no")</f>
        <v>#REF!</v>
      </c>
    </row>
    <row r="2929" spans="1:10" x14ac:dyDescent="0.2">
      <c r="A2929" s="8" t="s">
        <v>21</v>
      </c>
      <c r="B2929" s="8">
        <v>2009</v>
      </c>
      <c r="C2929" s="8" t="s">
        <v>10</v>
      </c>
      <c r="D2929" s="8" t="s">
        <v>41</v>
      </c>
      <c r="E2929" s="8" t="s">
        <v>40</v>
      </c>
      <c r="F2929" s="15">
        <v>641.2399043800001</v>
      </c>
      <c r="G2929" s="15">
        <v>641.2399043800001</v>
      </c>
      <c r="H2929" s="55">
        <v>2.3647473382298361</v>
      </c>
      <c r="J2929" s="46" t="e">
        <f>+IF(A2958=#REF!,"si","no")</f>
        <v>#REF!</v>
      </c>
    </row>
    <row r="2930" spans="1:10" x14ac:dyDescent="0.2">
      <c r="A2930" s="8" t="s">
        <v>21</v>
      </c>
      <c r="B2930" s="8">
        <v>2010</v>
      </c>
      <c r="C2930" s="8" t="s">
        <v>10</v>
      </c>
      <c r="D2930" s="8" t="s">
        <v>41</v>
      </c>
      <c r="E2930" s="8" t="s">
        <v>40</v>
      </c>
      <c r="F2930" s="15">
        <v>969.32427752000035</v>
      </c>
      <c r="G2930" s="15">
        <v>969.32427752000035</v>
      </c>
      <c r="H2930" s="55">
        <v>3.2925093823637406</v>
      </c>
      <c r="J2930" s="46" t="e">
        <f>+IF(A2959=#REF!,"si","no")</f>
        <v>#REF!</v>
      </c>
    </row>
    <row r="2931" spans="1:10" x14ac:dyDescent="0.2">
      <c r="A2931" s="8" t="s">
        <v>21</v>
      </c>
      <c r="B2931" s="8">
        <v>2011</v>
      </c>
      <c r="C2931" s="8" t="s">
        <v>10</v>
      </c>
      <c r="D2931" s="8" t="s">
        <v>41</v>
      </c>
      <c r="E2931" s="8" t="s">
        <v>40</v>
      </c>
      <c r="F2931" s="15">
        <v>1476.8143669600001</v>
      </c>
      <c r="G2931" s="15">
        <v>1476.8143669600001</v>
      </c>
      <c r="H2931" s="55">
        <v>4.2576389884769252</v>
      </c>
      <c r="J2931" s="46" t="e">
        <f>+IF(A2960=#REF!,"si","no")</f>
        <v>#REF!</v>
      </c>
    </row>
    <row r="2932" spans="1:10" x14ac:dyDescent="0.2">
      <c r="A2932" s="8" t="s">
        <v>21</v>
      </c>
      <c r="B2932" s="8">
        <v>2012</v>
      </c>
      <c r="C2932" s="8" t="s">
        <v>10</v>
      </c>
      <c r="D2932" s="8" t="s">
        <v>41</v>
      </c>
      <c r="E2932" s="8" t="s">
        <v>40</v>
      </c>
      <c r="F2932" s="15">
        <v>2072.5682334500002</v>
      </c>
      <c r="G2932" s="15">
        <v>2072.5682334500002</v>
      </c>
      <c r="H2932" s="55">
        <v>5.1263460691074991</v>
      </c>
      <c r="J2932" s="46" t="e">
        <f>+IF(A2961=#REF!,"si","no")</f>
        <v>#REF!</v>
      </c>
    </row>
    <row r="2933" spans="1:10" x14ac:dyDescent="0.2">
      <c r="A2933" s="8" t="s">
        <v>21</v>
      </c>
      <c r="B2933" s="8">
        <v>2013</v>
      </c>
      <c r="C2933" s="8" t="s">
        <v>10</v>
      </c>
      <c r="D2933" s="8" t="s">
        <v>41</v>
      </c>
      <c r="E2933" s="8" t="s">
        <v>40</v>
      </c>
      <c r="F2933" s="15">
        <v>2501.6768259400001</v>
      </c>
      <c r="G2933" s="15">
        <v>2501.6768259400001</v>
      </c>
      <c r="H2933" s="55">
        <v>5.4861345933189902</v>
      </c>
      <c r="J2933" s="46" t="e">
        <f>+IF(A2962=#REF!,"si","no")</f>
        <v>#REF!</v>
      </c>
    </row>
    <row r="2934" spans="1:10" x14ac:dyDescent="0.2">
      <c r="A2934" s="8" t="s">
        <v>21</v>
      </c>
      <c r="B2934" s="8">
        <v>2014</v>
      </c>
      <c r="C2934" s="8" t="s">
        <v>10</v>
      </c>
      <c r="D2934" s="8" t="s">
        <v>41</v>
      </c>
      <c r="E2934" s="8" t="s">
        <v>40</v>
      </c>
      <c r="F2934" s="15">
        <v>2270.67485167</v>
      </c>
      <c r="G2934" s="15">
        <v>2270.67485167</v>
      </c>
      <c r="H2934" s="55">
        <v>4.5484942051277626</v>
      </c>
      <c r="J2934" s="46" t="e">
        <f>+IF(A2963=#REF!,"si","no")</f>
        <v>#REF!</v>
      </c>
    </row>
    <row r="2935" spans="1:10" x14ac:dyDescent="0.2">
      <c r="A2935" s="8" t="s">
        <v>21</v>
      </c>
      <c r="B2935" s="8">
        <v>2015</v>
      </c>
      <c r="C2935" s="8" t="s">
        <v>10</v>
      </c>
      <c r="D2935" s="8" t="s">
        <v>41</v>
      </c>
      <c r="E2935" s="8" t="s">
        <v>40</v>
      </c>
      <c r="F2935" s="15">
        <v>2598.7009321999999</v>
      </c>
      <c r="G2935" s="15">
        <v>2598.7009321999999</v>
      </c>
      <c r="H2935" s="55">
        <v>4.8042490277624745</v>
      </c>
      <c r="J2935" s="46" t="e">
        <f>+IF(A2964=#REF!,"si","no")</f>
        <v>#REF!</v>
      </c>
    </row>
    <row r="2936" spans="1:10" x14ac:dyDescent="0.2">
      <c r="A2936" s="8" t="s">
        <v>21</v>
      </c>
      <c r="B2936" s="8">
        <v>2016</v>
      </c>
      <c r="C2936" s="8" t="s">
        <v>10</v>
      </c>
      <c r="D2936" s="8" t="s">
        <v>41</v>
      </c>
      <c r="E2936" s="8" t="s">
        <v>40</v>
      </c>
      <c r="F2936" s="15">
        <v>2068.3245020600002</v>
      </c>
      <c r="G2936" s="15">
        <v>2068.3245020600002</v>
      </c>
      <c r="H2936" s="55">
        <v>3.5717610005758127</v>
      </c>
      <c r="J2936" s="46" t="e">
        <f>+IF(A2965=#REF!,"si","no")</f>
        <v>#REF!</v>
      </c>
    </row>
    <row r="2937" spans="1:10" x14ac:dyDescent="0.2">
      <c r="A2937" s="8" t="s">
        <v>21</v>
      </c>
      <c r="B2937" s="8">
        <v>2017</v>
      </c>
      <c r="C2937" s="8" t="s">
        <v>10</v>
      </c>
      <c r="D2937" s="8" t="s">
        <v>41</v>
      </c>
      <c r="E2937" s="8" t="s">
        <v>40</v>
      </c>
      <c r="F2937" s="15">
        <v>1706.1156727199998</v>
      </c>
      <c r="G2937" s="15">
        <v>1706.1156727199998</v>
      </c>
      <c r="H2937" s="55">
        <v>2.7421115037311399</v>
      </c>
      <c r="J2937" s="46" t="e">
        <f>+IF(A2966=#REF!,"si","no")</f>
        <v>#REF!</v>
      </c>
    </row>
    <row r="2938" spans="1:10" x14ac:dyDescent="0.2">
      <c r="A2938" s="8" t="s">
        <v>21</v>
      </c>
      <c r="B2938" s="8">
        <v>2018</v>
      </c>
      <c r="C2938" s="8" t="s">
        <v>10</v>
      </c>
      <c r="D2938" s="8" t="s">
        <v>41</v>
      </c>
      <c r="E2938" s="8" t="s">
        <v>40</v>
      </c>
      <c r="F2938" s="15">
        <v>1509.9006616200004</v>
      </c>
      <c r="G2938" s="15">
        <v>1509.9006616200004</v>
      </c>
      <c r="H2938" s="55">
        <v>2.2429884322881559</v>
      </c>
      <c r="J2938" s="46" t="e">
        <f>+IF(A2967=#REF!,"si","no")</f>
        <v>#REF!</v>
      </c>
    </row>
    <row r="2939" spans="1:10" x14ac:dyDescent="0.2">
      <c r="A2939" s="8" t="s">
        <v>21</v>
      </c>
      <c r="B2939" s="8">
        <v>2019</v>
      </c>
      <c r="C2939" s="8" t="s">
        <v>10</v>
      </c>
      <c r="D2939" s="8" t="s">
        <v>41</v>
      </c>
      <c r="E2939" s="8" t="s">
        <v>40</v>
      </c>
      <c r="F2939" s="15">
        <v>1637.634427</v>
      </c>
      <c r="G2939" s="15">
        <v>1637.634427</v>
      </c>
      <c r="H2939" s="55">
        <v>2.3468875072740758</v>
      </c>
      <c r="J2939" s="46" t="e">
        <f>+IF(A2968=#REF!,"si","no")</f>
        <v>#REF!</v>
      </c>
    </row>
    <row r="2940" spans="1:10" x14ac:dyDescent="0.2">
      <c r="A2940" s="8" t="s">
        <v>21</v>
      </c>
      <c r="B2940" s="8">
        <v>2020</v>
      </c>
      <c r="C2940" s="8" t="s">
        <v>10</v>
      </c>
      <c r="D2940" s="8" t="s">
        <v>41</v>
      </c>
      <c r="E2940" s="8" t="s">
        <v>40</v>
      </c>
      <c r="F2940" s="15">
        <v>706.58652185000005</v>
      </c>
      <c r="G2940" s="15">
        <v>706.58652185000005</v>
      </c>
      <c r="H2940" s="55">
        <v>1.2383253109230776</v>
      </c>
      <c r="J2940" s="46" t="e">
        <f>+IF(A2969=#REF!,"si","no")</f>
        <v>#REF!</v>
      </c>
    </row>
    <row r="2941" spans="1:10" x14ac:dyDescent="0.2">
      <c r="A2941" s="8" t="s">
        <v>21</v>
      </c>
      <c r="B2941" s="8">
        <v>2021</v>
      </c>
      <c r="C2941" s="8" t="s">
        <v>10</v>
      </c>
      <c r="D2941" s="8" t="s">
        <v>41</v>
      </c>
      <c r="E2941" s="8" t="s">
        <v>40</v>
      </c>
      <c r="F2941" s="15">
        <v>993.02928895000002</v>
      </c>
      <c r="G2941" s="15">
        <v>993.02928895000002</v>
      </c>
      <c r="H2941" s="55">
        <v>1.4734160865629287</v>
      </c>
      <c r="J2941" s="46" t="e">
        <f>+IF(A2970=#REF!,"si","no")</f>
        <v>#REF!</v>
      </c>
    </row>
    <row r="2942" spans="1:10" x14ac:dyDescent="0.2">
      <c r="A2942" s="8" t="s">
        <v>21</v>
      </c>
      <c r="B2942" s="8">
        <v>2022</v>
      </c>
      <c r="C2942" s="8" t="s">
        <v>10</v>
      </c>
      <c r="D2942" s="8" t="s">
        <v>41</v>
      </c>
      <c r="E2942" s="8" t="s">
        <v>40</v>
      </c>
      <c r="F2942" s="15">
        <v>1401.3611100000001</v>
      </c>
      <c r="G2942" s="15">
        <v>1401.3611100000001</v>
      </c>
      <c r="H2942" s="55">
        <v>1.8372213612989905</v>
      </c>
      <c r="J2942" s="46" t="e">
        <f>+IF(A2971=#REF!,"si","no")</f>
        <v>#REF!</v>
      </c>
    </row>
    <row r="2943" spans="1:10" x14ac:dyDescent="0.2">
      <c r="A2943" s="8" t="s">
        <v>21</v>
      </c>
      <c r="B2943" s="8">
        <v>2023</v>
      </c>
      <c r="C2943" s="8" t="s">
        <v>10</v>
      </c>
      <c r="D2943" s="8" t="s">
        <v>41</v>
      </c>
      <c r="E2943" s="8" t="s">
        <v>40</v>
      </c>
      <c r="F2943" s="15">
        <v>2275.2363976300003</v>
      </c>
      <c r="G2943" s="15">
        <v>2275.2363976300003</v>
      </c>
      <c r="H2943" s="55">
        <v>2.7307803444147436</v>
      </c>
      <c r="J2943" s="46" t="e">
        <f>+IF(A2972=#REF!,"si","no")</f>
        <v>#REF!</v>
      </c>
    </row>
    <row r="2944" spans="1:10" x14ac:dyDescent="0.2">
      <c r="A2944" s="8" t="s">
        <v>21</v>
      </c>
      <c r="B2944" s="8">
        <v>2008</v>
      </c>
      <c r="C2944" s="8" t="s">
        <v>10</v>
      </c>
      <c r="D2944" s="8" t="s">
        <v>25</v>
      </c>
      <c r="E2944" s="8" t="s">
        <v>26</v>
      </c>
      <c r="F2944" s="15">
        <v>13.265561900000002</v>
      </c>
      <c r="G2944" s="15">
        <v>13.265561900000002</v>
      </c>
      <c r="H2944" s="55">
        <v>5.2733427259653895E-2</v>
      </c>
      <c r="J2944" s="46" t="e">
        <f>+IF(A2973=#REF!,"si","no")</f>
        <v>#REF!</v>
      </c>
    </row>
    <row r="2945" spans="1:10" x14ac:dyDescent="0.2">
      <c r="A2945" s="8" t="s">
        <v>21</v>
      </c>
      <c r="B2945" s="8">
        <v>2008</v>
      </c>
      <c r="C2945" s="8" t="s">
        <v>10</v>
      </c>
      <c r="D2945" s="8" t="s">
        <v>25</v>
      </c>
      <c r="E2945" s="8" t="s">
        <v>27</v>
      </c>
      <c r="F2945" s="15"/>
      <c r="G2945" s="15"/>
      <c r="H2945" s="55">
        <v>0</v>
      </c>
      <c r="J2945" s="46" t="e">
        <f>+IF(A2974=#REF!,"si","no")</f>
        <v>#REF!</v>
      </c>
    </row>
    <row r="2946" spans="1:10" x14ac:dyDescent="0.2">
      <c r="A2946" s="8" t="s">
        <v>21</v>
      </c>
      <c r="B2946" s="8">
        <v>2008</v>
      </c>
      <c r="C2946" s="8" t="s">
        <v>10</v>
      </c>
      <c r="D2946" s="8" t="s">
        <v>25</v>
      </c>
      <c r="E2946" s="8" t="s">
        <v>28</v>
      </c>
      <c r="F2946" s="15">
        <v>2.4989460999999999</v>
      </c>
      <c r="G2946" s="15">
        <v>2.4989460999999999</v>
      </c>
      <c r="H2946" s="55">
        <v>9.9338417312082178E-3</v>
      </c>
      <c r="J2946" s="46" t="e">
        <f>+IF(A2975=#REF!,"si","no")</f>
        <v>#REF!</v>
      </c>
    </row>
    <row r="2947" spans="1:10" x14ac:dyDescent="0.2">
      <c r="A2947" s="8" t="s">
        <v>21</v>
      </c>
      <c r="B2947" s="8">
        <v>2008</v>
      </c>
      <c r="C2947" s="8" t="s">
        <v>10</v>
      </c>
      <c r="D2947" s="8" t="s">
        <v>25</v>
      </c>
      <c r="E2947" s="8" t="s">
        <v>40</v>
      </c>
      <c r="F2947" s="15">
        <v>15.764508000000001</v>
      </c>
      <c r="G2947" s="15">
        <v>15.764508000000001</v>
      </c>
      <c r="H2947" s="55">
        <v>6.2667268990862099E-2</v>
      </c>
      <c r="J2947" s="46" t="e">
        <f>+IF(A2976=#REF!,"si","no")</f>
        <v>#REF!</v>
      </c>
    </row>
    <row r="2948" spans="1:10" x14ac:dyDescent="0.2">
      <c r="A2948" s="8" t="s">
        <v>21</v>
      </c>
      <c r="B2948" s="8">
        <v>2009</v>
      </c>
      <c r="C2948" s="8" t="s">
        <v>10</v>
      </c>
      <c r="D2948" s="8" t="s">
        <v>25</v>
      </c>
      <c r="E2948" s="8" t="s">
        <v>26</v>
      </c>
      <c r="F2948" s="15">
        <v>2.7790501700000001</v>
      </c>
      <c r="G2948" s="15">
        <v>2.7790501700000001</v>
      </c>
      <c r="H2948" s="55">
        <v>1.0248506756092709E-2</v>
      </c>
      <c r="J2948" s="46" t="e">
        <f>+IF(A2977=#REF!,"si","no")</f>
        <v>#REF!</v>
      </c>
    </row>
    <row r="2949" spans="1:10" x14ac:dyDescent="0.2">
      <c r="A2949" s="8" t="s">
        <v>21</v>
      </c>
      <c r="B2949" s="8">
        <v>2009</v>
      </c>
      <c r="C2949" s="8" t="s">
        <v>10</v>
      </c>
      <c r="D2949" s="8" t="s">
        <v>25</v>
      </c>
      <c r="E2949" s="8" t="s">
        <v>27</v>
      </c>
      <c r="F2949" s="15"/>
      <c r="G2949" s="15"/>
      <c r="H2949" s="55">
        <v>0</v>
      </c>
      <c r="J2949" s="46" t="e">
        <f>+IF(A2978=#REF!,"si","no")</f>
        <v>#REF!</v>
      </c>
    </row>
    <row r="2950" spans="1:10" x14ac:dyDescent="0.2">
      <c r="A2950" s="8" t="s">
        <v>21</v>
      </c>
      <c r="B2950" s="8">
        <v>2009</v>
      </c>
      <c r="C2950" s="8" t="s">
        <v>10</v>
      </c>
      <c r="D2950" s="8" t="s">
        <v>25</v>
      </c>
      <c r="E2950" s="8" t="s">
        <v>28</v>
      </c>
      <c r="F2950" s="15">
        <v>1.7317454600000002</v>
      </c>
      <c r="G2950" s="15">
        <v>1.7317454600000002</v>
      </c>
      <c r="H2950" s="55">
        <v>6.3862845076463224E-3</v>
      </c>
      <c r="J2950" s="46" t="e">
        <f>+IF(A2979=#REF!,"si","no")</f>
        <v>#REF!</v>
      </c>
    </row>
    <row r="2951" spans="1:10" x14ac:dyDescent="0.2">
      <c r="A2951" s="8" t="s">
        <v>21</v>
      </c>
      <c r="B2951" s="8">
        <v>2009</v>
      </c>
      <c r="C2951" s="8" t="s">
        <v>10</v>
      </c>
      <c r="D2951" s="8" t="s">
        <v>25</v>
      </c>
      <c r="E2951" s="8" t="s">
        <v>40</v>
      </c>
      <c r="F2951" s="15">
        <v>4.5107956299999996</v>
      </c>
      <c r="G2951" s="15">
        <v>4.5107956299999996</v>
      </c>
      <c r="H2951" s="55">
        <v>1.663479126373903E-2</v>
      </c>
      <c r="J2951" s="46" t="e">
        <f>+IF(A2980=#REF!,"si","no")</f>
        <v>#REF!</v>
      </c>
    </row>
    <row r="2952" spans="1:10" x14ac:dyDescent="0.2">
      <c r="A2952" s="8" t="s">
        <v>21</v>
      </c>
      <c r="B2952" s="8">
        <v>2010</v>
      </c>
      <c r="C2952" s="8" t="s">
        <v>10</v>
      </c>
      <c r="D2952" s="8" t="s">
        <v>25</v>
      </c>
      <c r="E2952" s="8" t="s">
        <v>26</v>
      </c>
      <c r="F2952" s="15">
        <v>25.021007450000003</v>
      </c>
      <c r="G2952" s="15">
        <v>25.021007450000003</v>
      </c>
      <c r="H2952" s="55">
        <v>8.4989000787322438E-2</v>
      </c>
      <c r="J2952" s="46" t="e">
        <f>+IF(A2981=#REF!,"si","no")</f>
        <v>#REF!</v>
      </c>
    </row>
    <row r="2953" spans="1:10" x14ac:dyDescent="0.2">
      <c r="A2953" s="8" t="s">
        <v>21</v>
      </c>
      <c r="B2953" s="8">
        <v>2010</v>
      </c>
      <c r="C2953" s="8" t="s">
        <v>10</v>
      </c>
      <c r="D2953" s="8" t="s">
        <v>25</v>
      </c>
      <c r="E2953" s="8" t="s">
        <v>27</v>
      </c>
      <c r="F2953" s="15"/>
      <c r="G2953" s="15"/>
      <c r="H2953" s="55">
        <v>0</v>
      </c>
      <c r="J2953" s="46" t="e">
        <f>+IF(A2982=#REF!,"si","no")</f>
        <v>#REF!</v>
      </c>
    </row>
    <row r="2954" spans="1:10" x14ac:dyDescent="0.2">
      <c r="A2954" s="8" t="s">
        <v>21</v>
      </c>
      <c r="B2954" s="8">
        <v>2010</v>
      </c>
      <c r="C2954" s="8" t="s">
        <v>10</v>
      </c>
      <c r="D2954" s="8" t="s">
        <v>25</v>
      </c>
      <c r="E2954" s="8" t="s">
        <v>28</v>
      </c>
      <c r="F2954" s="15">
        <v>0.84</v>
      </c>
      <c r="G2954" s="15">
        <v>0.84</v>
      </c>
      <c r="H2954" s="55">
        <v>2.8532328605877476E-3</v>
      </c>
      <c r="J2954" s="46" t="e">
        <f>+IF(A2983=#REF!,"si","no")</f>
        <v>#REF!</v>
      </c>
    </row>
    <row r="2955" spans="1:10" x14ac:dyDescent="0.2">
      <c r="A2955" s="8" t="s">
        <v>21</v>
      </c>
      <c r="B2955" s="8">
        <v>2010</v>
      </c>
      <c r="C2955" s="8" t="s">
        <v>10</v>
      </c>
      <c r="D2955" s="8" t="s">
        <v>25</v>
      </c>
      <c r="E2955" s="8" t="s">
        <v>40</v>
      </c>
      <c r="F2955" s="15">
        <v>25.861007450000002</v>
      </c>
      <c r="G2955" s="15">
        <v>25.861007450000002</v>
      </c>
      <c r="H2955" s="55">
        <v>8.784223364791019E-2</v>
      </c>
      <c r="J2955" s="46" t="e">
        <f>+IF(A2984=#REF!,"si","no")</f>
        <v>#REF!</v>
      </c>
    </row>
    <row r="2956" spans="1:10" x14ac:dyDescent="0.2">
      <c r="A2956" s="8" t="s">
        <v>21</v>
      </c>
      <c r="B2956" s="8">
        <v>2011</v>
      </c>
      <c r="C2956" s="8" t="s">
        <v>10</v>
      </c>
      <c r="D2956" s="8" t="s">
        <v>25</v>
      </c>
      <c r="E2956" s="8" t="s">
        <v>26</v>
      </c>
      <c r="F2956" s="15">
        <v>42.955174700000001</v>
      </c>
      <c r="G2956" s="15">
        <v>42.955174700000001</v>
      </c>
      <c r="H2956" s="55">
        <v>0.1238392790937083</v>
      </c>
      <c r="J2956" s="46" t="e">
        <f>+IF(A2985=#REF!,"si","no")</f>
        <v>#REF!</v>
      </c>
    </row>
    <row r="2957" spans="1:10" x14ac:dyDescent="0.2">
      <c r="A2957" s="8" t="s">
        <v>21</v>
      </c>
      <c r="B2957" s="8">
        <v>2011</v>
      </c>
      <c r="C2957" s="8" t="s">
        <v>10</v>
      </c>
      <c r="D2957" s="8" t="s">
        <v>25</v>
      </c>
      <c r="E2957" s="8" t="s">
        <v>27</v>
      </c>
      <c r="F2957" s="15"/>
      <c r="G2957" s="15"/>
      <c r="H2957" s="55">
        <v>0</v>
      </c>
      <c r="J2957" s="46" t="e">
        <f>+IF(A2986=#REF!,"si","no")</f>
        <v>#REF!</v>
      </c>
    </row>
    <row r="2958" spans="1:10" x14ac:dyDescent="0.2">
      <c r="A2958" s="8" t="s">
        <v>21</v>
      </c>
      <c r="B2958" s="8">
        <v>2011</v>
      </c>
      <c r="C2958" s="8" t="s">
        <v>10</v>
      </c>
      <c r="D2958" s="8" t="s">
        <v>25</v>
      </c>
      <c r="E2958" s="8" t="s">
        <v>28</v>
      </c>
      <c r="F2958" s="15">
        <v>0.84</v>
      </c>
      <c r="G2958" s="15">
        <v>0.84</v>
      </c>
      <c r="H2958" s="55">
        <v>2.4217104263974738E-3</v>
      </c>
      <c r="J2958" s="46" t="e">
        <f>+IF(A2987=#REF!,"si","no")</f>
        <v>#REF!</v>
      </c>
    </row>
    <row r="2959" spans="1:10" x14ac:dyDescent="0.2">
      <c r="A2959" s="8" t="s">
        <v>21</v>
      </c>
      <c r="B2959" s="8">
        <v>2011</v>
      </c>
      <c r="C2959" s="8" t="s">
        <v>10</v>
      </c>
      <c r="D2959" s="8" t="s">
        <v>25</v>
      </c>
      <c r="E2959" s="8" t="s">
        <v>40</v>
      </c>
      <c r="F2959" s="15">
        <v>43.795174700000004</v>
      </c>
      <c r="G2959" s="15">
        <v>43.795174700000004</v>
      </c>
      <c r="H2959" s="55">
        <v>0.12626098952010581</v>
      </c>
      <c r="J2959" s="46" t="e">
        <f>+IF(A2988=#REF!,"si","no")</f>
        <v>#REF!</v>
      </c>
    </row>
    <row r="2960" spans="1:10" x14ac:dyDescent="0.2">
      <c r="A2960" s="8" t="s">
        <v>21</v>
      </c>
      <c r="B2960" s="8">
        <v>2012</v>
      </c>
      <c r="C2960" s="8" t="s">
        <v>10</v>
      </c>
      <c r="D2960" s="8" t="s">
        <v>25</v>
      </c>
      <c r="E2960" s="8" t="s">
        <v>26</v>
      </c>
      <c r="F2960" s="15">
        <v>20.450536639999999</v>
      </c>
      <c r="G2960" s="15">
        <v>20.450536639999999</v>
      </c>
      <c r="H2960" s="55">
        <v>5.0582907922453214E-2</v>
      </c>
      <c r="J2960" s="46" t="e">
        <f>+IF(A2989=#REF!,"si","no")</f>
        <v>#REF!</v>
      </c>
    </row>
    <row r="2961" spans="1:10" x14ac:dyDescent="0.2">
      <c r="A2961" s="8" t="s">
        <v>21</v>
      </c>
      <c r="B2961" s="8">
        <v>2012</v>
      </c>
      <c r="C2961" s="8" t="s">
        <v>10</v>
      </c>
      <c r="D2961" s="8" t="s">
        <v>25</v>
      </c>
      <c r="E2961" s="8" t="s">
        <v>27</v>
      </c>
      <c r="F2961" s="15"/>
      <c r="G2961" s="15"/>
      <c r="H2961" s="55">
        <v>0</v>
      </c>
      <c r="J2961" s="46" t="e">
        <f>+IF(A2990=#REF!,"si","no")</f>
        <v>#REF!</v>
      </c>
    </row>
    <row r="2962" spans="1:10" x14ac:dyDescent="0.2">
      <c r="A2962" s="8" t="s">
        <v>21</v>
      </c>
      <c r="B2962" s="8">
        <v>2012</v>
      </c>
      <c r="C2962" s="8" t="s">
        <v>10</v>
      </c>
      <c r="D2962" s="8" t="s">
        <v>25</v>
      </c>
      <c r="E2962" s="8" t="s">
        <v>28</v>
      </c>
      <c r="F2962" s="15">
        <v>16.108528630000002</v>
      </c>
      <c r="G2962" s="15">
        <v>16.108528630000002</v>
      </c>
      <c r="H2962" s="55">
        <v>3.984326840909206E-2</v>
      </c>
      <c r="J2962" s="46" t="e">
        <f>+IF(A2991=#REF!,"si","no")</f>
        <v>#REF!</v>
      </c>
    </row>
    <row r="2963" spans="1:10" x14ac:dyDescent="0.2">
      <c r="A2963" s="8" t="s">
        <v>21</v>
      </c>
      <c r="B2963" s="8">
        <v>2012</v>
      </c>
      <c r="C2963" s="8" t="s">
        <v>10</v>
      </c>
      <c r="D2963" s="8" t="s">
        <v>25</v>
      </c>
      <c r="E2963" s="8" t="s">
        <v>40</v>
      </c>
      <c r="F2963" s="15">
        <v>36.559065270000005</v>
      </c>
      <c r="G2963" s="15">
        <v>36.559065270000005</v>
      </c>
      <c r="H2963" s="55">
        <v>9.0426176331545274E-2</v>
      </c>
      <c r="J2963" s="46" t="e">
        <f>+IF(A2992=#REF!,"si","no")</f>
        <v>#REF!</v>
      </c>
    </row>
    <row r="2964" spans="1:10" x14ac:dyDescent="0.2">
      <c r="A2964" s="8" t="s">
        <v>21</v>
      </c>
      <c r="B2964" s="8">
        <v>2013</v>
      </c>
      <c r="C2964" s="8" t="s">
        <v>10</v>
      </c>
      <c r="D2964" s="8" t="s">
        <v>25</v>
      </c>
      <c r="E2964" s="8" t="s">
        <v>26</v>
      </c>
      <c r="F2964" s="15">
        <v>140.84111564000006</v>
      </c>
      <c r="G2964" s="15">
        <v>140.84111564000006</v>
      </c>
      <c r="H2964" s="55">
        <v>0.30886216343468509</v>
      </c>
      <c r="J2964" s="46"/>
    </row>
    <row r="2965" spans="1:10" x14ac:dyDescent="0.2">
      <c r="A2965" s="8" t="s">
        <v>21</v>
      </c>
      <c r="B2965" s="8">
        <v>2013</v>
      </c>
      <c r="C2965" s="8" t="s">
        <v>10</v>
      </c>
      <c r="D2965" s="8" t="s">
        <v>25</v>
      </c>
      <c r="E2965" s="8" t="s">
        <v>27</v>
      </c>
      <c r="F2965" s="15"/>
      <c r="G2965" s="15"/>
      <c r="H2965" s="55">
        <v>0</v>
      </c>
      <c r="J2965" s="46"/>
    </row>
    <row r="2966" spans="1:10" x14ac:dyDescent="0.2">
      <c r="A2966" s="8" t="s">
        <v>21</v>
      </c>
      <c r="B2966" s="8">
        <v>2013</v>
      </c>
      <c r="C2966" s="8" t="s">
        <v>10</v>
      </c>
      <c r="D2966" s="8" t="s">
        <v>25</v>
      </c>
      <c r="E2966" s="8" t="s">
        <v>28</v>
      </c>
      <c r="F2966" s="15">
        <v>18.885114130000002</v>
      </c>
      <c r="G2966" s="15">
        <v>18.885114130000002</v>
      </c>
      <c r="H2966" s="55">
        <v>4.1414733051476554E-2</v>
      </c>
      <c r="J2966" s="46"/>
    </row>
    <row r="2967" spans="1:10" x14ac:dyDescent="0.2">
      <c r="A2967" s="8" t="s">
        <v>21</v>
      </c>
      <c r="B2967" s="8">
        <v>2013</v>
      </c>
      <c r="C2967" s="8" t="s">
        <v>10</v>
      </c>
      <c r="D2967" s="8" t="s">
        <v>25</v>
      </c>
      <c r="E2967" s="8" t="s">
        <v>40</v>
      </c>
      <c r="F2967" s="15">
        <v>159.72622977000003</v>
      </c>
      <c r="G2967" s="15">
        <v>159.72622977000003</v>
      </c>
      <c r="H2967" s="55">
        <v>0.35027689648616156</v>
      </c>
      <c r="J2967" s="46"/>
    </row>
    <row r="2968" spans="1:10" x14ac:dyDescent="0.2">
      <c r="A2968" s="8" t="s">
        <v>21</v>
      </c>
      <c r="B2968" s="8">
        <v>2014</v>
      </c>
      <c r="C2968" s="8" t="s">
        <v>10</v>
      </c>
      <c r="D2968" s="8" t="s">
        <v>25</v>
      </c>
      <c r="E2968" s="8" t="s">
        <v>26</v>
      </c>
      <c r="F2968" s="15">
        <v>298.20856557000002</v>
      </c>
      <c r="G2968" s="15">
        <v>298.20856557000002</v>
      </c>
      <c r="H2968" s="55">
        <v>0.59735542119428675</v>
      </c>
      <c r="J2968" s="46"/>
    </row>
    <row r="2969" spans="1:10" x14ac:dyDescent="0.2">
      <c r="A2969" s="8" t="s">
        <v>21</v>
      </c>
      <c r="B2969" s="8">
        <v>2014</v>
      </c>
      <c r="C2969" s="8" t="s">
        <v>10</v>
      </c>
      <c r="D2969" s="8" t="s">
        <v>25</v>
      </c>
      <c r="E2969" s="8" t="s">
        <v>27</v>
      </c>
      <c r="F2969" s="15"/>
      <c r="G2969" s="15"/>
      <c r="H2969" s="55">
        <v>0</v>
      </c>
      <c r="J2969" s="46"/>
    </row>
    <row r="2970" spans="1:10" x14ac:dyDescent="0.2">
      <c r="A2970" s="8" t="s">
        <v>21</v>
      </c>
      <c r="B2970" s="8">
        <v>2014</v>
      </c>
      <c r="C2970" s="8" t="s">
        <v>10</v>
      </c>
      <c r="D2970" s="8" t="s">
        <v>25</v>
      </c>
      <c r="E2970" s="8" t="s">
        <v>28</v>
      </c>
      <c r="F2970" s="15">
        <v>4.2597074500000005</v>
      </c>
      <c r="G2970" s="15">
        <v>4.2597074500000005</v>
      </c>
      <c r="H2970" s="55">
        <v>8.5328177381339982E-3</v>
      </c>
      <c r="J2970" s="46"/>
    </row>
    <row r="2971" spans="1:10" x14ac:dyDescent="0.2">
      <c r="A2971" s="8" t="s">
        <v>21</v>
      </c>
      <c r="B2971" s="8">
        <v>2014</v>
      </c>
      <c r="C2971" s="8" t="s">
        <v>10</v>
      </c>
      <c r="D2971" s="8" t="s">
        <v>25</v>
      </c>
      <c r="E2971" s="8" t="s">
        <v>40</v>
      </c>
      <c r="F2971" s="15">
        <v>302.46827301999997</v>
      </c>
      <c r="G2971" s="15">
        <v>302.46827301999997</v>
      </c>
      <c r="H2971" s="55">
        <v>0.60588823893242061</v>
      </c>
      <c r="J2971" s="46"/>
    </row>
    <row r="2972" spans="1:10" x14ac:dyDescent="0.2">
      <c r="A2972" s="8" t="s">
        <v>21</v>
      </c>
      <c r="B2972" s="8">
        <v>2015</v>
      </c>
      <c r="C2972" s="8" t="s">
        <v>10</v>
      </c>
      <c r="D2972" s="8" t="s">
        <v>25</v>
      </c>
      <c r="E2972" s="8" t="s">
        <v>26</v>
      </c>
      <c r="F2972" s="15">
        <v>127.40975084000003</v>
      </c>
      <c r="G2972" s="15">
        <v>127.40975084000003</v>
      </c>
      <c r="H2972" s="55">
        <v>0.23554390734848149</v>
      </c>
      <c r="J2972" s="46" t="e">
        <f>+IF(A3001=#REF!,"si","no")</f>
        <v>#REF!</v>
      </c>
    </row>
    <row r="2973" spans="1:10" x14ac:dyDescent="0.2">
      <c r="A2973" s="8" t="s">
        <v>21</v>
      </c>
      <c r="B2973" s="8">
        <v>2015</v>
      </c>
      <c r="C2973" s="8" t="s">
        <v>10</v>
      </c>
      <c r="D2973" s="8" t="s">
        <v>25</v>
      </c>
      <c r="E2973" s="8" t="s">
        <v>27</v>
      </c>
      <c r="F2973" s="15"/>
      <c r="G2973" s="15"/>
      <c r="H2973" s="55">
        <v>0</v>
      </c>
      <c r="J2973" s="46" t="e">
        <f>+IF(A3002=#REF!,"si","no")</f>
        <v>#REF!</v>
      </c>
    </row>
    <row r="2974" spans="1:10" x14ac:dyDescent="0.2">
      <c r="A2974" s="8" t="s">
        <v>21</v>
      </c>
      <c r="B2974" s="8">
        <v>2015</v>
      </c>
      <c r="C2974" s="8" t="s">
        <v>10</v>
      </c>
      <c r="D2974" s="8" t="s">
        <v>25</v>
      </c>
      <c r="E2974" s="8" t="s">
        <v>28</v>
      </c>
      <c r="F2974" s="15">
        <v>0.26486262999999999</v>
      </c>
      <c r="G2974" s="15">
        <v>0.26486262999999999</v>
      </c>
      <c r="H2974" s="55">
        <v>4.8965466433679679E-4</v>
      </c>
      <c r="J2974" s="46" t="e">
        <f>+IF(A3003=#REF!,"si","no")</f>
        <v>#REF!</v>
      </c>
    </row>
    <row r="2975" spans="1:10" x14ac:dyDescent="0.2">
      <c r="A2975" s="8" t="s">
        <v>21</v>
      </c>
      <c r="B2975" s="8">
        <v>2015</v>
      </c>
      <c r="C2975" s="8" t="s">
        <v>10</v>
      </c>
      <c r="D2975" s="8" t="s">
        <v>25</v>
      </c>
      <c r="E2975" s="8" t="s">
        <v>40</v>
      </c>
      <c r="F2975" s="15">
        <v>127.67461347000003</v>
      </c>
      <c r="G2975" s="15">
        <v>127.67461347000003</v>
      </c>
      <c r="H2975" s="55">
        <v>0.23603356201281828</v>
      </c>
      <c r="J2975" s="46" t="e">
        <f>+IF(A3004=#REF!,"si","no")</f>
        <v>#REF!</v>
      </c>
    </row>
    <row r="2976" spans="1:10" x14ac:dyDescent="0.2">
      <c r="A2976" s="8" t="s">
        <v>21</v>
      </c>
      <c r="B2976" s="8">
        <v>2016</v>
      </c>
      <c r="C2976" s="8" t="s">
        <v>10</v>
      </c>
      <c r="D2976" s="8" t="s">
        <v>25</v>
      </c>
      <c r="E2976" s="8" t="s">
        <v>26</v>
      </c>
      <c r="F2976" s="15">
        <v>74.796826909999993</v>
      </c>
      <c r="G2976" s="15">
        <v>74.796826909999993</v>
      </c>
      <c r="H2976" s="55">
        <v>0.12916560677876043</v>
      </c>
      <c r="J2976" s="46" t="e">
        <f>+IF(A3005=#REF!,"si","no")</f>
        <v>#REF!</v>
      </c>
    </row>
    <row r="2977" spans="1:10" x14ac:dyDescent="0.2">
      <c r="A2977" s="8" t="s">
        <v>21</v>
      </c>
      <c r="B2977" s="8">
        <v>2016</v>
      </c>
      <c r="C2977" s="8" t="s">
        <v>10</v>
      </c>
      <c r="D2977" s="8" t="s">
        <v>25</v>
      </c>
      <c r="E2977" s="8" t="s">
        <v>27</v>
      </c>
      <c r="F2977" s="15"/>
      <c r="G2977" s="15"/>
      <c r="H2977" s="55">
        <v>0</v>
      </c>
      <c r="J2977" s="46" t="e">
        <f>+IF(A3006=#REF!,"si","no")</f>
        <v>#REF!</v>
      </c>
    </row>
    <row r="2978" spans="1:10" x14ac:dyDescent="0.2">
      <c r="A2978" s="8" t="s">
        <v>21</v>
      </c>
      <c r="B2978" s="8">
        <v>2016</v>
      </c>
      <c r="C2978" s="8" t="s">
        <v>10</v>
      </c>
      <c r="D2978" s="8" t="s">
        <v>25</v>
      </c>
      <c r="E2978" s="8" t="s">
        <v>28</v>
      </c>
      <c r="F2978" s="15">
        <v>0.106</v>
      </c>
      <c r="G2978" s="15">
        <v>0.106</v>
      </c>
      <c r="H2978" s="55">
        <v>1.8304993519341537E-4</v>
      </c>
      <c r="J2978" s="46" t="e">
        <f>+IF(A3007=#REF!,"si","no")</f>
        <v>#REF!</v>
      </c>
    </row>
    <row r="2979" spans="1:10" x14ac:dyDescent="0.2">
      <c r="A2979" s="8" t="s">
        <v>21</v>
      </c>
      <c r="B2979" s="8">
        <v>2016</v>
      </c>
      <c r="C2979" s="8" t="s">
        <v>10</v>
      </c>
      <c r="D2979" s="8" t="s">
        <v>25</v>
      </c>
      <c r="E2979" s="8" t="s">
        <v>40</v>
      </c>
      <c r="F2979" s="15">
        <v>74.902826910000002</v>
      </c>
      <c r="G2979" s="15">
        <v>74.902826910000002</v>
      </c>
      <c r="H2979" s="55">
        <v>0.12934865671395387</v>
      </c>
      <c r="J2979" s="46" t="e">
        <f>+IF(A3008=#REF!,"si","no")</f>
        <v>#REF!</v>
      </c>
    </row>
    <row r="2980" spans="1:10" x14ac:dyDescent="0.2">
      <c r="A2980" s="8" t="s">
        <v>21</v>
      </c>
      <c r="B2980" s="8">
        <v>2017</v>
      </c>
      <c r="C2980" s="8" t="s">
        <v>10</v>
      </c>
      <c r="D2980" s="8" t="s">
        <v>25</v>
      </c>
      <c r="E2980" s="8" t="s">
        <v>26</v>
      </c>
      <c r="F2980" s="15">
        <v>143.50871889000004</v>
      </c>
      <c r="G2980" s="15">
        <v>143.50871889000004</v>
      </c>
      <c r="H2980" s="55">
        <v>0.2306507789865252</v>
      </c>
      <c r="J2980" s="46" t="e">
        <f>+IF(A3009=#REF!,"si","no")</f>
        <v>#REF!</v>
      </c>
    </row>
    <row r="2981" spans="1:10" x14ac:dyDescent="0.2">
      <c r="A2981" s="8" t="s">
        <v>21</v>
      </c>
      <c r="B2981" s="8">
        <v>2017</v>
      </c>
      <c r="C2981" s="8" t="s">
        <v>10</v>
      </c>
      <c r="D2981" s="8" t="s">
        <v>25</v>
      </c>
      <c r="E2981" s="8" t="s">
        <v>27</v>
      </c>
      <c r="F2981" s="15"/>
      <c r="G2981" s="15"/>
      <c r="H2981" s="55">
        <v>0</v>
      </c>
      <c r="J2981" s="46" t="e">
        <f>+IF(A3010=#REF!,"si","no")</f>
        <v>#REF!</v>
      </c>
    </row>
    <row r="2982" spans="1:10" x14ac:dyDescent="0.2">
      <c r="A2982" s="8" t="s">
        <v>21</v>
      </c>
      <c r="B2982" s="8">
        <v>2017</v>
      </c>
      <c r="C2982" s="8" t="s">
        <v>10</v>
      </c>
      <c r="D2982" s="8" t="s">
        <v>25</v>
      </c>
      <c r="E2982" s="8" t="s">
        <v>28</v>
      </c>
      <c r="F2982" s="15">
        <v>0.32210765999999996</v>
      </c>
      <c r="G2982" s="15">
        <v>0.32210765999999996</v>
      </c>
      <c r="H2982" s="55">
        <v>5.1769943506689456E-4</v>
      </c>
      <c r="J2982" s="46" t="e">
        <f>+IF(A3011=#REF!,"si","no")</f>
        <v>#REF!</v>
      </c>
    </row>
    <row r="2983" spans="1:10" x14ac:dyDescent="0.2">
      <c r="A2983" s="8" t="s">
        <v>21</v>
      </c>
      <c r="B2983" s="8">
        <v>2017</v>
      </c>
      <c r="C2983" s="8" t="s">
        <v>10</v>
      </c>
      <c r="D2983" s="8" t="s">
        <v>25</v>
      </c>
      <c r="E2983" s="8" t="s">
        <v>40</v>
      </c>
      <c r="F2983" s="15">
        <v>143.83082655000004</v>
      </c>
      <c r="G2983" s="15">
        <v>143.83082655000004</v>
      </c>
      <c r="H2983" s="55">
        <v>0.23116847842159211</v>
      </c>
      <c r="J2983" s="46" t="e">
        <f>+IF(A3012=#REF!,"si","no")</f>
        <v>#REF!</v>
      </c>
    </row>
    <row r="2984" spans="1:10" x14ac:dyDescent="0.2">
      <c r="A2984" s="8" t="s">
        <v>21</v>
      </c>
      <c r="B2984" s="8">
        <v>2018</v>
      </c>
      <c r="C2984" s="8" t="s">
        <v>10</v>
      </c>
      <c r="D2984" s="8" t="s">
        <v>25</v>
      </c>
      <c r="E2984" s="8" t="s">
        <v>26</v>
      </c>
      <c r="F2984" s="15">
        <v>249.41740117000001</v>
      </c>
      <c r="G2984" s="15">
        <v>249.41740117000001</v>
      </c>
      <c r="H2984" s="55">
        <v>0.37051467017403023</v>
      </c>
      <c r="J2984" s="46" t="e">
        <f>+IF(A3013=#REF!,"si","no")</f>
        <v>#REF!</v>
      </c>
    </row>
    <row r="2985" spans="1:10" x14ac:dyDescent="0.2">
      <c r="A2985" s="8" t="s">
        <v>21</v>
      </c>
      <c r="B2985" s="8">
        <v>2018</v>
      </c>
      <c r="C2985" s="8" t="s">
        <v>10</v>
      </c>
      <c r="D2985" s="8" t="s">
        <v>25</v>
      </c>
      <c r="E2985" s="8" t="s">
        <v>27</v>
      </c>
      <c r="F2985" s="15"/>
      <c r="G2985" s="15"/>
      <c r="H2985" s="55">
        <v>0</v>
      </c>
      <c r="J2985" s="46" t="e">
        <f>+IF(A3014=#REF!,"si","no")</f>
        <v>#REF!</v>
      </c>
    </row>
    <row r="2986" spans="1:10" x14ac:dyDescent="0.2">
      <c r="A2986" s="8" t="s">
        <v>21</v>
      </c>
      <c r="B2986" s="8">
        <v>2018</v>
      </c>
      <c r="C2986" s="8" t="s">
        <v>10</v>
      </c>
      <c r="D2986" s="8" t="s">
        <v>25</v>
      </c>
      <c r="E2986" s="8" t="s">
        <v>28</v>
      </c>
      <c r="F2986" s="15">
        <v>5.6243000000000001E-2</v>
      </c>
      <c r="G2986" s="15">
        <v>5.6243000000000001E-2</v>
      </c>
      <c r="H2986" s="55">
        <v>8.3550131213156441E-5</v>
      </c>
      <c r="J2986" s="46" t="e">
        <f>+IF(A3015=#REF!,"si","no")</f>
        <v>#REF!</v>
      </c>
    </row>
    <row r="2987" spans="1:10" x14ac:dyDescent="0.2">
      <c r="A2987" s="8" t="s">
        <v>21</v>
      </c>
      <c r="B2987" s="8">
        <v>2018</v>
      </c>
      <c r="C2987" s="8" t="s">
        <v>10</v>
      </c>
      <c r="D2987" s="8" t="s">
        <v>25</v>
      </c>
      <c r="E2987" s="8" t="s">
        <v>40</v>
      </c>
      <c r="F2987" s="15">
        <v>249.47364417000003</v>
      </c>
      <c r="G2987" s="15">
        <v>249.47364417000003</v>
      </c>
      <c r="H2987" s="55">
        <v>0.37059822030524342</v>
      </c>
      <c r="J2987" s="46" t="e">
        <f>+IF(A3016=#REF!,"si","no")</f>
        <v>#REF!</v>
      </c>
    </row>
    <row r="2988" spans="1:10" x14ac:dyDescent="0.2">
      <c r="A2988" s="8" t="s">
        <v>21</v>
      </c>
      <c r="B2988" s="8">
        <v>2019</v>
      </c>
      <c r="C2988" s="8" t="s">
        <v>10</v>
      </c>
      <c r="D2988" s="8" t="s">
        <v>25</v>
      </c>
      <c r="E2988" s="8" t="s">
        <v>26</v>
      </c>
      <c r="F2988" s="15">
        <v>180.29115100000001</v>
      </c>
      <c r="G2988" s="15">
        <v>180.29115100000001</v>
      </c>
      <c r="H2988" s="55">
        <v>0.25837454500091805</v>
      </c>
      <c r="J2988" s="46" t="e">
        <f>+IF(A3017=#REF!,"si","no")</f>
        <v>#REF!</v>
      </c>
    </row>
    <row r="2989" spans="1:10" x14ac:dyDescent="0.2">
      <c r="A2989" s="8" t="s">
        <v>21</v>
      </c>
      <c r="B2989" s="8">
        <v>2019</v>
      </c>
      <c r="C2989" s="8" t="s">
        <v>10</v>
      </c>
      <c r="D2989" s="8" t="s">
        <v>25</v>
      </c>
      <c r="E2989" s="8" t="s">
        <v>27</v>
      </c>
      <c r="F2989" s="15"/>
      <c r="G2989" s="15"/>
      <c r="H2989" s="55">
        <v>0</v>
      </c>
      <c r="J2989" s="46" t="e">
        <f>+IF(A3018=#REF!,"si","no")</f>
        <v>#REF!</v>
      </c>
    </row>
    <row r="2990" spans="1:10" x14ac:dyDescent="0.2">
      <c r="A2990" s="8" t="s">
        <v>21</v>
      </c>
      <c r="B2990" s="8">
        <v>2019</v>
      </c>
      <c r="C2990" s="8" t="s">
        <v>10</v>
      </c>
      <c r="D2990" s="8" t="s">
        <v>25</v>
      </c>
      <c r="E2990" s="8" t="s">
        <v>28</v>
      </c>
      <c r="F2990" s="15">
        <v>8.1900000000000001E-2</v>
      </c>
      <c r="G2990" s="15">
        <v>8.1900000000000001E-2</v>
      </c>
      <c r="H2990" s="55">
        <v>1.173705704256954E-4</v>
      </c>
      <c r="J2990" s="46" t="e">
        <f>+IF(A3019=#REF!,"si","no")</f>
        <v>#REF!</v>
      </c>
    </row>
    <row r="2991" spans="1:10" x14ac:dyDescent="0.2">
      <c r="A2991" s="8" t="s">
        <v>21</v>
      </c>
      <c r="B2991" s="8">
        <v>2019</v>
      </c>
      <c r="C2991" s="8" t="s">
        <v>10</v>
      </c>
      <c r="D2991" s="8" t="s">
        <v>25</v>
      </c>
      <c r="E2991" s="8" t="s">
        <v>40</v>
      </c>
      <c r="F2991" s="15">
        <v>180.373051</v>
      </c>
      <c r="G2991" s="15">
        <v>180.373051</v>
      </c>
      <c r="H2991" s="55">
        <v>0.25849191557134371</v>
      </c>
      <c r="J2991" s="46" t="e">
        <f>+IF(A3020=#REF!,"si","no")</f>
        <v>#REF!</v>
      </c>
    </row>
    <row r="2992" spans="1:10" x14ac:dyDescent="0.2">
      <c r="A2992" s="8" t="s">
        <v>21</v>
      </c>
      <c r="B2992" s="8">
        <v>2020</v>
      </c>
      <c r="C2992" s="8" t="s">
        <v>10</v>
      </c>
      <c r="D2992" s="8" t="s">
        <v>25</v>
      </c>
      <c r="E2992" s="8" t="s">
        <v>26</v>
      </c>
      <c r="F2992" s="15">
        <v>154.36330953999999</v>
      </c>
      <c r="G2992" s="15">
        <v>154.36330953999999</v>
      </c>
      <c r="H2992" s="55">
        <v>0.27052878503931482</v>
      </c>
      <c r="J2992" s="46" t="e">
        <f>+IF(A3021=#REF!,"si","no")</f>
        <v>#REF!</v>
      </c>
    </row>
    <row r="2993" spans="1:10" x14ac:dyDescent="0.2">
      <c r="A2993" s="8" t="s">
        <v>21</v>
      </c>
      <c r="B2993" s="8">
        <v>2020</v>
      </c>
      <c r="C2993" s="8" t="s">
        <v>10</v>
      </c>
      <c r="D2993" s="8" t="s">
        <v>25</v>
      </c>
      <c r="E2993" s="8" t="s">
        <v>27</v>
      </c>
      <c r="F2993" s="15"/>
      <c r="G2993" s="15"/>
      <c r="H2993" s="55">
        <v>0</v>
      </c>
      <c r="J2993" s="46" t="e">
        <f>+IF(A3022=#REF!,"si","no")</f>
        <v>#REF!</v>
      </c>
    </row>
    <row r="2994" spans="1:10" x14ac:dyDescent="0.2">
      <c r="A2994" s="8" t="s">
        <v>21</v>
      </c>
      <c r="B2994" s="8">
        <v>2020</v>
      </c>
      <c r="C2994" s="8" t="s">
        <v>10</v>
      </c>
      <c r="D2994" s="8" t="s">
        <v>25</v>
      </c>
      <c r="E2994" s="8" t="s">
        <v>28</v>
      </c>
      <c r="F2994" s="15">
        <v>0.02</v>
      </c>
      <c r="G2994" s="15">
        <v>0.02</v>
      </c>
      <c r="H2994" s="55">
        <v>3.5050917973381877E-5</v>
      </c>
      <c r="J2994" s="46" t="e">
        <f>+IF(A3023=#REF!,"si","no")</f>
        <v>#REF!</v>
      </c>
    </row>
    <row r="2995" spans="1:10" x14ac:dyDescent="0.2">
      <c r="A2995" s="8" t="s">
        <v>21</v>
      </c>
      <c r="B2995" s="8">
        <v>2020</v>
      </c>
      <c r="C2995" s="8" t="s">
        <v>10</v>
      </c>
      <c r="D2995" s="8" t="s">
        <v>25</v>
      </c>
      <c r="E2995" s="8" t="s">
        <v>40</v>
      </c>
      <c r="F2995" s="15">
        <v>154.38330954</v>
      </c>
      <c r="G2995" s="15">
        <v>154.38330954</v>
      </c>
      <c r="H2995" s="55">
        <v>0.27056383595728817</v>
      </c>
      <c r="J2995" s="46" t="e">
        <f>+IF(A3024=#REF!,"si","no")</f>
        <v>#REF!</v>
      </c>
    </row>
    <row r="2996" spans="1:10" x14ac:dyDescent="0.2">
      <c r="A2996" s="8" t="s">
        <v>21</v>
      </c>
      <c r="B2996" s="8">
        <v>2021</v>
      </c>
      <c r="C2996" s="8" t="s">
        <v>10</v>
      </c>
      <c r="D2996" s="8" t="s">
        <v>25</v>
      </c>
      <c r="E2996" s="8" t="s">
        <v>26</v>
      </c>
      <c r="F2996" s="15">
        <v>133.27105818000001</v>
      </c>
      <c r="G2996" s="15">
        <v>133.27105818000001</v>
      </c>
      <c r="H2996" s="55">
        <v>0.19774212420592874</v>
      </c>
      <c r="J2996" s="46" t="e">
        <f>+IF(A3025=#REF!,"si","no")</f>
        <v>#REF!</v>
      </c>
    </row>
    <row r="2997" spans="1:10" x14ac:dyDescent="0.2">
      <c r="A2997" s="8" t="s">
        <v>21</v>
      </c>
      <c r="B2997" s="8">
        <v>2021</v>
      </c>
      <c r="C2997" s="8" t="s">
        <v>10</v>
      </c>
      <c r="D2997" s="8" t="s">
        <v>25</v>
      </c>
      <c r="E2997" s="8" t="s">
        <v>27</v>
      </c>
      <c r="F2997" s="15"/>
      <c r="G2997" s="15"/>
      <c r="H2997" s="55">
        <v>0</v>
      </c>
      <c r="J2997" s="46" t="e">
        <f>+IF(A3026=#REF!,"si","no")</f>
        <v>#REF!</v>
      </c>
    </row>
    <row r="2998" spans="1:10" x14ac:dyDescent="0.2">
      <c r="A2998" s="8" t="s">
        <v>21</v>
      </c>
      <c r="B2998" s="8">
        <v>2021</v>
      </c>
      <c r="C2998" s="8" t="s">
        <v>10</v>
      </c>
      <c r="D2998" s="8" t="s">
        <v>25</v>
      </c>
      <c r="E2998" s="8" t="s">
        <v>28</v>
      </c>
      <c r="F2998" s="15">
        <v>0.01</v>
      </c>
      <c r="G2998" s="15">
        <v>0.01</v>
      </c>
      <c r="H2998" s="55">
        <v>1.483758941411361E-5</v>
      </c>
      <c r="J2998" s="46" t="e">
        <f>+IF(A3027=#REF!,"si","no")</f>
        <v>#REF!</v>
      </c>
    </row>
    <row r="2999" spans="1:10" x14ac:dyDescent="0.2">
      <c r="A2999" s="8" t="s">
        <v>21</v>
      </c>
      <c r="B2999" s="8">
        <v>2021</v>
      </c>
      <c r="C2999" s="8" t="s">
        <v>10</v>
      </c>
      <c r="D2999" s="8" t="s">
        <v>25</v>
      </c>
      <c r="E2999" s="8" t="s">
        <v>40</v>
      </c>
      <c r="F2999" s="15">
        <v>133.28105818</v>
      </c>
      <c r="G2999" s="15">
        <v>133.28105818</v>
      </c>
      <c r="H2999" s="55">
        <v>0.19775696179534283</v>
      </c>
      <c r="J2999" s="46" t="e">
        <f>+IF(A3028=#REF!,"si","no")</f>
        <v>#REF!</v>
      </c>
    </row>
    <row r="3000" spans="1:10" x14ac:dyDescent="0.2">
      <c r="A3000" s="8" t="s">
        <v>21</v>
      </c>
      <c r="B3000" s="8">
        <v>2022</v>
      </c>
      <c r="C3000" s="8" t="s">
        <v>10</v>
      </c>
      <c r="D3000" s="8" t="s">
        <v>25</v>
      </c>
      <c r="E3000" s="8" t="s">
        <v>26</v>
      </c>
      <c r="F3000" s="15">
        <v>126.642155</v>
      </c>
      <c r="G3000" s="15">
        <v>126.642155</v>
      </c>
      <c r="H3000" s="55">
        <v>0.16603120405342045</v>
      </c>
      <c r="J3000" s="46" t="e">
        <f>+IF(A3029=#REF!,"si","no")</f>
        <v>#REF!</v>
      </c>
    </row>
    <row r="3001" spans="1:10" x14ac:dyDescent="0.2">
      <c r="A3001" s="8" t="s">
        <v>21</v>
      </c>
      <c r="B3001" s="8">
        <v>2022</v>
      </c>
      <c r="C3001" s="8" t="s">
        <v>10</v>
      </c>
      <c r="D3001" s="8" t="s">
        <v>25</v>
      </c>
      <c r="E3001" s="8" t="s">
        <v>27</v>
      </c>
      <c r="F3001" s="15"/>
      <c r="G3001" s="15"/>
      <c r="H3001" s="55">
        <v>0</v>
      </c>
      <c r="J3001" s="46" t="e">
        <f>+IF(A3030=#REF!,"si","no")</f>
        <v>#REF!</v>
      </c>
    </row>
    <row r="3002" spans="1:10" x14ac:dyDescent="0.2">
      <c r="A3002" s="8" t="s">
        <v>21</v>
      </c>
      <c r="B3002" s="8">
        <v>2022</v>
      </c>
      <c r="C3002" s="8" t="s">
        <v>10</v>
      </c>
      <c r="D3002" s="8" t="s">
        <v>25</v>
      </c>
      <c r="E3002" s="8" t="s">
        <v>28</v>
      </c>
      <c r="F3002" s="15">
        <v>0</v>
      </c>
      <c r="G3002" s="15">
        <v>0</v>
      </c>
      <c r="H3002" s="55">
        <v>0</v>
      </c>
      <c r="J3002" s="46" t="e">
        <f>+IF(A3031=#REF!,"si","no")</f>
        <v>#REF!</v>
      </c>
    </row>
    <row r="3003" spans="1:10" x14ac:dyDescent="0.2">
      <c r="A3003" s="8" t="s">
        <v>21</v>
      </c>
      <c r="B3003" s="8">
        <v>2022</v>
      </c>
      <c r="C3003" s="8" t="s">
        <v>10</v>
      </c>
      <c r="D3003" s="8" t="s">
        <v>25</v>
      </c>
      <c r="E3003" s="8" t="s">
        <v>40</v>
      </c>
      <c r="F3003" s="15">
        <v>126.642155</v>
      </c>
      <c r="G3003" s="15">
        <v>126.642155</v>
      </c>
      <c r="H3003" s="55">
        <v>0.16603120405342045</v>
      </c>
      <c r="J3003" s="46" t="e">
        <f>+IF(A3032=#REF!,"si","no")</f>
        <v>#REF!</v>
      </c>
    </row>
    <row r="3004" spans="1:10" x14ac:dyDescent="0.2">
      <c r="A3004" s="8" t="s">
        <v>21</v>
      </c>
      <c r="B3004" s="8">
        <v>2023</v>
      </c>
      <c r="C3004" s="8" t="s">
        <v>10</v>
      </c>
      <c r="D3004" s="8" t="s">
        <v>25</v>
      </c>
      <c r="E3004" s="8" t="s">
        <v>26</v>
      </c>
      <c r="F3004" s="15">
        <v>171.05581749999999</v>
      </c>
      <c r="G3004" s="15">
        <v>171.05581749999999</v>
      </c>
      <c r="H3004" s="55">
        <v>0.2053043212183871</v>
      </c>
      <c r="J3004" s="46" t="e">
        <f>+IF(A3033=#REF!,"si","no")</f>
        <v>#REF!</v>
      </c>
    </row>
    <row r="3005" spans="1:10" x14ac:dyDescent="0.2">
      <c r="A3005" s="8" t="s">
        <v>21</v>
      </c>
      <c r="B3005" s="8">
        <v>2023</v>
      </c>
      <c r="C3005" s="8" t="s">
        <v>10</v>
      </c>
      <c r="D3005" s="8" t="s">
        <v>25</v>
      </c>
      <c r="E3005" s="8" t="s">
        <v>27</v>
      </c>
      <c r="F3005" s="15"/>
      <c r="G3005" s="15"/>
      <c r="H3005" s="55">
        <v>0</v>
      </c>
      <c r="J3005" s="46" t="e">
        <f>+IF(A3034=#REF!,"si","no")</f>
        <v>#REF!</v>
      </c>
    </row>
    <row r="3006" spans="1:10" x14ac:dyDescent="0.2">
      <c r="A3006" s="8" t="s">
        <v>21</v>
      </c>
      <c r="B3006" s="8">
        <v>2023</v>
      </c>
      <c r="C3006" s="8" t="s">
        <v>10</v>
      </c>
      <c r="D3006" s="8" t="s">
        <v>25</v>
      </c>
      <c r="E3006" s="8" t="s">
        <v>28</v>
      </c>
      <c r="F3006" s="15">
        <v>0</v>
      </c>
      <c r="G3006" s="15">
        <v>0</v>
      </c>
      <c r="H3006" s="55">
        <v>0</v>
      </c>
      <c r="J3006" s="46" t="e">
        <f>+IF(A3035=#REF!,"si","no")</f>
        <v>#REF!</v>
      </c>
    </row>
    <row r="3007" spans="1:10" x14ac:dyDescent="0.2">
      <c r="A3007" s="8" t="s">
        <v>21</v>
      </c>
      <c r="B3007" s="8">
        <v>2023</v>
      </c>
      <c r="C3007" s="8" t="s">
        <v>10</v>
      </c>
      <c r="D3007" s="8" t="s">
        <v>25</v>
      </c>
      <c r="E3007" s="8" t="s">
        <v>40</v>
      </c>
      <c r="F3007" s="15">
        <v>171.05581749999999</v>
      </c>
      <c r="G3007" s="15">
        <v>171.05581749999999</v>
      </c>
      <c r="H3007" s="55">
        <v>0.2053043212183871</v>
      </c>
      <c r="J3007" s="46" t="e">
        <f>+IF(A3036=#REF!,"si","no")</f>
        <v>#REF!</v>
      </c>
    </row>
    <row r="3008" spans="1:10" x14ac:dyDescent="0.2">
      <c r="A3008" s="8" t="s">
        <v>21</v>
      </c>
      <c r="B3008" s="8">
        <v>2008</v>
      </c>
      <c r="C3008" s="8" t="s">
        <v>10</v>
      </c>
      <c r="D3008" s="8" t="s">
        <v>30</v>
      </c>
      <c r="E3008" s="8" t="s">
        <v>31</v>
      </c>
      <c r="F3008" s="15">
        <v>32.298175369999996</v>
      </c>
      <c r="G3008" s="15">
        <v>32.298175369999996</v>
      </c>
      <c r="H3008" s="55">
        <v>0.12839210991080893</v>
      </c>
      <c r="J3008" s="46"/>
    </row>
    <row r="3009" spans="1:10" x14ac:dyDescent="0.2">
      <c r="A3009" s="8" t="s">
        <v>21</v>
      </c>
      <c r="B3009" s="8">
        <v>2008</v>
      </c>
      <c r="C3009" s="8" t="s">
        <v>10</v>
      </c>
      <c r="D3009" s="8" t="s">
        <v>30</v>
      </c>
      <c r="E3009" s="8" t="s">
        <v>32</v>
      </c>
      <c r="F3009" s="15"/>
      <c r="G3009" s="15"/>
      <c r="H3009" s="55">
        <v>0</v>
      </c>
      <c r="J3009" s="46"/>
    </row>
    <row r="3010" spans="1:10" x14ac:dyDescent="0.2">
      <c r="A3010" s="8" t="s">
        <v>21</v>
      </c>
      <c r="B3010" s="8">
        <v>2008</v>
      </c>
      <c r="C3010" s="8" t="s">
        <v>10</v>
      </c>
      <c r="D3010" s="8" t="s">
        <v>30</v>
      </c>
      <c r="E3010" s="8" t="s">
        <v>40</v>
      </c>
      <c r="F3010" s="15">
        <v>32.298175369999996</v>
      </c>
      <c r="G3010" s="15">
        <v>32.298175369999996</v>
      </c>
      <c r="H3010" s="55">
        <v>0.12839210991080893</v>
      </c>
      <c r="J3010" s="46"/>
    </row>
    <row r="3011" spans="1:10" x14ac:dyDescent="0.2">
      <c r="A3011" s="8" t="s">
        <v>21</v>
      </c>
      <c r="B3011" s="8">
        <v>2009</v>
      </c>
      <c r="C3011" s="8" t="s">
        <v>10</v>
      </c>
      <c r="D3011" s="8" t="s">
        <v>30</v>
      </c>
      <c r="E3011" s="8" t="s">
        <v>31</v>
      </c>
      <c r="F3011" s="15">
        <v>44.21581359999999</v>
      </c>
      <c r="G3011" s="15">
        <v>44.21581359999999</v>
      </c>
      <c r="H3011" s="55">
        <v>0.16305789269206888</v>
      </c>
      <c r="J3011" s="46"/>
    </row>
    <row r="3012" spans="1:10" x14ac:dyDescent="0.2">
      <c r="A3012" s="8" t="s">
        <v>21</v>
      </c>
      <c r="B3012" s="8">
        <v>2009</v>
      </c>
      <c r="C3012" s="8" t="s">
        <v>10</v>
      </c>
      <c r="D3012" s="8" t="s">
        <v>30</v>
      </c>
      <c r="E3012" s="8" t="s">
        <v>32</v>
      </c>
      <c r="F3012" s="15"/>
      <c r="G3012" s="15"/>
      <c r="H3012" s="55">
        <v>0</v>
      </c>
      <c r="J3012" s="46"/>
    </row>
    <row r="3013" spans="1:10" x14ac:dyDescent="0.2">
      <c r="A3013" s="8" t="s">
        <v>21</v>
      </c>
      <c r="B3013" s="8">
        <v>2009</v>
      </c>
      <c r="C3013" s="8" t="s">
        <v>10</v>
      </c>
      <c r="D3013" s="8" t="s">
        <v>30</v>
      </c>
      <c r="E3013" s="8" t="s">
        <v>40</v>
      </c>
      <c r="F3013" s="15">
        <v>44.21581359999999</v>
      </c>
      <c r="G3013" s="15">
        <v>44.21581359999999</v>
      </c>
      <c r="H3013" s="55">
        <v>0.16305789269206888</v>
      </c>
      <c r="J3013" s="46"/>
    </row>
    <row r="3014" spans="1:10" x14ac:dyDescent="0.2">
      <c r="A3014" s="8" t="s">
        <v>21</v>
      </c>
      <c r="B3014" s="8">
        <v>2010</v>
      </c>
      <c r="C3014" s="8" t="s">
        <v>10</v>
      </c>
      <c r="D3014" s="8" t="s">
        <v>30</v>
      </c>
      <c r="E3014" s="8" t="s">
        <v>31</v>
      </c>
      <c r="F3014" s="15">
        <v>44.631750899999979</v>
      </c>
      <c r="G3014" s="15">
        <v>44.631750899999979</v>
      </c>
      <c r="H3014" s="55">
        <v>0.15160092653981752</v>
      </c>
      <c r="J3014" s="46" t="e">
        <f>+IF(A3043=#REF!,"si","no")</f>
        <v>#REF!</v>
      </c>
    </row>
    <row r="3015" spans="1:10" x14ac:dyDescent="0.2">
      <c r="A3015" s="8" t="s">
        <v>21</v>
      </c>
      <c r="B3015" s="8">
        <v>2010</v>
      </c>
      <c r="C3015" s="8" t="s">
        <v>10</v>
      </c>
      <c r="D3015" s="8" t="s">
        <v>30</v>
      </c>
      <c r="E3015" s="8" t="s">
        <v>32</v>
      </c>
      <c r="F3015" s="15"/>
      <c r="G3015" s="15"/>
      <c r="H3015" s="55">
        <v>0</v>
      </c>
      <c r="J3015" s="46" t="e">
        <f>+IF(A3044=#REF!,"si","no")</f>
        <v>#REF!</v>
      </c>
    </row>
    <row r="3016" spans="1:10" x14ac:dyDescent="0.2">
      <c r="A3016" s="8" t="s">
        <v>21</v>
      </c>
      <c r="B3016" s="8">
        <v>2010</v>
      </c>
      <c r="C3016" s="8" t="s">
        <v>10</v>
      </c>
      <c r="D3016" s="8" t="s">
        <v>30</v>
      </c>
      <c r="E3016" s="8" t="s">
        <v>40</v>
      </c>
      <c r="F3016" s="15">
        <v>44.631750899999979</v>
      </c>
      <c r="G3016" s="15">
        <v>44.631750899999979</v>
      </c>
      <c r="H3016" s="55">
        <v>0.15160092653981752</v>
      </c>
      <c r="J3016" s="46" t="e">
        <f>+IF(A3045=#REF!,"si","no")</f>
        <v>#REF!</v>
      </c>
    </row>
    <row r="3017" spans="1:10" x14ac:dyDescent="0.2">
      <c r="A3017" s="8" t="s">
        <v>21</v>
      </c>
      <c r="B3017" s="8">
        <v>2011</v>
      </c>
      <c r="C3017" s="8" t="s">
        <v>10</v>
      </c>
      <c r="D3017" s="8" t="s">
        <v>30</v>
      </c>
      <c r="E3017" s="8" t="s">
        <v>31</v>
      </c>
      <c r="F3017" s="15">
        <v>32.576670039999996</v>
      </c>
      <c r="G3017" s="15">
        <v>32.576670039999996</v>
      </c>
      <c r="H3017" s="55">
        <v>9.391816844425975E-2</v>
      </c>
      <c r="J3017" s="46" t="e">
        <f>+IF(A3046=#REF!,"si","no")</f>
        <v>#REF!</v>
      </c>
    </row>
    <row r="3018" spans="1:10" x14ac:dyDescent="0.2">
      <c r="A3018" s="8" t="s">
        <v>21</v>
      </c>
      <c r="B3018" s="8">
        <v>2011</v>
      </c>
      <c r="C3018" s="8" t="s">
        <v>10</v>
      </c>
      <c r="D3018" s="8" t="s">
        <v>30</v>
      </c>
      <c r="E3018" s="8" t="s">
        <v>32</v>
      </c>
      <c r="F3018" s="15"/>
      <c r="G3018" s="15"/>
      <c r="H3018" s="55">
        <v>0</v>
      </c>
      <c r="J3018" s="46" t="e">
        <f>+IF(A3047=#REF!,"si","no")</f>
        <v>#REF!</v>
      </c>
    </row>
    <row r="3019" spans="1:10" x14ac:dyDescent="0.2">
      <c r="A3019" s="8" t="s">
        <v>21</v>
      </c>
      <c r="B3019" s="8">
        <v>2011</v>
      </c>
      <c r="C3019" s="8" t="s">
        <v>10</v>
      </c>
      <c r="D3019" s="8" t="s">
        <v>30</v>
      </c>
      <c r="E3019" s="8" t="s">
        <v>40</v>
      </c>
      <c r="F3019" s="15">
        <v>32.576670039999996</v>
      </c>
      <c r="G3019" s="15">
        <v>32.576670039999996</v>
      </c>
      <c r="H3019" s="55">
        <v>9.391816844425975E-2</v>
      </c>
      <c r="J3019" s="46" t="e">
        <f>+IF(A3048=#REF!,"si","no")</f>
        <v>#REF!</v>
      </c>
    </row>
    <row r="3020" spans="1:10" x14ac:dyDescent="0.2">
      <c r="A3020" s="8" t="s">
        <v>21</v>
      </c>
      <c r="B3020" s="8">
        <v>2012</v>
      </c>
      <c r="C3020" s="8" t="s">
        <v>10</v>
      </c>
      <c r="D3020" s="8" t="s">
        <v>30</v>
      </c>
      <c r="E3020" s="8" t="s">
        <v>31</v>
      </c>
      <c r="F3020" s="15">
        <v>24.844928019999998</v>
      </c>
      <c r="G3020" s="15">
        <v>24.844928019999998</v>
      </c>
      <c r="H3020" s="55">
        <v>6.1452113873508497E-2</v>
      </c>
      <c r="J3020" s="46" t="e">
        <f>+IF(A3049=#REF!,"si","no")</f>
        <v>#REF!</v>
      </c>
    </row>
    <row r="3021" spans="1:10" x14ac:dyDescent="0.2">
      <c r="A3021" s="8" t="s">
        <v>21</v>
      </c>
      <c r="B3021" s="8">
        <v>2012</v>
      </c>
      <c r="C3021" s="8" t="s">
        <v>10</v>
      </c>
      <c r="D3021" s="8" t="s">
        <v>30</v>
      </c>
      <c r="E3021" s="8" t="s">
        <v>32</v>
      </c>
      <c r="F3021" s="15"/>
      <c r="G3021" s="15"/>
      <c r="H3021" s="55">
        <v>0</v>
      </c>
      <c r="J3021" s="46" t="e">
        <f>+IF(A3050=#REF!,"si","no")</f>
        <v>#REF!</v>
      </c>
    </row>
    <row r="3022" spans="1:10" x14ac:dyDescent="0.2">
      <c r="A3022" s="8" t="s">
        <v>21</v>
      </c>
      <c r="B3022" s="8">
        <v>2012</v>
      </c>
      <c r="C3022" s="8" t="s">
        <v>10</v>
      </c>
      <c r="D3022" s="8" t="s">
        <v>30</v>
      </c>
      <c r="E3022" s="8" t="s">
        <v>40</v>
      </c>
      <c r="F3022" s="15">
        <v>24.844928019999998</v>
      </c>
      <c r="G3022" s="15">
        <v>24.844928019999998</v>
      </c>
      <c r="H3022" s="55">
        <v>6.1452113873508497E-2</v>
      </c>
      <c r="J3022" s="46" t="e">
        <f>+IF(A3051=#REF!,"si","no")</f>
        <v>#REF!</v>
      </c>
    </row>
    <row r="3023" spans="1:10" x14ac:dyDescent="0.2">
      <c r="A3023" s="8" t="s">
        <v>21</v>
      </c>
      <c r="B3023" s="8">
        <v>2013</v>
      </c>
      <c r="C3023" s="8" t="s">
        <v>10</v>
      </c>
      <c r="D3023" s="8" t="s">
        <v>30</v>
      </c>
      <c r="E3023" s="8" t="s">
        <v>31</v>
      </c>
      <c r="F3023" s="15">
        <v>35.888897500000013</v>
      </c>
      <c r="G3023" s="15">
        <v>35.888897500000013</v>
      </c>
      <c r="H3023" s="55">
        <v>7.8703739847311396E-2</v>
      </c>
      <c r="J3023" s="46" t="e">
        <f>+IF(A3052=#REF!,"si","no")</f>
        <v>#REF!</v>
      </c>
    </row>
    <row r="3024" spans="1:10" x14ac:dyDescent="0.2">
      <c r="A3024" s="8" t="s">
        <v>21</v>
      </c>
      <c r="B3024" s="8">
        <v>2013</v>
      </c>
      <c r="C3024" s="8" t="s">
        <v>10</v>
      </c>
      <c r="D3024" s="8" t="s">
        <v>30</v>
      </c>
      <c r="E3024" s="8" t="s">
        <v>32</v>
      </c>
      <c r="F3024" s="15"/>
      <c r="G3024" s="15"/>
      <c r="H3024" s="55">
        <v>0</v>
      </c>
      <c r="J3024" s="46" t="e">
        <f>+IF(A3053=#REF!,"si","no")</f>
        <v>#REF!</v>
      </c>
    </row>
    <row r="3025" spans="1:10" x14ac:dyDescent="0.2">
      <c r="A3025" s="8" t="s">
        <v>21</v>
      </c>
      <c r="B3025" s="8">
        <v>2013</v>
      </c>
      <c r="C3025" s="8" t="s">
        <v>10</v>
      </c>
      <c r="D3025" s="8" t="s">
        <v>30</v>
      </c>
      <c r="E3025" s="8" t="s">
        <v>40</v>
      </c>
      <c r="F3025" s="15">
        <v>35.888897500000013</v>
      </c>
      <c r="G3025" s="15">
        <v>35.888897500000013</v>
      </c>
      <c r="H3025" s="55">
        <v>7.8703739847311396E-2</v>
      </c>
      <c r="J3025" s="46" t="e">
        <f>+IF(A3054=#REF!,"si","no")</f>
        <v>#REF!</v>
      </c>
    </row>
    <row r="3026" spans="1:10" x14ac:dyDescent="0.2">
      <c r="A3026" s="8" t="s">
        <v>21</v>
      </c>
      <c r="B3026" s="8">
        <v>2014</v>
      </c>
      <c r="C3026" s="8" t="s">
        <v>10</v>
      </c>
      <c r="D3026" s="8" t="s">
        <v>30</v>
      </c>
      <c r="E3026" s="8" t="s">
        <v>31</v>
      </c>
      <c r="F3026" s="15">
        <v>62.680063229999988</v>
      </c>
      <c r="G3026" s="15">
        <v>62.680063229999988</v>
      </c>
      <c r="H3026" s="55">
        <v>0.12555734440314775</v>
      </c>
      <c r="J3026" s="46" t="e">
        <f>+IF(A3055=#REF!,"si","no")</f>
        <v>#REF!</v>
      </c>
    </row>
    <row r="3027" spans="1:10" x14ac:dyDescent="0.2">
      <c r="A3027" s="8" t="s">
        <v>21</v>
      </c>
      <c r="B3027" s="8">
        <v>2014</v>
      </c>
      <c r="C3027" s="8" t="s">
        <v>10</v>
      </c>
      <c r="D3027" s="8" t="s">
        <v>30</v>
      </c>
      <c r="E3027" s="8" t="s">
        <v>32</v>
      </c>
      <c r="F3027" s="15"/>
      <c r="G3027" s="15"/>
      <c r="H3027" s="55">
        <v>0</v>
      </c>
      <c r="J3027" s="46" t="e">
        <f>+IF(A3056=#REF!,"si","no")</f>
        <v>#REF!</v>
      </c>
    </row>
    <row r="3028" spans="1:10" x14ac:dyDescent="0.2">
      <c r="A3028" s="8" t="s">
        <v>21</v>
      </c>
      <c r="B3028" s="8">
        <v>2014</v>
      </c>
      <c r="C3028" s="8" t="s">
        <v>10</v>
      </c>
      <c r="D3028" s="8" t="s">
        <v>30</v>
      </c>
      <c r="E3028" s="8" t="s">
        <v>40</v>
      </c>
      <c r="F3028" s="15">
        <v>62.680063229999988</v>
      </c>
      <c r="G3028" s="15">
        <v>62.680063229999988</v>
      </c>
      <c r="H3028" s="55">
        <v>0.12555734440314775</v>
      </c>
      <c r="J3028" s="46" t="e">
        <f>+IF(A3057=#REF!,"si","no")</f>
        <v>#REF!</v>
      </c>
    </row>
    <row r="3029" spans="1:10" x14ac:dyDescent="0.2">
      <c r="A3029" s="8" t="s">
        <v>21</v>
      </c>
      <c r="B3029" s="8">
        <v>2015</v>
      </c>
      <c r="C3029" s="8" t="s">
        <v>10</v>
      </c>
      <c r="D3029" s="8" t="s">
        <v>30</v>
      </c>
      <c r="E3029" s="8" t="s">
        <v>31</v>
      </c>
      <c r="F3029" s="15">
        <v>28.009835769999995</v>
      </c>
      <c r="G3029" s="15">
        <v>28.009835769999995</v>
      </c>
      <c r="H3029" s="55">
        <v>5.1782113362266895E-2</v>
      </c>
      <c r="J3029" s="46" t="e">
        <f>+IF(A3058=#REF!,"si","no")</f>
        <v>#REF!</v>
      </c>
    </row>
    <row r="3030" spans="1:10" x14ac:dyDescent="0.2">
      <c r="A3030" s="8" t="s">
        <v>21</v>
      </c>
      <c r="B3030" s="8">
        <v>2015</v>
      </c>
      <c r="C3030" s="8" t="s">
        <v>10</v>
      </c>
      <c r="D3030" s="8" t="s">
        <v>30</v>
      </c>
      <c r="E3030" s="8" t="s">
        <v>32</v>
      </c>
      <c r="F3030" s="15"/>
      <c r="G3030" s="15"/>
      <c r="H3030" s="55">
        <v>0</v>
      </c>
      <c r="J3030" s="46" t="e">
        <f>+IF(A3059=#REF!,"si","no")</f>
        <v>#REF!</v>
      </c>
    </row>
    <row r="3031" spans="1:10" x14ac:dyDescent="0.2">
      <c r="A3031" s="8" t="s">
        <v>21</v>
      </c>
      <c r="B3031" s="8">
        <v>2015</v>
      </c>
      <c r="C3031" s="8" t="s">
        <v>10</v>
      </c>
      <c r="D3031" s="8" t="s">
        <v>30</v>
      </c>
      <c r="E3031" s="8" t="s">
        <v>40</v>
      </c>
      <c r="F3031" s="15">
        <v>28.009835769999995</v>
      </c>
      <c r="G3031" s="15">
        <v>28.009835769999995</v>
      </c>
      <c r="H3031" s="55">
        <v>5.1782113362266895E-2</v>
      </c>
      <c r="J3031" s="46" t="e">
        <f>+IF(A3060=#REF!,"si","no")</f>
        <v>#REF!</v>
      </c>
    </row>
    <row r="3032" spans="1:10" x14ac:dyDescent="0.2">
      <c r="A3032" s="8" t="s">
        <v>21</v>
      </c>
      <c r="B3032" s="8">
        <v>2016</v>
      </c>
      <c r="C3032" s="8" t="s">
        <v>10</v>
      </c>
      <c r="D3032" s="8" t="s">
        <v>30</v>
      </c>
      <c r="E3032" s="8" t="s">
        <v>31</v>
      </c>
      <c r="F3032" s="15">
        <v>77.968264259999927</v>
      </c>
      <c r="G3032" s="15">
        <v>77.968264259999927</v>
      </c>
      <c r="H3032" s="55">
        <v>0.13464231811260444</v>
      </c>
      <c r="J3032" s="46" t="e">
        <f>+IF(A3061=#REF!,"si","no")</f>
        <v>#REF!</v>
      </c>
    </row>
    <row r="3033" spans="1:10" x14ac:dyDescent="0.2">
      <c r="A3033" s="8" t="s">
        <v>21</v>
      </c>
      <c r="B3033" s="8">
        <v>2016</v>
      </c>
      <c r="C3033" s="8" t="s">
        <v>10</v>
      </c>
      <c r="D3033" s="8" t="s">
        <v>30</v>
      </c>
      <c r="E3033" s="8" t="s">
        <v>32</v>
      </c>
      <c r="F3033" s="15"/>
      <c r="G3033" s="15"/>
      <c r="H3033" s="55">
        <v>0</v>
      </c>
      <c r="J3033" s="46" t="e">
        <f>+IF(A3062=#REF!,"si","no")</f>
        <v>#REF!</v>
      </c>
    </row>
    <row r="3034" spans="1:10" x14ac:dyDescent="0.2">
      <c r="A3034" s="8" t="s">
        <v>21</v>
      </c>
      <c r="B3034" s="8">
        <v>2016</v>
      </c>
      <c r="C3034" s="8" t="s">
        <v>10</v>
      </c>
      <c r="D3034" s="8" t="s">
        <v>30</v>
      </c>
      <c r="E3034" s="8" t="s">
        <v>40</v>
      </c>
      <c r="F3034" s="15">
        <v>77.968264259999927</v>
      </c>
      <c r="G3034" s="15">
        <v>77.968264259999927</v>
      </c>
      <c r="H3034" s="55">
        <v>0.13464231811260444</v>
      </c>
      <c r="J3034" s="46" t="e">
        <f>+IF(A3063=#REF!,"si","no")</f>
        <v>#REF!</v>
      </c>
    </row>
    <row r="3035" spans="1:10" x14ac:dyDescent="0.2">
      <c r="A3035" s="8" t="s">
        <v>21</v>
      </c>
      <c r="B3035" s="8">
        <v>2017</v>
      </c>
      <c r="C3035" s="8" t="s">
        <v>10</v>
      </c>
      <c r="D3035" s="8" t="s">
        <v>30</v>
      </c>
      <c r="E3035" s="8" t="s">
        <v>31</v>
      </c>
      <c r="F3035" s="15">
        <v>109.86596605000008</v>
      </c>
      <c r="G3035" s="15">
        <v>109.86596605000008</v>
      </c>
      <c r="H3035" s="55">
        <v>0.17657931064776189</v>
      </c>
      <c r="J3035" s="46" t="e">
        <f>+IF(A3064=#REF!,"si","no")</f>
        <v>#REF!</v>
      </c>
    </row>
    <row r="3036" spans="1:10" x14ac:dyDescent="0.2">
      <c r="A3036" s="8" t="s">
        <v>21</v>
      </c>
      <c r="B3036" s="8">
        <v>2017</v>
      </c>
      <c r="C3036" s="8" t="s">
        <v>10</v>
      </c>
      <c r="D3036" s="8" t="s">
        <v>30</v>
      </c>
      <c r="E3036" s="8" t="s">
        <v>32</v>
      </c>
      <c r="F3036" s="15"/>
      <c r="G3036" s="15"/>
      <c r="H3036" s="55">
        <v>0</v>
      </c>
      <c r="J3036" s="46" t="e">
        <f>+IF(A3065=#REF!,"si","no")</f>
        <v>#REF!</v>
      </c>
    </row>
    <row r="3037" spans="1:10" x14ac:dyDescent="0.2">
      <c r="A3037" s="8" t="s">
        <v>21</v>
      </c>
      <c r="B3037" s="8">
        <v>2017</v>
      </c>
      <c r="C3037" s="8" t="s">
        <v>10</v>
      </c>
      <c r="D3037" s="8" t="s">
        <v>30</v>
      </c>
      <c r="E3037" s="8" t="s">
        <v>40</v>
      </c>
      <c r="F3037" s="15">
        <v>109.86596605000008</v>
      </c>
      <c r="G3037" s="15">
        <v>109.86596605000008</v>
      </c>
      <c r="H3037" s="55">
        <v>0.17657931064776189</v>
      </c>
      <c r="J3037" s="46" t="e">
        <f>+IF(A3066=#REF!,"si","no")</f>
        <v>#REF!</v>
      </c>
    </row>
    <row r="3038" spans="1:10" x14ac:dyDescent="0.2">
      <c r="A3038" s="8" t="s">
        <v>21</v>
      </c>
      <c r="B3038" s="8">
        <v>2018</v>
      </c>
      <c r="C3038" s="8" t="s">
        <v>10</v>
      </c>
      <c r="D3038" s="8" t="s">
        <v>30</v>
      </c>
      <c r="E3038" s="8" t="s">
        <v>31</v>
      </c>
      <c r="F3038" s="15">
        <v>68.454907869999985</v>
      </c>
      <c r="G3038" s="15">
        <v>68.454907869999985</v>
      </c>
      <c r="H3038" s="55">
        <v>0.10169117107414317</v>
      </c>
      <c r="J3038" s="46" t="e">
        <f>+IF(A3067=#REF!,"si","no")</f>
        <v>#REF!</v>
      </c>
    </row>
    <row r="3039" spans="1:10" x14ac:dyDescent="0.2">
      <c r="A3039" s="8" t="s">
        <v>21</v>
      </c>
      <c r="B3039" s="8">
        <v>2018</v>
      </c>
      <c r="C3039" s="8" t="s">
        <v>10</v>
      </c>
      <c r="D3039" s="8" t="s">
        <v>30</v>
      </c>
      <c r="E3039" s="8" t="s">
        <v>32</v>
      </c>
      <c r="F3039" s="15"/>
      <c r="G3039" s="15"/>
      <c r="H3039" s="55">
        <v>0</v>
      </c>
      <c r="J3039" s="46" t="e">
        <f>+IF(A3068=#REF!,"si","no")</f>
        <v>#REF!</v>
      </c>
    </row>
    <row r="3040" spans="1:10" x14ac:dyDescent="0.2">
      <c r="A3040" s="8" t="s">
        <v>21</v>
      </c>
      <c r="B3040" s="8">
        <v>2018</v>
      </c>
      <c r="C3040" s="8" t="s">
        <v>10</v>
      </c>
      <c r="D3040" s="8" t="s">
        <v>30</v>
      </c>
      <c r="E3040" s="8" t="s">
        <v>40</v>
      </c>
      <c r="F3040" s="15">
        <v>68.454907869999985</v>
      </c>
      <c r="G3040" s="15">
        <v>68.454907869999985</v>
      </c>
      <c r="H3040" s="55">
        <v>0.10169117107414317</v>
      </c>
      <c r="J3040" s="46" t="e">
        <f>+IF(A3069=#REF!,"si","no")</f>
        <v>#REF!</v>
      </c>
    </row>
    <row r="3041" spans="1:10" x14ac:dyDescent="0.2">
      <c r="A3041" s="8" t="s">
        <v>21</v>
      </c>
      <c r="B3041" s="8">
        <v>2019</v>
      </c>
      <c r="C3041" s="8" t="s">
        <v>10</v>
      </c>
      <c r="D3041" s="8" t="s">
        <v>30</v>
      </c>
      <c r="E3041" s="8" t="s">
        <v>31</v>
      </c>
      <c r="F3041" s="15">
        <v>86.895994999999999</v>
      </c>
      <c r="G3041" s="15">
        <v>86.895994999999999</v>
      </c>
      <c r="H3041" s="55">
        <v>0.12453031136579214</v>
      </c>
      <c r="J3041" s="46" t="e">
        <f>+IF(A3070=#REF!,"si","no")</f>
        <v>#REF!</v>
      </c>
    </row>
    <row r="3042" spans="1:10" x14ac:dyDescent="0.2">
      <c r="A3042" s="8" t="s">
        <v>21</v>
      </c>
      <c r="B3042" s="8">
        <v>2019</v>
      </c>
      <c r="C3042" s="8" t="s">
        <v>10</v>
      </c>
      <c r="D3042" s="8" t="s">
        <v>30</v>
      </c>
      <c r="E3042" s="8" t="s">
        <v>32</v>
      </c>
      <c r="F3042" s="15"/>
      <c r="G3042" s="15"/>
      <c r="H3042" s="55">
        <v>0</v>
      </c>
      <c r="J3042" s="46" t="e">
        <f>+IF(A3071=#REF!,"si","no")</f>
        <v>#REF!</v>
      </c>
    </row>
    <row r="3043" spans="1:10" x14ac:dyDescent="0.2">
      <c r="A3043" s="8" t="s">
        <v>21</v>
      </c>
      <c r="B3043" s="8">
        <v>2019</v>
      </c>
      <c r="C3043" s="8" t="s">
        <v>10</v>
      </c>
      <c r="D3043" s="8" t="s">
        <v>30</v>
      </c>
      <c r="E3043" s="8" t="s">
        <v>40</v>
      </c>
      <c r="F3043" s="15">
        <v>86.895994999999999</v>
      </c>
      <c r="G3043" s="15">
        <v>86.895994999999999</v>
      </c>
      <c r="H3043" s="55">
        <v>0.12453031136579214</v>
      </c>
      <c r="J3043" s="46" t="e">
        <f>+IF(A3072=#REF!,"si","no")</f>
        <v>#REF!</v>
      </c>
    </row>
    <row r="3044" spans="1:10" x14ac:dyDescent="0.2">
      <c r="A3044" s="8" t="s">
        <v>21</v>
      </c>
      <c r="B3044" s="8">
        <v>2020</v>
      </c>
      <c r="C3044" s="8" t="s">
        <v>10</v>
      </c>
      <c r="D3044" s="8" t="s">
        <v>30</v>
      </c>
      <c r="E3044" s="8" t="s">
        <v>31</v>
      </c>
      <c r="F3044" s="15">
        <v>36.244506400000013</v>
      </c>
      <c r="G3044" s="15">
        <v>36.244506400000013</v>
      </c>
      <c r="H3044" s="55">
        <v>6.3520161040605747E-2</v>
      </c>
      <c r="J3044" s="46" t="e">
        <f>+IF(A3073=#REF!,"si","no")</f>
        <v>#REF!</v>
      </c>
    </row>
    <row r="3045" spans="1:10" ht="14" customHeight="1" x14ac:dyDescent="0.2">
      <c r="A3045" s="8" t="s">
        <v>21</v>
      </c>
      <c r="B3045" s="8">
        <v>2020</v>
      </c>
      <c r="C3045" s="8" t="s">
        <v>10</v>
      </c>
      <c r="D3045" s="8" t="s">
        <v>30</v>
      </c>
      <c r="E3045" s="8" t="s">
        <v>32</v>
      </c>
      <c r="F3045" s="15"/>
      <c r="G3045" s="15"/>
      <c r="H3045" s="55">
        <v>0</v>
      </c>
      <c r="J3045" s="46" t="e">
        <f>+IF(A3074=#REF!,"si","no")</f>
        <v>#REF!</v>
      </c>
    </row>
    <row r="3046" spans="1:10" ht="14.5" customHeight="1" x14ac:dyDescent="0.2">
      <c r="A3046" s="8" t="s">
        <v>21</v>
      </c>
      <c r="B3046" s="8">
        <v>2020</v>
      </c>
      <c r="C3046" s="8" t="s">
        <v>10</v>
      </c>
      <c r="D3046" s="8" t="s">
        <v>30</v>
      </c>
      <c r="E3046" s="8" t="s">
        <v>40</v>
      </c>
      <c r="F3046" s="15">
        <v>36.244506400000013</v>
      </c>
      <c r="G3046" s="15">
        <v>36.244506400000013</v>
      </c>
      <c r="H3046" s="55">
        <v>6.3520161040605747E-2</v>
      </c>
      <c r="J3046" s="46" t="e">
        <f>+IF(A3075=#REF!,"si","no")</f>
        <v>#REF!</v>
      </c>
    </row>
    <row r="3047" spans="1:10" ht="14.5" customHeight="1" x14ac:dyDescent="0.2">
      <c r="A3047" s="8" t="s">
        <v>21</v>
      </c>
      <c r="B3047" s="8">
        <v>2021</v>
      </c>
      <c r="C3047" s="8" t="s">
        <v>10</v>
      </c>
      <c r="D3047" s="8" t="s">
        <v>30</v>
      </c>
      <c r="E3047" s="8" t="s">
        <v>31</v>
      </c>
      <c r="F3047" s="15">
        <v>65.654690970000019</v>
      </c>
      <c r="G3047" s="15">
        <v>65.654690970000019</v>
      </c>
      <c r="H3047" s="55">
        <v>9.7415734772337267E-2</v>
      </c>
      <c r="J3047" s="46" t="e">
        <f>+IF(A3076=#REF!,"si","no")</f>
        <v>#REF!</v>
      </c>
    </row>
    <row r="3048" spans="1:10" ht="14.5" customHeight="1" x14ac:dyDescent="0.2">
      <c r="A3048" s="8" t="s">
        <v>21</v>
      </c>
      <c r="B3048" s="8">
        <v>2021</v>
      </c>
      <c r="C3048" s="8" t="s">
        <v>10</v>
      </c>
      <c r="D3048" s="8" t="s">
        <v>30</v>
      </c>
      <c r="E3048" s="8" t="s">
        <v>32</v>
      </c>
      <c r="F3048" s="15"/>
      <c r="G3048" s="15"/>
      <c r="H3048" s="55">
        <v>0</v>
      </c>
      <c r="J3048" s="46" t="e">
        <f>+IF(A3077=#REF!,"si","no")</f>
        <v>#REF!</v>
      </c>
    </row>
    <row r="3049" spans="1:10" ht="14.5" customHeight="1" x14ac:dyDescent="0.2">
      <c r="A3049" s="8" t="s">
        <v>21</v>
      </c>
      <c r="B3049" s="8">
        <v>2021</v>
      </c>
      <c r="C3049" s="8" t="s">
        <v>10</v>
      </c>
      <c r="D3049" s="8" t="s">
        <v>30</v>
      </c>
      <c r="E3049" s="8" t="s">
        <v>40</v>
      </c>
      <c r="F3049" s="53">
        <v>65.654690970000019</v>
      </c>
      <c r="G3049" s="15">
        <v>65.654690970000019</v>
      </c>
      <c r="H3049" s="55">
        <v>9.7415734772337267E-2</v>
      </c>
      <c r="J3049" s="46" t="e">
        <f>+IF(A3078=#REF!,"si","no")</f>
        <v>#REF!</v>
      </c>
    </row>
    <row r="3050" spans="1:10" ht="14.5" customHeight="1" x14ac:dyDescent="0.2">
      <c r="A3050" s="8" t="s">
        <v>21</v>
      </c>
      <c r="B3050" s="8">
        <v>2022</v>
      </c>
      <c r="C3050" s="8" t="s">
        <v>10</v>
      </c>
      <c r="D3050" s="8" t="s">
        <v>30</v>
      </c>
      <c r="E3050" s="8" t="s">
        <v>31</v>
      </c>
      <c r="F3050" s="15">
        <v>57.197059000000003</v>
      </c>
      <c r="G3050" s="15">
        <v>57.197059000000003</v>
      </c>
      <c r="H3050" s="55">
        <v>7.4986852316943978E-2</v>
      </c>
      <c r="J3050" s="46" t="e">
        <f>+IF(A3079=#REF!,"si","no")</f>
        <v>#REF!</v>
      </c>
    </row>
    <row r="3051" spans="1:10" ht="14.5" customHeight="1" x14ac:dyDescent="0.2">
      <c r="A3051" s="8" t="s">
        <v>21</v>
      </c>
      <c r="B3051" s="8">
        <v>2022</v>
      </c>
      <c r="C3051" s="8" t="s">
        <v>10</v>
      </c>
      <c r="D3051" s="8" t="s">
        <v>30</v>
      </c>
      <c r="E3051" s="8" t="s">
        <v>32</v>
      </c>
      <c r="F3051" s="15"/>
      <c r="G3051" s="15"/>
      <c r="H3051" s="55">
        <v>0</v>
      </c>
      <c r="J3051" s="46" t="e">
        <f>+IF(A3080=#REF!,"si","no")</f>
        <v>#REF!</v>
      </c>
    </row>
    <row r="3052" spans="1:10" ht="14.5" customHeight="1" x14ac:dyDescent="0.2">
      <c r="A3052" s="8" t="s">
        <v>21</v>
      </c>
      <c r="B3052" s="8">
        <v>2022</v>
      </c>
      <c r="C3052" s="8" t="s">
        <v>10</v>
      </c>
      <c r="D3052" s="8" t="s">
        <v>30</v>
      </c>
      <c r="E3052" s="8" t="s">
        <v>40</v>
      </c>
      <c r="F3052" s="15">
        <v>57.197059000000003</v>
      </c>
      <c r="G3052" s="15">
        <v>57.197059000000003</v>
      </c>
      <c r="H3052" s="55">
        <v>7.4986852316943978E-2</v>
      </c>
      <c r="J3052" s="46" t="e">
        <f>+IF(A3081=#REF!,"si","no")</f>
        <v>#REF!</v>
      </c>
    </row>
    <row r="3053" spans="1:10" ht="14.5" customHeight="1" x14ac:dyDescent="0.2">
      <c r="A3053" s="8" t="s">
        <v>21</v>
      </c>
      <c r="B3053" s="8">
        <v>2023</v>
      </c>
      <c r="C3053" s="8" t="s">
        <v>10</v>
      </c>
      <c r="D3053" s="8" t="s">
        <v>30</v>
      </c>
      <c r="E3053" s="8" t="s">
        <v>31</v>
      </c>
      <c r="F3053" s="53">
        <v>116.41523617999997</v>
      </c>
      <c r="G3053" s="15">
        <v>116.41523617999997</v>
      </c>
      <c r="H3053" s="55">
        <v>0.13972369600006801</v>
      </c>
      <c r="J3053" s="46" t="e">
        <f>+IF(A3082=#REF!,"si","no")</f>
        <v>#REF!</v>
      </c>
    </row>
    <row r="3054" spans="1:10" ht="14.5" customHeight="1" x14ac:dyDescent="0.2">
      <c r="A3054" s="8" t="s">
        <v>21</v>
      </c>
      <c r="B3054" s="8">
        <v>2023</v>
      </c>
      <c r="C3054" s="8" t="s">
        <v>10</v>
      </c>
      <c r="D3054" s="8" t="s">
        <v>30</v>
      </c>
      <c r="E3054" s="8" t="s">
        <v>32</v>
      </c>
      <c r="F3054" s="15"/>
      <c r="G3054" s="15"/>
      <c r="H3054" s="55">
        <v>0</v>
      </c>
      <c r="J3054" s="46" t="e">
        <f>+IF(A3083=#REF!,"si","no")</f>
        <v>#REF!</v>
      </c>
    </row>
    <row r="3055" spans="1:10" ht="14.5" customHeight="1" x14ac:dyDescent="0.2">
      <c r="A3055" s="8" t="s">
        <v>21</v>
      </c>
      <c r="B3055" s="8">
        <v>2023</v>
      </c>
      <c r="C3055" s="8" t="s">
        <v>10</v>
      </c>
      <c r="D3055" s="8" t="s">
        <v>30</v>
      </c>
      <c r="E3055" s="8" t="s">
        <v>40</v>
      </c>
      <c r="F3055" s="15">
        <v>116.41523617999997</v>
      </c>
      <c r="G3055" s="15">
        <v>116.41523617999997</v>
      </c>
      <c r="H3055" s="55">
        <v>0.13972369600006801</v>
      </c>
      <c r="J3055" s="46" t="e">
        <f>+IF(A3084=#REF!,"si","no")</f>
        <v>#REF!</v>
      </c>
    </row>
    <row r="3056" spans="1:10" ht="14.5" customHeight="1" x14ac:dyDescent="0.2">
      <c r="A3056" s="8" t="s">
        <v>21</v>
      </c>
      <c r="B3056" s="8">
        <v>2008</v>
      </c>
      <c r="C3056" s="8" t="s">
        <v>10</v>
      </c>
      <c r="D3056" s="8" t="s">
        <v>33</v>
      </c>
      <c r="E3056" s="8" t="s">
        <v>34</v>
      </c>
      <c r="F3056" s="15">
        <v>25.707095129999999</v>
      </c>
      <c r="G3056" s="15">
        <v>25.707095129999999</v>
      </c>
      <c r="H3056" s="55">
        <v>0.10219116546392637</v>
      </c>
      <c r="J3056" s="46" t="e">
        <f>+IF(A3085=#REF!,"si","no")</f>
        <v>#REF!</v>
      </c>
    </row>
    <row r="3057" spans="1:10" ht="14.5" customHeight="1" x14ac:dyDescent="0.2">
      <c r="A3057" s="8" t="s">
        <v>21</v>
      </c>
      <c r="B3057" s="8">
        <v>2008</v>
      </c>
      <c r="C3057" s="8" t="s">
        <v>10</v>
      </c>
      <c r="D3057" s="8" t="s">
        <v>33</v>
      </c>
      <c r="E3057" s="8" t="s">
        <v>35</v>
      </c>
      <c r="F3057" s="15">
        <v>248.31594289000006</v>
      </c>
      <c r="G3057" s="15">
        <v>248.31594289000006</v>
      </c>
      <c r="H3057" s="55">
        <v>0.98710863591855735</v>
      </c>
      <c r="J3057" s="46" t="e">
        <f>+IF(A3086=#REF!,"si","no")</f>
        <v>#REF!</v>
      </c>
    </row>
    <row r="3058" spans="1:10" ht="14.5" customHeight="1" x14ac:dyDescent="0.2">
      <c r="A3058" s="8" t="s">
        <v>21</v>
      </c>
      <c r="B3058" s="8">
        <v>2008</v>
      </c>
      <c r="C3058" s="8" t="s">
        <v>10</v>
      </c>
      <c r="D3058" s="8" t="s">
        <v>33</v>
      </c>
      <c r="E3058" s="8" t="s">
        <v>36</v>
      </c>
      <c r="F3058" s="15">
        <v>0</v>
      </c>
      <c r="G3058" s="15">
        <v>0</v>
      </c>
      <c r="H3058" s="55">
        <v>0</v>
      </c>
      <c r="J3058" s="46" t="e">
        <f>+IF(A3087=#REF!,"si","no")</f>
        <v>#REF!</v>
      </c>
    </row>
    <row r="3059" spans="1:10" ht="14.5" customHeight="1" x14ac:dyDescent="0.2">
      <c r="A3059" s="8" t="s">
        <v>21</v>
      </c>
      <c r="B3059" s="8">
        <v>2008</v>
      </c>
      <c r="C3059" s="8" t="s">
        <v>10</v>
      </c>
      <c r="D3059" s="8" t="s">
        <v>33</v>
      </c>
      <c r="E3059" s="8" t="s">
        <v>42</v>
      </c>
      <c r="F3059" s="15">
        <v>180</v>
      </c>
      <c r="G3059" s="15">
        <v>180</v>
      </c>
      <c r="H3059" s="55">
        <v>0.71553824695037604</v>
      </c>
      <c r="J3059" s="46" t="e">
        <f>+IF(A3088=#REF!,"si","no")</f>
        <v>#REF!</v>
      </c>
    </row>
    <row r="3060" spans="1:10" ht="14.5" customHeight="1" x14ac:dyDescent="0.2">
      <c r="A3060" s="8" t="s">
        <v>21</v>
      </c>
      <c r="B3060" s="8">
        <v>2008</v>
      </c>
      <c r="C3060" s="8" t="s">
        <v>10</v>
      </c>
      <c r="D3060" s="8" t="s">
        <v>33</v>
      </c>
      <c r="E3060" s="8" t="s">
        <v>40</v>
      </c>
      <c r="F3060" s="15">
        <v>454.02303802000006</v>
      </c>
      <c r="G3060" s="15">
        <v>502.08572139000006</v>
      </c>
      <c r="H3060" s="55">
        <v>1.9958974272345307</v>
      </c>
      <c r="J3060" s="46" t="e">
        <f>+IF(A3089=#REF!,"si","no")</f>
        <v>#REF!</v>
      </c>
    </row>
    <row r="3061" spans="1:10" ht="14.5" customHeight="1" x14ac:dyDescent="0.2">
      <c r="A3061" s="8" t="s">
        <v>21</v>
      </c>
      <c r="B3061" s="8">
        <v>2009</v>
      </c>
      <c r="C3061" s="8" t="s">
        <v>10</v>
      </c>
      <c r="D3061" s="8" t="s">
        <v>33</v>
      </c>
      <c r="E3061" s="8" t="s">
        <v>34</v>
      </c>
      <c r="F3061" s="15">
        <v>15.526827359999999</v>
      </c>
      <c r="G3061" s="15">
        <v>15.526827359999999</v>
      </c>
      <c r="H3061" s="55">
        <v>5.725941791818933E-2</v>
      </c>
      <c r="J3061" s="46" t="e">
        <f>+IF(A3090=#REF!,"si","no")</f>
        <v>#REF!</v>
      </c>
    </row>
    <row r="3062" spans="1:10" ht="14.5" customHeight="1" x14ac:dyDescent="0.2">
      <c r="A3062" s="8" t="s">
        <v>21</v>
      </c>
      <c r="B3062" s="8">
        <v>2009</v>
      </c>
      <c r="C3062" s="8" t="s">
        <v>10</v>
      </c>
      <c r="D3062" s="8" t="s">
        <v>33</v>
      </c>
      <c r="E3062" s="8" t="s">
        <v>35</v>
      </c>
      <c r="F3062" s="15">
        <v>275.98646779000012</v>
      </c>
      <c r="G3062" s="15">
        <v>275.98646779000012</v>
      </c>
      <c r="H3062" s="55">
        <v>1.0177755012375251</v>
      </c>
      <c r="J3062" s="46" t="e">
        <f>+IF(A3091=#REF!,"si","no")</f>
        <v>#REF!</v>
      </c>
    </row>
    <row r="3063" spans="1:10" ht="14.5" customHeight="1" x14ac:dyDescent="0.2">
      <c r="A3063" s="8" t="s">
        <v>21</v>
      </c>
      <c r="B3063" s="8">
        <v>2009</v>
      </c>
      <c r="C3063" s="8" t="s">
        <v>10</v>
      </c>
      <c r="D3063" s="8" t="s">
        <v>33</v>
      </c>
      <c r="E3063" s="8" t="s">
        <v>36</v>
      </c>
      <c r="F3063" s="15">
        <v>0</v>
      </c>
      <c r="G3063" s="15">
        <v>0</v>
      </c>
      <c r="H3063" s="55">
        <v>0</v>
      </c>
      <c r="J3063" s="46" t="e">
        <f>+IF(A3092=#REF!,"si","no")</f>
        <v>#REF!</v>
      </c>
    </row>
    <row r="3064" spans="1:10" ht="14.5" customHeight="1" x14ac:dyDescent="0.2">
      <c r="A3064" s="8" t="s">
        <v>21</v>
      </c>
      <c r="B3064" s="8">
        <v>2009</v>
      </c>
      <c r="C3064" s="8" t="s">
        <v>10</v>
      </c>
      <c r="D3064" s="8" t="s">
        <v>33</v>
      </c>
      <c r="E3064" s="8" t="s">
        <v>42</v>
      </c>
      <c r="F3064" s="15">
        <v>301</v>
      </c>
      <c r="G3064" s="15">
        <v>301</v>
      </c>
      <c r="H3064" s="55">
        <v>1.1100197351183139</v>
      </c>
      <c r="J3064" s="46" t="e">
        <f>+IF(A3093=#REF!,"si","no")</f>
        <v>#REF!</v>
      </c>
    </row>
    <row r="3065" spans="1:10" ht="14.5" customHeight="1" x14ac:dyDescent="0.2">
      <c r="A3065" s="8" t="s">
        <v>21</v>
      </c>
      <c r="B3065" s="8">
        <v>2009</v>
      </c>
      <c r="C3065" s="8" t="s">
        <v>10</v>
      </c>
      <c r="D3065" s="8" t="s">
        <v>33</v>
      </c>
      <c r="E3065" s="8" t="s">
        <v>40</v>
      </c>
      <c r="F3065" s="15">
        <v>592.51329515000009</v>
      </c>
      <c r="G3065" s="15">
        <v>641.2399043800001</v>
      </c>
      <c r="H3065" s="55">
        <v>2.3647473382298361</v>
      </c>
      <c r="J3065" s="46" t="e">
        <f>+IF(A3094=#REF!,"si","no")</f>
        <v>#REF!</v>
      </c>
    </row>
    <row r="3066" spans="1:10" ht="14.5" customHeight="1" x14ac:dyDescent="0.2">
      <c r="A3066" s="8" t="s">
        <v>21</v>
      </c>
      <c r="B3066" s="8">
        <v>2010</v>
      </c>
      <c r="C3066" s="8" t="s">
        <v>10</v>
      </c>
      <c r="D3066" s="8" t="s">
        <v>33</v>
      </c>
      <c r="E3066" s="8" t="s">
        <v>34</v>
      </c>
      <c r="F3066" s="15">
        <v>59.197525849999991</v>
      </c>
      <c r="G3066" s="15">
        <v>59.197525849999991</v>
      </c>
      <c r="H3066" s="55">
        <v>0.20107657859608644</v>
      </c>
      <c r="J3066" s="46" t="e">
        <f>+IF(A3095=#REF!,"si","no")</f>
        <v>#REF!</v>
      </c>
    </row>
    <row r="3067" spans="1:10" ht="14.5" customHeight="1" x14ac:dyDescent="0.2">
      <c r="A3067" s="8" t="s">
        <v>21</v>
      </c>
      <c r="B3067" s="8">
        <v>2010</v>
      </c>
      <c r="C3067" s="8" t="s">
        <v>10</v>
      </c>
      <c r="D3067" s="8" t="s">
        <v>33</v>
      </c>
      <c r="E3067" s="8" t="s">
        <v>35</v>
      </c>
      <c r="F3067" s="15">
        <v>381.63399332000029</v>
      </c>
      <c r="G3067" s="15">
        <v>381.63399332000029</v>
      </c>
      <c r="H3067" s="55">
        <v>1.2962983934023211</v>
      </c>
      <c r="J3067" s="46" t="e">
        <f>+IF(A3096=#REF!,"si","no")</f>
        <v>#REF!</v>
      </c>
    </row>
    <row r="3068" spans="1:10" ht="14.5" customHeight="1" x14ac:dyDescent="0.2">
      <c r="A3068" s="8" t="s">
        <v>21</v>
      </c>
      <c r="B3068" s="8">
        <v>2010</v>
      </c>
      <c r="C3068" s="8" t="s">
        <v>10</v>
      </c>
      <c r="D3068" s="8" t="s">
        <v>33</v>
      </c>
      <c r="E3068" s="8" t="s">
        <v>36</v>
      </c>
      <c r="F3068" s="15">
        <v>0</v>
      </c>
      <c r="G3068" s="15">
        <v>0</v>
      </c>
      <c r="H3068" s="55">
        <v>0</v>
      </c>
      <c r="J3068" s="46" t="e">
        <f>+IF(A3097=#REF!,"si","no")</f>
        <v>#REF!</v>
      </c>
    </row>
    <row r="3069" spans="1:10" ht="14.5" customHeight="1" x14ac:dyDescent="0.2">
      <c r="A3069" s="8" t="s">
        <v>21</v>
      </c>
      <c r="B3069" s="8">
        <v>2010</v>
      </c>
      <c r="C3069" s="8" t="s">
        <v>10</v>
      </c>
      <c r="D3069" s="8" t="s">
        <v>33</v>
      </c>
      <c r="E3069" s="8" t="s">
        <v>42</v>
      </c>
      <c r="F3069" s="15">
        <v>458</v>
      </c>
      <c r="G3069" s="15">
        <v>458</v>
      </c>
      <c r="H3069" s="55">
        <v>1.5556912501776052</v>
      </c>
      <c r="J3069" s="46" t="e">
        <f>+IF(A3098=#REF!,"si","no")</f>
        <v>#REF!</v>
      </c>
    </row>
    <row r="3070" spans="1:10" ht="14.5" customHeight="1" x14ac:dyDescent="0.2">
      <c r="A3070" s="8" t="s">
        <v>21</v>
      </c>
      <c r="B3070" s="8">
        <v>2010</v>
      </c>
      <c r="C3070" s="8" t="s">
        <v>10</v>
      </c>
      <c r="D3070" s="8" t="s">
        <v>33</v>
      </c>
      <c r="E3070" s="8" t="s">
        <v>40</v>
      </c>
      <c r="F3070" s="15">
        <v>898.83151917000032</v>
      </c>
      <c r="G3070" s="15">
        <v>969.32427752000035</v>
      </c>
      <c r="H3070" s="55">
        <v>3.2925093823637406</v>
      </c>
      <c r="J3070" s="46" t="e">
        <f>+IF(A3099=#REF!,"si","no")</f>
        <v>#REF!</v>
      </c>
    </row>
    <row r="3071" spans="1:10" ht="14.5" customHeight="1" x14ac:dyDescent="0.2">
      <c r="A3071" s="8" t="s">
        <v>21</v>
      </c>
      <c r="B3071" s="8">
        <v>2011</v>
      </c>
      <c r="C3071" s="8" t="s">
        <v>10</v>
      </c>
      <c r="D3071" s="8" t="s">
        <v>33</v>
      </c>
      <c r="E3071" s="8" t="s">
        <v>34</v>
      </c>
      <c r="F3071" s="15">
        <v>64.846076560000014</v>
      </c>
      <c r="G3071" s="15">
        <v>64.846076560000014</v>
      </c>
      <c r="H3071" s="55">
        <v>0.18695049966228672</v>
      </c>
      <c r="J3071" s="46" t="e">
        <f>+IF(A3100=#REF!,"si","no")</f>
        <v>#REF!</v>
      </c>
    </row>
    <row r="3072" spans="1:10" ht="14.5" customHeight="1" x14ac:dyDescent="0.2">
      <c r="A3072" s="8" t="s">
        <v>21</v>
      </c>
      <c r="B3072" s="8">
        <v>2011</v>
      </c>
      <c r="C3072" s="8" t="s">
        <v>10</v>
      </c>
      <c r="D3072" s="8" t="s">
        <v>33</v>
      </c>
      <c r="E3072" s="8" t="s">
        <v>35</v>
      </c>
      <c r="F3072" s="15">
        <v>484.59644565999997</v>
      </c>
      <c r="G3072" s="15">
        <v>484.59644565999997</v>
      </c>
      <c r="H3072" s="55">
        <v>1.3970860298214032</v>
      </c>
      <c r="J3072" s="46" t="e">
        <f>+IF(A3101=#REF!,"si","no")</f>
        <v>#REF!</v>
      </c>
    </row>
    <row r="3073" spans="1:10" ht="14.5" customHeight="1" x14ac:dyDescent="0.2">
      <c r="A3073" s="8" t="s">
        <v>21</v>
      </c>
      <c r="B3073" s="8">
        <v>2011</v>
      </c>
      <c r="C3073" s="8" t="s">
        <v>10</v>
      </c>
      <c r="D3073" s="8" t="s">
        <v>33</v>
      </c>
      <c r="E3073" s="8" t="s">
        <v>36</v>
      </c>
      <c r="F3073" s="15">
        <v>0</v>
      </c>
      <c r="G3073" s="15">
        <v>0</v>
      </c>
      <c r="H3073" s="55">
        <v>0</v>
      </c>
      <c r="J3073" s="46" t="e">
        <f>+IF(A3102=#REF!,"si","no")</f>
        <v>#REF!</v>
      </c>
    </row>
    <row r="3074" spans="1:10" ht="14.5" customHeight="1" x14ac:dyDescent="0.2">
      <c r="A3074" s="8" t="s">
        <v>21</v>
      </c>
      <c r="B3074" s="8">
        <v>2011</v>
      </c>
      <c r="C3074" s="8" t="s">
        <v>10</v>
      </c>
      <c r="D3074" s="8" t="s">
        <v>33</v>
      </c>
      <c r="E3074" s="8" t="s">
        <v>42</v>
      </c>
      <c r="F3074" s="15">
        <v>851</v>
      </c>
      <c r="G3074" s="15">
        <v>851</v>
      </c>
      <c r="H3074" s="55">
        <v>2.4534233010288693</v>
      </c>
      <c r="J3074" s="46"/>
    </row>
    <row r="3075" spans="1:10" ht="14.5" customHeight="1" x14ac:dyDescent="0.2">
      <c r="A3075" s="8" t="s">
        <v>21</v>
      </c>
      <c r="B3075" s="8">
        <v>2011</v>
      </c>
      <c r="C3075" s="8" t="s">
        <v>10</v>
      </c>
      <c r="D3075" s="8" t="s">
        <v>33</v>
      </c>
      <c r="E3075" s="8" t="s">
        <v>40</v>
      </c>
      <c r="F3075" s="15">
        <v>1400.44252222</v>
      </c>
      <c r="G3075" s="15">
        <v>1476.8143669600001</v>
      </c>
      <c r="H3075" s="55">
        <v>4.2576389884769252</v>
      </c>
      <c r="J3075" s="46"/>
    </row>
    <row r="3076" spans="1:10" ht="14.5" customHeight="1" x14ac:dyDescent="0.2">
      <c r="A3076" s="8" t="s">
        <v>21</v>
      </c>
      <c r="B3076" s="8">
        <v>2012</v>
      </c>
      <c r="C3076" s="8" t="s">
        <v>10</v>
      </c>
      <c r="D3076" s="8" t="s">
        <v>33</v>
      </c>
      <c r="E3076" s="8" t="s">
        <v>34</v>
      </c>
      <c r="F3076" s="15">
        <v>60.343969340000001</v>
      </c>
      <c r="G3076" s="15">
        <v>60.343969340000001</v>
      </c>
      <c r="H3076" s="55">
        <v>0.14925639842772165</v>
      </c>
      <c r="J3076" s="46"/>
    </row>
    <row r="3077" spans="1:10" ht="14.5" customHeight="1" x14ac:dyDescent="0.2">
      <c r="A3077" s="8" t="s">
        <v>21</v>
      </c>
      <c r="B3077" s="8">
        <v>2012</v>
      </c>
      <c r="C3077" s="8" t="s">
        <v>10</v>
      </c>
      <c r="D3077" s="8" t="s">
        <v>33</v>
      </c>
      <c r="E3077" s="8" t="s">
        <v>35</v>
      </c>
      <c r="F3077" s="15">
        <v>779.82027082000002</v>
      </c>
      <c r="G3077" s="15">
        <v>779.82027082000002</v>
      </c>
      <c r="H3077" s="55">
        <v>1.928828453224912</v>
      </c>
      <c r="J3077" s="46"/>
    </row>
    <row r="3078" spans="1:10" ht="14.5" customHeight="1" x14ac:dyDescent="0.2">
      <c r="A3078" s="8" t="s">
        <v>21</v>
      </c>
      <c r="B3078" s="8">
        <v>2012</v>
      </c>
      <c r="C3078" s="8" t="s">
        <v>10</v>
      </c>
      <c r="D3078" s="8" t="s">
        <v>33</v>
      </c>
      <c r="E3078" s="8" t="s">
        <v>36</v>
      </c>
      <c r="F3078" s="15">
        <v>0</v>
      </c>
      <c r="G3078" s="15">
        <v>0</v>
      </c>
      <c r="H3078" s="55">
        <v>0</v>
      </c>
      <c r="J3078" s="46"/>
    </row>
    <row r="3079" spans="1:10" ht="14.5" customHeight="1" x14ac:dyDescent="0.2">
      <c r="A3079" s="8" t="s">
        <v>21</v>
      </c>
      <c r="B3079" s="8">
        <v>2012</v>
      </c>
      <c r="C3079" s="8" t="s">
        <v>10</v>
      </c>
      <c r="D3079" s="8" t="s">
        <v>33</v>
      </c>
      <c r="E3079" s="8" t="s">
        <v>42</v>
      </c>
      <c r="F3079" s="15">
        <v>1171</v>
      </c>
      <c r="G3079" s="15">
        <v>1171</v>
      </c>
      <c r="H3079" s="55">
        <v>2.8963829272498112</v>
      </c>
      <c r="J3079" s="46"/>
    </row>
    <row r="3080" spans="1:10" ht="14.5" customHeight="1" x14ac:dyDescent="0.2">
      <c r="A3080" s="8" t="s">
        <v>21</v>
      </c>
      <c r="B3080" s="8">
        <v>2012</v>
      </c>
      <c r="C3080" s="8" t="s">
        <v>10</v>
      </c>
      <c r="D3080" s="8" t="s">
        <v>33</v>
      </c>
      <c r="E3080" s="8" t="s">
        <v>40</v>
      </c>
      <c r="F3080" s="15">
        <v>2011.1642401600002</v>
      </c>
      <c r="G3080" s="15">
        <v>2072.5682334500002</v>
      </c>
      <c r="H3080" s="55">
        <v>5.1263460691074991</v>
      </c>
      <c r="J3080" s="46"/>
    </row>
    <row r="3081" spans="1:10" ht="14.5" customHeight="1" x14ac:dyDescent="0.2">
      <c r="A3081" s="8" t="s">
        <v>21</v>
      </c>
      <c r="B3081" s="8">
        <v>2013</v>
      </c>
      <c r="C3081" s="8" t="s">
        <v>10</v>
      </c>
      <c r="D3081" s="8" t="s">
        <v>33</v>
      </c>
      <c r="E3081" s="8" t="s">
        <v>34</v>
      </c>
      <c r="F3081" s="15">
        <v>52.234356390000002</v>
      </c>
      <c r="G3081" s="15">
        <v>52.234356390000002</v>
      </c>
      <c r="H3081" s="55">
        <v>0.11454905229145884</v>
      </c>
      <c r="J3081" s="46"/>
    </row>
    <row r="3082" spans="1:10" ht="14.5" customHeight="1" x14ac:dyDescent="0.2">
      <c r="A3082" s="8" t="s">
        <v>21</v>
      </c>
      <c r="B3082" s="8">
        <v>2013</v>
      </c>
      <c r="C3082" s="8" t="s">
        <v>10</v>
      </c>
      <c r="D3082" s="8" t="s">
        <v>33</v>
      </c>
      <c r="E3082" s="8" t="s">
        <v>35</v>
      </c>
      <c r="F3082" s="15">
        <v>914.82734227999993</v>
      </c>
      <c r="G3082" s="15">
        <v>914.82734227999993</v>
      </c>
      <c r="H3082" s="55">
        <v>2.0062007519738487</v>
      </c>
      <c r="J3082" s="46"/>
    </row>
    <row r="3083" spans="1:10" ht="14.5" customHeight="1" x14ac:dyDescent="0.2">
      <c r="A3083" s="8" t="s">
        <v>21</v>
      </c>
      <c r="B3083" s="8">
        <v>2013</v>
      </c>
      <c r="C3083" s="8" t="s">
        <v>10</v>
      </c>
      <c r="D3083" s="8" t="s">
        <v>33</v>
      </c>
      <c r="E3083" s="8" t="s">
        <v>36</v>
      </c>
      <c r="F3083" s="15">
        <v>0</v>
      </c>
      <c r="G3083" s="15">
        <v>0</v>
      </c>
      <c r="H3083" s="55">
        <v>0</v>
      </c>
      <c r="J3083" s="46"/>
    </row>
    <row r="3084" spans="1:10" ht="14.5" customHeight="1" x14ac:dyDescent="0.2">
      <c r="A3084" s="8" t="s">
        <v>21</v>
      </c>
      <c r="B3084" s="8">
        <v>2013</v>
      </c>
      <c r="C3084" s="8" t="s">
        <v>10</v>
      </c>
      <c r="D3084" s="8" t="s">
        <v>33</v>
      </c>
      <c r="E3084" s="8" t="s">
        <v>42</v>
      </c>
      <c r="F3084" s="15">
        <v>1339</v>
      </c>
      <c r="G3084" s="15">
        <v>1339</v>
      </c>
      <c r="H3084" s="55">
        <v>2.9364041527202089</v>
      </c>
      <c r="J3084" s="46" t="e">
        <f>+IF(A3113=#REF!,"si","no")</f>
        <v>#REF!</v>
      </c>
    </row>
    <row r="3085" spans="1:10" ht="14.5" customHeight="1" x14ac:dyDescent="0.2">
      <c r="A3085" s="8" t="s">
        <v>21</v>
      </c>
      <c r="B3085" s="8">
        <v>2013</v>
      </c>
      <c r="C3085" s="8" t="s">
        <v>10</v>
      </c>
      <c r="D3085" s="8" t="s">
        <v>33</v>
      </c>
      <c r="E3085" s="8" t="s">
        <v>40</v>
      </c>
      <c r="F3085" s="15">
        <v>2306.0616986700002</v>
      </c>
      <c r="G3085" s="15">
        <v>2501.6768259400001</v>
      </c>
      <c r="H3085" s="55">
        <v>5.4861345933189902</v>
      </c>
      <c r="J3085" s="46" t="e">
        <f>+IF(A3114=#REF!,"si","no")</f>
        <v>#REF!</v>
      </c>
    </row>
    <row r="3086" spans="1:10" ht="14.5" customHeight="1" x14ac:dyDescent="0.2">
      <c r="A3086" s="8" t="s">
        <v>21</v>
      </c>
      <c r="B3086" s="8">
        <v>2014</v>
      </c>
      <c r="C3086" s="8" t="s">
        <v>10</v>
      </c>
      <c r="D3086" s="8" t="s">
        <v>33</v>
      </c>
      <c r="E3086" s="8" t="s">
        <v>34</v>
      </c>
      <c r="F3086" s="15">
        <v>25.864190180000001</v>
      </c>
      <c r="G3086" s="15">
        <v>25.864190180000001</v>
      </c>
      <c r="H3086" s="55">
        <v>5.1809760022457671E-2</v>
      </c>
      <c r="J3086" s="46" t="e">
        <f>+IF(A3115=#REF!,"si","no")</f>
        <v>#REF!</v>
      </c>
    </row>
    <row r="3087" spans="1:10" ht="14.5" customHeight="1" x14ac:dyDescent="0.2">
      <c r="A3087" s="8" t="s">
        <v>21</v>
      </c>
      <c r="B3087" s="8">
        <v>2014</v>
      </c>
      <c r="C3087" s="8" t="s">
        <v>10</v>
      </c>
      <c r="D3087" s="8" t="s">
        <v>33</v>
      </c>
      <c r="E3087" s="8" t="s">
        <v>35</v>
      </c>
      <c r="F3087" s="15">
        <v>921.66232523999997</v>
      </c>
      <c r="G3087" s="15">
        <v>921.66232523999997</v>
      </c>
      <c r="H3087" s="55">
        <v>1.8462245892913833</v>
      </c>
      <c r="J3087" s="46" t="e">
        <f>+IF(A3116=#REF!,"si","no")</f>
        <v>#REF!</v>
      </c>
    </row>
    <row r="3088" spans="1:10" ht="14.5" customHeight="1" x14ac:dyDescent="0.2">
      <c r="A3088" s="8" t="s">
        <v>21</v>
      </c>
      <c r="B3088" s="8">
        <v>2014</v>
      </c>
      <c r="C3088" s="8" t="s">
        <v>10</v>
      </c>
      <c r="D3088" s="8" t="s">
        <v>33</v>
      </c>
      <c r="E3088" s="8" t="s">
        <v>36</v>
      </c>
      <c r="F3088" s="15">
        <v>0</v>
      </c>
      <c r="G3088" s="15">
        <v>0</v>
      </c>
      <c r="H3088" s="55">
        <v>0</v>
      </c>
      <c r="J3088" s="46" t="e">
        <f>+IF(A3117=#REF!,"si","no")</f>
        <v>#REF!</v>
      </c>
    </row>
    <row r="3089" spans="1:13" ht="14.5" customHeight="1" x14ac:dyDescent="0.2">
      <c r="A3089" s="8" t="s">
        <v>21</v>
      </c>
      <c r="B3089" s="8">
        <v>2014</v>
      </c>
      <c r="C3089" s="8" t="s">
        <v>10</v>
      </c>
      <c r="D3089" s="8" t="s">
        <v>33</v>
      </c>
      <c r="E3089" s="8" t="s">
        <v>42</v>
      </c>
      <c r="F3089" s="15">
        <v>958</v>
      </c>
      <c r="G3089" s="15">
        <v>958</v>
      </c>
      <c r="H3089" s="55">
        <v>1.9190142724783525</v>
      </c>
      <c r="J3089" s="46" t="e">
        <f>+IF(A3118=#REF!,"si","no")</f>
        <v>#REF!</v>
      </c>
    </row>
    <row r="3090" spans="1:13" ht="14.5" customHeight="1" x14ac:dyDescent="0.2">
      <c r="A3090" s="8" t="s">
        <v>21</v>
      </c>
      <c r="B3090" s="8">
        <v>2014</v>
      </c>
      <c r="C3090" s="8" t="s">
        <v>10</v>
      </c>
      <c r="D3090" s="8" t="s">
        <v>33</v>
      </c>
      <c r="E3090" s="8" t="s">
        <v>40</v>
      </c>
      <c r="F3090" s="15">
        <v>1905.5265154200001</v>
      </c>
      <c r="G3090" s="15">
        <v>2270.67485167</v>
      </c>
      <c r="H3090" s="55">
        <v>4.5484942051277626</v>
      </c>
      <c r="J3090" s="46" t="e">
        <f>+IF(A3119=#REF!,"si","no")</f>
        <v>#REF!</v>
      </c>
    </row>
    <row r="3091" spans="1:13" ht="14.5" customHeight="1" x14ac:dyDescent="0.2">
      <c r="A3091" s="8" t="s">
        <v>21</v>
      </c>
      <c r="B3091" s="8">
        <v>2015</v>
      </c>
      <c r="C3091" s="8" t="s">
        <v>10</v>
      </c>
      <c r="D3091" s="8" t="s">
        <v>33</v>
      </c>
      <c r="E3091" s="8" t="s">
        <v>34</v>
      </c>
      <c r="F3091" s="15">
        <v>7.2240695600000011</v>
      </c>
      <c r="G3091" s="15">
        <v>7.2240695600000011</v>
      </c>
      <c r="H3091" s="55">
        <v>1.3355222499857652E-2</v>
      </c>
      <c r="J3091" s="46" t="e">
        <f>+IF(A3120=#REF!,"si","no")</f>
        <v>#REF!</v>
      </c>
    </row>
    <row r="3092" spans="1:13" ht="14.5" customHeight="1" x14ac:dyDescent="0.2">
      <c r="A3092" s="8" t="s">
        <v>21</v>
      </c>
      <c r="B3092" s="8">
        <v>2015</v>
      </c>
      <c r="C3092" s="8" t="s">
        <v>10</v>
      </c>
      <c r="D3092" s="8" t="s">
        <v>33</v>
      </c>
      <c r="E3092" s="8" t="s">
        <v>35</v>
      </c>
      <c r="F3092" s="15">
        <v>1255.7924134</v>
      </c>
      <c r="G3092" s="15">
        <v>1255.7924134</v>
      </c>
      <c r="H3092" s="55">
        <v>2.3215982287122685</v>
      </c>
      <c r="J3092" s="46" t="e">
        <f>+IF(A3121=#REF!,"si","no")</f>
        <v>#REF!</v>
      </c>
    </row>
    <row r="3093" spans="1:13" ht="14.5" customHeight="1" x14ac:dyDescent="0.2">
      <c r="A3093" s="8" t="s">
        <v>21</v>
      </c>
      <c r="B3093" s="8">
        <v>2015</v>
      </c>
      <c r="C3093" s="8" t="s">
        <v>10</v>
      </c>
      <c r="D3093" s="8" t="s">
        <v>33</v>
      </c>
      <c r="E3093" s="8" t="s">
        <v>36</v>
      </c>
      <c r="F3093" s="53">
        <v>0</v>
      </c>
      <c r="G3093" s="15">
        <v>0</v>
      </c>
      <c r="H3093" s="55">
        <v>0</v>
      </c>
      <c r="J3093" s="46" t="e">
        <f>+IF(A3122=#REF!,"si","no")</f>
        <v>#REF!</v>
      </c>
    </row>
    <row r="3094" spans="1:13" ht="14.5" customHeight="1" x14ac:dyDescent="0.2">
      <c r="A3094" s="8" t="s">
        <v>21</v>
      </c>
      <c r="B3094" s="8">
        <v>2015</v>
      </c>
      <c r="C3094" s="8" t="s">
        <v>10</v>
      </c>
      <c r="D3094" s="8" t="s">
        <v>33</v>
      </c>
      <c r="E3094" s="8" t="s">
        <v>42</v>
      </c>
      <c r="F3094" s="15">
        <v>1180</v>
      </c>
      <c r="G3094" s="15">
        <v>1180</v>
      </c>
      <c r="H3094" s="55">
        <v>2.1814799011752628</v>
      </c>
      <c r="J3094" s="46" t="e">
        <f>+IF(A3123=#REF!,"si","no")</f>
        <v>#REF!</v>
      </c>
    </row>
    <row r="3095" spans="1:13" ht="14.5" customHeight="1" x14ac:dyDescent="0.2">
      <c r="A3095" s="8" t="s">
        <v>21</v>
      </c>
      <c r="B3095" s="8">
        <v>2015</v>
      </c>
      <c r="C3095" s="8" t="s">
        <v>10</v>
      </c>
      <c r="D3095" s="8" t="s">
        <v>33</v>
      </c>
      <c r="E3095" s="8" t="s">
        <v>40</v>
      </c>
      <c r="F3095" s="15">
        <v>2443.0164829599998</v>
      </c>
      <c r="G3095" s="15">
        <v>2598.7009321999999</v>
      </c>
      <c r="H3095" s="55">
        <v>4.8042490277624745</v>
      </c>
      <c r="J3095" s="46" t="e">
        <f>+IF(A3124=#REF!,"si","no")</f>
        <v>#REF!</v>
      </c>
    </row>
    <row r="3096" spans="1:13" ht="14.5" customHeight="1" x14ac:dyDescent="0.2">
      <c r="A3096" s="8" t="s">
        <v>21</v>
      </c>
      <c r="B3096" s="8">
        <v>2016</v>
      </c>
      <c r="C3096" s="8" t="s">
        <v>10</v>
      </c>
      <c r="D3096" s="8" t="s">
        <v>33</v>
      </c>
      <c r="E3096" s="8" t="s">
        <v>34</v>
      </c>
      <c r="F3096" s="53">
        <v>5.4513540500000008</v>
      </c>
      <c r="G3096" s="15">
        <v>5.4513540500000008</v>
      </c>
      <c r="H3096" s="55">
        <v>9.4138679770647427E-3</v>
      </c>
      <c r="J3096" s="46"/>
    </row>
    <row r="3097" spans="1:13" ht="14.5" customHeight="1" x14ac:dyDescent="0.2">
      <c r="A3097" s="8" t="s">
        <v>21</v>
      </c>
      <c r="B3097" s="8">
        <v>2016</v>
      </c>
      <c r="C3097" s="8" t="s">
        <v>10</v>
      </c>
      <c r="D3097" s="8" t="s">
        <v>33</v>
      </c>
      <c r="E3097" s="8" t="s">
        <v>35</v>
      </c>
      <c r="F3097" s="15">
        <v>1230.0020568400003</v>
      </c>
      <c r="G3097" s="15">
        <v>1230.0020568400003</v>
      </c>
      <c r="H3097" s="55">
        <v>2.1240735546446197</v>
      </c>
      <c r="J3097" s="46"/>
    </row>
    <row r="3098" spans="1:13" ht="14.5" customHeight="1" x14ac:dyDescent="0.2">
      <c r="A3098" s="8" t="s">
        <v>21</v>
      </c>
      <c r="B3098" s="8">
        <v>2016</v>
      </c>
      <c r="C3098" s="8" t="s">
        <v>10</v>
      </c>
      <c r="D3098" s="8" t="s">
        <v>33</v>
      </c>
      <c r="E3098" s="8" t="s">
        <v>36</v>
      </c>
      <c r="F3098" s="15">
        <v>0</v>
      </c>
      <c r="G3098" s="15">
        <v>0</v>
      </c>
      <c r="H3098" s="55">
        <v>0</v>
      </c>
      <c r="J3098" s="46" t="e">
        <f>+IF(A3127=#REF!,"si","no")</f>
        <v>#REF!</v>
      </c>
      <c r="K3098" s="46" t="e">
        <f>+IF(F3127=#REF!,"si","no")</f>
        <v>#REF!</v>
      </c>
      <c r="L3098" s="46" t="e">
        <f>+IF(G3127=#REF!,"si","no")</f>
        <v>#REF!</v>
      </c>
      <c r="M3098" s="46" t="e">
        <f>+IF(H3127=#REF!,"si","no")</f>
        <v>#REF!</v>
      </c>
    </row>
    <row r="3099" spans="1:13" ht="14.5" customHeight="1" x14ac:dyDescent="0.2">
      <c r="A3099" s="8" t="s">
        <v>21</v>
      </c>
      <c r="B3099" s="8">
        <v>2016</v>
      </c>
      <c r="C3099" s="8" t="s">
        <v>10</v>
      </c>
      <c r="D3099" s="8" t="s">
        <v>33</v>
      </c>
      <c r="E3099" s="8" t="s">
        <v>42</v>
      </c>
      <c r="F3099" s="15">
        <v>680</v>
      </c>
      <c r="G3099" s="15">
        <v>680</v>
      </c>
      <c r="H3099" s="55">
        <v>1.1742826031275704</v>
      </c>
      <c r="J3099" s="46" t="e">
        <f>+IF(A3128=#REF!,"si","no")</f>
        <v>#REF!</v>
      </c>
      <c r="K3099" s="46" t="e">
        <f>+IF(F3128=#REF!,"si","no")</f>
        <v>#REF!</v>
      </c>
      <c r="L3099" s="46" t="e">
        <f>+IF(G3128=#REF!,"si","no")</f>
        <v>#REF!</v>
      </c>
      <c r="M3099" s="46" t="e">
        <f>+IF(H3128=#REF!,"si","no")</f>
        <v>#REF!</v>
      </c>
    </row>
    <row r="3100" spans="1:13" ht="14.5" customHeight="1" x14ac:dyDescent="0.2">
      <c r="A3100" s="8" t="s">
        <v>21</v>
      </c>
      <c r="B3100" s="8">
        <v>2016</v>
      </c>
      <c r="C3100" s="8" t="s">
        <v>10</v>
      </c>
      <c r="D3100" s="8" t="s">
        <v>33</v>
      </c>
      <c r="E3100" s="8" t="s">
        <v>40</v>
      </c>
      <c r="F3100" s="15">
        <v>1915.4534108900002</v>
      </c>
      <c r="G3100" s="15">
        <v>2068.3245020600002</v>
      </c>
      <c r="H3100" s="55">
        <v>3.5717610005758127</v>
      </c>
      <c r="J3100" s="46" t="e">
        <f>+IF(A3129=#REF!,"si","no")</f>
        <v>#REF!</v>
      </c>
      <c r="K3100" s="46" t="e">
        <f>+IF(F3129=#REF!,"si","no")</f>
        <v>#REF!</v>
      </c>
      <c r="L3100" s="46" t="e">
        <f>+IF(G3129=#REF!,"si","no")</f>
        <v>#REF!</v>
      </c>
      <c r="M3100" s="46" t="e">
        <f>+IF(H3129=#REF!,"si","no")</f>
        <v>#REF!</v>
      </c>
    </row>
    <row r="3101" spans="1:13" ht="14.5" customHeight="1" x14ac:dyDescent="0.2">
      <c r="A3101" s="8" t="s">
        <v>21</v>
      </c>
      <c r="B3101" s="8">
        <v>2017</v>
      </c>
      <c r="C3101" s="8" t="s">
        <v>10</v>
      </c>
      <c r="D3101" s="8" t="s">
        <v>33</v>
      </c>
      <c r="E3101" s="8" t="s">
        <v>34</v>
      </c>
      <c r="F3101" s="15">
        <v>9.8822940799999994</v>
      </c>
      <c r="G3101" s="15">
        <v>9.8822940799999994</v>
      </c>
      <c r="H3101" s="55">
        <v>1.5883068606257041E-2</v>
      </c>
      <c r="J3101" s="46" t="e">
        <f>+IF(A3130=#REF!,"si","no")</f>
        <v>#REF!</v>
      </c>
      <c r="K3101" s="46" t="e">
        <f>+IF(F3130=#REF!,"si","no")</f>
        <v>#REF!</v>
      </c>
      <c r="L3101" s="46" t="e">
        <f>+IF(G3130=#REF!,"si","no")</f>
        <v>#REF!</v>
      </c>
      <c r="M3101" s="46" t="e">
        <f>+IF(H3130=#REF!,"si","no")</f>
        <v>#REF!</v>
      </c>
    </row>
    <row r="3102" spans="1:13" ht="14.5" customHeight="1" x14ac:dyDescent="0.2">
      <c r="A3102" s="8" t="s">
        <v>21</v>
      </c>
      <c r="B3102" s="8">
        <v>2017</v>
      </c>
      <c r="C3102" s="8" t="s">
        <v>10</v>
      </c>
      <c r="D3102" s="8" t="s">
        <v>33</v>
      </c>
      <c r="E3102" s="8" t="s">
        <v>35</v>
      </c>
      <c r="F3102" s="15">
        <v>1176.5365860399997</v>
      </c>
      <c r="G3102" s="15">
        <v>1176.5365860399997</v>
      </c>
      <c r="H3102" s="55">
        <v>1.8909588363357788</v>
      </c>
      <c r="J3102" s="46" t="e">
        <f>+IF(A3131=#REF!,"si","no")</f>
        <v>#REF!</v>
      </c>
      <c r="K3102" s="46" t="e">
        <f>+IF(F3131=#REF!,"si","no")</f>
        <v>#REF!</v>
      </c>
      <c r="L3102" s="46" t="e">
        <f>+IF(G3131=#REF!,"si","no")</f>
        <v>#REF!</v>
      </c>
      <c r="M3102" s="46" t="e">
        <f>+IF(H3131=#REF!,"si","no")</f>
        <v>#REF!</v>
      </c>
    </row>
    <row r="3103" spans="1:13" ht="14.5" customHeight="1" x14ac:dyDescent="0.2">
      <c r="A3103" s="8" t="s">
        <v>21</v>
      </c>
      <c r="B3103" s="8">
        <v>2017</v>
      </c>
      <c r="C3103" s="8" t="s">
        <v>10</v>
      </c>
      <c r="D3103" s="8" t="s">
        <v>33</v>
      </c>
      <c r="E3103" s="8" t="s">
        <v>36</v>
      </c>
      <c r="F3103" s="15">
        <v>0</v>
      </c>
      <c r="G3103" s="15">
        <v>0</v>
      </c>
      <c r="H3103" s="55">
        <v>0</v>
      </c>
      <c r="J3103" s="46" t="e">
        <f>+IF(A3132=#REF!,"si","no")</f>
        <v>#REF!</v>
      </c>
      <c r="K3103" s="46" t="e">
        <f>+IF(F3132=#REF!,"si","no")</f>
        <v>#REF!</v>
      </c>
      <c r="L3103" s="46" t="e">
        <f>+IF(G3132=#REF!,"si","no")</f>
        <v>#REF!</v>
      </c>
      <c r="M3103" s="46" t="e">
        <f>+IF(H3132=#REF!,"si","no")</f>
        <v>#REF!</v>
      </c>
    </row>
    <row r="3104" spans="1:13" ht="14.5" customHeight="1" x14ac:dyDescent="0.2">
      <c r="A3104" s="8" t="s">
        <v>21</v>
      </c>
      <c r="B3104" s="8">
        <v>2017</v>
      </c>
      <c r="C3104" s="8" t="s">
        <v>10</v>
      </c>
      <c r="D3104" s="8" t="s">
        <v>33</v>
      </c>
      <c r="E3104" s="8" t="s">
        <v>42</v>
      </c>
      <c r="F3104" s="15">
        <v>266</v>
      </c>
      <c r="G3104" s="15">
        <v>266</v>
      </c>
      <c r="H3104" s="55">
        <v>0.42752180971975012</v>
      </c>
      <c r="J3104" s="46" t="e">
        <f>+IF(A3133=#REF!,"si","no")</f>
        <v>#REF!</v>
      </c>
      <c r="K3104" s="46" t="e">
        <f>+IF(F3133=#REF!,"si","no")</f>
        <v>#REF!</v>
      </c>
      <c r="L3104" s="46" t="e">
        <f>+IF(G3133=#REF!,"si","no")</f>
        <v>#REF!</v>
      </c>
      <c r="M3104" s="46" t="e">
        <f>+IF(H3133=#REF!,"si","no")</f>
        <v>#REF!</v>
      </c>
    </row>
    <row r="3105" spans="1:13" ht="14.5" customHeight="1" x14ac:dyDescent="0.2">
      <c r="A3105" s="8" t="s">
        <v>21</v>
      </c>
      <c r="B3105" s="8">
        <v>2017</v>
      </c>
      <c r="C3105" s="8" t="s">
        <v>10</v>
      </c>
      <c r="D3105" s="8" t="s">
        <v>33</v>
      </c>
      <c r="E3105" s="8" t="s">
        <v>40</v>
      </c>
      <c r="F3105" s="15">
        <v>1452.4188801199996</v>
      </c>
      <c r="G3105" s="15">
        <v>1706.1156727199998</v>
      </c>
      <c r="H3105" s="55">
        <v>2.7421115037311399</v>
      </c>
      <c r="J3105" s="46" t="e">
        <f>+IF(A3134=#REF!,"si","no")</f>
        <v>#REF!</v>
      </c>
      <c r="K3105" s="46" t="e">
        <f>+IF(F3134=#REF!,"si","no")</f>
        <v>#REF!</v>
      </c>
      <c r="L3105" s="46" t="e">
        <f>+IF(G3134=#REF!,"si","no")</f>
        <v>#REF!</v>
      </c>
      <c r="M3105" s="46" t="e">
        <f>+IF(H3134=#REF!,"si","no")</f>
        <v>#REF!</v>
      </c>
    </row>
    <row r="3106" spans="1:13" ht="14.5" customHeight="1" x14ac:dyDescent="0.2">
      <c r="A3106" s="8" t="s">
        <v>21</v>
      </c>
      <c r="B3106" s="8">
        <v>2018</v>
      </c>
      <c r="C3106" s="8" t="s">
        <v>10</v>
      </c>
      <c r="D3106" s="8" t="s">
        <v>33</v>
      </c>
      <c r="E3106" s="8" t="s">
        <v>34</v>
      </c>
      <c r="F3106" s="15">
        <v>67.6413802</v>
      </c>
      <c r="G3106" s="15">
        <v>67.6413802</v>
      </c>
      <c r="H3106" s="55">
        <v>0.1004826590179934</v>
      </c>
      <c r="J3106" s="46" t="e">
        <f>+IF(A3135=#REF!,"si","no")</f>
        <v>#REF!</v>
      </c>
      <c r="K3106" s="46" t="e">
        <f>+IF(F3135=#REF!,"si","no")</f>
        <v>#REF!</v>
      </c>
      <c r="L3106" s="46" t="e">
        <f>+IF(G3135=#REF!,"si","no")</f>
        <v>#REF!</v>
      </c>
      <c r="M3106" s="46" t="e">
        <f>+IF(H3135=#REF!,"si","no")</f>
        <v>#REF!</v>
      </c>
    </row>
    <row r="3107" spans="1:13" ht="14.5" customHeight="1" x14ac:dyDescent="0.2">
      <c r="A3107" s="8" t="s">
        <v>21</v>
      </c>
      <c r="B3107" s="8">
        <v>2018</v>
      </c>
      <c r="C3107" s="8" t="s">
        <v>10</v>
      </c>
      <c r="D3107" s="8" t="s">
        <v>33</v>
      </c>
      <c r="E3107" s="8" t="s">
        <v>35</v>
      </c>
      <c r="F3107" s="15">
        <v>952.33072938000032</v>
      </c>
      <c r="G3107" s="15">
        <v>952.33072938000032</v>
      </c>
      <c r="H3107" s="55">
        <v>1.4147068505950964</v>
      </c>
      <c r="J3107" s="46" t="e">
        <f>+IF(A3136=#REF!,"si","no")</f>
        <v>#REF!</v>
      </c>
      <c r="K3107" s="46" t="e">
        <f>+IF(F3136=#REF!,"si","no")</f>
        <v>#REF!</v>
      </c>
      <c r="L3107" s="46" t="e">
        <f>+IF(G3136=#REF!,"si","no")</f>
        <v>#REF!</v>
      </c>
      <c r="M3107" s="46" t="e">
        <f>+IF(H3136=#REF!,"si","no")</f>
        <v>#REF!</v>
      </c>
    </row>
    <row r="3108" spans="1:13" ht="14.5" customHeight="1" x14ac:dyDescent="0.2">
      <c r="A3108" s="8" t="s">
        <v>21</v>
      </c>
      <c r="B3108" s="8">
        <v>2018</v>
      </c>
      <c r="C3108" s="8" t="s">
        <v>10</v>
      </c>
      <c r="D3108" s="8" t="s">
        <v>33</v>
      </c>
      <c r="E3108" s="8" t="s">
        <v>36</v>
      </c>
      <c r="F3108" s="15">
        <v>0</v>
      </c>
      <c r="G3108" s="15">
        <v>0</v>
      </c>
      <c r="H3108" s="55">
        <v>0</v>
      </c>
      <c r="J3108" s="46" t="e">
        <f>+IF(A3137=#REF!,"si","no")</f>
        <v>#REF!</v>
      </c>
      <c r="K3108" s="46" t="e">
        <f>+IF(F3137=#REF!,"si","no")</f>
        <v>#REF!</v>
      </c>
      <c r="L3108" s="46" t="e">
        <f>+IF(G3137=#REF!,"si","no")</f>
        <v>#REF!</v>
      </c>
      <c r="M3108" s="46" t="e">
        <f>+IF(H3137=#REF!,"si","no")</f>
        <v>#REF!</v>
      </c>
    </row>
    <row r="3109" spans="1:13" ht="14.5" customHeight="1" x14ac:dyDescent="0.2">
      <c r="A3109" s="8" t="s">
        <v>21</v>
      </c>
      <c r="B3109" s="8">
        <v>2018</v>
      </c>
      <c r="C3109" s="8" t="s">
        <v>10</v>
      </c>
      <c r="D3109" s="8" t="s">
        <v>33</v>
      </c>
      <c r="E3109" s="8" t="s">
        <v>42</v>
      </c>
      <c r="F3109" s="15">
        <v>172</v>
      </c>
      <c r="G3109" s="15">
        <v>172</v>
      </c>
      <c r="H3109" s="55">
        <v>0.2555095312956796</v>
      </c>
      <c r="J3109" s="46" t="e">
        <f>+IF(A3138=#REF!,"si","no")</f>
        <v>#REF!</v>
      </c>
      <c r="K3109" s="46" t="e">
        <f>+IF(F3138=#REF!,"si","no")</f>
        <v>#REF!</v>
      </c>
      <c r="L3109" s="46" t="e">
        <f>+IF(G3138=#REF!,"si","no")</f>
        <v>#REF!</v>
      </c>
      <c r="M3109" s="46" t="e">
        <f>+IF(H3138=#REF!,"si","no")</f>
        <v>#REF!</v>
      </c>
    </row>
    <row r="3110" spans="1:13" ht="14.5" customHeight="1" x14ac:dyDescent="0.2">
      <c r="A3110" s="8" t="s">
        <v>21</v>
      </c>
      <c r="B3110" s="8">
        <v>2018</v>
      </c>
      <c r="C3110" s="8" t="s">
        <v>10</v>
      </c>
      <c r="D3110" s="8" t="s">
        <v>33</v>
      </c>
      <c r="E3110" s="8" t="s">
        <v>40</v>
      </c>
      <c r="F3110" s="15">
        <v>1191.9721095800005</v>
      </c>
      <c r="G3110" s="15">
        <v>1509.9006616200004</v>
      </c>
      <c r="H3110" s="55">
        <v>2.2429884322881559</v>
      </c>
      <c r="J3110" s="46" t="e">
        <f>+IF(A3139=#REF!,"si","no")</f>
        <v>#REF!</v>
      </c>
      <c r="K3110" s="46" t="e">
        <f>+IF(F3139=#REF!,"si","no")</f>
        <v>#REF!</v>
      </c>
      <c r="L3110" s="46" t="e">
        <f>+IF(G3139=#REF!,"si","no")</f>
        <v>#REF!</v>
      </c>
      <c r="M3110" s="46" t="e">
        <f>+IF(H3139=#REF!,"si","no")</f>
        <v>#REF!</v>
      </c>
    </row>
    <row r="3111" spans="1:13" ht="14.5" customHeight="1" x14ac:dyDescent="0.2">
      <c r="A3111" s="8" t="s">
        <v>21</v>
      </c>
      <c r="B3111" s="8">
        <v>2019</v>
      </c>
      <c r="C3111" s="8" t="s">
        <v>10</v>
      </c>
      <c r="D3111" s="8" t="s">
        <v>33</v>
      </c>
      <c r="E3111" s="8" t="s">
        <v>34</v>
      </c>
      <c r="F3111" s="15">
        <v>77.081136999999998</v>
      </c>
      <c r="G3111" s="15">
        <v>77.081136999999998</v>
      </c>
      <c r="H3111" s="55">
        <v>0.11046467666362852</v>
      </c>
      <c r="J3111" s="46" t="e">
        <f>+IF(A3140=#REF!,"si","no")</f>
        <v>#REF!</v>
      </c>
      <c r="K3111" s="46" t="e">
        <f>+IF(F3140=#REF!,"si","no")</f>
        <v>#REF!</v>
      </c>
      <c r="L3111" s="46" t="e">
        <f>+IF(G3140=#REF!,"si","no")</f>
        <v>#REF!</v>
      </c>
      <c r="M3111" s="46" t="e">
        <f>+IF(H3140=#REF!,"si","no")</f>
        <v>#REF!</v>
      </c>
    </row>
    <row r="3112" spans="1:13" ht="14.5" customHeight="1" x14ac:dyDescent="0.2">
      <c r="A3112" s="8" t="s">
        <v>21</v>
      </c>
      <c r="B3112" s="8">
        <v>2019</v>
      </c>
      <c r="C3112" s="8" t="s">
        <v>10</v>
      </c>
      <c r="D3112" s="8" t="s">
        <v>33</v>
      </c>
      <c r="E3112" s="8" t="s">
        <v>35</v>
      </c>
      <c r="F3112" s="15">
        <v>1101.2842439999999</v>
      </c>
      <c r="G3112" s="15">
        <v>1101.2842439999999</v>
      </c>
      <c r="H3112" s="55">
        <v>1.5782461528584946</v>
      </c>
      <c r="J3112" s="46" t="e">
        <f>+IF(A3141=#REF!,"si","no")</f>
        <v>#REF!</v>
      </c>
    </row>
    <row r="3113" spans="1:13" ht="14.5" customHeight="1" x14ac:dyDescent="0.2">
      <c r="A3113" s="8" t="s">
        <v>21</v>
      </c>
      <c r="B3113" s="8">
        <v>2019</v>
      </c>
      <c r="C3113" s="8" t="s">
        <v>10</v>
      </c>
      <c r="D3113" s="8" t="s">
        <v>33</v>
      </c>
      <c r="E3113" s="8" t="s">
        <v>36</v>
      </c>
      <c r="F3113" s="15">
        <v>0</v>
      </c>
      <c r="G3113" s="15">
        <v>0</v>
      </c>
      <c r="H3113" s="55">
        <v>0</v>
      </c>
      <c r="J3113" s="46" t="e">
        <f>+IF(A3142=#REF!,"si","no")</f>
        <v>#REF!</v>
      </c>
    </row>
    <row r="3114" spans="1:13" ht="14.5" customHeight="1" x14ac:dyDescent="0.2">
      <c r="A3114" s="8" t="s">
        <v>21</v>
      </c>
      <c r="B3114" s="8">
        <v>2019</v>
      </c>
      <c r="C3114" s="8" t="s">
        <v>10</v>
      </c>
      <c r="D3114" s="8" t="s">
        <v>33</v>
      </c>
      <c r="E3114" s="8" t="s">
        <v>42</v>
      </c>
      <c r="F3114" s="15">
        <v>192</v>
      </c>
      <c r="G3114" s="15">
        <v>192</v>
      </c>
      <c r="H3114" s="55">
        <v>0.2751544508148171</v>
      </c>
      <c r="J3114" s="46" t="e">
        <f>+IF(A3143=#REF!,"si","no")</f>
        <v>#REF!</v>
      </c>
    </row>
    <row r="3115" spans="1:13" ht="14.5" customHeight="1" x14ac:dyDescent="0.2">
      <c r="A3115" s="8" t="s">
        <v>21</v>
      </c>
      <c r="B3115" s="8">
        <v>2019</v>
      </c>
      <c r="C3115" s="8" t="s">
        <v>10</v>
      </c>
      <c r="D3115" s="8" t="s">
        <v>33</v>
      </c>
      <c r="E3115" s="8" t="s">
        <v>40</v>
      </c>
      <c r="F3115" s="15">
        <v>1370.3653810000001</v>
      </c>
      <c r="G3115" s="15">
        <v>1637.634427</v>
      </c>
      <c r="H3115" s="55">
        <v>2.3468875072740758</v>
      </c>
      <c r="J3115" s="46" t="e">
        <f>+IF(A3144=#REF!,"si","no")</f>
        <v>#REF!</v>
      </c>
    </row>
    <row r="3116" spans="1:13" ht="14.5" customHeight="1" x14ac:dyDescent="0.2">
      <c r="A3116" s="8" t="s">
        <v>21</v>
      </c>
      <c r="B3116" s="8">
        <v>2020</v>
      </c>
      <c r="C3116" s="8" t="s">
        <v>10</v>
      </c>
      <c r="D3116" s="8" t="s">
        <v>33</v>
      </c>
      <c r="E3116" s="8" t="s">
        <v>34</v>
      </c>
      <c r="F3116" s="15">
        <v>10.560894100000002</v>
      </c>
      <c r="G3116" s="15">
        <v>10.560894100000002</v>
      </c>
      <c r="H3116" s="55">
        <v>1.8508451641233638E-2</v>
      </c>
      <c r="J3116" s="46" t="e">
        <f>+IF(A3145=#REF!,"si","no")</f>
        <v>#REF!</v>
      </c>
    </row>
    <row r="3117" spans="1:13" ht="14.5" customHeight="1" x14ac:dyDescent="0.2">
      <c r="A3117" s="8" t="s">
        <v>21</v>
      </c>
      <c r="B3117" s="8">
        <v>2020</v>
      </c>
      <c r="C3117" s="8" t="s">
        <v>10</v>
      </c>
      <c r="D3117" s="8" t="s">
        <v>33</v>
      </c>
      <c r="E3117" s="8" t="s">
        <v>35</v>
      </c>
      <c r="F3117" s="15">
        <v>458.39781181000006</v>
      </c>
      <c r="G3117" s="15">
        <v>458.39781181000006</v>
      </c>
      <c r="H3117" s="55">
        <v>0.80336320504650272</v>
      </c>
      <c r="J3117" s="46" t="e">
        <f>+IF(A3146=#REF!,"si","no")</f>
        <v>#REF!</v>
      </c>
    </row>
    <row r="3118" spans="1:13" ht="14.5" customHeight="1" x14ac:dyDescent="0.2">
      <c r="A3118" s="8" t="s">
        <v>21</v>
      </c>
      <c r="B3118" s="8">
        <v>2020</v>
      </c>
      <c r="C3118" s="8" t="s">
        <v>10</v>
      </c>
      <c r="D3118" s="8" t="s">
        <v>33</v>
      </c>
      <c r="E3118" s="8" t="s">
        <v>36</v>
      </c>
      <c r="F3118" s="15">
        <v>0</v>
      </c>
      <c r="G3118" s="15">
        <v>0</v>
      </c>
      <c r="H3118" s="55">
        <v>0</v>
      </c>
      <c r="J3118" s="46" t="e">
        <f>+IF(A3147=#REF!,"si","no")</f>
        <v>#REF!</v>
      </c>
    </row>
    <row r="3119" spans="1:13" ht="14.5" customHeight="1" x14ac:dyDescent="0.2">
      <c r="A3119" s="8" t="s">
        <v>21</v>
      </c>
      <c r="B3119" s="8">
        <v>2020</v>
      </c>
      <c r="C3119" s="8" t="s">
        <v>10</v>
      </c>
      <c r="D3119" s="8" t="s">
        <v>33</v>
      </c>
      <c r="E3119" s="8" t="s">
        <v>42</v>
      </c>
      <c r="F3119" s="15">
        <v>47</v>
      </c>
      <c r="G3119" s="15">
        <v>47</v>
      </c>
      <c r="H3119" s="55">
        <v>8.2369657237447422E-2</v>
      </c>
      <c r="J3119" s="46" t="e">
        <f>+IF(A3148=#REF!,"si","no")</f>
        <v>#REF!</v>
      </c>
    </row>
    <row r="3120" spans="1:13" ht="14.5" customHeight="1" x14ac:dyDescent="0.2">
      <c r="A3120" s="8" t="s">
        <v>21</v>
      </c>
      <c r="B3120" s="8">
        <v>2020</v>
      </c>
      <c r="C3120" s="8" t="s">
        <v>10</v>
      </c>
      <c r="D3120" s="8" t="s">
        <v>33</v>
      </c>
      <c r="E3120" s="8" t="s">
        <v>40</v>
      </c>
      <c r="F3120" s="15">
        <v>515.95870591000005</v>
      </c>
      <c r="G3120" s="15">
        <v>706.58652185000005</v>
      </c>
      <c r="H3120" s="55">
        <v>1.2383253109230776</v>
      </c>
      <c r="J3120" s="46" t="e">
        <f>+IF(A3149=#REF!,"si","no")</f>
        <v>#REF!</v>
      </c>
    </row>
    <row r="3121" spans="1:10" ht="14.5" customHeight="1" x14ac:dyDescent="0.2">
      <c r="A3121" s="8" t="s">
        <v>21</v>
      </c>
      <c r="B3121" s="8">
        <v>2021</v>
      </c>
      <c r="C3121" s="8" t="s">
        <v>10</v>
      </c>
      <c r="D3121" s="8" t="s">
        <v>33</v>
      </c>
      <c r="E3121" s="8" t="s">
        <v>34</v>
      </c>
      <c r="F3121" s="15">
        <v>63.510272969999981</v>
      </c>
      <c r="G3121" s="15">
        <v>63.510272969999981</v>
      </c>
      <c r="H3121" s="55">
        <v>9.4233935390713744E-2</v>
      </c>
      <c r="J3121" s="46" t="e">
        <f>+IF(A3150=#REF!,"si","no")</f>
        <v>#REF!</v>
      </c>
    </row>
    <row r="3122" spans="1:10" ht="14.5" customHeight="1" x14ac:dyDescent="0.2">
      <c r="A3122" s="8" t="s">
        <v>21</v>
      </c>
      <c r="B3122" s="8">
        <v>2021</v>
      </c>
      <c r="C3122" s="8" t="s">
        <v>10</v>
      </c>
      <c r="D3122" s="8" t="s">
        <v>33</v>
      </c>
      <c r="E3122" s="8" t="s">
        <v>35</v>
      </c>
      <c r="F3122" s="15">
        <v>537.58326682999996</v>
      </c>
      <c r="G3122" s="15">
        <v>537.58326682999996</v>
      </c>
      <c r="H3122" s="55">
        <v>0.79764397891214189</v>
      </c>
      <c r="J3122" s="46" t="e">
        <f>+IF(A3151=#REF!,"si","no")</f>
        <v>#REF!</v>
      </c>
    </row>
    <row r="3123" spans="1:10" ht="14.5" customHeight="1" x14ac:dyDescent="0.2">
      <c r="A3123" s="8" t="s">
        <v>21</v>
      </c>
      <c r="B3123" s="8">
        <v>2021</v>
      </c>
      <c r="C3123" s="8" t="s">
        <v>10</v>
      </c>
      <c r="D3123" s="8" t="s">
        <v>33</v>
      </c>
      <c r="E3123" s="8" t="s">
        <v>36</v>
      </c>
      <c r="F3123" s="15">
        <v>0</v>
      </c>
      <c r="G3123" s="15">
        <v>0</v>
      </c>
      <c r="H3123" s="55">
        <v>0</v>
      </c>
      <c r="J3123" s="46" t="e">
        <f>+IF(A3152=#REF!,"si","no")</f>
        <v>#REF!</v>
      </c>
    </row>
    <row r="3124" spans="1:10" ht="14.5" customHeight="1" x14ac:dyDescent="0.2">
      <c r="A3124" s="8" t="s">
        <v>21</v>
      </c>
      <c r="B3124" s="8">
        <v>2021</v>
      </c>
      <c r="C3124" s="8" t="s">
        <v>10</v>
      </c>
      <c r="D3124" s="8" t="s">
        <v>33</v>
      </c>
      <c r="E3124" s="8" t="s">
        <v>42</v>
      </c>
      <c r="F3124" s="15">
        <v>193</v>
      </c>
      <c r="G3124" s="15">
        <v>193</v>
      </c>
      <c r="H3124" s="55">
        <v>0.28636547569239268</v>
      </c>
      <c r="J3124" s="46" t="e">
        <f>+IF(A3153=#REF!,"si","no")</f>
        <v>#REF!</v>
      </c>
    </row>
    <row r="3125" spans="1:10" ht="14.5" customHeight="1" x14ac:dyDescent="0.2">
      <c r="A3125" s="8" t="s">
        <v>21</v>
      </c>
      <c r="B3125" s="8">
        <v>2021</v>
      </c>
      <c r="C3125" s="8" t="s">
        <v>10</v>
      </c>
      <c r="D3125" s="8" t="s">
        <v>33</v>
      </c>
      <c r="E3125" s="8" t="s">
        <v>40</v>
      </c>
      <c r="F3125" s="15">
        <v>794.09353979999992</v>
      </c>
      <c r="G3125" s="15">
        <v>993.02928895000002</v>
      </c>
      <c r="H3125" s="55">
        <v>1.4734160865629287</v>
      </c>
      <c r="J3125" s="46" t="e">
        <f>+IF(A3154=#REF!,"si","no")</f>
        <v>#REF!</v>
      </c>
    </row>
    <row r="3126" spans="1:10" ht="14.5" customHeight="1" x14ac:dyDescent="0.2">
      <c r="A3126" s="8" t="s">
        <v>21</v>
      </c>
      <c r="B3126" s="8">
        <v>2022</v>
      </c>
      <c r="C3126" s="8" t="s">
        <v>10</v>
      </c>
      <c r="D3126" s="8" t="s">
        <v>33</v>
      </c>
      <c r="E3126" s="8" t="s">
        <v>34</v>
      </c>
      <c r="F3126" s="15">
        <v>52.832932</v>
      </c>
      <c r="G3126" s="15">
        <v>52.832932</v>
      </c>
      <c r="H3126" s="55">
        <v>6.9265366762216632E-2</v>
      </c>
      <c r="J3126" s="46" t="e">
        <f>+IF(A3155=#REF!,"si","no")</f>
        <v>#REF!</v>
      </c>
    </row>
    <row r="3127" spans="1:10" ht="14.5" customHeight="1" x14ac:dyDescent="0.2">
      <c r="A3127" s="8" t="s">
        <v>21</v>
      </c>
      <c r="B3127" s="8">
        <v>2022</v>
      </c>
      <c r="C3127" s="8" t="s">
        <v>10</v>
      </c>
      <c r="D3127" s="8" t="s">
        <v>33</v>
      </c>
      <c r="E3127" s="8" t="s">
        <v>35</v>
      </c>
      <c r="F3127" s="15">
        <v>1084.6889639999999</v>
      </c>
      <c r="G3127" s="15">
        <v>1084.6889639999999</v>
      </c>
      <c r="H3127" s="55">
        <v>1.4220558290118894</v>
      </c>
      <c r="J3127" s="46" t="e">
        <f>+IF(A3156=#REF!,"si","no")</f>
        <v>#REF!</v>
      </c>
    </row>
    <row r="3128" spans="1:10" ht="14.5" customHeight="1" x14ac:dyDescent="0.2">
      <c r="A3128" s="8" t="s">
        <v>21</v>
      </c>
      <c r="B3128" s="8">
        <v>2022</v>
      </c>
      <c r="C3128" s="8" t="s">
        <v>10</v>
      </c>
      <c r="D3128" s="8" t="s">
        <v>33</v>
      </c>
      <c r="E3128" s="8" t="s">
        <v>36</v>
      </c>
      <c r="F3128" s="15">
        <v>0</v>
      </c>
      <c r="G3128" s="15">
        <v>0</v>
      </c>
      <c r="H3128" s="55">
        <v>0</v>
      </c>
      <c r="J3128" s="46" t="e">
        <f>+IF(A3157=#REF!,"si","no")</f>
        <v>#REF!</v>
      </c>
    </row>
    <row r="3129" spans="1:10" ht="14.5" customHeight="1" x14ac:dyDescent="0.2">
      <c r="A3129" s="8" t="s">
        <v>21</v>
      </c>
      <c r="B3129" s="8">
        <v>2022</v>
      </c>
      <c r="C3129" s="8" t="s">
        <v>10</v>
      </c>
      <c r="D3129" s="8" t="s">
        <v>33</v>
      </c>
      <c r="E3129" s="8" t="s">
        <v>42</v>
      </c>
      <c r="F3129" s="15">
        <v>80</v>
      </c>
      <c r="G3129" s="15">
        <v>80</v>
      </c>
      <c r="H3129" s="55">
        <v>0.10488210915451995</v>
      </c>
      <c r="J3129" s="46" t="e">
        <f>+IF(A3158=#REF!,"si","no")</f>
        <v>#REF!</v>
      </c>
    </row>
    <row r="3130" spans="1:10" ht="14.5" customHeight="1" x14ac:dyDescent="0.2">
      <c r="A3130" s="8" t="s">
        <v>21</v>
      </c>
      <c r="B3130" s="8">
        <v>2022</v>
      </c>
      <c r="C3130" s="8" t="s">
        <v>10</v>
      </c>
      <c r="D3130" s="8" t="s">
        <v>33</v>
      </c>
      <c r="E3130" s="8" t="s">
        <v>40</v>
      </c>
      <c r="F3130" s="15">
        <v>1217.521896</v>
      </c>
      <c r="G3130" s="15">
        <v>1401.3611100000001</v>
      </c>
      <c r="H3130" s="55">
        <v>1.8372213612989905</v>
      </c>
      <c r="J3130" s="46" t="e">
        <f>+IF(A3159=#REF!,"si","no")</f>
        <v>#REF!</v>
      </c>
    </row>
    <row r="3131" spans="1:10" ht="14.5" customHeight="1" x14ac:dyDescent="0.2">
      <c r="A3131" s="8" t="s">
        <v>21</v>
      </c>
      <c r="B3131" s="8">
        <v>2023</v>
      </c>
      <c r="C3131" s="8" t="s">
        <v>10</v>
      </c>
      <c r="D3131" s="8" t="s">
        <v>33</v>
      </c>
      <c r="E3131" s="8" t="s">
        <v>34</v>
      </c>
      <c r="F3131" s="15">
        <v>106.92440222</v>
      </c>
      <c r="G3131" s="15">
        <v>106.92440222</v>
      </c>
      <c r="H3131" s="55">
        <v>0.12833262346928895</v>
      </c>
      <c r="J3131" s="46" t="e">
        <f>+IF(A3160=#REF!,"si","no")</f>
        <v>#REF!</v>
      </c>
    </row>
    <row r="3132" spans="1:10" ht="14.5" customHeight="1" x14ac:dyDescent="0.2">
      <c r="A3132" s="8" t="s">
        <v>21</v>
      </c>
      <c r="B3132" s="8">
        <v>2023</v>
      </c>
      <c r="C3132" s="8" t="s">
        <v>10</v>
      </c>
      <c r="D3132" s="8" t="s">
        <v>33</v>
      </c>
      <c r="E3132" s="8" t="s">
        <v>35</v>
      </c>
      <c r="F3132" s="15">
        <v>1315.8409417299999</v>
      </c>
      <c r="G3132" s="15">
        <v>1315.8409417299999</v>
      </c>
      <c r="H3132" s="55">
        <v>1.5792963684105097</v>
      </c>
      <c r="J3132" s="46" t="e">
        <f>+IF(A3161=#REF!,"si","no")</f>
        <v>#REF!</v>
      </c>
    </row>
    <row r="3133" spans="1:10" ht="14.5" customHeight="1" x14ac:dyDescent="0.2">
      <c r="A3133" s="8" t="s">
        <v>21</v>
      </c>
      <c r="B3133" s="8">
        <v>2023</v>
      </c>
      <c r="C3133" s="8" t="s">
        <v>10</v>
      </c>
      <c r="D3133" s="8" t="s">
        <v>33</v>
      </c>
      <c r="E3133" s="8" t="s">
        <v>36</v>
      </c>
      <c r="F3133" s="15">
        <v>0</v>
      </c>
      <c r="G3133" s="15">
        <v>0</v>
      </c>
      <c r="H3133" s="55">
        <v>0</v>
      </c>
      <c r="J3133" s="46" t="e">
        <f>+IF(A3162=#REF!,"si","no")</f>
        <v>#REF!</v>
      </c>
    </row>
    <row r="3134" spans="1:10" ht="14.5" customHeight="1" x14ac:dyDescent="0.2">
      <c r="A3134" s="8" t="s">
        <v>21</v>
      </c>
      <c r="B3134" s="8">
        <v>2023</v>
      </c>
      <c r="C3134" s="8" t="s">
        <v>10</v>
      </c>
      <c r="D3134" s="8" t="s">
        <v>33</v>
      </c>
      <c r="E3134" s="8" t="s">
        <v>42</v>
      </c>
      <c r="F3134" s="15">
        <v>565</v>
      </c>
      <c r="G3134" s="15">
        <v>565</v>
      </c>
      <c r="H3134" s="55">
        <v>0.6781233353164895</v>
      </c>
      <c r="J3134" s="46" t="e">
        <f>+IF(A3163=#REF!,"si","no")</f>
        <v>#REF!</v>
      </c>
    </row>
    <row r="3135" spans="1:10" ht="14.5" customHeight="1" x14ac:dyDescent="0.2">
      <c r="A3135" s="8" t="s">
        <v>21</v>
      </c>
      <c r="B3135" s="8">
        <v>2023</v>
      </c>
      <c r="C3135" s="8" t="s">
        <v>10</v>
      </c>
      <c r="D3135" s="8" t="s">
        <v>33</v>
      </c>
      <c r="E3135" s="8" t="s">
        <v>40</v>
      </c>
      <c r="F3135" s="15">
        <v>1987.76534395</v>
      </c>
      <c r="G3135" s="15">
        <v>2275.2363976300003</v>
      </c>
      <c r="H3135" s="55">
        <v>2.7307803444147436</v>
      </c>
      <c r="J3135" s="46" t="e">
        <f>+IF(A3164=#REF!,"si","no")</f>
        <v>#REF!</v>
      </c>
    </row>
    <row r="3136" spans="1:10" ht="14.5" customHeight="1" x14ac:dyDescent="0.2">
      <c r="A3136" s="8" t="s">
        <v>21</v>
      </c>
      <c r="B3136" s="8">
        <v>2008</v>
      </c>
      <c r="C3136" s="8" t="s">
        <v>10</v>
      </c>
      <c r="D3136" s="8" t="s">
        <v>37</v>
      </c>
      <c r="E3136" s="8" t="s">
        <v>40</v>
      </c>
      <c r="F3136" s="15">
        <v>0</v>
      </c>
      <c r="G3136" s="15">
        <v>0</v>
      </c>
      <c r="H3136" s="55">
        <v>0</v>
      </c>
      <c r="J3136" s="46" t="e">
        <f>+IF(A3165=#REF!,"si","no")</f>
        <v>#REF!</v>
      </c>
    </row>
    <row r="3137" spans="1:10" ht="14.5" customHeight="1" x14ac:dyDescent="0.2">
      <c r="A3137" s="8" t="s">
        <v>21</v>
      </c>
      <c r="B3137" s="8">
        <v>2009</v>
      </c>
      <c r="C3137" s="8" t="s">
        <v>10</v>
      </c>
      <c r="D3137" s="8" t="s">
        <v>37</v>
      </c>
      <c r="E3137" s="8" t="s">
        <v>40</v>
      </c>
      <c r="F3137" s="15">
        <v>0</v>
      </c>
      <c r="G3137" s="15">
        <v>0</v>
      </c>
      <c r="H3137" s="55">
        <v>0</v>
      </c>
      <c r="J3137" s="46" t="e">
        <f>+IF(A3166=#REF!,"si","no")</f>
        <v>#REF!</v>
      </c>
    </row>
    <row r="3138" spans="1:10" ht="14.5" customHeight="1" x14ac:dyDescent="0.2">
      <c r="A3138" s="8" t="s">
        <v>21</v>
      </c>
      <c r="B3138" s="8">
        <v>2010</v>
      </c>
      <c r="C3138" s="8" t="s">
        <v>10</v>
      </c>
      <c r="D3138" s="8" t="s">
        <v>37</v>
      </c>
      <c r="E3138" s="8" t="s">
        <v>40</v>
      </c>
      <c r="F3138" s="15">
        <v>0</v>
      </c>
      <c r="G3138" s="15">
        <v>0</v>
      </c>
      <c r="H3138" s="55">
        <v>0</v>
      </c>
      <c r="J3138" s="46" t="e">
        <f>+IF(A3167=#REF!,"si","no")</f>
        <v>#REF!</v>
      </c>
    </row>
    <row r="3139" spans="1:10" ht="14.5" customHeight="1" x14ac:dyDescent="0.2">
      <c r="A3139" s="8" t="s">
        <v>21</v>
      </c>
      <c r="B3139" s="8">
        <v>2011</v>
      </c>
      <c r="C3139" s="8" t="s">
        <v>10</v>
      </c>
      <c r="D3139" s="8" t="s">
        <v>37</v>
      </c>
      <c r="E3139" s="8" t="s">
        <v>40</v>
      </c>
      <c r="F3139" s="15">
        <v>0</v>
      </c>
      <c r="G3139" s="15">
        <v>0</v>
      </c>
      <c r="H3139" s="55">
        <v>0</v>
      </c>
      <c r="J3139" s="46" t="e">
        <f>+IF(A3168=#REF!,"si","no")</f>
        <v>#REF!</v>
      </c>
    </row>
    <row r="3140" spans="1:10" ht="14.5" customHeight="1" x14ac:dyDescent="0.2">
      <c r="A3140" s="8" t="s">
        <v>21</v>
      </c>
      <c r="B3140" s="8">
        <v>2012</v>
      </c>
      <c r="C3140" s="8" t="s">
        <v>10</v>
      </c>
      <c r="D3140" s="8" t="s">
        <v>37</v>
      </c>
      <c r="E3140" s="8" t="s">
        <v>40</v>
      </c>
      <c r="F3140" s="15">
        <v>0</v>
      </c>
      <c r="G3140" s="15">
        <v>0</v>
      </c>
      <c r="H3140" s="55">
        <v>0</v>
      </c>
      <c r="J3140" s="46" t="e">
        <f>+IF(A3169=#REF!,"si","no")</f>
        <v>#REF!</v>
      </c>
    </row>
    <row r="3141" spans="1:10" ht="14.5" customHeight="1" x14ac:dyDescent="0.2">
      <c r="A3141" s="8" t="s">
        <v>21</v>
      </c>
      <c r="B3141" s="8">
        <v>2013</v>
      </c>
      <c r="C3141" s="8" t="s">
        <v>10</v>
      </c>
      <c r="D3141" s="8" t="s">
        <v>37</v>
      </c>
      <c r="E3141" s="8" t="s">
        <v>40</v>
      </c>
      <c r="F3141" s="15">
        <v>0</v>
      </c>
      <c r="G3141" s="15">
        <v>0</v>
      </c>
      <c r="H3141" s="55">
        <v>0</v>
      </c>
      <c r="J3141" s="46" t="e">
        <f>+IF(A3170=#REF!,"si","no")</f>
        <v>#REF!</v>
      </c>
    </row>
    <row r="3142" spans="1:10" ht="14.5" customHeight="1" x14ac:dyDescent="0.2">
      <c r="A3142" s="8" t="s">
        <v>21</v>
      </c>
      <c r="B3142" s="8">
        <v>2014</v>
      </c>
      <c r="C3142" s="8" t="s">
        <v>10</v>
      </c>
      <c r="D3142" s="8" t="s">
        <v>37</v>
      </c>
      <c r="E3142" s="8" t="s">
        <v>40</v>
      </c>
      <c r="F3142" s="15">
        <v>0</v>
      </c>
      <c r="G3142" s="15">
        <v>0</v>
      </c>
      <c r="H3142" s="55">
        <v>0</v>
      </c>
      <c r="J3142" s="46" t="e">
        <f>+IF(A3171=#REF!,"si","no")</f>
        <v>#REF!</v>
      </c>
    </row>
    <row r="3143" spans="1:10" ht="14.5" customHeight="1" x14ac:dyDescent="0.2">
      <c r="A3143" s="8" t="s">
        <v>21</v>
      </c>
      <c r="B3143" s="8">
        <v>2015</v>
      </c>
      <c r="C3143" s="8" t="s">
        <v>10</v>
      </c>
      <c r="D3143" s="8" t="s">
        <v>37</v>
      </c>
      <c r="E3143" s="8" t="s">
        <v>40</v>
      </c>
      <c r="F3143" s="15">
        <v>0</v>
      </c>
      <c r="G3143" s="15">
        <v>0</v>
      </c>
      <c r="H3143" s="55">
        <v>0</v>
      </c>
      <c r="J3143" s="46" t="e">
        <f>+IF(A3172=#REF!,"si","no")</f>
        <v>#REF!</v>
      </c>
    </row>
    <row r="3144" spans="1:10" ht="14.5" customHeight="1" x14ac:dyDescent="0.2">
      <c r="A3144" s="8" t="s">
        <v>21</v>
      </c>
      <c r="B3144" s="8">
        <v>2016</v>
      </c>
      <c r="C3144" s="8" t="s">
        <v>10</v>
      </c>
      <c r="D3144" s="8" t="s">
        <v>37</v>
      </c>
      <c r="E3144" s="8" t="s">
        <v>40</v>
      </c>
      <c r="F3144" s="15">
        <v>0</v>
      </c>
      <c r="G3144" s="15">
        <v>0</v>
      </c>
      <c r="H3144" s="55">
        <v>0</v>
      </c>
      <c r="J3144" s="46" t="e">
        <f>+IF(A3173=#REF!,"si","no")</f>
        <v>#REF!</v>
      </c>
    </row>
    <row r="3145" spans="1:10" ht="14.5" customHeight="1" x14ac:dyDescent="0.2">
      <c r="A3145" s="8" t="s">
        <v>21</v>
      </c>
      <c r="B3145" s="8">
        <v>2017</v>
      </c>
      <c r="C3145" s="8" t="s">
        <v>10</v>
      </c>
      <c r="D3145" s="8" t="s">
        <v>37</v>
      </c>
      <c r="E3145" s="8" t="s">
        <v>40</v>
      </c>
      <c r="F3145" s="15">
        <v>0</v>
      </c>
      <c r="G3145" s="15">
        <v>0</v>
      </c>
      <c r="H3145" s="55">
        <v>0</v>
      </c>
      <c r="J3145" s="46" t="e">
        <f>+IF(A3174=#REF!,"si","no")</f>
        <v>#REF!</v>
      </c>
    </row>
    <row r="3146" spans="1:10" ht="14.5" customHeight="1" x14ac:dyDescent="0.2">
      <c r="A3146" s="8" t="s">
        <v>21</v>
      </c>
      <c r="B3146" s="8">
        <v>2018</v>
      </c>
      <c r="C3146" s="8" t="s">
        <v>10</v>
      </c>
      <c r="D3146" s="8" t="s">
        <v>37</v>
      </c>
      <c r="E3146" s="8" t="s">
        <v>40</v>
      </c>
      <c r="F3146" s="15">
        <v>0</v>
      </c>
      <c r="G3146" s="15">
        <v>0</v>
      </c>
      <c r="H3146" s="55">
        <v>0</v>
      </c>
      <c r="J3146" s="46" t="e">
        <f>+IF(A3175=#REF!,"si","no")</f>
        <v>#REF!</v>
      </c>
    </row>
    <row r="3147" spans="1:10" ht="14.5" customHeight="1" x14ac:dyDescent="0.2">
      <c r="A3147" s="8" t="s">
        <v>21</v>
      </c>
      <c r="B3147" s="8">
        <v>2019</v>
      </c>
      <c r="C3147" s="8" t="s">
        <v>10</v>
      </c>
      <c r="D3147" s="8" t="s">
        <v>37</v>
      </c>
      <c r="E3147" s="8" t="s">
        <v>40</v>
      </c>
      <c r="F3147" s="15">
        <v>0</v>
      </c>
      <c r="G3147" s="15">
        <v>0</v>
      </c>
      <c r="H3147" s="55">
        <v>0</v>
      </c>
      <c r="J3147" s="46" t="e">
        <f>+IF(A3176=#REF!,"si","no")</f>
        <v>#REF!</v>
      </c>
    </row>
    <row r="3148" spans="1:10" ht="14.5" customHeight="1" x14ac:dyDescent="0.2">
      <c r="A3148" s="8" t="s">
        <v>21</v>
      </c>
      <c r="B3148" s="8">
        <v>2020</v>
      </c>
      <c r="C3148" s="8" t="s">
        <v>10</v>
      </c>
      <c r="D3148" s="8" t="s">
        <v>37</v>
      </c>
      <c r="E3148" s="8" t="s">
        <v>40</v>
      </c>
      <c r="F3148" s="15">
        <v>0</v>
      </c>
      <c r="G3148" s="15">
        <v>0</v>
      </c>
      <c r="H3148" s="55">
        <v>0</v>
      </c>
      <c r="J3148" s="46" t="e">
        <f>+IF(A3177=#REF!,"si","no")</f>
        <v>#REF!</v>
      </c>
    </row>
    <row r="3149" spans="1:10" ht="14.5" customHeight="1" x14ac:dyDescent="0.2">
      <c r="A3149" s="8" t="s">
        <v>21</v>
      </c>
      <c r="B3149" s="8">
        <v>2021</v>
      </c>
      <c r="C3149" s="8" t="s">
        <v>10</v>
      </c>
      <c r="D3149" s="8" t="s">
        <v>37</v>
      </c>
      <c r="E3149" s="8" t="s">
        <v>40</v>
      </c>
      <c r="F3149" s="15">
        <v>0</v>
      </c>
      <c r="G3149" s="15">
        <v>0</v>
      </c>
      <c r="H3149" s="55">
        <v>0</v>
      </c>
      <c r="J3149" s="46" t="e">
        <f>+IF(A3178=#REF!,"si","no")</f>
        <v>#REF!</v>
      </c>
    </row>
    <row r="3150" spans="1:10" ht="14.5" customHeight="1" x14ac:dyDescent="0.2">
      <c r="A3150" s="8" t="s">
        <v>22</v>
      </c>
      <c r="B3150" s="8">
        <v>2008</v>
      </c>
      <c r="C3150" s="8" t="s">
        <v>10</v>
      </c>
      <c r="D3150" s="8" t="s">
        <v>41</v>
      </c>
      <c r="E3150" s="8" t="s">
        <v>40</v>
      </c>
      <c r="F3150" s="15">
        <v>827052.59658299992</v>
      </c>
      <c r="G3150" s="26">
        <v>190.15013877150213</v>
      </c>
      <c r="H3150" s="55">
        <v>0.7736977148018136</v>
      </c>
      <c r="J3150" s="46" t="e">
        <f>+IF(A3179=#REF!,"si","no")</f>
        <v>#REF!</v>
      </c>
    </row>
    <row r="3151" spans="1:10" ht="14.5" customHeight="1" x14ac:dyDescent="0.2">
      <c r="A3151" s="8" t="s">
        <v>22</v>
      </c>
      <c r="B3151" s="8">
        <v>2009</v>
      </c>
      <c r="C3151" s="8" t="s">
        <v>10</v>
      </c>
      <c r="D3151" s="8" t="s">
        <v>41</v>
      </c>
      <c r="E3151" s="8" t="s">
        <v>40</v>
      </c>
      <c r="F3151" s="15">
        <v>1713685.03755</v>
      </c>
      <c r="G3151" s="26">
        <v>344.82798922067104</v>
      </c>
      <c r="H3151" s="55">
        <v>1.5434550215190808</v>
      </c>
      <c r="J3151" s="46" t="e">
        <f>+IF(A3180=#REF!,"si","no")</f>
        <v>#REF!</v>
      </c>
    </row>
    <row r="3152" spans="1:10" ht="14.5" customHeight="1" x14ac:dyDescent="0.2">
      <c r="A3152" s="8" t="s">
        <v>22</v>
      </c>
      <c r="B3152" s="8">
        <v>2010</v>
      </c>
      <c r="C3152" s="8" t="s">
        <v>10</v>
      </c>
      <c r="D3152" s="8" t="s">
        <v>41</v>
      </c>
      <c r="E3152" s="8" t="s">
        <v>40</v>
      </c>
      <c r="F3152" s="15">
        <v>1938114.8742479999</v>
      </c>
      <c r="G3152" s="26">
        <v>407.79180093048262</v>
      </c>
      <c r="H3152" s="55">
        <v>1.5043463702031403</v>
      </c>
      <c r="J3152" s="46" t="e">
        <f>+IF(A3181=#REF!,"si","no")</f>
        <v>#REF!</v>
      </c>
    </row>
    <row r="3153" spans="1:10" ht="14.5" customHeight="1" x14ac:dyDescent="0.2">
      <c r="A3153" s="8" t="s">
        <v>22</v>
      </c>
      <c r="B3153" s="8">
        <v>2011</v>
      </c>
      <c r="C3153" s="8" t="s">
        <v>10</v>
      </c>
      <c r="D3153" s="8" t="s">
        <v>41</v>
      </c>
      <c r="E3153" s="8" t="s">
        <v>40</v>
      </c>
      <c r="F3153" s="15">
        <v>1481665.312282</v>
      </c>
      <c r="G3153" s="26">
        <v>352.87975774248224</v>
      </c>
      <c r="H3153" s="55">
        <v>1.0472345939683052</v>
      </c>
      <c r="J3153" s="46" t="e">
        <f>+IF(A3182=#REF!,"si","no")</f>
        <v>#REF!</v>
      </c>
    </row>
    <row r="3154" spans="1:10" ht="14.5" customHeight="1" x14ac:dyDescent="0.2">
      <c r="A3154" s="8" t="s">
        <v>22</v>
      </c>
      <c r="B3154" s="8">
        <v>2012</v>
      </c>
      <c r="C3154" s="8" t="s">
        <v>10</v>
      </c>
      <c r="D3154" s="8" t="s">
        <v>41</v>
      </c>
      <c r="E3154" s="8" t="s">
        <v>40</v>
      </c>
      <c r="F3154" s="15">
        <v>2092793.9466729998</v>
      </c>
      <c r="G3154" s="26">
        <v>472.88234112011276</v>
      </c>
      <c r="H3154" s="55">
        <v>1.4197364796129834</v>
      </c>
      <c r="J3154" s="46" t="e">
        <f>+IF(A3183=#REF!,"si","no")</f>
        <v>#REF!</v>
      </c>
    </row>
    <row r="3155" spans="1:10" ht="14.5" customHeight="1" x14ac:dyDescent="0.2">
      <c r="A3155" s="8" t="s">
        <v>22</v>
      </c>
      <c r="B3155" s="8">
        <v>2013</v>
      </c>
      <c r="C3155" s="8" t="s">
        <v>10</v>
      </c>
      <c r="D3155" s="8" t="s">
        <v>41</v>
      </c>
      <c r="E3155" s="8" t="s">
        <v>40</v>
      </c>
      <c r="F3155" s="15">
        <v>2603742.7719729999</v>
      </c>
      <c r="G3155" s="26">
        <v>604.2866028663567</v>
      </c>
      <c r="H3155" s="55">
        <v>1.5600186065038315</v>
      </c>
      <c r="J3155" s="46" t="e">
        <f>+IF(A3184=#REF!,"si","no")</f>
        <v>#REF!</v>
      </c>
    </row>
    <row r="3156" spans="1:10" ht="14.5" customHeight="1" x14ac:dyDescent="0.2">
      <c r="A3156" s="8" t="s">
        <v>22</v>
      </c>
      <c r="B3156" s="8">
        <v>2014</v>
      </c>
      <c r="C3156" s="8" t="s">
        <v>10</v>
      </c>
      <c r="D3156" s="8" t="s">
        <v>41</v>
      </c>
      <c r="E3156" s="8" t="s">
        <v>40</v>
      </c>
      <c r="F3156" s="15">
        <v>3237543.7042319998</v>
      </c>
      <c r="G3156" s="26">
        <v>725.34902759439854</v>
      </c>
      <c r="H3156" s="55">
        <v>1.8009196412492126</v>
      </c>
      <c r="J3156" s="46" t="e">
        <f>+IF(A3185=#REF!,"si","no")</f>
        <v>#REF!</v>
      </c>
    </row>
    <row r="3157" spans="1:10" ht="14.5" customHeight="1" x14ac:dyDescent="0.2">
      <c r="A3157" s="8" t="s">
        <v>22</v>
      </c>
      <c r="B3157" s="8">
        <v>2015</v>
      </c>
      <c r="C3157" s="8" t="s">
        <v>10</v>
      </c>
      <c r="D3157" s="8" t="s">
        <v>41</v>
      </c>
      <c r="E3157" s="8" t="s">
        <v>40</v>
      </c>
      <c r="F3157" s="15">
        <v>3752400.7565719998</v>
      </c>
      <c r="G3157" s="26">
        <v>720.94901670053446</v>
      </c>
      <c r="H3157" s="55">
        <v>1.9935547568200733</v>
      </c>
      <c r="J3157" s="46" t="e">
        <f>+IF(A3186=#REF!,"si","no")</f>
        <v>#REF!</v>
      </c>
    </row>
    <row r="3158" spans="1:10" ht="14.5" customHeight="1" x14ac:dyDescent="0.2">
      <c r="A3158" s="8" t="s">
        <v>22</v>
      </c>
      <c r="B3158" s="8">
        <v>2016</v>
      </c>
      <c r="C3158" s="8" t="s">
        <v>10</v>
      </c>
      <c r="D3158" s="8" t="s">
        <v>41</v>
      </c>
      <c r="E3158" s="8" t="s">
        <v>40</v>
      </c>
      <c r="F3158" s="15">
        <v>3766839.615402</v>
      </c>
      <c r="G3158" s="26">
        <v>664.2012754563043</v>
      </c>
      <c r="H3158" s="55">
        <v>1.8422257947034542</v>
      </c>
      <c r="J3158" s="46" t="e">
        <f>+IF(A3187=#REF!,"si","no")</f>
        <v>#REF!</v>
      </c>
    </row>
    <row r="3159" spans="1:10" ht="14.5" customHeight="1" x14ac:dyDescent="0.2">
      <c r="A3159" s="8" t="s">
        <v>22</v>
      </c>
      <c r="B3159" s="8">
        <v>2017</v>
      </c>
      <c r="C3159" s="8" t="s">
        <v>10</v>
      </c>
      <c r="D3159" s="8" t="s">
        <v>41</v>
      </c>
      <c r="E3159" s="8" t="s">
        <v>40</v>
      </c>
      <c r="F3159" s="15">
        <v>4411690.2981669996</v>
      </c>
      <c r="G3159" s="26">
        <v>784.64382815500301</v>
      </c>
      <c r="H3159" s="55">
        <v>2.0114481944650846</v>
      </c>
      <c r="J3159" s="46" t="e">
        <f>+IF(A3188=#REF!,"si","no")</f>
        <v>#REF!</v>
      </c>
    </row>
    <row r="3160" spans="1:10" ht="14.5" customHeight="1" x14ac:dyDescent="0.2">
      <c r="A3160" s="8" t="s">
        <v>22</v>
      </c>
      <c r="B3160" s="8">
        <v>2018</v>
      </c>
      <c r="C3160" s="8" t="s">
        <v>10</v>
      </c>
      <c r="D3160" s="8" t="s">
        <v>41</v>
      </c>
      <c r="E3160" s="8" t="s">
        <v>40</v>
      </c>
      <c r="F3160" s="53">
        <v>3842821.4144279994</v>
      </c>
      <c r="G3160" s="26">
        <v>670.6358702307291</v>
      </c>
      <c r="H3160" s="55">
        <v>1.660619000211923</v>
      </c>
      <c r="J3160" s="46" t="e">
        <f>+IF(A3189=#REF!,"si","no")</f>
        <v>#REF!</v>
      </c>
    </row>
    <row r="3161" spans="1:10" ht="14.5" customHeight="1" x14ac:dyDescent="0.2">
      <c r="A3161" s="8" t="s">
        <v>22</v>
      </c>
      <c r="B3161" s="8">
        <v>2019</v>
      </c>
      <c r="C3161" s="8" t="s">
        <v>10</v>
      </c>
      <c r="D3161" s="8" t="s">
        <v>41</v>
      </c>
      <c r="E3161" s="8" t="s">
        <v>40</v>
      </c>
      <c r="F3161" s="15">
        <v>4018413.7911959998</v>
      </c>
      <c r="G3161" s="26">
        <v>643.88920622066894</v>
      </c>
      <c r="H3161" s="55">
        <v>1.6880251169486384</v>
      </c>
      <c r="J3161" s="46" t="e">
        <f>+IF(A3190=#REF!,"si","no")</f>
        <v>#REF!</v>
      </c>
    </row>
    <row r="3162" spans="1:10" ht="14.5" customHeight="1" x14ac:dyDescent="0.2">
      <c r="A3162" s="8" t="s">
        <v>22</v>
      </c>
      <c r="B3162" s="8">
        <v>2020</v>
      </c>
      <c r="C3162" s="8" t="s">
        <v>10</v>
      </c>
      <c r="D3162" s="8" t="s">
        <v>41</v>
      </c>
      <c r="E3162" s="8" t="s">
        <v>40</v>
      </c>
      <c r="F3162" s="53">
        <v>6797334.3530600006</v>
      </c>
      <c r="G3162" s="26">
        <v>1003.8759421393012</v>
      </c>
      <c r="H3162" s="55">
        <v>2.8143798307786758</v>
      </c>
      <c r="J3162" s="46" t="e">
        <f>+IF(A3191=#REF!,"si","no")</f>
        <v>#REF!</v>
      </c>
    </row>
    <row r="3163" spans="1:10" ht="14.5" customHeight="1" x14ac:dyDescent="0.2">
      <c r="A3163" s="8" t="s">
        <v>22</v>
      </c>
      <c r="B3163" s="8">
        <v>2021</v>
      </c>
      <c r="C3163" s="8" t="s">
        <v>10</v>
      </c>
      <c r="D3163" s="8" t="s">
        <v>41</v>
      </c>
      <c r="E3163" s="8" t="s">
        <v>40</v>
      </c>
      <c r="F3163" s="15">
        <v>6496700.3222189993</v>
      </c>
      <c r="G3163" s="26">
        <v>977.98128280257163</v>
      </c>
      <c r="H3163" s="55">
        <v>2.645509175697708</v>
      </c>
      <c r="J3163" s="46" t="e">
        <f>+IF(A3192=#REF!,"si","no")</f>
        <v>#REF!</v>
      </c>
    </row>
    <row r="3164" spans="1:10" ht="14.5" customHeight="1" x14ac:dyDescent="0.2">
      <c r="A3164" s="8" t="s">
        <v>22</v>
      </c>
      <c r="B3164" s="8">
        <v>2022</v>
      </c>
      <c r="C3164" s="8" t="s">
        <v>10</v>
      </c>
      <c r="D3164" s="8" t="s">
        <v>41</v>
      </c>
      <c r="E3164" s="8" t="s">
        <v>40</v>
      </c>
      <c r="F3164" s="15">
        <v>6513252.7199109998</v>
      </c>
      <c r="G3164" s="26">
        <v>999.75482473287946</v>
      </c>
      <c r="H3164" s="55">
        <v>2.6127045730524205</v>
      </c>
      <c r="J3164" s="46" t="e">
        <f>+IF(A3193=#REF!,"si","no")</f>
        <v>#REF!</v>
      </c>
    </row>
    <row r="3165" spans="1:10" ht="14.5" customHeight="1" x14ac:dyDescent="0.2">
      <c r="A3165" s="8" t="s">
        <v>22</v>
      </c>
      <c r="B3165" s="8">
        <v>2023</v>
      </c>
      <c r="C3165" s="8" t="s">
        <v>10</v>
      </c>
      <c r="D3165" s="8" t="s">
        <v>41</v>
      </c>
      <c r="E3165" s="8" t="s">
        <v>40</v>
      </c>
      <c r="F3165" s="53">
        <v>6741083.6828009998</v>
      </c>
      <c r="G3165" s="26">
        <v>1055.4828030621304</v>
      </c>
      <c r="H3165" s="55">
        <v>2.6679152096812846</v>
      </c>
      <c r="J3165" s="46" t="e">
        <f>+IF(A3194=#REF!,"si","no")</f>
        <v>#REF!</v>
      </c>
    </row>
    <row r="3166" spans="1:10" ht="14.5" customHeight="1" x14ac:dyDescent="0.2">
      <c r="A3166" s="8" t="s">
        <v>22</v>
      </c>
      <c r="B3166" s="8">
        <v>2008</v>
      </c>
      <c r="C3166" s="8" t="s">
        <v>10</v>
      </c>
      <c r="D3166" s="8" t="s">
        <v>25</v>
      </c>
      <c r="E3166" s="8" t="s">
        <v>26</v>
      </c>
      <c r="F3166" s="15">
        <v>46976.634349</v>
      </c>
      <c r="G3166" s="26">
        <v>10.800538656653645</v>
      </c>
      <c r="H3166" s="55">
        <v>4.3946074040593572E-2</v>
      </c>
      <c r="J3166" s="46" t="e">
        <f>+IF(A3195=#REF!,"si","no")</f>
        <v>#REF!</v>
      </c>
    </row>
    <row r="3167" spans="1:10" ht="14.5" customHeight="1" x14ac:dyDescent="0.2">
      <c r="A3167" s="8" t="s">
        <v>22</v>
      </c>
      <c r="B3167" s="8">
        <v>2008</v>
      </c>
      <c r="C3167" s="8" t="s">
        <v>10</v>
      </c>
      <c r="D3167" s="8" t="s">
        <v>25</v>
      </c>
      <c r="E3167" s="8" t="s">
        <v>27</v>
      </c>
      <c r="F3167" s="15">
        <v>0</v>
      </c>
      <c r="G3167" s="26">
        <v>0</v>
      </c>
      <c r="H3167" s="55">
        <v>0</v>
      </c>
      <c r="J3167" s="46" t="e">
        <f>+IF(A3196=#REF!,"si","no")</f>
        <v>#REF!</v>
      </c>
    </row>
    <row r="3168" spans="1:10" ht="14.5" customHeight="1" x14ac:dyDescent="0.2">
      <c r="A3168" s="8" t="s">
        <v>22</v>
      </c>
      <c r="B3168" s="8">
        <v>2008</v>
      </c>
      <c r="C3168" s="8" t="s">
        <v>10</v>
      </c>
      <c r="D3168" s="8" t="s">
        <v>25</v>
      </c>
      <c r="E3168" s="8" t="s">
        <v>28</v>
      </c>
      <c r="F3168" s="15">
        <v>15115.391661</v>
      </c>
      <c r="G3168" s="26">
        <v>3.4752249540109057</v>
      </c>
      <c r="H3168" s="55">
        <v>1.4140266332234952E-2</v>
      </c>
      <c r="J3168" s="46" t="e">
        <f>+IF(A3197=#REF!,"si","no")</f>
        <v>#REF!</v>
      </c>
    </row>
    <row r="3169" spans="1:10" ht="14.5" customHeight="1" x14ac:dyDescent="0.2">
      <c r="A3169" s="8" t="s">
        <v>22</v>
      </c>
      <c r="B3169" s="8">
        <v>2008</v>
      </c>
      <c r="C3169" s="8" t="s">
        <v>10</v>
      </c>
      <c r="D3169" s="8" t="s">
        <v>25</v>
      </c>
      <c r="E3169" s="8" t="s">
        <v>40</v>
      </c>
      <c r="F3169" s="15">
        <v>62092.026010000001</v>
      </c>
      <c r="G3169" s="26">
        <v>14.275763610664551</v>
      </c>
      <c r="H3169" s="55">
        <v>5.8086340372828525E-2</v>
      </c>
      <c r="J3169" s="46" t="e">
        <f>+IF(A3198=#REF!,"si","no")</f>
        <v>#REF!</v>
      </c>
    </row>
    <row r="3170" spans="1:10" ht="14.5" customHeight="1" x14ac:dyDescent="0.2">
      <c r="A3170" s="8" t="s">
        <v>22</v>
      </c>
      <c r="B3170" s="8">
        <v>2009</v>
      </c>
      <c r="C3170" s="8" t="s">
        <v>10</v>
      </c>
      <c r="D3170" s="8" t="s">
        <v>25</v>
      </c>
      <c r="E3170" s="8" t="s">
        <v>26</v>
      </c>
      <c r="F3170" s="15">
        <v>57454.003700000001</v>
      </c>
      <c r="G3170" s="26">
        <v>11.560904211938626</v>
      </c>
      <c r="H3170" s="55">
        <v>5.1746772933210908E-2</v>
      </c>
      <c r="J3170" s="46" t="e">
        <f>+IF(A3199=#REF!,"si","no")</f>
        <v>#REF!</v>
      </c>
    </row>
    <row r="3171" spans="1:10" ht="14.5" customHeight="1" x14ac:dyDescent="0.2">
      <c r="A3171" s="8" t="s">
        <v>22</v>
      </c>
      <c r="B3171" s="8">
        <v>2009</v>
      </c>
      <c r="C3171" s="8" t="s">
        <v>10</v>
      </c>
      <c r="D3171" s="8" t="s">
        <v>25</v>
      </c>
      <c r="E3171" s="8" t="s">
        <v>27</v>
      </c>
      <c r="F3171" s="15">
        <v>0</v>
      </c>
      <c r="G3171" s="26">
        <v>0</v>
      </c>
      <c r="H3171" s="55">
        <v>0</v>
      </c>
      <c r="J3171" s="46" t="e">
        <f>+IF(A3200=#REF!,"si","no")</f>
        <v>#REF!</v>
      </c>
    </row>
    <row r="3172" spans="1:10" ht="14.5" customHeight="1" x14ac:dyDescent="0.2">
      <c r="A3172" s="8" t="s">
        <v>22</v>
      </c>
      <c r="B3172" s="8">
        <v>2009</v>
      </c>
      <c r="C3172" s="8" t="s">
        <v>10</v>
      </c>
      <c r="D3172" s="8" t="s">
        <v>25</v>
      </c>
      <c r="E3172" s="8" t="s">
        <v>28</v>
      </c>
      <c r="F3172" s="15">
        <v>17294.781534999998</v>
      </c>
      <c r="G3172" s="26">
        <v>3.4800588264754788</v>
      </c>
      <c r="H3172" s="55">
        <v>1.5576793180405174E-2</v>
      </c>
      <c r="J3172" s="46" t="e">
        <f>+IF(A3201=#REF!,"si","no")</f>
        <v>#REF!</v>
      </c>
    </row>
    <row r="3173" spans="1:10" ht="14.5" customHeight="1" x14ac:dyDescent="0.2">
      <c r="A3173" s="8" t="s">
        <v>22</v>
      </c>
      <c r="B3173" s="8">
        <v>2009</v>
      </c>
      <c r="C3173" s="8" t="s">
        <v>10</v>
      </c>
      <c r="D3173" s="8" t="s">
        <v>25</v>
      </c>
      <c r="E3173" s="8" t="s">
        <v>40</v>
      </c>
      <c r="F3173" s="15">
        <v>74748.785235000003</v>
      </c>
      <c r="G3173" s="26">
        <v>15.040963038414105</v>
      </c>
      <c r="H3173" s="55">
        <v>6.7323566113616076E-2</v>
      </c>
      <c r="J3173" s="46" t="e">
        <f>+IF(A3202=#REF!,"si","no")</f>
        <v>#REF!</v>
      </c>
    </row>
    <row r="3174" spans="1:10" ht="14.5" customHeight="1" x14ac:dyDescent="0.2">
      <c r="A3174" s="8" t="s">
        <v>22</v>
      </c>
      <c r="B3174" s="8">
        <v>2010</v>
      </c>
      <c r="C3174" s="8" t="s">
        <v>10</v>
      </c>
      <c r="D3174" s="8" t="s">
        <v>25</v>
      </c>
      <c r="E3174" s="8" t="s">
        <v>26</v>
      </c>
      <c r="F3174" s="15">
        <v>38643.033472000003</v>
      </c>
      <c r="G3174" s="26">
        <v>8.1307421053038045</v>
      </c>
      <c r="H3174" s="55">
        <v>2.999435580917123E-2</v>
      </c>
      <c r="J3174" s="46" t="e">
        <f>+IF(A3203=#REF!,"si","no")</f>
        <v>#REF!</v>
      </c>
    </row>
    <row r="3175" spans="1:10" ht="14.5" customHeight="1" x14ac:dyDescent="0.2">
      <c r="A3175" s="8" t="s">
        <v>22</v>
      </c>
      <c r="B3175" s="8">
        <v>2010</v>
      </c>
      <c r="C3175" s="8" t="s">
        <v>10</v>
      </c>
      <c r="D3175" s="8" t="s">
        <v>25</v>
      </c>
      <c r="E3175" s="8" t="s">
        <v>27</v>
      </c>
      <c r="F3175" s="15">
        <v>200</v>
      </c>
      <c r="G3175" s="26">
        <v>4.2081282833011463E-2</v>
      </c>
      <c r="H3175" s="55">
        <v>1.5523810174428756E-4</v>
      </c>
      <c r="J3175" s="46" t="e">
        <f>+IF(A3204=#REF!,"si","no")</f>
        <v>#REF!</v>
      </c>
    </row>
    <row r="3176" spans="1:10" ht="14.5" customHeight="1" x14ac:dyDescent="0.2">
      <c r="A3176" s="8" t="s">
        <v>22</v>
      </c>
      <c r="B3176" s="8">
        <v>2010</v>
      </c>
      <c r="C3176" s="8" t="s">
        <v>10</v>
      </c>
      <c r="D3176" s="8" t="s">
        <v>25</v>
      </c>
      <c r="E3176" s="8" t="s">
        <v>28</v>
      </c>
      <c r="F3176" s="15">
        <v>10420.375957</v>
      </c>
      <c r="G3176" s="26">
        <v>2.1925139393641473</v>
      </c>
      <c r="H3176" s="55">
        <v>8.0881969151324687E-3</v>
      </c>
      <c r="J3176" s="46" t="e">
        <f>+IF(A3205=#REF!,"si","no")</f>
        <v>#REF!</v>
      </c>
    </row>
    <row r="3177" spans="1:10" ht="14.5" customHeight="1" x14ac:dyDescent="0.2">
      <c r="A3177" s="8" t="s">
        <v>22</v>
      </c>
      <c r="B3177" s="8">
        <v>2010</v>
      </c>
      <c r="C3177" s="8" t="s">
        <v>10</v>
      </c>
      <c r="D3177" s="8" t="s">
        <v>25</v>
      </c>
      <c r="E3177" s="8" t="s">
        <v>40</v>
      </c>
      <c r="F3177" s="15">
        <v>49263.409429000007</v>
      </c>
      <c r="G3177" s="26">
        <v>10.365337327500965</v>
      </c>
      <c r="H3177" s="55">
        <v>3.8237790826047995E-2</v>
      </c>
      <c r="J3177" s="46" t="e">
        <f>+IF(A3206=#REF!,"si","no")</f>
        <v>#REF!</v>
      </c>
    </row>
    <row r="3178" spans="1:10" ht="14.5" customHeight="1" x14ac:dyDescent="0.2">
      <c r="A3178" s="8" t="s">
        <v>22</v>
      </c>
      <c r="B3178" s="8">
        <v>2011</v>
      </c>
      <c r="C3178" s="8" t="s">
        <v>10</v>
      </c>
      <c r="D3178" s="8" t="s">
        <v>25</v>
      </c>
      <c r="E3178" s="8" t="s">
        <v>26</v>
      </c>
      <c r="F3178" s="15">
        <v>65420.556213000003</v>
      </c>
      <c r="G3178" s="26">
        <v>15.580839907945478</v>
      </c>
      <c r="H3178" s="55">
        <v>4.6238964397016517E-2</v>
      </c>
      <c r="J3178" s="46" t="e">
        <f>+IF(A3207=#REF!,"si","no")</f>
        <v>#REF!</v>
      </c>
    </row>
    <row r="3179" spans="1:10" ht="14.5" customHeight="1" x14ac:dyDescent="0.2">
      <c r="A3179" s="8" t="s">
        <v>22</v>
      </c>
      <c r="B3179" s="8">
        <v>2011</v>
      </c>
      <c r="C3179" s="8" t="s">
        <v>10</v>
      </c>
      <c r="D3179" s="8" t="s">
        <v>25</v>
      </c>
      <c r="E3179" s="8" t="s">
        <v>27</v>
      </c>
      <c r="F3179" s="15">
        <v>150</v>
      </c>
      <c r="G3179" s="26">
        <v>3.5724642550920428E-2</v>
      </c>
      <c r="H3179" s="55">
        <v>1.0601934714480806E-4</v>
      </c>
      <c r="J3179" s="46" t="e">
        <f>+IF(A3208=#REF!,"si","no")</f>
        <v>#REF!</v>
      </c>
    </row>
    <row r="3180" spans="1:10" ht="14.5" customHeight="1" x14ac:dyDescent="0.2">
      <c r="A3180" s="8" t="s">
        <v>22</v>
      </c>
      <c r="B3180" s="8">
        <v>2011</v>
      </c>
      <c r="C3180" s="8" t="s">
        <v>10</v>
      </c>
      <c r="D3180" s="8" t="s">
        <v>25</v>
      </c>
      <c r="E3180" s="8" t="s">
        <v>28</v>
      </c>
      <c r="F3180" s="15">
        <v>17554.415503</v>
      </c>
      <c r="G3180" s="26">
        <v>4.1808347935667403</v>
      </c>
      <c r="H3180" s="55">
        <v>1.2407384474245048E-2</v>
      </c>
      <c r="J3180" s="46" t="e">
        <f>+IF(A3209=#REF!,"si","no")</f>
        <v>#REF!</v>
      </c>
    </row>
    <row r="3181" spans="1:10" ht="14.5" customHeight="1" x14ac:dyDescent="0.2">
      <c r="A3181" s="8" t="s">
        <v>22</v>
      </c>
      <c r="B3181" s="8">
        <v>2011</v>
      </c>
      <c r="C3181" s="8" t="s">
        <v>10</v>
      </c>
      <c r="D3181" s="8" t="s">
        <v>25</v>
      </c>
      <c r="E3181" s="8" t="s">
        <v>40</v>
      </c>
      <c r="F3181" s="15">
        <v>83124.971716</v>
      </c>
      <c r="G3181" s="26">
        <v>19.797399344063138</v>
      </c>
      <c r="H3181" s="55">
        <v>5.8752368218406369E-2</v>
      </c>
      <c r="J3181" s="46" t="e">
        <f>+IF(A3210=#REF!,"si","no")</f>
        <v>#REF!</v>
      </c>
    </row>
    <row r="3182" spans="1:10" ht="14.5" customHeight="1" x14ac:dyDescent="0.2">
      <c r="A3182" s="8" t="s">
        <v>22</v>
      </c>
      <c r="B3182" s="8">
        <v>2012</v>
      </c>
      <c r="C3182" s="8" t="s">
        <v>10</v>
      </c>
      <c r="D3182" s="8" t="s">
        <v>25</v>
      </c>
      <c r="E3182" s="8" t="s">
        <v>26</v>
      </c>
      <c r="F3182" s="15">
        <v>181626.99565</v>
      </c>
      <c r="G3182" s="26">
        <v>41.039969104519116</v>
      </c>
      <c r="H3182" s="55">
        <v>0.12321445779062395</v>
      </c>
      <c r="J3182" s="46" t="e">
        <f>+IF(A3211=#REF!,"si","no")</f>
        <v>#REF!</v>
      </c>
    </row>
    <row r="3183" spans="1:10" ht="14.5" customHeight="1" x14ac:dyDescent="0.2">
      <c r="A3183" s="8" t="s">
        <v>22</v>
      </c>
      <c r="B3183" s="8">
        <v>2012</v>
      </c>
      <c r="C3183" s="8" t="s">
        <v>10</v>
      </c>
      <c r="D3183" s="8" t="s">
        <v>25</v>
      </c>
      <c r="E3183" s="8" t="s">
        <v>27</v>
      </c>
      <c r="F3183" s="15">
        <v>0</v>
      </c>
      <c r="G3183" s="26">
        <v>0</v>
      </c>
      <c r="H3183" s="55">
        <v>0</v>
      </c>
      <c r="J3183" s="46" t="e">
        <f>+IF(A3212=#REF!,"si","no")</f>
        <v>#REF!</v>
      </c>
    </row>
    <row r="3184" spans="1:10" ht="14.5" customHeight="1" x14ac:dyDescent="0.2">
      <c r="A3184" s="8" t="s">
        <v>22</v>
      </c>
      <c r="B3184" s="8">
        <v>2012</v>
      </c>
      <c r="C3184" s="8" t="s">
        <v>10</v>
      </c>
      <c r="D3184" s="8" t="s">
        <v>25</v>
      </c>
      <c r="E3184" s="8" t="s">
        <v>28</v>
      </c>
      <c r="F3184" s="15">
        <v>27309.859067000001</v>
      </c>
      <c r="G3184" s="26">
        <v>6.1708655607465657</v>
      </c>
      <c r="H3184" s="55">
        <v>1.8526813512695795E-2</v>
      </c>
      <c r="J3184" s="46" t="e">
        <f>+IF(A3213=#REF!,"si","no")</f>
        <v>#REF!</v>
      </c>
    </row>
    <row r="3185" spans="1:10" ht="14.5" customHeight="1" x14ac:dyDescent="0.2">
      <c r="A3185" s="8" t="s">
        <v>22</v>
      </c>
      <c r="B3185" s="8">
        <v>2012</v>
      </c>
      <c r="C3185" s="8" t="s">
        <v>10</v>
      </c>
      <c r="D3185" s="8" t="s">
        <v>25</v>
      </c>
      <c r="E3185" s="8" t="s">
        <v>40</v>
      </c>
      <c r="F3185" s="15">
        <v>208936.85471700001</v>
      </c>
      <c r="G3185" s="26">
        <v>47.210834665265679</v>
      </c>
      <c r="H3185" s="55">
        <v>0.14174127130331976</v>
      </c>
      <c r="J3185" s="46" t="e">
        <f>+IF(A3214=#REF!,"si","no")</f>
        <v>#REF!</v>
      </c>
    </row>
    <row r="3186" spans="1:10" ht="14.5" customHeight="1" x14ac:dyDescent="0.2">
      <c r="A3186" s="8" t="s">
        <v>22</v>
      </c>
      <c r="B3186" s="8">
        <v>2013</v>
      </c>
      <c r="C3186" s="8" t="s">
        <v>10</v>
      </c>
      <c r="D3186" s="8" t="s">
        <v>25</v>
      </c>
      <c r="E3186" s="8" t="s">
        <v>26</v>
      </c>
      <c r="F3186" s="15">
        <v>274411.80548400001</v>
      </c>
      <c r="G3186" s="26">
        <v>63.686543658341606</v>
      </c>
      <c r="H3186" s="55">
        <v>0.16441237091748684</v>
      </c>
      <c r="J3186" s="46" t="e">
        <f>+IF(A3215=#REF!,"si","no")</f>
        <v>#REF!</v>
      </c>
    </row>
    <row r="3187" spans="1:10" ht="14.5" customHeight="1" x14ac:dyDescent="0.2">
      <c r="A3187" s="8" t="s">
        <v>22</v>
      </c>
      <c r="B3187" s="8">
        <v>2013</v>
      </c>
      <c r="C3187" s="8" t="s">
        <v>10</v>
      </c>
      <c r="D3187" s="8" t="s">
        <v>25</v>
      </c>
      <c r="E3187" s="8" t="s">
        <v>27</v>
      </c>
      <c r="F3187" s="15">
        <v>0</v>
      </c>
      <c r="G3187" s="26">
        <v>0</v>
      </c>
      <c r="H3187" s="55">
        <v>0</v>
      </c>
      <c r="J3187" s="46" t="e">
        <f>+IF(A3216=#REF!,"si","no")</f>
        <v>#REF!</v>
      </c>
    </row>
    <row r="3188" spans="1:10" ht="14.5" customHeight="1" x14ac:dyDescent="0.2">
      <c r="A3188" s="8" t="s">
        <v>22</v>
      </c>
      <c r="B3188" s="8">
        <v>2013</v>
      </c>
      <c r="C3188" s="8" t="s">
        <v>10</v>
      </c>
      <c r="D3188" s="8" t="s">
        <v>25</v>
      </c>
      <c r="E3188" s="8" t="s">
        <v>28</v>
      </c>
      <c r="F3188" s="15">
        <v>37011.081754999999</v>
      </c>
      <c r="G3188" s="26">
        <v>8.5896737200313069</v>
      </c>
      <c r="H3188" s="55">
        <v>2.2174992401758346E-2</v>
      </c>
      <c r="J3188" s="46" t="e">
        <f>+IF(A3217=#REF!,"si","no")</f>
        <v>#REF!</v>
      </c>
    </row>
    <row r="3189" spans="1:10" ht="14.5" customHeight="1" x14ac:dyDescent="0.2">
      <c r="A3189" s="8" t="s">
        <v>22</v>
      </c>
      <c r="B3189" s="8">
        <v>2013</v>
      </c>
      <c r="C3189" s="8" t="s">
        <v>10</v>
      </c>
      <c r="D3189" s="8" t="s">
        <v>25</v>
      </c>
      <c r="E3189" s="8" t="s">
        <v>40</v>
      </c>
      <c r="F3189" s="15">
        <v>311422.887239</v>
      </c>
      <c r="G3189" s="26">
        <v>72.276217378372905</v>
      </c>
      <c r="H3189" s="55">
        <v>0.18658736331924519</v>
      </c>
      <c r="J3189" s="46" t="e">
        <f>+IF(A3218=#REF!,"si","no")</f>
        <v>#REF!</v>
      </c>
    </row>
    <row r="3190" spans="1:10" ht="14.5" customHeight="1" x14ac:dyDescent="0.2">
      <c r="A3190" s="8" t="s">
        <v>22</v>
      </c>
      <c r="B3190" s="8">
        <v>2014</v>
      </c>
      <c r="C3190" s="8" t="s">
        <v>10</v>
      </c>
      <c r="D3190" s="8" t="s">
        <v>25</v>
      </c>
      <c r="E3190" s="8" t="s">
        <v>26</v>
      </c>
      <c r="F3190" s="15">
        <v>90338.058875999996</v>
      </c>
      <c r="G3190" s="26">
        <v>20.239610379565871</v>
      </c>
      <c r="H3190" s="55">
        <v>5.0251548533368551E-2</v>
      </c>
      <c r="J3190" s="46" t="e">
        <f>+IF(A3219=#REF!,"si","no")</f>
        <v>#REF!</v>
      </c>
    </row>
    <row r="3191" spans="1:10" ht="14.5" customHeight="1" x14ac:dyDescent="0.2">
      <c r="A3191" s="8" t="s">
        <v>22</v>
      </c>
      <c r="B3191" s="8">
        <v>2014</v>
      </c>
      <c r="C3191" s="8" t="s">
        <v>10</v>
      </c>
      <c r="D3191" s="8" t="s">
        <v>25</v>
      </c>
      <c r="E3191" s="8" t="s">
        <v>27</v>
      </c>
      <c r="F3191" s="15">
        <v>0</v>
      </c>
      <c r="G3191" s="26">
        <v>0</v>
      </c>
      <c r="H3191" s="55">
        <v>0</v>
      </c>
      <c r="J3191" s="46" t="e">
        <f>+IF(A3220=#REF!,"si","no")</f>
        <v>#REF!</v>
      </c>
    </row>
    <row r="3192" spans="1:10" ht="14.5" customHeight="1" x14ac:dyDescent="0.2">
      <c r="A3192" s="8" t="s">
        <v>22</v>
      </c>
      <c r="B3192" s="8">
        <v>2014</v>
      </c>
      <c r="C3192" s="8" t="s">
        <v>10</v>
      </c>
      <c r="D3192" s="8" t="s">
        <v>25</v>
      </c>
      <c r="E3192" s="8" t="s">
        <v>28</v>
      </c>
      <c r="F3192" s="15">
        <v>19063.247360000001</v>
      </c>
      <c r="G3192" s="26">
        <v>4.2709872664553279</v>
      </c>
      <c r="H3192" s="55">
        <v>1.0604143058127513E-2</v>
      </c>
      <c r="J3192" s="46" t="e">
        <f>+IF(A3221=#REF!,"si","no")</f>
        <v>#REF!</v>
      </c>
    </row>
    <row r="3193" spans="1:10" ht="14.5" customHeight="1" x14ac:dyDescent="0.2">
      <c r="A3193" s="8" t="s">
        <v>22</v>
      </c>
      <c r="B3193" s="8">
        <v>2014</v>
      </c>
      <c r="C3193" s="8" t="s">
        <v>10</v>
      </c>
      <c r="D3193" s="8" t="s">
        <v>25</v>
      </c>
      <c r="E3193" s="8" t="s">
        <v>40</v>
      </c>
      <c r="F3193" s="15">
        <v>109401.306236</v>
      </c>
      <c r="G3193" s="26">
        <v>24.510597646021203</v>
      </c>
      <c r="H3193" s="55">
        <v>6.0855691591496071E-2</v>
      </c>
      <c r="J3193" s="46" t="e">
        <f>+IF(A3222=#REF!,"si","no")</f>
        <v>#REF!</v>
      </c>
    </row>
    <row r="3194" spans="1:10" ht="14.5" customHeight="1" x14ac:dyDescent="0.2">
      <c r="A3194" s="8" t="s">
        <v>22</v>
      </c>
      <c r="B3194" s="8">
        <v>2015</v>
      </c>
      <c r="C3194" s="8" t="s">
        <v>10</v>
      </c>
      <c r="D3194" s="8" t="s">
        <v>25</v>
      </c>
      <c r="E3194" s="8" t="s">
        <v>26</v>
      </c>
      <c r="F3194" s="15">
        <v>147534.92925399999</v>
      </c>
      <c r="G3194" s="26">
        <v>28.345896154179425</v>
      </c>
      <c r="H3194" s="55">
        <v>7.8381542668730458E-2</v>
      </c>
      <c r="J3194" s="46" t="e">
        <f>+IF(A3223=#REF!,"si","no")</f>
        <v>#REF!</v>
      </c>
    </row>
    <row r="3195" spans="1:10" ht="14.5" customHeight="1" x14ac:dyDescent="0.2">
      <c r="A3195" s="8" t="s">
        <v>22</v>
      </c>
      <c r="B3195" s="8">
        <v>2015</v>
      </c>
      <c r="C3195" s="8" t="s">
        <v>10</v>
      </c>
      <c r="D3195" s="8" t="s">
        <v>25</v>
      </c>
      <c r="E3195" s="8" t="s">
        <v>27</v>
      </c>
      <c r="F3195" s="15">
        <v>0</v>
      </c>
      <c r="G3195" s="26">
        <v>0</v>
      </c>
      <c r="H3195" s="55">
        <v>0</v>
      </c>
      <c r="J3195" s="46" t="e">
        <f>+IF(A3224=#REF!,"si","no")</f>
        <v>#REF!</v>
      </c>
    </row>
    <row r="3196" spans="1:10" ht="14.5" customHeight="1" x14ac:dyDescent="0.2">
      <c r="A3196" s="8" t="s">
        <v>22</v>
      </c>
      <c r="B3196" s="8">
        <v>2015</v>
      </c>
      <c r="C3196" s="8" t="s">
        <v>10</v>
      </c>
      <c r="D3196" s="8" t="s">
        <v>25</v>
      </c>
      <c r="E3196" s="8" t="s">
        <v>28</v>
      </c>
      <c r="F3196" s="15">
        <v>47051.422038999997</v>
      </c>
      <c r="G3196" s="26">
        <v>9.0399929682265618</v>
      </c>
      <c r="H3196" s="55">
        <v>2.4997219728387369E-2</v>
      </c>
      <c r="J3196" s="46" t="e">
        <f>+IF(A3225=#REF!,"si","no")</f>
        <v>#REF!</v>
      </c>
    </row>
    <row r="3197" spans="1:10" ht="14.5" customHeight="1" x14ac:dyDescent="0.2">
      <c r="A3197" s="8" t="s">
        <v>22</v>
      </c>
      <c r="B3197" s="8">
        <v>2015</v>
      </c>
      <c r="C3197" s="8" t="s">
        <v>10</v>
      </c>
      <c r="D3197" s="8" t="s">
        <v>25</v>
      </c>
      <c r="E3197" s="8" t="s">
        <v>40</v>
      </c>
      <c r="F3197" s="15">
        <v>194586.35129299999</v>
      </c>
      <c r="G3197" s="26">
        <v>37.385889122405985</v>
      </c>
      <c r="H3197" s="55">
        <v>0.10337876239711782</v>
      </c>
      <c r="J3197" s="46" t="e">
        <f>+IF(A3226=#REF!,"si","no")</f>
        <v>#REF!</v>
      </c>
    </row>
    <row r="3198" spans="1:10" ht="14.5" customHeight="1" x14ac:dyDescent="0.2">
      <c r="A3198" s="8" t="s">
        <v>22</v>
      </c>
      <c r="B3198" s="8">
        <v>2016</v>
      </c>
      <c r="C3198" s="8" t="s">
        <v>10</v>
      </c>
      <c r="D3198" s="8" t="s">
        <v>25</v>
      </c>
      <c r="E3198" s="8" t="s">
        <v>26</v>
      </c>
      <c r="F3198" s="15">
        <v>143615.53343899999</v>
      </c>
      <c r="G3198" s="26">
        <v>25.323515260774187</v>
      </c>
      <c r="H3198" s="55">
        <v>7.0237192775511062E-2</v>
      </c>
      <c r="J3198" s="46" t="e">
        <f>+IF(A3227=#REF!,"si","no")</f>
        <v>#REF!</v>
      </c>
    </row>
    <row r="3199" spans="1:10" ht="14.5" customHeight="1" x14ac:dyDescent="0.2">
      <c r="A3199" s="8" t="s">
        <v>22</v>
      </c>
      <c r="B3199" s="8">
        <v>2016</v>
      </c>
      <c r="C3199" s="8" t="s">
        <v>10</v>
      </c>
      <c r="D3199" s="8" t="s">
        <v>25</v>
      </c>
      <c r="E3199" s="8" t="s">
        <v>27</v>
      </c>
      <c r="F3199" s="15">
        <v>50705.959196999996</v>
      </c>
      <c r="G3199" s="26">
        <v>8.9409070230054049</v>
      </c>
      <c r="H3199" s="55">
        <v>2.4798461181078254E-2</v>
      </c>
      <c r="J3199" s="46" t="e">
        <f>+IF(A3228=#REF!,"si","no")</f>
        <v>#REF!</v>
      </c>
    </row>
    <row r="3200" spans="1:10" ht="14.5" customHeight="1" x14ac:dyDescent="0.2">
      <c r="A3200" s="8" t="s">
        <v>22</v>
      </c>
      <c r="B3200" s="8">
        <v>2016</v>
      </c>
      <c r="C3200" s="8" t="s">
        <v>10</v>
      </c>
      <c r="D3200" s="8" t="s">
        <v>25</v>
      </c>
      <c r="E3200" s="8" t="s">
        <v>28</v>
      </c>
      <c r="F3200" s="15">
        <v>0</v>
      </c>
      <c r="G3200" s="26">
        <v>0</v>
      </c>
      <c r="H3200" s="55">
        <v>0</v>
      </c>
      <c r="J3200" s="46" t="e">
        <f>+IF(A3229=#REF!,"si","no")</f>
        <v>#REF!</v>
      </c>
    </row>
    <row r="3201" spans="1:10" ht="14.5" customHeight="1" x14ac:dyDescent="0.2">
      <c r="A3201" s="8" t="s">
        <v>22</v>
      </c>
      <c r="B3201" s="8">
        <v>2016</v>
      </c>
      <c r="C3201" s="8" t="s">
        <v>10</v>
      </c>
      <c r="D3201" s="8" t="s">
        <v>25</v>
      </c>
      <c r="E3201" s="8" t="s">
        <v>40</v>
      </c>
      <c r="F3201" s="15">
        <v>194321.49263599998</v>
      </c>
      <c r="G3201" s="26">
        <v>34.264422283779588</v>
      </c>
      <c r="H3201" s="55">
        <v>9.5035653956589319E-2</v>
      </c>
      <c r="J3201" s="46" t="e">
        <f>+IF(A3230=#REF!,"si","no")</f>
        <v>#REF!</v>
      </c>
    </row>
    <row r="3202" spans="1:10" ht="14.5" customHeight="1" x14ac:dyDescent="0.2">
      <c r="A3202" s="8" t="s">
        <v>22</v>
      </c>
      <c r="B3202" s="8">
        <v>2017</v>
      </c>
      <c r="C3202" s="8" t="s">
        <v>10</v>
      </c>
      <c r="D3202" s="8" t="s">
        <v>25</v>
      </c>
      <c r="E3202" s="8" t="s">
        <v>26</v>
      </c>
      <c r="F3202" s="15">
        <v>250790.92347400001</v>
      </c>
      <c r="G3202" s="26">
        <v>44.604570348677463</v>
      </c>
      <c r="H3202" s="55">
        <v>0.1143445972215235</v>
      </c>
      <c r="J3202" s="46" t="e">
        <f>+IF(A3231=#REF!,"si","no")</f>
        <v>#REF!</v>
      </c>
    </row>
    <row r="3203" spans="1:10" ht="14.5" customHeight="1" x14ac:dyDescent="0.2">
      <c r="A3203" s="8" t="s">
        <v>22</v>
      </c>
      <c r="B3203" s="8">
        <v>2017</v>
      </c>
      <c r="C3203" s="8" t="s">
        <v>10</v>
      </c>
      <c r="D3203" s="8" t="s">
        <v>25</v>
      </c>
      <c r="E3203" s="8" t="s">
        <v>27</v>
      </c>
      <c r="F3203" s="15">
        <v>36465.303656999997</v>
      </c>
      <c r="G3203" s="26">
        <v>6.4855584872199987</v>
      </c>
      <c r="H3203" s="55">
        <v>1.6625842759626364E-2</v>
      </c>
      <c r="J3203" s="46" t="e">
        <f>+IF(A3232=#REF!,"si","no")</f>
        <v>#REF!</v>
      </c>
    </row>
    <row r="3204" spans="1:10" ht="14.5" customHeight="1" x14ac:dyDescent="0.2">
      <c r="A3204" s="8" t="s">
        <v>22</v>
      </c>
      <c r="B3204" s="8">
        <v>2017</v>
      </c>
      <c r="C3204" s="8" t="s">
        <v>10</v>
      </c>
      <c r="D3204" s="8" t="s">
        <v>25</v>
      </c>
      <c r="E3204" s="8" t="s">
        <v>28</v>
      </c>
      <c r="F3204" s="15">
        <v>0</v>
      </c>
      <c r="G3204" s="26">
        <v>0</v>
      </c>
      <c r="H3204" s="55">
        <v>0</v>
      </c>
      <c r="J3204" s="46" t="e">
        <f>+IF(A3233=#REF!,"si","no")</f>
        <v>#REF!</v>
      </c>
    </row>
    <row r="3205" spans="1:10" ht="14.5" customHeight="1" x14ac:dyDescent="0.2">
      <c r="A3205" s="8" t="s">
        <v>22</v>
      </c>
      <c r="B3205" s="8">
        <v>2017</v>
      </c>
      <c r="C3205" s="8" t="s">
        <v>10</v>
      </c>
      <c r="D3205" s="8" t="s">
        <v>25</v>
      </c>
      <c r="E3205" s="8" t="s">
        <v>40</v>
      </c>
      <c r="F3205" s="15">
        <v>287256.22713100002</v>
      </c>
      <c r="G3205" s="26">
        <v>51.09012883589746</v>
      </c>
      <c r="H3205" s="55">
        <v>0.13097043998114985</v>
      </c>
      <c r="J3205" s="46" t="e">
        <f>+IF(A3234=#REF!,"si","no")</f>
        <v>#REF!</v>
      </c>
    </row>
    <row r="3206" spans="1:10" ht="14.5" customHeight="1" x14ac:dyDescent="0.2">
      <c r="A3206" s="8" t="s">
        <v>22</v>
      </c>
      <c r="B3206" s="8">
        <v>2018</v>
      </c>
      <c r="C3206" s="8" t="s">
        <v>10</v>
      </c>
      <c r="D3206" s="8" t="s">
        <v>25</v>
      </c>
      <c r="E3206" s="8" t="s">
        <v>26</v>
      </c>
      <c r="F3206" s="15">
        <v>282686.10538199998</v>
      </c>
      <c r="G3206" s="26">
        <v>49.333399041967155</v>
      </c>
      <c r="H3206" s="55">
        <v>0.12215866080342794</v>
      </c>
      <c r="J3206" s="46" t="e">
        <f>+IF(A3235=#REF!,"si","no")</f>
        <v>#REF!</v>
      </c>
    </row>
    <row r="3207" spans="1:10" ht="14" customHeight="1" x14ac:dyDescent="0.2">
      <c r="A3207" s="8" t="s">
        <v>22</v>
      </c>
      <c r="B3207" s="8">
        <v>2018</v>
      </c>
      <c r="C3207" s="8" t="s">
        <v>10</v>
      </c>
      <c r="D3207" s="8" t="s">
        <v>25</v>
      </c>
      <c r="E3207" s="8" t="s">
        <v>27</v>
      </c>
      <c r="F3207" s="15">
        <v>0</v>
      </c>
      <c r="G3207" s="26">
        <v>0</v>
      </c>
      <c r="H3207" s="55">
        <v>0</v>
      </c>
      <c r="J3207" s="46" t="e">
        <f>+IF(A3236=#REF!,"si","no")</f>
        <v>#REF!</v>
      </c>
    </row>
    <row r="3208" spans="1:10" ht="14.5" customHeight="1" x14ac:dyDescent="0.2">
      <c r="A3208" s="8" t="s">
        <v>22</v>
      </c>
      <c r="B3208" s="8">
        <v>2018</v>
      </c>
      <c r="C3208" s="8" t="s">
        <v>10</v>
      </c>
      <c r="D3208" s="8" t="s">
        <v>25</v>
      </c>
      <c r="E3208" s="8" t="s">
        <v>28</v>
      </c>
      <c r="F3208" s="15">
        <v>0</v>
      </c>
      <c r="G3208" s="26">
        <v>0</v>
      </c>
      <c r="H3208" s="55">
        <v>0</v>
      </c>
      <c r="J3208" s="46" t="e">
        <f>+IF(A3237=#REF!,"si","no")</f>
        <v>#REF!</v>
      </c>
    </row>
    <row r="3209" spans="1:10" ht="14.5" customHeight="1" x14ac:dyDescent="0.2">
      <c r="A3209" s="8" t="s">
        <v>22</v>
      </c>
      <c r="B3209" s="8">
        <v>2018</v>
      </c>
      <c r="C3209" s="8" t="s">
        <v>10</v>
      </c>
      <c r="D3209" s="8" t="s">
        <v>25</v>
      </c>
      <c r="E3209" s="8" t="s">
        <v>40</v>
      </c>
      <c r="F3209" s="15">
        <v>282686.10538199998</v>
      </c>
      <c r="G3209" s="26">
        <v>49.333399041967155</v>
      </c>
      <c r="H3209" s="55">
        <v>0.12215866080342794</v>
      </c>
      <c r="J3209" s="46" t="e">
        <f>+IF(A3238=#REF!,"si","no")</f>
        <v>#REF!</v>
      </c>
    </row>
    <row r="3210" spans="1:10" ht="14.5" customHeight="1" x14ac:dyDescent="0.2">
      <c r="A3210" s="8" t="s">
        <v>22</v>
      </c>
      <c r="B3210" s="8">
        <v>2019</v>
      </c>
      <c r="C3210" s="8" t="s">
        <v>10</v>
      </c>
      <c r="D3210" s="8" t="s">
        <v>25</v>
      </c>
      <c r="E3210" s="8" t="s">
        <v>26</v>
      </c>
      <c r="F3210" s="15">
        <v>244599.818054</v>
      </c>
      <c r="G3210" s="26">
        <v>39.193371034503357</v>
      </c>
      <c r="H3210" s="55">
        <v>0.10274965643927139</v>
      </c>
      <c r="J3210" s="46" t="e">
        <f>+IF(A3239=#REF!,"si","no")</f>
        <v>#REF!</v>
      </c>
    </row>
    <row r="3211" spans="1:10" ht="14.5" customHeight="1" x14ac:dyDescent="0.2">
      <c r="A3211" s="8" t="s">
        <v>22</v>
      </c>
      <c r="B3211" s="8">
        <v>2019</v>
      </c>
      <c r="C3211" s="8" t="s">
        <v>10</v>
      </c>
      <c r="D3211" s="8" t="s">
        <v>25</v>
      </c>
      <c r="E3211" s="8" t="s">
        <v>27</v>
      </c>
      <c r="F3211" s="15">
        <v>0</v>
      </c>
      <c r="G3211" s="26">
        <v>0</v>
      </c>
      <c r="H3211" s="55">
        <v>0</v>
      </c>
      <c r="J3211" s="46" t="e">
        <f>+IF(A3240=#REF!,"si","no")</f>
        <v>#REF!</v>
      </c>
    </row>
    <row r="3212" spans="1:10" ht="14.5" customHeight="1" x14ac:dyDescent="0.2">
      <c r="A3212" s="8" t="s">
        <v>22</v>
      </c>
      <c r="B3212" s="8">
        <v>2019</v>
      </c>
      <c r="C3212" s="8" t="s">
        <v>10</v>
      </c>
      <c r="D3212" s="8" t="s">
        <v>25</v>
      </c>
      <c r="E3212" s="8" t="s">
        <v>28</v>
      </c>
      <c r="F3212" s="15">
        <v>0</v>
      </c>
      <c r="G3212" s="26">
        <v>0</v>
      </c>
      <c r="H3212" s="55">
        <v>0</v>
      </c>
      <c r="J3212" s="46" t="e">
        <f>+IF(A3241=#REF!,"si","no")</f>
        <v>#REF!</v>
      </c>
    </row>
    <row r="3213" spans="1:10" ht="14.5" customHeight="1" x14ac:dyDescent="0.2">
      <c r="A3213" s="8" t="s">
        <v>22</v>
      </c>
      <c r="B3213" s="8">
        <v>2019</v>
      </c>
      <c r="C3213" s="8" t="s">
        <v>10</v>
      </c>
      <c r="D3213" s="8" t="s">
        <v>25</v>
      </c>
      <c r="E3213" s="8" t="s">
        <v>40</v>
      </c>
      <c r="F3213" s="15">
        <v>244599.818054</v>
      </c>
      <c r="G3213" s="26">
        <v>39.193371034503357</v>
      </c>
      <c r="H3213" s="55">
        <v>0.10274965643927139</v>
      </c>
      <c r="J3213" s="46" t="e">
        <f>+IF(A3242=#REF!,"si","no")</f>
        <v>#REF!</v>
      </c>
    </row>
    <row r="3214" spans="1:10" ht="14.5" customHeight="1" x14ac:dyDescent="0.2">
      <c r="A3214" s="8" t="s">
        <v>22</v>
      </c>
      <c r="B3214" s="8">
        <v>2020</v>
      </c>
      <c r="C3214" s="8" t="s">
        <v>10</v>
      </c>
      <c r="D3214" s="8" t="s">
        <v>25</v>
      </c>
      <c r="E3214" s="8" t="s">
        <v>26</v>
      </c>
      <c r="F3214" s="15">
        <v>371908.59849100001</v>
      </c>
      <c r="G3214" s="26">
        <v>54.925957045468309</v>
      </c>
      <c r="H3214" s="55">
        <v>0.15398566616265372</v>
      </c>
      <c r="J3214" s="46" t="e">
        <f>+IF(A3243=#REF!,"si","no")</f>
        <v>#REF!</v>
      </c>
    </row>
    <row r="3215" spans="1:10" ht="14.5" customHeight="1" x14ac:dyDescent="0.2">
      <c r="A3215" s="8" t="s">
        <v>22</v>
      </c>
      <c r="B3215" s="8">
        <v>2020</v>
      </c>
      <c r="C3215" s="8" t="s">
        <v>10</v>
      </c>
      <c r="D3215" s="8" t="s">
        <v>25</v>
      </c>
      <c r="E3215" s="8" t="s">
        <v>27</v>
      </c>
      <c r="F3215" s="15">
        <v>0</v>
      </c>
      <c r="G3215" s="26">
        <v>0</v>
      </c>
      <c r="H3215" s="55">
        <v>0</v>
      </c>
      <c r="J3215" s="46" t="e">
        <f>+IF(A3244=#REF!,"si","no")</f>
        <v>#REF!</v>
      </c>
    </row>
    <row r="3216" spans="1:10" ht="14.5" customHeight="1" x14ac:dyDescent="0.2">
      <c r="A3216" s="8" t="s">
        <v>22</v>
      </c>
      <c r="B3216" s="8">
        <v>2020</v>
      </c>
      <c r="C3216" s="8" t="s">
        <v>10</v>
      </c>
      <c r="D3216" s="8" t="s">
        <v>25</v>
      </c>
      <c r="E3216" s="8" t="s">
        <v>28</v>
      </c>
      <c r="F3216" s="15">
        <v>0</v>
      </c>
      <c r="G3216" s="26">
        <v>0</v>
      </c>
      <c r="H3216" s="55">
        <v>0</v>
      </c>
      <c r="J3216" s="46" t="e">
        <f>+IF(A3245=#REF!,"si","no")</f>
        <v>#REF!</v>
      </c>
    </row>
    <row r="3217" spans="1:10" ht="14.5" customHeight="1" x14ac:dyDescent="0.2">
      <c r="A3217" s="8" t="s">
        <v>22</v>
      </c>
      <c r="B3217" s="8">
        <v>2020</v>
      </c>
      <c r="C3217" s="8" t="s">
        <v>10</v>
      </c>
      <c r="D3217" s="8" t="s">
        <v>25</v>
      </c>
      <c r="E3217" s="8" t="s">
        <v>40</v>
      </c>
      <c r="F3217" s="15">
        <v>371908.59849100001</v>
      </c>
      <c r="G3217" s="26">
        <v>54.925957045468309</v>
      </c>
      <c r="H3217" s="55">
        <v>0.15398566616265372</v>
      </c>
      <c r="J3217" s="46" t="e">
        <f>+IF(A3246=#REF!,"si","no")</f>
        <v>#REF!</v>
      </c>
    </row>
    <row r="3218" spans="1:10" ht="14.5" customHeight="1" x14ac:dyDescent="0.2">
      <c r="A3218" s="8" t="s">
        <v>22</v>
      </c>
      <c r="B3218" s="8">
        <v>2021</v>
      </c>
      <c r="C3218" s="8" t="s">
        <v>10</v>
      </c>
      <c r="D3218" s="8" t="s">
        <v>25</v>
      </c>
      <c r="E3218" s="8" t="s">
        <v>26</v>
      </c>
      <c r="F3218" s="15">
        <v>351106.51306199998</v>
      </c>
      <c r="G3218" s="26">
        <v>52.853845954746141</v>
      </c>
      <c r="H3218" s="55">
        <v>0.14297342587528958</v>
      </c>
      <c r="J3218" s="46" t="e">
        <f>+IF(A3247=#REF!,"si","no")</f>
        <v>#REF!</v>
      </c>
    </row>
    <row r="3219" spans="1:10" ht="14.5" customHeight="1" x14ac:dyDescent="0.2">
      <c r="A3219" s="8" t="s">
        <v>22</v>
      </c>
      <c r="B3219" s="8">
        <v>2021</v>
      </c>
      <c r="C3219" s="8" t="s">
        <v>10</v>
      </c>
      <c r="D3219" s="8" t="s">
        <v>25</v>
      </c>
      <c r="E3219" s="8" t="s">
        <v>27</v>
      </c>
      <c r="F3219" s="15">
        <v>0</v>
      </c>
      <c r="G3219" s="26">
        <v>0</v>
      </c>
      <c r="H3219" s="55">
        <v>0</v>
      </c>
      <c r="J3219" s="46" t="e">
        <f>+IF(A3248=#REF!,"si","no")</f>
        <v>#REF!</v>
      </c>
    </row>
    <row r="3220" spans="1:10" ht="14.5" customHeight="1" x14ac:dyDescent="0.2">
      <c r="A3220" s="8" t="s">
        <v>22</v>
      </c>
      <c r="B3220" s="8">
        <v>2021</v>
      </c>
      <c r="C3220" s="8" t="s">
        <v>10</v>
      </c>
      <c r="D3220" s="8" t="s">
        <v>25</v>
      </c>
      <c r="E3220" s="8" t="s">
        <v>28</v>
      </c>
      <c r="F3220" s="15">
        <v>0</v>
      </c>
      <c r="G3220" s="26">
        <v>0</v>
      </c>
      <c r="H3220" s="55">
        <v>0</v>
      </c>
      <c r="J3220" s="46" t="e">
        <f>+IF(A3249=#REF!,"si","no")</f>
        <v>#REF!</v>
      </c>
    </row>
    <row r="3221" spans="1:10" ht="14.5" customHeight="1" x14ac:dyDescent="0.2">
      <c r="A3221" s="8" t="s">
        <v>22</v>
      </c>
      <c r="B3221" s="8">
        <v>2021</v>
      </c>
      <c r="C3221" s="8" t="s">
        <v>10</v>
      </c>
      <c r="D3221" s="8" t="s">
        <v>25</v>
      </c>
      <c r="E3221" s="8" t="s">
        <v>40</v>
      </c>
      <c r="F3221" s="15">
        <v>351106.51306199998</v>
      </c>
      <c r="G3221" s="26">
        <v>52.853845954746141</v>
      </c>
      <c r="H3221" s="55">
        <v>0.14297342587528958</v>
      </c>
      <c r="J3221" s="46" t="e">
        <f>+IF(A3250=#REF!,"si","no")</f>
        <v>#REF!</v>
      </c>
    </row>
    <row r="3222" spans="1:10" ht="14.5" customHeight="1" x14ac:dyDescent="0.2">
      <c r="A3222" s="8" t="s">
        <v>22</v>
      </c>
      <c r="B3222" s="8">
        <v>2022</v>
      </c>
      <c r="C3222" s="8" t="s">
        <v>10</v>
      </c>
      <c r="D3222" s="8" t="s">
        <v>25</v>
      </c>
      <c r="E3222" s="8" t="s">
        <v>26</v>
      </c>
      <c r="F3222" s="15">
        <v>177999.225389</v>
      </c>
      <c r="G3222" s="26">
        <v>27.322075779027912</v>
      </c>
      <c r="H3222" s="55">
        <v>7.1402018342070966E-2</v>
      </c>
      <c r="J3222" s="46" t="e">
        <f>+IF(A3251=#REF!,"si","no")</f>
        <v>#REF!</v>
      </c>
    </row>
    <row r="3223" spans="1:10" ht="14.5" customHeight="1" x14ac:dyDescent="0.2">
      <c r="A3223" s="8" t="s">
        <v>22</v>
      </c>
      <c r="B3223" s="8">
        <v>2022</v>
      </c>
      <c r="C3223" s="8" t="s">
        <v>10</v>
      </c>
      <c r="D3223" s="8" t="s">
        <v>25</v>
      </c>
      <c r="E3223" s="8" t="s">
        <v>27</v>
      </c>
      <c r="F3223" s="15">
        <v>0</v>
      </c>
      <c r="G3223" s="26">
        <v>0</v>
      </c>
      <c r="H3223" s="55">
        <v>0</v>
      </c>
      <c r="J3223" s="46" t="e">
        <f>+IF(A3252=#REF!,"si","no")</f>
        <v>#REF!</v>
      </c>
    </row>
    <row r="3224" spans="1:10" ht="14.5" customHeight="1" x14ac:dyDescent="0.2">
      <c r="A3224" s="8" t="s">
        <v>22</v>
      </c>
      <c r="B3224" s="8">
        <v>2022</v>
      </c>
      <c r="C3224" s="8" t="s">
        <v>10</v>
      </c>
      <c r="D3224" s="8" t="s">
        <v>25</v>
      </c>
      <c r="E3224" s="8" t="s">
        <v>28</v>
      </c>
      <c r="F3224" s="15">
        <v>0</v>
      </c>
      <c r="G3224" s="26">
        <v>0</v>
      </c>
      <c r="H3224" s="55">
        <v>0</v>
      </c>
      <c r="J3224" s="46" t="e">
        <f>+IF(A3253=#REF!,"si","no")</f>
        <v>#REF!</v>
      </c>
    </row>
    <row r="3225" spans="1:10" ht="14.5" customHeight="1" x14ac:dyDescent="0.2">
      <c r="A3225" s="8" t="s">
        <v>22</v>
      </c>
      <c r="B3225" s="8">
        <v>2022</v>
      </c>
      <c r="C3225" s="8" t="s">
        <v>10</v>
      </c>
      <c r="D3225" s="8" t="s">
        <v>25</v>
      </c>
      <c r="E3225" s="8" t="s">
        <v>40</v>
      </c>
      <c r="F3225" s="15">
        <v>177999.225389</v>
      </c>
      <c r="G3225" s="26">
        <v>27.322075779027912</v>
      </c>
      <c r="H3225" s="55">
        <v>7.1402018342070966E-2</v>
      </c>
      <c r="J3225" s="46" t="e">
        <f>+IF(A3254=#REF!,"si","no")</f>
        <v>#REF!</v>
      </c>
    </row>
    <row r="3226" spans="1:10" ht="14.5" customHeight="1" x14ac:dyDescent="0.2">
      <c r="A3226" s="8" t="s">
        <v>22</v>
      </c>
      <c r="B3226" s="8">
        <v>2023</v>
      </c>
      <c r="C3226" s="8" t="s">
        <v>10</v>
      </c>
      <c r="D3226" s="8" t="s">
        <v>25</v>
      </c>
      <c r="E3226" s="8" t="s">
        <v>26</v>
      </c>
      <c r="F3226" s="15">
        <v>165386.496162</v>
      </c>
      <c r="G3226" s="26">
        <v>25.895332378541134</v>
      </c>
      <c r="H3226" s="55">
        <v>6.5454928220555181E-2</v>
      </c>
      <c r="J3226" s="46" t="e">
        <f>+IF(A3255=#REF!,"si","no")</f>
        <v>#REF!</v>
      </c>
    </row>
    <row r="3227" spans="1:10" ht="14.5" customHeight="1" x14ac:dyDescent="0.2">
      <c r="A3227" s="8" t="s">
        <v>22</v>
      </c>
      <c r="B3227" s="8">
        <v>2023</v>
      </c>
      <c r="C3227" s="8" t="s">
        <v>10</v>
      </c>
      <c r="D3227" s="8" t="s">
        <v>25</v>
      </c>
      <c r="E3227" s="8" t="s">
        <v>27</v>
      </c>
      <c r="F3227" s="15">
        <v>0</v>
      </c>
      <c r="G3227" s="26">
        <v>0</v>
      </c>
      <c r="H3227" s="55">
        <v>0</v>
      </c>
      <c r="J3227" s="46" t="e">
        <f>+IF(A3256=#REF!,"si","no")</f>
        <v>#REF!</v>
      </c>
    </row>
    <row r="3228" spans="1:10" ht="14.5" customHeight="1" x14ac:dyDescent="0.2">
      <c r="A3228" s="8" t="s">
        <v>22</v>
      </c>
      <c r="B3228" s="8">
        <v>2023</v>
      </c>
      <c r="C3228" s="8" t="s">
        <v>10</v>
      </c>
      <c r="D3228" s="8" t="s">
        <v>25</v>
      </c>
      <c r="E3228" s="8" t="s">
        <v>28</v>
      </c>
      <c r="F3228" s="15">
        <v>0</v>
      </c>
      <c r="G3228" s="26">
        <v>0</v>
      </c>
      <c r="H3228" s="55">
        <v>0</v>
      </c>
      <c r="J3228" s="46" t="e">
        <f>+IF(A3257=#REF!,"si","no")</f>
        <v>#REF!</v>
      </c>
    </row>
    <row r="3229" spans="1:10" ht="14.5" customHeight="1" x14ac:dyDescent="0.2">
      <c r="A3229" s="8" t="s">
        <v>22</v>
      </c>
      <c r="B3229" s="8">
        <v>2023</v>
      </c>
      <c r="C3229" s="8" t="s">
        <v>10</v>
      </c>
      <c r="D3229" s="8" t="s">
        <v>25</v>
      </c>
      <c r="E3229" s="8" t="s">
        <v>40</v>
      </c>
      <c r="F3229" s="15">
        <v>165386.496162</v>
      </c>
      <c r="G3229" s="26">
        <v>25.895332378541134</v>
      </c>
      <c r="H3229" s="55">
        <v>6.5454928220555181E-2</v>
      </c>
      <c r="J3229" s="46" t="e">
        <f>+IF(A3258=#REF!,"si","no")</f>
        <v>#REF!</v>
      </c>
    </row>
    <row r="3230" spans="1:10" ht="14.5" customHeight="1" x14ac:dyDescent="0.2">
      <c r="A3230" s="8" t="s">
        <v>22</v>
      </c>
      <c r="B3230" s="8">
        <v>2008</v>
      </c>
      <c r="C3230" s="8" t="s">
        <v>10</v>
      </c>
      <c r="D3230" s="8" t="s">
        <v>30</v>
      </c>
      <c r="E3230" s="8" t="s">
        <v>31</v>
      </c>
      <c r="F3230" s="15">
        <v>216196.323534</v>
      </c>
      <c r="G3230" s="26">
        <v>49.706344060492953</v>
      </c>
      <c r="H3230" s="55">
        <v>0.20224904940495242</v>
      </c>
      <c r="J3230" s="46" t="e">
        <f>+IF(A3259=#REF!,"si","no")</f>
        <v>#REF!</v>
      </c>
    </row>
    <row r="3231" spans="1:10" ht="14.5" customHeight="1" x14ac:dyDescent="0.2">
      <c r="A3231" s="8" t="s">
        <v>22</v>
      </c>
      <c r="B3231" s="8">
        <v>2008</v>
      </c>
      <c r="C3231" s="8" t="s">
        <v>10</v>
      </c>
      <c r="D3231" s="8" t="s">
        <v>30</v>
      </c>
      <c r="E3231" s="8" t="s">
        <v>32</v>
      </c>
      <c r="F3231" s="15">
        <v>0</v>
      </c>
      <c r="G3231" s="26">
        <v>0</v>
      </c>
      <c r="H3231" s="55">
        <v>0</v>
      </c>
      <c r="J3231" s="46" t="e">
        <f>+IF(A3260=#REF!,"si","no")</f>
        <v>#REF!</v>
      </c>
    </row>
    <row r="3232" spans="1:10" ht="14.5" customHeight="1" x14ac:dyDescent="0.2">
      <c r="A3232" s="8" t="s">
        <v>22</v>
      </c>
      <c r="B3232" s="8">
        <v>2008</v>
      </c>
      <c r="C3232" s="8" t="s">
        <v>10</v>
      </c>
      <c r="D3232" s="8" t="s">
        <v>30</v>
      </c>
      <c r="E3232" s="8" t="s">
        <v>40</v>
      </c>
      <c r="F3232" s="15">
        <v>216196.323534</v>
      </c>
      <c r="G3232" s="26">
        <v>49.706344060492953</v>
      </c>
      <c r="H3232" s="55">
        <v>0.20224904940495242</v>
      </c>
      <c r="J3232" s="46" t="e">
        <f>+IF(A3261=#REF!,"si","no")</f>
        <v>#REF!</v>
      </c>
    </row>
    <row r="3233" spans="1:10" ht="14.5" customHeight="1" x14ac:dyDescent="0.2">
      <c r="A3233" s="8" t="s">
        <v>22</v>
      </c>
      <c r="B3233" s="8">
        <v>2009</v>
      </c>
      <c r="C3233" s="8" t="s">
        <v>10</v>
      </c>
      <c r="D3233" s="8" t="s">
        <v>30</v>
      </c>
      <c r="E3233" s="8" t="s">
        <v>31</v>
      </c>
      <c r="F3233" s="15">
        <v>522783.47083100001</v>
      </c>
      <c r="G3233" s="26">
        <v>105.19457723817429</v>
      </c>
      <c r="H3233" s="55">
        <v>0.47085243527297721</v>
      </c>
      <c r="J3233" s="46" t="e">
        <f>+IF(A3262=#REF!,"si","no")</f>
        <v>#REF!</v>
      </c>
    </row>
    <row r="3234" spans="1:10" ht="14.5" customHeight="1" x14ac:dyDescent="0.2">
      <c r="A3234" s="8" t="s">
        <v>22</v>
      </c>
      <c r="B3234" s="8">
        <v>2009</v>
      </c>
      <c r="C3234" s="8" t="s">
        <v>10</v>
      </c>
      <c r="D3234" s="8" t="s">
        <v>30</v>
      </c>
      <c r="E3234" s="8" t="s">
        <v>32</v>
      </c>
      <c r="F3234" s="15">
        <v>0</v>
      </c>
      <c r="G3234" s="26">
        <v>0</v>
      </c>
      <c r="H3234" s="55">
        <v>0</v>
      </c>
      <c r="J3234" s="46" t="e">
        <f>+IF(A3263=#REF!,"si","no")</f>
        <v>#REF!</v>
      </c>
    </row>
    <row r="3235" spans="1:10" ht="14.5" customHeight="1" x14ac:dyDescent="0.2">
      <c r="A3235" s="8" t="s">
        <v>22</v>
      </c>
      <c r="B3235" s="8">
        <v>2009</v>
      </c>
      <c r="C3235" s="8" t="s">
        <v>10</v>
      </c>
      <c r="D3235" s="8" t="s">
        <v>30</v>
      </c>
      <c r="E3235" s="8" t="s">
        <v>40</v>
      </c>
      <c r="F3235" s="15">
        <v>522783.47083100001</v>
      </c>
      <c r="G3235" s="26">
        <v>105.19457723817429</v>
      </c>
      <c r="H3235" s="55">
        <v>0.47085243527297721</v>
      </c>
      <c r="J3235" s="46" t="e">
        <f>+IF(A3264=#REF!,"si","no")</f>
        <v>#REF!</v>
      </c>
    </row>
    <row r="3236" spans="1:10" ht="14.5" customHeight="1" x14ac:dyDescent="0.2">
      <c r="A3236" s="8" t="s">
        <v>22</v>
      </c>
      <c r="B3236" s="8">
        <v>2010</v>
      </c>
      <c r="C3236" s="8" t="s">
        <v>10</v>
      </c>
      <c r="D3236" s="8" t="s">
        <v>30</v>
      </c>
      <c r="E3236" s="8" t="s">
        <v>31</v>
      </c>
      <c r="F3236" s="15">
        <v>831490.36037200002</v>
      </c>
      <c r="G3236" s="26">
        <v>174.95090513868379</v>
      </c>
      <c r="H3236" s="55">
        <v>0.64539492581411428</v>
      </c>
      <c r="J3236" s="46" t="e">
        <f>+IF(A3265=#REF!,"si","no")</f>
        <v>#REF!</v>
      </c>
    </row>
    <row r="3237" spans="1:10" ht="14.5" customHeight="1" x14ac:dyDescent="0.2">
      <c r="A3237" s="8" t="s">
        <v>22</v>
      </c>
      <c r="B3237" s="8">
        <v>2010</v>
      </c>
      <c r="C3237" s="8" t="s">
        <v>10</v>
      </c>
      <c r="D3237" s="8" t="s">
        <v>30</v>
      </c>
      <c r="E3237" s="8" t="s">
        <v>32</v>
      </c>
      <c r="F3237" s="15">
        <v>0</v>
      </c>
      <c r="G3237" s="26">
        <v>0</v>
      </c>
      <c r="H3237" s="55">
        <v>0</v>
      </c>
      <c r="J3237" s="46" t="e">
        <f>+IF(A3266=#REF!,"si","no")</f>
        <v>#REF!</v>
      </c>
    </row>
    <row r="3238" spans="1:10" ht="14.5" customHeight="1" x14ac:dyDescent="0.2">
      <c r="A3238" s="8" t="s">
        <v>22</v>
      </c>
      <c r="B3238" s="8">
        <v>2010</v>
      </c>
      <c r="C3238" s="8" t="s">
        <v>10</v>
      </c>
      <c r="D3238" s="8" t="s">
        <v>30</v>
      </c>
      <c r="E3238" s="8" t="s">
        <v>40</v>
      </c>
      <c r="F3238" s="15">
        <v>831490.36037200002</v>
      </c>
      <c r="G3238" s="26">
        <v>174.95090513868379</v>
      </c>
      <c r="H3238" s="55">
        <v>0.64539492581411428</v>
      </c>
      <c r="J3238" s="46" t="e">
        <f>+IF(A3267=#REF!,"si","no")</f>
        <v>#REF!</v>
      </c>
    </row>
    <row r="3239" spans="1:10" ht="14.5" customHeight="1" x14ac:dyDescent="0.2">
      <c r="A3239" s="8" t="s">
        <v>22</v>
      </c>
      <c r="B3239" s="8">
        <v>2011</v>
      </c>
      <c r="C3239" s="8" t="s">
        <v>10</v>
      </c>
      <c r="D3239" s="8" t="s">
        <v>30</v>
      </c>
      <c r="E3239" s="8" t="s">
        <v>31</v>
      </c>
      <c r="F3239" s="15">
        <v>459779.25625999999</v>
      </c>
      <c r="G3239" s="26">
        <v>109.50299721477695</v>
      </c>
      <c r="H3239" s="55">
        <v>0.32496997719607068</v>
      </c>
      <c r="J3239" s="46" t="e">
        <f>+IF(A3268=#REF!,"si","no")</f>
        <v>#REF!</v>
      </c>
    </row>
    <row r="3240" spans="1:10" ht="14.5" customHeight="1" x14ac:dyDescent="0.2">
      <c r="A3240" s="8" t="s">
        <v>22</v>
      </c>
      <c r="B3240" s="8">
        <v>2011</v>
      </c>
      <c r="C3240" s="8" t="s">
        <v>10</v>
      </c>
      <c r="D3240" s="8" t="s">
        <v>30</v>
      </c>
      <c r="E3240" s="8" t="s">
        <v>32</v>
      </c>
      <c r="F3240" s="15">
        <v>0</v>
      </c>
      <c r="G3240" s="26">
        <v>0</v>
      </c>
      <c r="H3240" s="55">
        <v>0</v>
      </c>
      <c r="J3240" s="46" t="e">
        <f>+IF(A3269=#REF!,"si","no")</f>
        <v>#REF!</v>
      </c>
    </row>
    <row r="3241" spans="1:10" ht="14.5" customHeight="1" x14ac:dyDescent="0.2">
      <c r="A3241" s="8" t="s">
        <v>22</v>
      </c>
      <c r="B3241" s="8">
        <v>2011</v>
      </c>
      <c r="C3241" s="8" t="s">
        <v>10</v>
      </c>
      <c r="D3241" s="8" t="s">
        <v>30</v>
      </c>
      <c r="E3241" s="8" t="s">
        <v>40</v>
      </c>
      <c r="F3241" s="15">
        <v>459779.25625999999</v>
      </c>
      <c r="G3241" s="26">
        <v>109.50299721477695</v>
      </c>
      <c r="H3241" s="55">
        <v>0.32496997719607068</v>
      </c>
      <c r="J3241" s="46" t="e">
        <f>+IF(A3270=#REF!,"si","no")</f>
        <v>#REF!</v>
      </c>
    </row>
    <row r="3242" spans="1:10" ht="14.5" customHeight="1" x14ac:dyDescent="0.2">
      <c r="A3242" s="8" t="s">
        <v>22</v>
      </c>
      <c r="B3242" s="8">
        <v>2012</v>
      </c>
      <c r="C3242" s="8" t="s">
        <v>10</v>
      </c>
      <c r="D3242" s="8" t="s">
        <v>30</v>
      </c>
      <c r="E3242" s="8" t="s">
        <v>31</v>
      </c>
      <c r="F3242" s="15">
        <v>534593.432149</v>
      </c>
      <c r="G3242" s="26">
        <v>120.79535787263789</v>
      </c>
      <c r="H3242" s="55">
        <v>0.36266436960505738</v>
      </c>
      <c r="J3242" s="46" t="e">
        <f>+IF(A3271=#REF!,"si","no")</f>
        <v>#REF!</v>
      </c>
    </row>
    <row r="3243" spans="1:10" ht="14.5" customHeight="1" x14ac:dyDescent="0.2">
      <c r="A3243" s="8" t="s">
        <v>22</v>
      </c>
      <c r="B3243" s="8">
        <v>2012</v>
      </c>
      <c r="C3243" s="8" t="s">
        <v>10</v>
      </c>
      <c r="D3243" s="8" t="s">
        <v>30</v>
      </c>
      <c r="E3243" s="8" t="s">
        <v>32</v>
      </c>
      <c r="F3243" s="52">
        <v>0</v>
      </c>
      <c r="G3243" s="26">
        <v>0</v>
      </c>
      <c r="H3243" s="55">
        <v>0</v>
      </c>
      <c r="J3243" s="46" t="e">
        <f>+IF(A3272=#REF!,"si","no")</f>
        <v>#REF!</v>
      </c>
    </row>
    <row r="3244" spans="1:10" ht="14.5" customHeight="1" x14ac:dyDescent="0.2">
      <c r="A3244" s="8" t="s">
        <v>22</v>
      </c>
      <c r="B3244" s="8">
        <v>2012</v>
      </c>
      <c r="C3244" s="8" t="s">
        <v>10</v>
      </c>
      <c r="D3244" s="8" t="s">
        <v>30</v>
      </c>
      <c r="E3244" s="8" t="s">
        <v>40</v>
      </c>
      <c r="F3244" s="15">
        <v>534593.432149</v>
      </c>
      <c r="G3244" s="26">
        <v>120.79535787263789</v>
      </c>
      <c r="H3244" s="55">
        <v>0.36266436960505738</v>
      </c>
      <c r="J3244" s="46" t="e">
        <f>+IF(A3273=#REF!,"si","no")</f>
        <v>#REF!</v>
      </c>
    </row>
    <row r="3245" spans="1:10" ht="14.5" customHeight="1" x14ac:dyDescent="0.2">
      <c r="A3245" s="8" t="s">
        <v>22</v>
      </c>
      <c r="B3245" s="8">
        <v>2013</v>
      </c>
      <c r="C3245" s="8" t="s">
        <v>10</v>
      </c>
      <c r="D3245" s="8" t="s">
        <v>30</v>
      </c>
      <c r="E3245" s="8" t="s">
        <v>31</v>
      </c>
      <c r="F3245" s="52">
        <v>658696.092619</v>
      </c>
      <c r="G3245" s="26">
        <v>152.87271400794356</v>
      </c>
      <c r="H3245" s="55">
        <v>0.39465425370662033</v>
      </c>
      <c r="J3245" s="46" t="e">
        <f>+IF(A3274=#REF!,"si","no")</f>
        <v>#REF!</v>
      </c>
    </row>
    <row r="3246" spans="1:10" ht="14.5" customHeight="1" x14ac:dyDescent="0.2">
      <c r="A3246" s="8" t="s">
        <v>22</v>
      </c>
      <c r="B3246" s="8">
        <v>2013</v>
      </c>
      <c r="C3246" s="8" t="s">
        <v>10</v>
      </c>
      <c r="D3246" s="8" t="s">
        <v>30</v>
      </c>
      <c r="E3246" s="8" t="s">
        <v>32</v>
      </c>
      <c r="F3246" s="52">
        <v>0</v>
      </c>
      <c r="G3246" s="26">
        <v>0</v>
      </c>
      <c r="H3246" s="55">
        <v>0</v>
      </c>
      <c r="J3246" s="46" t="e">
        <f>+IF(A3275=#REF!,"si","no")</f>
        <v>#REF!</v>
      </c>
    </row>
    <row r="3247" spans="1:10" ht="14.5" customHeight="1" x14ac:dyDescent="0.2">
      <c r="A3247" s="8" t="s">
        <v>22</v>
      </c>
      <c r="B3247" s="8">
        <v>2013</v>
      </c>
      <c r="C3247" s="8" t="s">
        <v>10</v>
      </c>
      <c r="D3247" s="8" t="s">
        <v>30</v>
      </c>
      <c r="E3247" s="8" t="s">
        <v>40</v>
      </c>
      <c r="F3247" s="52">
        <v>658696.092619</v>
      </c>
      <c r="G3247" s="26">
        <v>152.87271400794356</v>
      </c>
      <c r="H3247" s="55">
        <v>0.39465425370662033</v>
      </c>
      <c r="J3247" s="46" t="e">
        <f>+IF(A3276=#REF!,"si","no")</f>
        <v>#REF!</v>
      </c>
    </row>
    <row r="3248" spans="1:10" ht="14.5" customHeight="1" x14ac:dyDescent="0.2">
      <c r="A3248" s="8" t="s">
        <v>22</v>
      </c>
      <c r="B3248" s="8">
        <v>2014</v>
      </c>
      <c r="C3248" s="8" t="s">
        <v>10</v>
      </c>
      <c r="D3248" s="8" t="s">
        <v>30</v>
      </c>
      <c r="E3248" s="8" t="s">
        <v>31</v>
      </c>
      <c r="F3248" s="15">
        <v>1028788.031324</v>
      </c>
      <c r="G3248" s="26">
        <v>230.49276435903357</v>
      </c>
      <c r="H3248" s="55">
        <v>0.57227476801985244</v>
      </c>
      <c r="J3248" s="46" t="e">
        <f>+IF(A3277=#REF!,"si","no")</f>
        <v>#REF!</v>
      </c>
    </row>
    <row r="3249" spans="1:10" ht="14.5" customHeight="1" x14ac:dyDescent="0.2">
      <c r="A3249" s="8" t="s">
        <v>22</v>
      </c>
      <c r="B3249" s="8">
        <v>2014</v>
      </c>
      <c r="C3249" s="8" t="s">
        <v>10</v>
      </c>
      <c r="D3249" s="8" t="s">
        <v>30</v>
      </c>
      <c r="E3249" s="8" t="s">
        <v>32</v>
      </c>
      <c r="F3249" s="52">
        <v>0</v>
      </c>
      <c r="G3249" s="26">
        <v>0</v>
      </c>
      <c r="H3249" s="55">
        <v>0</v>
      </c>
      <c r="J3249" s="46" t="e">
        <f>+IF(A3278=#REF!,"si","no")</f>
        <v>#REF!</v>
      </c>
    </row>
    <row r="3250" spans="1:10" ht="14.5" customHeight="1" x14ac:dyDescent="0.2">
      <c r="A3250" s="8" t="s">
        <v>22</v>
      </c>
      <c r="B3250" s="8">
        <v>2014</v>
      </c>
      <c r="C3250" s="8" t="s">
        <v>10</v>
      </c>
      <c r="D3250" s="8" t="s">
        <v>30</v>
      </c>
      <c r="E3250" s="8" t="s">
        <v>40</v>
      </c>
      <c r="F3250" s="52">
        <v>1028788.031324</v>
      </c>
      <c r="G3250" s="26">
        <v>230.49276435903357</v>
      </c>
      <c r="H3250" s="55">
        <v>0.57227476801985244</v>
      </c>
      <c r="J3250" s="46" t="e">
        <f>+IF(A3279=#REF!,"si","no")</f>
        <v>#REF!</v>
      </c>
    </row>
    <row r="3251" spans="1:10" ht="14.5" customHeight="1" x14ac:dyDescent="0.2">
      <c r="A3251" s="8" t="s">
        <v>22</v>
      </c>
      <c r="B3251" s="8">
        <v>2015</v>
      </c>
      <c r="C3251" s="8" t="s">
        <v>10</v>
      </c>
      <c r="D3251" s="8" t="s">
        <v>30</v>
      </c>
      <c r="E3251" s="8" t="s">
        <v>31</v>
      </c>
      <c r="F3251" s="52">
        <v>1162886.6404260001</v>
      </c>
      <c r="G3251" s="26">
        <v>223.42549059584334</v>
      </c>
      <c r="H3251" s="55">
        <v>0.61781199398904985</v>
      </c>
      <c r="J3251" s="46" t="e">
        <f>+IF(A3280=#REF!,"si","no")</f>
        <v>#REF!</v>
      </c>
    </row>
    <row r="3252" spans="1:10" ht="14.5" customHeight="1" x14ac:dyDescent="0.2">
      <c r="A3252" s="8" t="s">
        <v>22</v>
      </c>
      <c r="B3252" s="8">
        <v>2015</v>
      </c>
      <c r="C3252" s="8" t="s">
        <v>10</v>
      </c>
      <c r="D3252" s="8" t="s">
        <v>30</v>
      </c>
      <c r="E3252" s="8" t="s">
        <v>32</v>
      </c>
      <c r="F3252" s="15">
        <v>0</v>
      </c>
      <c r="G3252" s="26">
        <v>0</v>
      </c>
      <c r="H3252" s="55">
        <v>0</v>
      </c>
      <c r="J3252" s="46" t="e">
        <f>+IF(A3281=#REF!,"si","no")</f>
        <v>#REF!</v>
      </c>
    </row>
    <row r="3253" spans="1:10" ht="14.5" customHeight="1" x14ac:dyDescent="0.2">
      <c r="A3253" s="8" t="s">
        <v>22</v>
      </c>
      <c r="B3253" s="8">
        <v>2015</v>
      </c>
      <c r="C3253" s="8" t="s">
        <v>10</v>
      </c>
      <c r="D3253" s="8" t="s">
        <v>30</v>
      </c>
      <c r="E3253" s="8" t="s">
        <v>40</v>
      </c>
      <c r="F3253" s="15">
        <v>1162886.6404260001</v>
      </c>
      <c r="G3253" s="26">
        <v>223.42549059584334</v>
      </c>
      <c r="H3253" s="55">
        <v>0.61781199398904985</v>
      </c>
      <c r="J3253" s="46" t="e">
        <f>+IF(A3282=#REF!,"si","no")</f>
        <v>#REF!</v>
      </c>
    </row>
    <row r="3254" spans="1:10" ht="14.5" customHeight="1" x14ac:dyDescent="0.2">
      <c r="A3254" s="8" t="s">
        <v>22</v>
      </c>
      <c r="B3254" s="8">
        <v>2016</v>
      </c>
      <c r="C3254" s="8" t="s">
        <v>10</v>
      </c>
      <c r="D3254" s="8" t="s">
        <v>30</v>
      </c>
      <c r="E3254" s="8" t="s">
        <v>31</v>
      </c>
      <c r="F3254" s="15">
        <v>929223.47504599998</v>
      </c>
      <c r="G3254" s="26">
        <v>163.84860528329804</v>
      </c>
      <c r="H3254" s="55">
        <v>0.45444978537824843</v>
      </c>
      <c r="J3254" s="46" t="e">
        <f>+IF(A3283=#REF!,"si","no")</f>
        <v>#REF!</v>
      </c>
    </row>
    <row r="3255" spans="1:10" ht="14.5" customHeight="1" x14ac:dyDescent="0.2">
      <c r="A3255" s="8" t="s">
        <v>22</v>
      </c>
      <c r="B3255" s="8">
        <v>2016</v>
      </c>
      <c r="C3255" s="8" t="s">
        <v>10</v>
      </c>
      <c r="D3255" s="8" t="s">
        <v>30</v>
      </c>
      <c r="E3255" s="8" t="s">
        <v>32</v>
      </c>
      <c r="F3255" s="15">
        <v>0</v>
      </c>
      <c r="G3255" s="26">
        <v>0</v>
      </c>
      <c r="H3255" s="55">
        <v>0</v>
      </c>
      <c r="J3255" s="46" t="e">
        <f>+IF(A3284=#REF!,"si","no")</f>
        <v>#REF!</v>
      </c>
    </row>
    <row r="3256" spans="1:10" ht="14.5" customHeight="1" x14ac:dyDescent="0.2">
      <c r="A3256" s="8" t="s">
        <v>22</v>
      </c>
      <c r="B3256" s="8">
        <v>2016</v>
      </c>
      <c r="C3256" s="8" t="s">
        <v>10</v>
      </c>
      <c r="D3256" s="8" t="s">
        <v>30</v>
      </c>
      <c r="E3256" s="8" t="s">
        <v>40</v>
      </c>
      <c r="F3256" s="15">
        <v>929223.47504599998</v>
      </c>
      <c r="G3256" s="26">
        <v>163.84860528329804</v>
      </c>
      <c r="H3256" s="55">
        <v>0.45444978537824843</v>
      </c>
      <c r="J3256" s="46" t="e">
        <f>+IF(A3285=#REF!,"si","no")</f>
        <v>#REF!</v>
      </c>
    </row>
    <row r="3257" spans="1:10" ht="14.5" customHeight="1" x14ac:dyDescent="0.2">
      <c r="A3257" s="8" t="s">
        <v>22</v>
      </c>
      <c r="B3257" s="8">
        <v>2017</v>
      </c>
      <c r="C3257" s="8" t="s">
        <v>10</v>
      </c>
      <c r="D3257" s="8" t="s">
        <v>30</v>
      </c>
      <c r="E3257" s="8" t="s">
        <v>31</v>
      </c>
      <c r="F3257" s="15">
        <v>1212457.172482</v>
      </c>
      <c r="G3257" s="26">
        <v>215.64229875463826</v>
      </c>
      <c r="H3257" s="55">
        <v>0.5528028092698275</v>
      </c>
      <c r="J3257" s="46" t="e">
        <f>+IF(A3286=#REF!,"si","no")</f>
        <v>#REF!</v>
      </c>
    </row>
    <row r="3258" spans="1:10" ht="14.5" customHeight="1" x14ac:dyDescent="0.2">
      <c r="A3258" s="8" t="s">
        <v>22</v>
      </c>
      <c r="B3258" s="8">
        <v>2017</v>
      </c>
      <c r="C3258" s="8" t="s">
        <v>10</v>
      </c>
      <c r="D3258" s="8" t="s">
        <v>30</v>
      </c>
      <c r="E3258" s="8" t="s">
        <v>32</v>
      </c>
      <c r="F3258" s="15">
        <v>0</v>
      </c>
      <c r="G3258" s="26">
        <v>0</v>
      </c>
      <c r="H3258" s="55">
        <v>0</v>
      </c>
      <c r="J3258" s="46" t="e">
        <f>+IF(A3287=#REF!,"si","no")</f>
        <v>#REF!</v>
      </c>
    </row>
    <row r="3259" spans="1:10" ht="14.5" customHeight="1" x14ac:dyDescent="0.2">
      <c r="A3259" s="8" t="s">
        <v>22</v>
      </c>
      <c r="B3259" s="8">
        <v>2017</v>
      </c>
      <c r="C3259" s="8" t="s">
        <v>10</v>
      </c>
      <c r="D3259" s="8" t="s">
        <v>30</v>
      </c>
      <c r="E3259" s="8" t="s">
        <v>40</v>
      </c>
      <c r="F3259" s="15">
        <v>1212457.172482</v>
      </c>
      <c r="G3259" s="26">
        <v>215.64229875463826</v>
      </c>
      <c r="H3259" s="55">
        <v>0.5528028092698275</v>
      </c>
      <c r="J3259" s="46" t="e">
        <f>+IF(A3288=#REF!,"si","no")</f>
        <v>#REF!</v>
      </c>
    </row>
    <row r="3260" spans="1:10" ht="14.5" customHeight="1" x14ac:dyDescent="0.2">
      <c r="A3260" s="8" t="s">
        <v>22</v>
      </c>
      <c r="B3260" s="8">
        <v>2018</v>
      </c>
      <c r="C3260" s="8" t="s">
        <v>10</v>
      </c>
      <c r="D3260" s="8" t="s">
        <v>30</v>
      </c>
      <c r="E3260" s="8" t="s">
        <v>31</v>
      </c>
      <c r="F3260" s="15">
        <v>1057505.172573</v>
      </c>
      <c r="G3260" s="26">
        <v>184.55213635983006</v>
      </c>
      <c r="H3260" s="55">
        <v>0.45698537428872638</v>
      </c>
      <c r="J3260" s="46" t="e">
        <f>+IF(A3289=#REF!,"si","no")</f>
        <v>#REF!</v>
      </c>
    </row>
    <row r="3261" spans="1:10" ht="14.5" customHeight="1" x14ac:dyDescent="0.2">
      <c r="A3261" s="8" t="s">
        <v>22</v>
      </c>
      <c r="B3261" s="8">
        <v>2018</v>
      </c>
      <c r="C3261" s="8" t="s">
        <v>10</v>
      </c>
      <c r="D3261" s="8" t="s">
        <v>30</v>
      </c>
      <c r="E3261" s="8" t="s">
        <v>32</v>
      </c>
      <c r="F3261" s="15">
        <v>0</v>
      </c>
      <c r="G3261" s="26">
        <v>0</v>
      </c>
      <c r="H3261" s="55">
        <v>0</v>
      </c>
      <c r="J3261" s="46" t="e">
        <f>+IF(A3290=#REF!,"si","no")</f>
        <v>#REF!</v>
      </c>
    </row>
    <row r="3262" spans="1:10" ht="14.5" customHeight="1" x14ac:dyDescent="0.2">
      <c r="A3262" s="8" t="s">
        <v>22</v>
      </c>
      <c r="B3262" s="8">
        <v>2018</v>
      </c>
      <c r="C3262" s="8" t="s">
        <v>10</v>
      </c>
      <c r="D3262" s="8" t="s">
        <v>30</v>
      </c>
      <c r="E3262" s="8" t="s">
        <v>40</v>
      </c>
      <c r="F3262" s="15">
        <v>1057505.172573</v>
      </c>
      <c r="G3262" s="26">
        <v>184.55213635983006</v>
      </c>
      <c r="H3262" s="55">
        <v>0.45698537428872638</v>
      </c>
      <c r="J3262" s="46" t="e">
        <f>+IF(A3291=#REF!,"si","no")</f>
        <v>#REF!</v>
      </c>
    </row>
    <row r="3263" spans="1:10" ht="14.5" customHeight="1" x14ac:dyDescent="0.2">
      <c r="A3263" s="8" t="s">
        <v>22</v>
      </c>
      <c r="B3263" s="8">
        <v>2019</v>
      </c>
      <c r="C3263" s="8" t="s">
        <v>10</v>
      </c>
      <c r="D3263" s="8" t="s">
        <v>30</v>
      </c>
      <c r="E3263" s="8" t="s">
        <v>31</v>
      </c>
      <c r="F3263" s="15">
        <v>610605.67878900003</v>
      </c>
      <c r="G3263" s="26">
        <v>97.840199207624437</v>
      </c>
      <c r="H3263" s="55">
        <v>0.25649865242985148</v>
      </c>
      <c r="J3263" s="46" t="e">
        <f>+IF(A3292=#REF!,"si","no")</f>
        <v>#REF!</v>
      </c>
    </row>
    <row r="3264" spans="1:10" ht="14.5" customHeight="1" x14ac:dyDescent="0.2">
      <c r="A3264" s="8" t="s">
        <v>22</v>
      </c>
      <c r="B3264" s="8">
        <v>2019</v>
      </c>
      <c r="C3264" s="8" t="s">
        <v>10</v>
      </c>
      <c r="D3264" s="8" t="s">
        <v>30</v>
      </c>
      <c r="E3264" s="8" t="s">
        <v>32</v>
      </c>
      <c r="F3264" s="15">
        <v>0</v>
      </c>
      <c r="G3264" s="26">
        <v>0</v>
      </c>
      <c r="H3264" s="55">
        <v>0</v>
      </c>
      <c r="J3264" s="46" t="e">
        <f>+IF(A3293=#REF!,"si","no")</f>
        <v>#REF!</v>
      </c>
    </row>
    <row r="3265" spans="1:13" ht="14.5" customHeight="1" x14ac:dyDescent="0.2">
      <c r="A3265" s="8" t="s">
        <v>22</v>
      </c>
      <c r="B3265" s="8">
        <v>2019</v>
      </c>
      <c r="C3265" s="8" t="s">
        <v>10</v>
      </c>
      <c r="D3265" s="8" t="s">
        <v>30</v>
      </c>
      <c r="E3265" s="8" t="s">
        <v>40</v>
      </c>
      <c r="F3265" s="15">
        <v>610605.67878900003</v>
      </c>
      <c r="G3265" s="26">
        <v>97.840199207624437</v>
      </c>
      <c r="H3265" s="55">
        <v>0.25649865242985148</v>
      </c>
      <c r="J3265" s="46" t="e">
        <f>+IF(A3294=#REF!,"si","no")</f>
        <v>#REF!</v>
      </c>
    </row>
    <row r="3266" spans="1:13" ht="14.5" customHeight="1" x14ac:dyDescent="0.2">
      <c r="A3266" s="8" t="s">
        <v>22</v>
      </c>
      <c r="B3266" s="8">
        <v>2020</v>
      </c>
      <c r="C3266" s="8" t="s">
        <v>10</v>
      </c>
      <c r="D3266" s="8" t="s">
        <v>30</v>
      </c>
      <c r="E3266" s="8" t="s">
        <v>31</v>
      </c>
      <c r="F3266" s="15">
        <v>1233051.963761</v>
      </c>
      <c r="G3266" s="26">
        <v>182.10538683742203</v>
      </c>
      <c r="H3266" s="55">
        <v>0.51053492396600442</v>
      </c>
      <c r="J3266" s="46" t="e">
        <f>+IF(A3323=#REF!,"si","no")</f>
        <v>#REF!</v>
      </c>
      <c r="K3266" s="46" t="e">
        <f>+IF(F3323=#REF!,"si","no")</f>
        <v>#REF!</v>
      </c>
      <c r="L3266" s="46" t="e">
        <f>+IF(G3323=#REF!,"si","no")</f>
        <v>#REF!</v>
      </c>
      <c r="M3266" s="46" t="e">
        <f>+IF(H3323=#REF!,"si","no")</f>
        <v>#REF!</v>
      </c>
    </row>
    <row r="3267" spans="1:13" ht="14.5" customHeight="1" x14ac:dyDescent="0.2">
      <c r="A3267" s="8" t="s">
        <v>22</v>
      </c>
      <c r="B3267" s="8">
        <v>2020</v>
      </c>
      <c r="C3267" s="8" t="s">
        <v>10</v>
      </c>
      <c r="D3267" s="8" t="s">
        <v>30</v>
      </c>
      <c r="E3267" s="8" t="s">
        <v>32</v>
      </c>
      <c r="F3267" s="15">
        <v>0</v>
      </c>
      <c r="G3267" s="26">
        <v>0</v>
      </c>
      <c r="H3267" s="55">
        <v>0</v>
      </c>
      <c r="J3267" s="46" t="e">
        <f>+IF(A3324=#REF!,"si","no")</f>
        <v>#REF!</v>
      </c>
      <c r="K3267" s="46" t="e">
        <f>+IF(F3324=#REF!,"si","no")</f>
        <v>#REF!</v>
      </c>
      <c r="L3267" s="46" t="e">
        <f>+IF(G3324=#REF!,"si","no")</f>
        <v>#REF!</v>
      </c>
      <c r="M3267" s="46" t="e">
        <f>+IF(H3324=#REF!,"si","no")</f>
        <v>#REF!</v>
      </c>
    </row>
    <row r="3268" spans="1:13" ht="14.5" customHeight="1" x14ac:dyDescent="0.2">
      <c r="A3268" s="8" t="s">
        <v>22</v>
      </c>
      <c r="B3268" s="8">
        <v>2020</v>
      </c>
      <c r="C3268" s="8" t="s">
        <v>10</v>
      </c>
      <c r="D3268" s="8" t="s">
        <v>30</v>
      </c>
      <c r="E3268" s="8" t="s">
        <v>40</v>
      </c>
      <c r="F3268" s="15">
        <v>1233051.963761</v>
      </c>
      <c r="G3268" s="26">
        <v>182.10538683742203</v>
      </c>
      <c r="H3268" s="55">
        <v>0.51053492396600442</v>
      </c>
      <c r="J3268" s="46" t="e">
        <f>+IF(A3325=#REF!,"si","no")</f>
        <v>#REF!</v>
      </c>
      <c r="K3268" s="46" t="e">
        <f>+IF(F3325=#REF!,"si","no")</f>
        <v>#REF!</v>
      </c>
      <c r="L3268" s="46" t="e">
        <f>+IF(G3325=#REF!,"si","no")</f>
        <v>#REF!</v>
      </c>
      <c r="M3268" s="46" t="e">
        <f>+IF(H3325=#REF!,"si","no")</f>
        <v>#REF!</v>
      </c>
    </row>
    <row r="3269" spans="1:13" ht="14.5" customHeight="1" x14ac:dyDescent="0.2">
      <c r="A3269" s="8" t="s">
        <v>22</v>
      </c>
      <c r="B3269" s="8">
        <v>2021</v>
      </c>
      <c r="C3269" s="8" t="s">
        <v>10</v>
      </c>
      <c r="D3269" s="8" t="s">
        <v>30</v>
      </c>
      <c r="E3269" s="8" t="s">
        <v>31</v>
      </c>
      <c r="F3269" s="15">
        <v>1307597.717647</v>
      </c>
      <c r="G3269" s="26">
        <v>196.83932302072716</v>
      </c>
      <c r="H3269" s="55">
        <v>0.53246441864121274</v>
      </c>
      <c r="J3269" s="46" t="e">
        <f>+IF(A3326=#REF!,"si","no")</f>
        <v>#REF!</v>
      </c>
      <c r="K3269" s="46" t="e">
        <f>+IF(F3326=#REF!,"si","no")</f>
        <v>#REF!</v>
      </c>
      <c r="L3269" s="46" t="e">
        <f>+IF(G3326=#REF!,"si","no")</f>
        <v>#REF!</v>
      </c>
      <c r="M3269" s="46" t="e">
        <f>+IF(H3326=#REF!,"si","no")</f>
        <v>#REF!</v>
      </c>
    </row>
    <row r="3270" spans="1:13" ht="14.5" customHeight="1" x14ac:dyDescent="0.2">
      <c r="A3270" s="8" t="s">
        <v>22</v>
      </c>
      <c r="B3270" s="8">
        <v>2021</v>
      </c>
      <c r="C3270" s="8" t="s">
        <v>10</v>
      </c>
      <c r="D3270" s="8" t="s">
        <v>30</v>
      </c>
      <c r="E3270" s="8" t="s">
        <v>32</v>
      </c>
      <c r="F3270" s="15">
        <v>0</v>
      </c>
      <c r="G3270" s="26">
        <v>0</v>
      </c>
      <c r="H3270" s="55">
        <v>0</v>
      </c>
      <c r="J3270" s="46" t="e">
        <f>+IF(A3327=#REF!,"si","no")</f>
        <v>#REF!</v>
      </c>
      <c r="K3270" s="46" t="e">
        <f>+IF(F3327=#REF!,"si","no")</f>
        <v>#REF!</v>
      </c>
      <c r="L3270" s="46" t="e">
        <f>+IF(G3327=#REF!,"si","no")</f>
        <v>#REF!</v>
      </c>
      <c r="M3270" s="46" t="e">
        <f>+IF(H3327=#REF!,"si","no")</f>
        <v>#REF!</v>
      </c>
    </row>
    <row r="3271" spans="1:13" ht="14.5" customHeight="1" x14ac:dyDescent="0.2">
      <c r="A3271" s="8" t="s">
        <v>22</v>
      </c>
      <c r="B3271" s="8">
        <v>2021</v>
      </c>
      <c r="C3271" s="8" t="s">
        <v>10</v>
      </c>
      <c r="D3271" s="8" t="s">
        <v>30</v>
      </c>
      <c r="E3271" s="8" t="s">
        <v>40</v>
      </c>
      <c r="F3271" s="15">
        <v>1307597.717647</v>
      </c>
      <c r="G3271" s="26">
        <v>196.83932302072716</v>
      </c>
      <c r="H3271" s="55">
        <v>0.53246441864121274</v>
      </c>
      <c r="J3271" s="46" t="e">
        <f>+IF(A3328=#REF!,"si","no")</f>
        <v>#REF!</v>
      </c>
      <c r="K3271" s="46" t="e">
        <f>+IF(F3328=#REF!,"si","no")</f>
        <v>#REF!</v>
      </c>
      <c r="L3271" s="46" t="e">
        <f>+IF(G3328=#REF!,"si","no")</f>
        <v>#REF!</v>
      </c>
      <c r="M3271" s="46" t="e">
        <f>+IF(H3328=#REF!,"si","no")</f>
        <v>#REF!</v>
      </c>
    </row>
    <row r="3272" spans="1:13" ht="14.5" customHeight="1" x14ac:dyDescent="0.2">
      <c r="A3272" s="8" t="s">
        <v>22</v>
      </c>
      <c r="B3272" s="8">
        <v>2022</v>
      </c>
      <c r="C3272" s="8" t="s">
        <v>10</v>
      </c>
      <c r="D3272" s="8" t="s">
        <v>30</v>
      </c>
      <c r="E3272" s="8" t="s">
        <v>31</v>
      </c>
      <c r="F3272" s="15">
        <v>1395421.6257509999</v>
      </c>
      <c r="G3272" s="26">
        <v>214.19090627581599</v>
      </c>
      <c r="H3272" s="55">
        <v>0.55975479836527819</v>
      </c>
      <c r="J3272" s="46" t="e">
        <f>+IF(A3329=#REF!,"si","no")</f>
        <v>#REF!</v>
      </c>
      <c r="K3272" s="46" t="e">
        <f>+IF(F3329=#REF!,"si","no")</f>
        <v>#REF!</v>
      </c>
      <c r="L3272" s="46" t="e">
        <f>+IF(G3329=#REF!,"si","no")</f>
        <v>#REF!</v>
      </c>
      <c r="M3272" s="46" t="e">
        <f>+IF(H3329=#REF!,"si","no")</f>
        <v>#REF!</v>
      </c>
    </row>
    <row r="3273" spans="1:13" ht="14.5" customHeight="1" x14ac:dyDescent="0.2">
      <c r="A3273" s="8" t="s">
        <v>22</v>
      </c>
      <c r="B3273" s="8">
        <v>2022</v>
      </c>
      <c r="C3273" s="8" t="s">
        <v>10</v>
      </c>
      <c r="D3273" s="8" t="s">
        <v>30</v>
      </c>
      <c r="E3273" s="8" t="s">
        <v>32</v>
      </c>
      <c r="F3273" s="15">
        <v>0</v>
      </c>
      <c r="G3273" s="26">
        <v>0</v>
      </c>
      <c r="H3273" s="55">
        <v>0</v>
      </c>
      <c r="J3273" s="46" t="e">
        <f>+IF(A3330=#REF!,"si","no")</f>
        <v>#REF!</v>
      </c>
      <c r="K3273" s="46" t="e">
        <f>+IF(F3330=#REF!,"si","no")</f>
        <v>#REF!</v>
      </c>
      <c r="L3273" s="46" t="e">
        <f>+IF(G3330=#REF!,"si","no")</f>
        <v>#REF!</v>
      </c>
      <c r="M3273" s="46" t="e">
        <f>+IF(H3330=#REF!,"si","no")</f>
        <v>#REF!</v>
      </c>
    </row>
    <row r="3274" spans="1:13" ht="14.5" customHeight="1" x14ac:dyDescent="0.2">
      <c r="A3274" s="8" t="s">
        <v>22</v>
      </c>
      <c r="B3274" s="8">
        <v>2022</v>
      </c>
      <c r="C3274" s="8" t="s">
        <v>10</v>
      </c>
      <c r="D3274" s="8" t="s">
        <v>30</v>
      </c>
      <c r="E3274" s="8" t="s">
        <v>40</v>
      </c>
      <c r="F3274" s="15">
        <v>1395421.6257509999</v>
      </c>
      <c r="G3274" s="26">
        <v>214.19090627581599</v>
      </c>
      <c r="H3274" s="55">
        <v>0.55975479836527819</v>
      </c>
      <c r="J3274" s="46" t="e">
        <f>+IF(A3331=#REF!,"si","no")</f>
        <v>#REF!</v>
      </c>
      <c r="K3274" s="46" t="e">
        <f>+IF(F3331=#REF!,"si","no")</f>
        <v>#REF!</v>
      </c>
      <c r="L3274" s="46" t="e">
        <f>+IF(G3331=#REF!,"si","no")</f>
        <v>#REF!</v>
      </c>
      <c r="M3274" s="46" t="e">
        <f>+IF(H3331=#REF!,"si","no")</f>
        <v>#REF!</v>
      </c>
    </row>
    <row r="3275" spans="1:13" ht="14.5" customHeight="1" x14ac:dyDescent="0.2">
      <c r="A3275" s="8" t="s">
        <v>22</v>
      </c>
      <c r="B3275" s="8">
        <v>2023</v>
      </c>
      <c r="C3275" s="8" t="s">
        <v>10</v>
      </c>
      <c r="D3275" s="8" t="s">
        <v>30</v>
      </c>
      <c r="E3275" s="8" t="s">
        <v>31</v>
      </c>
      <c r="F3275" s="15">
        <v>1131953.5946750001</v>
      </c>
      <c r="G3275" s="26">
        <v>177.23523535126742</v>
      </c>
      <c r="H3275" s="55">
        <v>0.44799268989819291</v>
      </c>
      <c r="J3275" s="46" t="e">
        <f>+IF(A3332=#REF!,"si","no")</f>
        <v>#REF!</v>
      </c>
      <c r="K3275" s="46" t="e">
        <f>+IF(F3332=#REF!,"si","no")</f>
        <v>#REF!</v>
      </c>
      <c r="L3275" s="46" t="e">
        <f>+IF(G3332=#REF!,"si","no")</f>
        <v>#REF!</v>
      </c>
      <c r="M3275" s="46" t="e">
        <f>+IF(H3332=#REF!,"si","no")</f>
        <v>#REF!</v>
      </c>
    </row>
    <row r="3276" spans="1:13" ht="14.5" customHeight="1" x14ac:dyDescent="0.2">
      <c r="A3276" s="8" t="s">
        <v>22</v>
      </c>
      <c r="B3276" s="8">
        <v>2023</v>
      </c>
      <c r="C3276" s="8" t="s">
        <v>10</v>
      </c>
      <c r="D3276" s="8" t="s">
        <v>30</v>
      </c>
      <c r="E3276" s="8" t="s">
        <v>32</v>
      </c>
      <c r="F3276" s="15">
        <v>0</v>
      </c>
      <c r="G3276" s="26">
        <v>0</v>
      </c>
      <c r="H3276" s="55">
        <v>0</v>
      </c>
      <c r="J3276" s="46" t="e">
        <f>+IF(A3333=#REF!,"si","no")</f>
        <v>#REF!</v>
      </c>
      <c r="K3276" s="46" t="e">
        <f>+IF(F3333=#REF!,"si","no")</f>
        <v>#REF!</v>
      </c>
      <c r="L3276" s="46" t="e">
        <f>+IF(G3333=#REF!,"si","no")</f>
        <v>#REF!</v>
      </c>
      <c r="M3276" s="46" t="e">
        <f>+IF(H3333=#REF!,"si","no")</f>
        <v>#REF!</v>
      </c>
    </row>
    <row r="3277" spans="1:13" ht="14.5" customHeight="1" x14ac:dyDescent="0.2">
      <c r="A3277" s="8" t="s">
        <v>22</v>
      </c>
      <c r="B3277" s="8">
        <v>2023</v>
      </c>
      <c r="C3277" s="8" t="s">
        <v>10</v>
      </c>
      <c r="D3277" s="8" t="s">
        <v>30</v>
      </c>
      <c r="E3277" s="8" t="s">
        <v>40</v>
      </c>
      <c r="F3277" s="15">
        <v>1131953.5946750001</v>
      </c>
      <c r="G3277" s="26">
        <v>177.23523535126742</v>
      </c>
      <c r="H3277" s="55">
        <v>0.44799268989819291</v>
      </c>
      <c r="J3277" s="46"/>
      <c r="K3277" s="46"/>
      <c r="L3277" s="46"/>
      <c r="M3277" s="46"/>
    </row>
    <row r="3278" spans="1:13" ht="14.5" customHeight="1" x14ac:dyDescent="0.2">
      <c r="A3278" s="8" t="s">
        <v>22</v>
      </c>
      <c r="B3278" s="8">
        <v>2008</v>
      </c>
      <c r="C3278" s="8" t="s">
        <v>10</v>
      </c>
      <c r="D3278" s="8" t="s">
        <v>33</v>
      </c>
      <c r="E3278" s="8" t="s">
        <v>34</v>
      </c>
      <c r="F3278" s="15">
        <v>581.33822599999996</v>
      </c>
      <c r="G3278" s="26">
        <v>0.1336572121335276</v>
      </c>
      <c r="H3278" s="55">
        <v>5.4383488890721594E-4</v>
      </c>
      <c r="J3278" s="46"/>
      <c r="K3278" s="46"/>
      <c r="L3278" s="46"/>
      <c r="M3278" s="46"/>
    </row>
    <row r="3279" spans="1:13" ht="14.5" customHeight="1" x14ac:dyDescent="0.2">
      <c r="A3279" s="8" t="s">
        <v>22</v>
      </c>
      <c r="B3279" s="8">
        <v>2008</v>
      </c>
      <c r="C3279" s="8" t="s">
        <v>10</v>
      </c>
      <c r="D3279" s="8" t="s">
        <v>33</v>
      </c>
      <c r="E3279" s="8" t="s">
        <v>35</v>
      </c>
      <c r="F3279" s="15">
        <v>542203.65967199998</v>
      </c>
      <c r="G3279" s="26">
        <v>124.65966681564051</v>
      </c>
      <c r="H3279" s="55">
        <v>0.50722497478225015</v>
      </c>
      <c r="J3279" s="46" t="e">
        <f>+IF(A3336=#REF!,"si","no")</f>
        <v>#REF!</v>
      </c>
      <c r="K3279" s="46" t="e">
        <f>+IF(F3336=#REF!,"si","no")</f>
        <v>#REF!</v>
      </c>
      <c r="L3279" s="46" t="e">
        <f>+IF(G3336=#REF!,"si","no")</f>
        <v>#REF!</v>
      </c>
      <c r="M3279" s="46" t="e">
        <f>+IF(H3336=#REF!,"si","no")</f>
        <v>#REF!</v>
      </c>
    </row>
    <row r="3280" spans="1:13" ht="14.5" customHeight="1" x14ac:dyDescent="0.2">
      <c r="A3280" s="8" t="s">
        <v>22</v>
      </c>
      <c r="B3280" s="8">
        <v>2008</v>
      </c>
      <c r="C3280" s="8" t="s">
        <v>10</v>
      </c>
      <c r="D3280" s="8" t="s">
        <v>33</v>
      </c>
      <c r="E3280" s="8" t="s">
        <v>36</v>
      </c>
      <c r="F3280" s="15">
        <v>0</v>
      </c>
      <c r="G3280" s="26">
        <v>0</v>
      </c>
      <c r="H3280" s="55">
        <v>0</v>
      </c>
      <c r="J3280" s="46" t="e">
        <f>+IF(A3337=#REF!,"si","no")</f>
        <v>#REF!</v>
      </c>
      <c r="K3280" s="46" t="e">
        <f>+IF(F3337=#REF!,"si","no")</f>
        <v>#REF!</v>
      </c>
      <c r="L3280" s="46" t="e">
        <f>+IF(G3337=#REF!,"si","no")</f>
        <v>#REF!</v>
      </c>
      <c r="M3280" s="46" t="e">
        <f>+IF(H3337=#REF!,"si","no")</f>
        <v>#REF!</v>
      </c>
    </row>
    <row r="3281" spans="1:13" ht="14.5" customHeight="1" x14ac:dyDescent="0.2">
      <c r="A3281" s="8" t="s">
        <v>22</v>
      </c>
      <c r="B3281" s="8">
        <v>2008</v>
      </c>
      <c r="C3281" s="8" t="s">
        <v>10</v>
      </c>
      <c r="D3281" s="8" t="s">
        <v>33</v>
      </c>
      <c r="E3281" s="8" t="s">
        <v>42</v>
      </c>
      <c r="F3281" s="15">
        <v>5979.2491410000002</v>
      </c>
      <c r="G3281" s="26">
        <v>1.374707072570607</v>
      </c>
      <c r="H3281" s="55">
        <v>5.5935153528753187E-3</v>
      </c>
      <c r="J3281" s="46" t="e">
        <f>+IF(A3338=#REF!,"si","no")</f>
        <v>#REF!</v>
      </c>
      <c r="K3281" s="46" t="e">
        <f>+IF(F3338=#REF!,"si","no")</f>
        <v>#REF!</v>
      </c>
      <c r="L3281" s="46" t="e">
        <f>+IF(G3338=#REF!,"si","no")</f>
        <v>#REF!</v>
      </c>
      <c r="M3281" s="46" t="e">
        <f>+IF(H3338=#REF!,"si","no")</f>
        <v>#REF!</v>
      </c>
    </row>
    <row r="3282" spans="1:13" ht="14.5" customHeight="1" x14ac:dyDescent="0.2">
      <c r="A3282" s="8" t="s">
        <v>22</v>
      </c>
      <c r="B3282" s="8">
        <v>2008</v>
      </c>
      <c r="C3282" s="8" t="s">
        <v>10</v>
      </c>
      <c r="D3282" s="8" t="s">
        <v>33</v>
      </c>
      <c r="E3282" s="8" t="s">
        <v>40</v>
      </c>
      <c r="F3282" s="15">
        <v>548764.24703899992</v>
      </c>
      <c r="G3282" s="26">
        <v>126.16803110034462</v>
      </c>
      <c r="H3282" s="55">
        <v>0.51336232502403267</v>
      </c>
      <c r="J3282" s="46" t="e">
        <f>+IF(A3339=#REF!,"si","no")</f>
        <v>#REF!</v>
      </c>
    </row>
    <row r="3283" spans="1:13" ht="14.5" customHeight="1" x14ac:dyDescent="0.2">
      <c r="A3283" s="8" t="s">
        <v>22</v>
      </c>
      <c r="B3283" s="8">
        <v>2009</v>
      </c>
      <c r="C3283" s="8" t="s">
        <v>10</v>
      </c>
      <c r="D3283" s="8" t="s">
        <v>33</v>
      </c>
      <c r="E3283" s="8" t="s">
        <v>34</v>
      </c>
      <c r="F3283" s="15">
        <v>0</v>
      </c>
      <c r="G3283" s="26">
        <v>0</v>
      </c>
      <c r="H3283" s="55">
        <v>0</v>
      </c>
      <c r="J3283" s="46" t="e">
        <f>+IF(A3340=#REF!,"si","no")</f>
        <v>#REF!</v>
      </c>
    </row>
    <row r="3284" spans="1:13" ht="14.5" customHeight="1" x14ac:dyDescent="0.2">
      <c r="A3284" s="8" t="s">
        <v>22</v>
      </c>
      <c r="B3284" s="8">
        <v>2009</v>
      </c>
      <c r="C3284" s="8" t="s">
        <v>10</v>
      </c>
      <c r="D3284" s="8" t="s">
        <v>33</v>
      </c>
      <c r="E3284" s="8" t="s">
        <v>35</v>
      </c>
      <c r="F3284" s="15">
        <v>1094360.2692859999</v>
      </c>
      <c r="G3284" s="26">
        <v>220.20735600305613</v>
      </c>
      <c r="H3284" s="55">
        <v>0.98565128128520973</v>
      </c>
      <c r="J3284" s="46" t="e">
        <f>+IF(A3341=#REF!,"si","no")</f>
        <v>#REF!</v>
      </c>
    </row>
    <row r="3285" spans="1:13" ht="14.5" customHeight="1" x14ac:dyDescent="0.2">
      <c r="A3285" s="8" t="s">
        <v>22</v>
      </c>
      <c r="B3285" s="8">
        <v>2009</v>
      </c>
      <c r="C3285" s="8" t="s">
        <v>10</v>
      </c>
      <c r="D3285" s="8" t="s">
        <v>33</v>
      </c>
      <c r="E3285" s="8" t="s">
        <v>36</v>
      </c>
      <c r="F3285" s="15">
        <v>0</v>
      </c>
      <c r="G3285" s="26">
        <v>0</v>
      </c>
      <c r="H3285" s="55">
        <v>0</v>
      </c>
      <c r="J3285" s="46" t="e">
        <f>+IF(A3342=#REF!,"si","no")</f>
        <v>#REF!</v>
      </c>
    </row>
    <row r="3286" spans="1:13" ht="14.5" customHeight="1" x14ac:dyDescent="0.2">
      <c r="A3286" s="8" t="s">
        <v>22</v>
      </c>
      <c r="B3286" s="8">
        <v>2009</v>
      </c>
      <c r="C3286" s="8" t="s">
        <v>10</v>
      </c>
      <c r="D3286" s="8" t="s">
        <v>33</v>
      </c>
      <c r="E3286" s="8" t="s">
        <v>42</v>
      </c>
      <c r="F3286" s="15">
        <v>21792.512198</v>
      </c>
      <c r="G3286" s="26">
        <v>4.3850929410265289</v>
      </c>
      <c r="H3286" s="55">
        <v>1.9627738847277844E-2</v>
      </c>
      <c r="J3286" s="46" t="e">
        <f>+IF(A3343=#REF!,"si","no")</f>
        <v>#REF!</v>
      </c>
    </row>
    <row r="3287" spans="1:13" ht="14.5" customHeight="1" x14ac:dyDescent="0.2">
      <c r="A3287" s="8" t="s">
        <v>22</v>
      </c>
      <c r="B3287" s="8">
        <v>2009</v>
      </c>
      <c r="C3287" s="8" t="s">
        <v>10</v>
      </c>
      <c r="D3287" s="8" t="s">
        <v>33</v>
      </c>
      <c r="E3287" s="8" t="s">
        <v>40</v>
      </c>
      <c r="F3287" s="15">
        <v>1116152.7814839999</v>
      </c>
      <c r="G3287" s="26">
        <v>224.59244894408266</v>
      </c>
      <c r="H3287" s="55">
        <v>1.0052790201324875</v>
      </c>
      <c r="J3287" s="46" t="e">
        <f>+IF(A3344=#REF!,"si","no")</f>
        <v>#REF!</v>
      </c>
    </row>
    <row r="3288" spans="1:13" ht="14.5" customHeight="1" x14ac:dyDescent="0.2">
      <c r="A3288" s="8" t="s">
        <v>22</v>
      </c>
      <c r="B3288" s="8">
        <v>2010</v>
      </c>
      <c r="C3288" s="8" t="s">
        <v>10</v>
      </c>
      <c r="D3288" s="8" t="s">
        <v>33</v>
      </c>
      <c r="E3288" s="8" t="s">
        <v>34</v>
      </c>
      <c r="F3288" s="15">
        <v>0</v>
      </c>
      <c r="G3288" s="26">
        <v>0</v>
      </c>
      <c r="H3288" s="55">
        <v>0</v>
      </c>
      <c r="J3288" s="46" t="e">
        <f>+IF(A3345=#REF!,"si","no")</f>
        <v>#REF!</v>
      </c>
    </row>
    <row r="3289" spans="1:13" ht="14.5" customHeight="1" x14ac:dyDescent="0.2">
      <c r="A3289" s="8" t="s">
        <v>22</v>
      </c>
      <c r="B3289" s="8">
        <v>2010</v>
      </c>
      <c r="C3289" s="8" t="s">
        <v>10</v>
      </c>
      <c r="D3289" s="8" t="s">
        <v>33</v>
      </c>
      <c r="E3289" s="8" t="s">
        <v>35</v>
      </c>
      <c r="F3289" s="52">
        <v>1047502.550866</v>
      </c>
      <c r="G3289" s="26">
        <v>220.4012555564656</v>
      </c>
      <c r="H3289" s="55">
        <v>0.81306153784368429</v>
      </c>
      <c r="J3289" s="46" t="e">
        <f>+IF(A3346=#REF!,"si","no")</f>
        <v>#REF!</v>
      </c>
    </row>
    <row r="3290" spans="1:13" ht="14.5" customHeight="1" x14ac:dyDescent="0.2">
      <c r="A3290" s="8" t="s">
        <v>22</v>
      </c>
      <c r="B3290" s="8">
        <v>2010</v>
      </c>
      <c r="C3290" s="8" t="s">
        <v>10</v>
      </c>
      <c r="D3290" s="8" t="s">
        <v>33</v>
      </c>
      <c r="E3290" s="8" t="s">
        <v>36</v>
      </c>
      <c r="F3290" s="15">
        <v>0</v>
      </c>
      <c r="G3290" s="26">
        <v>0</v>
      </c>
      <c r="H3290" s="55">
        <v>0</v>
      </c>
      <c r="J3290" s="46" t="e">
        <f>+IF(A3347=#REF!,"si","no")</f>
        <v>#REF!</v>
      </c>
    </row>
    <row r="3291" spans="1:13" ht="14.5" customHeight="1" x14ac:dyDescent="0.2">
      <c r="A3291" s="8" t="s">
        <v>22</v>
      </c>
      <c r="B3291" s="8">
        <v>2010</v>
      </c>
      <c r="C3291" s="8" t="s">
        <v>10</v>
      </c>
      <c r="D3291" s="8" t="s">
        <v>33</v>
      </c>
      <c r="E3291" s="8" t="s">
        <v>42</v>
      </c>
      <c r="F3291" s="15">
        <v>9858.5535810000001</v>
      </c>
      <c r="G3291" s="26">
        <v>2.074302907832295</v>
      </c>
      <c r="H3291" s="55">
        <v>7.6521157192939422E-3</v>
      </c>
      <c r="J3291" s="46" t="e">
        <f>+IF(A3348=#REF!,"si","no")</f>
        <v>#REF!</v>
      </c>
    </row>
    <row r="3292" spans="1:13" ht="14.5" customHeight="1" x14ac:dyDescent="0.2">
      <c r="A3292" s="8" t="s">
        <v>22</v>
      </c>
      <c r="B3292" s="8">
        <v>2010</v>
      </c>
      <c r="C3292" s="8" t="s">
        <v>10</v>
      </c>
      <c r="D3292" s="8" t="s">
        <v>33</v>
      </c>
      <c r="E3292" s="8" t="s">
        <v>40</v>
      </c>
      <c r="F3292" s="52">
        <v>1057361.104447</v>
      </c>
      <c r="G3292" s="26">
        <v>222.4755584642979</v>
      </c>
      <c r="H3292" s="55">
        <v>0.82071365356297821</v>
      </c>
      <c r="J3292" s="46" t="e">
        <f>+IF(A3349=#REF!,"si","no")</f>
        <v>#REF!</v>
      </c>
    </row>
    <row r="3293" spans="1:13" ht="14.5" customHeight="1" x14ac:dyDescent="0.2">
      <c r="A3293" s="8" t="s">
        <v>22</v>
      </c>
      <c r="B3293" s="8">
        <v>2011</v>
      </c>
      <c r="C3293" s="8" t="s">
        <v>10</v>
      </c>
      <c r="D3293" s="8" t="s">
        <v>33</v>
      </c>
      <c r="E3293" s="8" t="s">
        <v>34</v>
      </c>
      <c r="F3293" s="15">
        <v>0</v>
      </c>
      <c r="G3293" s="26">
        <v>0</v>
      </c>
      <c r="H3293" s="55">
        <v>0</v>
      </c>
      <c r="J3293" s="46" t="e">
        <f>+IF(A3350=#REF!,"si","no")</f>
        <v>#REF!</v>
      </c>
    </row>
    <row r="3294" spans="1:13" ht="14.5" customHeight="1" x14ac:dyDescent="0.2">
      <c r="A3294" s="8" t="s">
        <v>22</v>
      </c>
      <c r="B3294" s="8">
        <v>2011</v>
      </c>
      <c r="C3294" s="8" t="s">
        <v>10</v>
      </c>
      <c r="D3294" s="8" t="s">
        <v>33</v>
      </c>
      <c r="E3294" s="8" t="s">
        <v>35</v>
      </c>
      <c r="F3294" s="15">
        <v>913701.79380900005</v>
      </c>
      <c r="G3294" s="26">
        <v>217.6111332130755</v>
      </c>
      <c r="H3294" s="55">
        <v>0.64580045109780149</v>
      </c>
      <c r="J3294" s="46" t="e">
        <f>+IF(A3351=#REF!,"si","no")</f>
        <v>#REF!</v>
      </c>
    </row>
    <row r="3295" spans="1:13" ht="14.5" customHeight="1" x14ac:dyDescent="0.2">
      <c r="A3295" s="8" t="s">
        <v>22</v>
      </c>
      <c r="B3295" s="8">
        <v>2011</v>
      </c>
      <c r="C3295" s="8" t="s">
        <v>10</v>
      </c>
      <c r="D3295" s="8" t="s">
        <v>33</v>
      </c>
      <c r="E3295" s="8" t="s">
        <v>36</v>
      </c>
      <c r="F3295" s="15">
        <v>0</v>
      </c>
      <c r="G3295" s="26">
        <v>0</v>
      </c>
      <c r="H3295" s="55">
        <v>0</v>
      </c>
      <c r="J3295" s="46" t="e">
        <f>+IF(A3352=#REF!,"si","no")</f>
        <v>#REF!</v>
      </c>
    </row>
    <row r="3296" spans="1:13" ht="14.5" customHeight="1" x14ac:dyDescent="0.2">
      <c r="A3296" s="8" t="s">
        <v>22</v>
      </c>
      <c r="B3296" s="8">
        <v>2011</v>
      </c>
      <c r="C3296" s="8" t="s">
        <v>10</v>
      </c>
      <c r="D3296" s="8" t="s">
        <v>33</v>
      </c>
      <c r="E3296" s="8" t="s">
        <v>42</v>
      </c>
      <c r="F3296" s="15">
        <v>25059.290497000002</v>
      </c>
      <c r="G3296" s="26">
        <v>5.968227970566681</v>
      </c>
      <c r="H3296" s="55">
        <v>1.7711797456026888E-2</v>
      </c>
      <c r="J3296" s="46" t="e">
        <f>+IF(A3353=#REF!,"si","no")</f>
        <v>#REF!</v>
      </c>
    </row>
    <row r="3297" spans="1:10" ht="14.5" customHeight="1" x14ac:dyDescent="0.2">
      <c r="A3297" s="8" t="s">
        <v>22</v>
      </c>
      <c r="B3297" s="8">
        <v>2011</v>
      </c>
      <c r="C3297" s="8" t="s">
        <v>10</v>
      </c>
      <c r="D3297" s="8" t="s">
        <v>33</v>
      </c>
      <c r="E3297" s="8" t="s">
        <v>40</v>
      </c>
      <c r="F3297" s="15">
        <v>938761.08430600003</v>
      </c>
      <c r="G3297" s="26">
        <v>223.57936118364216</v>
      </c>
      <c r="H3297" s="55">
        <v>0.66351224855382829</v>
      </c>
      <c r="J3297" s="46" t="e">
        <f>+IF(A3354=#REF!,"si","no")</f>
        <v>#REF!</v>
      </c>
    </row>
    <row r="3298" spans="1:10" ht="14.5" customHeight="1" x14ac:dyDescent="0.2">
      <c r="A3298" s="8" t="s">
        <v>22</v>
      </c>
      <c r="B3298" s="8">
        <v>2012</v>
      </c>
      <c r="C3298" s="8" t="s">
        <v>10</v>
      </c>
      <c r="D3298" s="8" t="s">
        <v>33</v>
      </c>
      <c r="E3298" s="8" t="s">
        <v>34</v>
      </c>
      <c r="F3298" s="15">
        <v>0</v>
      </c>
      <c r="G3298" s="26">
        <v>0</v>
      </c>
      <c r="H3298" s="55">
        <v>0</v>
      </c>
      <c r="J3298" s="46" t="e">
        <f>+IF(A3355=#REF!,"si","no")</f>
        <v>#REF!</v>
      </c>
    </row>
    <row r="3299" spans="1:10" ht="14.5" customHeight="1" x14ac:dyDescent="0.2">
      <c r="A3299" s="8" t="s">
        <v>22</v>
      </c>
      <c r="B3299" s="8">
        <v>2012</v>
      </c>
      <c r="C3299" s="8" t="s">
        <v>10</v>
      </c>
      <c r="D3299" s="8" t="s">
        <v>33</v>
      </c>
      <c r="E3299" s="8" t="s">
        <v>35</v>
      </c>
      <c r="F3299" s="15">
        <v>1331738.7332919999</v>
      </c>
      <c r="G3299" s="26">
        <v>300.91626123087883</v>
      </c>
      <c r="H3299" s="55">
        <v>0.90344205361162744</v>
      </c>
      <c r="J3299" s="46" t="e">
        <f>+IF(A3356=#REF!,"si","no")</f>
        <v>#REF!</v>
      </c>
    </row>
    <row r="3300" spans="1:10" ht="14.5" customHeight="1" x14ac:dyDescent="0.2">
      <c r="A3300" s="8" t="s">
        <v>22</v>
      </c>
      <c r="B3300" s="8">
        <v>2012</v>
      </c>
      <c r="C3300" s="8" t="s">
        <v>10</v>
      </c>
      <c r="D3300" s="8" t="s">
        <v>33</v>
      </c>
      <c r="E3300" s="8" t="s">
        <v>36</v>
      </c>
      <c r="F3300" s="15">
        <v>0</v>
      </c>
      <c r="G3300" s="26">
        <v>0</v>
      </c>
      <c r="H3300" s="55">
        <v>0</v>
      </c>
      <c r="J3300" s="46" t="e">
        <f>+IF(A3357=#REF!,"si","no")</f>
        <v>#REF!</v>
      </c>
    </row>
    <row r="3301" spans="1:10" ht="14.5" customHeight="1" x14ac:dyDescent="0.2">
      <c r="A3301" s="8" t="s">
        <v>22</v>
      </c>
      <c r="B3301" s="8">
        <v>2012</v>
      </c>
      <c r="C3301" s="8" t="s">
        <v>10</v>
      </c>
      <c r="D3301" s="8" t="s">
        <v>33</v>
      </c>
      <c r="E3301" s="8" t="s">
        <v>42</v>
      </c>
      <c r="F3301" s="15">
        <v>17524.926514999999</v>
      </c>
      <c r="G3301" s="26">
        <v>3.9598873513303516</v>
      </c>
      <c r="H3301" s="55">
        <v>1.1888785092978846E-2</v>
      </c>
      <c r="J3301" s="46" t="e">
        <f>+IF(A3358=#REF!,"si","no")</f>
        <v>#REF!</v>
      </c>
    </row>
    <row r="3302" spans="1:10" ht="14.5" customHeight="1" x14ac:dyDescent="0.2">
      <c r="A3302" s="8" t="s">
        <v>22</v>
      </c>
      <c r="B3302" s="8">
        <v>2012</v>
      </c>
      <c r="C3302" s="8" t="s">
        <v>10</v>
      </c>
      <c r="D3302" s="8" t="s">
        <v>33</v>
      </c>
      <c r="E3302" s="8" t="s">
        <v>40</v>
      </c>
      <c r="F3302" s="15">
        <v>1349263.6598069998</v>
      </c>
      <c r="G3302" s="26">
        <v>304.87614858220917</v>
      </c>
      <c r="H3302" s="55">
        <v>0.9153308387046063</v>
      </c>
      <c r="J3302" s="46" t="e">
        <f>+IF(A3359=#REF!,"si","no")</f>
        <v>#REF!</v>
      </c>
    </row>
    <row r="3303" spans="1:10" ht="14.5" customHeight="1" x14ac:dyDescent="0.2">
      <c r="A3303" s="8" t="s">
        <v>22</v>
      </c>
      <c r="B3303" s="8">
        <v>2013</v>
      </c>
      <c r="C3303" s="8" t="s">
        <v>10</v>
      </c>
      <c r="D3303" s="8" t="s">
        <v>33</v>
      </c>
      <c r="E3303" s="8" t="s">
        <v>34</v>
      </c>
      <c r="F3303" s="15">
        <v>0</v>
      </c>
      <c r="G3303" s="26">
        <v>0</v>
      </c>
      <c r="H3303" s="55">
        <v>0</v>
      </c>
      <c r="J3303" s="46" t="e">
        <f>+IF(A3360=#REF!,"si","no")</f>
        <v>#REF!</v>
      </c>
    </row>
    <row r="3304" spans="1:10" ht="14.5" customHeight="1" x14ac:dyDescent="0.2">
      <c r="A3304" s="8" t="s">
        <v>22</v>
      </c>
      <c r="B3304" s="8">
        <v>2013</v>
      </c>
      <c r="C3304" s="8" t="s">
        <v>10</v>
      </c>
      <c r="D3304" s="8" t="s">
        <v>33</v>
      </c>
      <c r="E3304" s="8" t="s">
        <v>35</v>
      </c>
      <c r="F3304" s="15">
        <v>1622232.0960609999</v>
      </c>
      <c r="G3304" s="26">
        <v>376.49384299457836</v>
      </c>
      <c r="H3304" s="55">
        <v>0.97195171549346648</v>
      </c>
      <c r="J3304" s="46" t="e">
        <f>+IF(A3361=#REF!,"si","no")</f>
        <v>#REF!</v>
      </c>
    </row>
    <row r="3305" spans="1:10" ht="14.5" customHeight="1" x14ac:dyDescent="0.2">
      <c r="A3305" s="8" t="s">
        <v>22</v>
      </c>
      <c r="B3305" s="8">
        <v>2013</v>
      </c>
      <c r="C3305" s="8" t="s">
        <v>10</v>
      </c>
      <c r="D3305" s="8" t="s">
        <v>33</v>
      </c>
      <c r="E3305" s="8" t="s">
        <v>36</v>
      </c>
      <c r="F3305" s="15">
        <v>0</v>
      </c>
      <c r="G3305" s="26">
        <v>0</v>
      </c>
      <c r="H3305" s="55">
        <v>0</v>
      </c>
      <c r="J3305" s="46" t="e">
        <f>+IF(A3362=#REF!,"si","no")</f>
        <v>#REF!</v>
      </c>
    </row>
    <row r="3306" spans="1:10" ht="14.5" customHeight="1" x14ac:dyDescent="0.2">
      <c r="A3306" s="8" t="s">
        <v>22</v>
      </c>
      <c r="B3306" s="8">
        <v>2013</v>
      </c>
      <c r="C3306" s="8" t="s">
        <v>10</v>
      </c>
      <c r="D3306" s="8" t="s">
        <v>33</v>
      </c>
      <c r="E3306" s="8" t="s">
        <v>42</v>
      </c>
      <c r="F3306" s="15">
        <v>11391.696054</v>
      </c>
      <c r="G3306" s="26">
        <v>2.6438284854618983</v>
      </c>
      <c r="H3306" s="55">
        <v>6.8252739844996335E-3</v>
      </c>
      <c r="J3306" s="46" t="e">
        <f>+IF(A3363=#REF!,"si","no")</f>
        <v>#REF!</v>
      </c>
    </row>
    <row r="3307" spans="1:10" ht="14.5" customHeight="1" x14ac:dyDescent="0.2">
      <c r="A3307" s="8" t="s">
        <v>22</v>
      </c>
      <c r="B3307" s="8">
        <v>2013</v>
      </c>
      <c r="C3307" s="8" t="s">
        <v>10</v>
      </c>
      <c r="D3307" s="8" t="s">
        <v>33</v>
      </c>
      <c r="E3307" s="8" t="s">
        <v>40</v>
      </c>
      <c r="F3307" s="15">
        <v>1633623.7921149998</v>
      </c>
      <c r="G3307" s="26">
        <v>379.1376714800403</v>
      </c>
      <c r="H3307" s="55">
        <v>0.9787769894779661</v>
      </c>
      <c r="J3307" s="46" t="e">
        <f>+IF(A3364=#REF!,"si","no")</f>
        <v>#REF!</v>
      </c>
    </row>
    <row r="3308" spans="1:10" ht="14.5" customHeight="1" x14ac:dyDescent="0.2">
      <c r="A3308" s="8" t="s">
        <v>22</v>
      </c>
      <c r="B3308" s="8">
        <v>2014</v>
      </c>
      <c r="C3308" s="8" t="s">
        <v>10</v>
      </c>
      <c r="D3308" s="8" t="s">
        <v>33</v>
      </c>
      <c r="E3308" s="8" t="s">
        <v>34</v>
      </c>
      <c r="F3308" s="15">
        <v>2000</v>
      </c>
      <c r="G3308" s="26">
        <v>0.44808601449688457</v>
      </c>
      <c r="H3308" s="55">
        <v>1.1125222117589427E-3</v>
      </c>
      <c r="J3308" s="46" t="e">
        <f>+IF(A3365=#REF!,"si","no")</f>
        <v>#REF!</v>
      </c>
    </row>
    <row r="3309" spans="1:10" ht="14.5" customHeight="1" x14ac:dyDescent="0.2">
      <c r="A3309" s="8" t="s">
        <v>22</v>
      </c>
      <c r="B3309" s="8">
        <v>2014</v>
      </c>
      <c r="C3309" s="8" t="s">
        <v>10</v>
      </c>
      <c r="D3309" s="8" t="s">
        <v>33</v>
      </c>
      <c r="E3309" s="8" t="s">
        <v>35</v>
      </c>
      <c r="F3309" s="15">
        <v>2079532.905369</v>
      </c>
      <c r="G3309" s="26">
        <v>465.90480579096112</v>
      </c>
      <c r="H3309" s="55">
        <v>1.1567632736533102</v>
      </c>
      <c r="J3309" s="46" t="e">
        <f>+IF(A3366=#REF!,"si","no")</f>
        <v>#REF!</v>
      </c>
    </row>
    <row r="3310" spans="1:10" ht="14.5" customHeight="1" x14ac:dyDescent="0.2">
      <c r="A3310" s="8" t="s">
        <v>22</v>
      </c>
      <c r="B3310" s="8">
        <v>2014</v>
      </c>
      <c r="C3310" s="8" t="s">
        <v>10</v>
      </c>
      <c r="D3310" s="8" t="s">
        <v>33</v>
      </c>
      <c r="E3310" s="8" t="s">
        <v>36</v>
      </c>
      <c r="F3310" s="15">
        <v>3575.1439999999998</v>
      </c>
      <c r="G3310" s="26">
        <v>0.80098601310622486</v>
      </c>
      <c r="H3310" s="55">
        <v>1.9887135551183567E-3</v>
      </c>
      <c r="J3310" s="46" t="e">
        <f>+IF(A3367=#REF!,"si","no")</f>
        <v>#REF!</v>
      </c>
    </row>
    <row r="3311" spans="1:10" ht="14.5" customHeight="1" x14ac:dyDescent="0.2">
      <c r="A3311" s="8" t="s">
        <v>22</v>
      </c>
      <c r="B3311" s="8">
        <v>2014</v>
      </c>
      <c r="C3311" s="8" t="s">
        <v>10</v>
      </c>
      <c r="D3311" s="8" t="s">
        <v>33</v>
      </c>
      <c r="E3311" s="8" t="s">
        <v>42</v>
      </c>
      <c r="F3311" s="15">
        <v>14246.317303</v>
      </c>
      <c r="G3311" s="26">
        <v>3.1917877707796376</v>
      </c>
      <c r="H3311" s="55">
        <v>7.9246722176766274E-3</v>
      </c>
      <c r="J3311" s="46" t="e">
        <f>+IF(A3368=#REF!,"si","no")</f>
        <v>#REF!</v>
      </c>
    </row>
    <row r="3312" spans="1:10" ht="14.5" customHeight="1" x14ac:dyDescent="0.2">
      <c r="A3312" s="8" t="s">
        <v>22</v>
      </c>
      <c r="B3312" s="8">
        <v>2014</v>
      </c>
      <c r="C3312" s="8" t="s">
        <v>10</v>
      </c>
      <c r="D3312" s="8" t="s">
        <v>33</v>
      </c>
      <c r="E3312" s="8" t="s">
        <v>40</v>
      </c>
      <c r="F3312" s="15">
        <v>2099354.3666719999</v>
      </c>
      <c r="G3312" s="26">
        <v>470.34566558934381</v>
      </c>
      <c r="H3312" s="55">
        <v>1.167789181637864</v>
      </c>
      <c r="J3312" s="46" t="e">
        <f>+IF(A3369=#REF!,"si","no")</f>
        <v>#REF!</v>
      </c>
    </row>
    <row r="3313" spans="1:10" ht="14.5" customHeight="1" x14ac:dyDescent="0.2">
      <c r="A3313" s="8" t="s">
        <v>22</v>
      </c>
      <c r="B3313" s="8">
        <v>2015</v>
      </c>
      <c r="C3313" s="8" t="s">
        <v>10</v>
      </c>
      <c r="D3313" s="8" t="s">
        <v>33</v>
      </c>
      <c r="E3313" s="8" t="s">
        <v>34</v>
      </c>
      <c r="F3313" s="15">
        <v>4432.5651989999997</v>
      </c>
      <c r="G3313" s="26">
        <v>0.85162905803255495</v>
      </c>
      <c r="H3313" s="55">
        <v>2.3549087665823282E-3</v>
      </c>
      <c r="J3313" s="46" t="e">
        <f>+IF(A3370=#REF!,"si","no")</f>
        <v>#REF!</v>
      </c>
    </row>
    <row r="3314" spans="1:10" ht="14.5" customHeight="1" x14ac:dyDescent="0.2">
      <c r="A3314" s="8" t="s">
        <v>22</v>
      </c>
      <c r="B3314" s="8">
        <v>2015</v>
      </c>
      <c r="C3314" s="8" t="s">
        <v>10</v>
      </c>
      <c r="D3314" s="8" t="s">
        <v>33</v>
      </c>
      <c r="E3314" s="8" t="s">
        <v>35</v>
      </c>
      <c r="F3314" s="15">
        <v>2374475.1790720001</v>
      </c>
      <c r="G3314" s="26">
        <v>456.20808026263842</v>
      </c>
      <c r="H3314" s="55">
        <v>1.261498063579594</v>
      </c>
      <c r="J3314" s="46" t="e">
        <f>+IF(A3371=#REF!,"si","no")</f>
        <v>#REF!</v>
      </c>
    </row>
    <row r="3315" spans="1:10" ht="14.5" customHeight="1" x14ac:dyDescent="0.2">
      <c r="A3315" s="8" t="s">
        <v>22</v>
      </c>
      <c r="B3315" s="8">
        <v>2015</v>
      </c>
      <c r="C3315" s="8" t="s">
        <v>10</v>
      </c>
      <c r="D3315" s="8" t="s">
        <v>33</v>
      </c>
      <c r="E3315" s="8" t="s">
        <v>36</v>
      </c>
      <c r="F3315" s="15">
        <v>0</v>
      </c>
      <c r="G3315" s="26">
        <v>0</v>
      </c>
      <c r="H3315" s="55">
        <v>0</v>
      </c>
      <c r="J3315" s="46" t="e">
        <f>+IF(A3372=#REF!,"si","no")</f>
        <v>#REF!</v>
      </c>
    </row>
    <row r="3316" spans="1:10" ht="14.5" customHeight="1" x14ac:dyDescent="0.2">
      <c r="A3316" s="8" t="s">
        <v>22</v>
      </c>
      <c r="B3316" s="8">
        <v>2015</v>
      </c>
      <c r="C3316" s="8" t="s">
        <v>10</v>
      </c>
      <c r="D3316" s="8" t="s">
        <v>33</v>
      </c>
      <c r="E3316" s="8" t="s">
        <v>42</v>
      </c>
      <c r="F3316" s="15">
        <v>16020.020581999999</v>
      </c>
      <c r="G3316" s="26">
        <v>3.077927661614257</v>
      </c>
      <c r="H3316" s="55">
        <v>8.5110280877294629E-3</v>
      </c>
      <c r="J3316" s="46" t="e">
        <f>+IF(A3373=#REF!,"si","no")</f>
        <v>#REF!</v>
      </c>
    </row>
    <row r="3317" spans="1:10" ht="14.5" customHeight="1" x14ac:dyDescent="0.2">
      <c r="A3317" s="8" t="s">
        <v>22</v>
      </c>
      <c r="B3317" s="8">
        <v>2015</v>
      </c>
      <c r="C3317" s="8" t="s">
        <v>10</v>
      </c>
      <c r="D3317" s="8" t="s">
        <v>33</v>
      </c>
      <c r="E3317" s="8" t="s">
        <v>40</v>
      </c>
      <c r="F3317" s="15">
        <v>2394927.7648529997</v>
      </c>
      <c r="G3317" s="26">
        <v>460.13763698228519</v>
      </c>
      <c r="H3317" s="55">
        <v>1.2723640004339056</v>
      </c>
      <c r="J3317" s="46" t="e">
        <f>+IF(A3374=#REF!,"si","no")</f>
        <v>#REF!</v>
      </c>
    </row>
    <row r="3318" spans="1:10" ht="14.5" customHeight="1" x14ac:dyDescent="0.2">
      <c r="A3318" s="8" t="s">
        <v>22</v>
      </c>
      <c r="B3318" s="8">
        <v>2016</v>
      </c>
      <c r="C3318" s="8" t="s">
        <v>10</v>
      </c>
      <c r="D3318" s="8" t="s">
        <v>33</v>
      </c>
      <c r="E3318" s="8" t="s">
        <v>34</v>
      </c>
      <c r="F3318" s="15">
        <v>19268.205110999999</v>
      </c>
      <c r="G3318" s="26">
        <v>3.3975341976735773</v>
      </c>
      <c r="H3318" s="55">
        <v>9.4233862062993428E-3</v>
      </c>
      <c r="J3318" s="46" t="e">
        <f>+IF(A3375=#REF!,"si","no")</f>
        <v>#REF!</v>
      </c>
    </row>
    <row r="3319" spans="1:10" ht="14.5" customHeight="1" x14ac:dyDescent="0.2">
      <c r="A3319" s="8" t="s">
        <v>22</v>
      </c>
      <c r="B3319" s="8">
        <v>2016</v>
      </c>
      <c r="C3319" s="8" t="s">
        <v>10</v>
      </c>
      <c r="D3319" s="8" t="s">
        <v>33</v>
      </c>
      <c r="E3319" s="8" t="s">
        <v>35</v>
      </c>
      <c r="F3319" s="15">
        <v>2577358.5257080002</v>
      </c>
      <c r="G3319" s="26">
        <v>454.46182871280547</v>
      </c>
      <c r="H3319" s="55">
        <v>1.2604933692541684</v>
      </c>
      <c r="J3319" s="46" t="e">
        <f>+IF(A3376=#REF!,"si","no")</f>
        <v>#REF!</v>
      </c>
    </row>
    <row r="3320" spans="1:10" ht="14.5" customHeight="1" x14ac:dyDescent="0.2">
      <c r="A3320" s="8" t="s">
        <v>22</v>
      </c>
      <c r="B3320" s="8">
        <v>2016</v>
      </c>
      <c r="C3320" s="8" t="s">
        <v>10</v>
      </c>
      <c r="D3320" s="8" t="s">
        <v>33</v>
      </c>
      <c r="E3320" s="8" t="s">
        <v>36</v>
      </c>
      <c r="F3320" s="15">
        <v>0</v>
      </c>
      <c r="G3320" s="26">
        <v>0</v>
      </c>
      <c r="H3320" s="55">
        <v>0</v>
      </c>
      <c r="J3320" s="46" t="e">
        <f>+IF(A3377=#REF!,"si","no")</f>
        <v>#REF!</v>
      </c>
    </row>
    <row r="3321" spans="1:10" ht="14.5" customHeight="1" x14ac:dyDescent="0.2">
      <c r="A3321" s="8" t="s">
        <v>22</v>
      </c>
      <c r="B3321" s="8">
        <v>2016</v>
      </c>
      <c r="C3321" s="8" t="s">
        <v>10</v>
      </c>
      <c r="D3321" s="8" t="s">
        <v>33</v>
      </c>
      <c r="E3321" s="8" t="s">
        <v>42</v>
      </c>
      <c r="F3321" s="15">
        <v>46667.916900999997</v>
      </c>
      <c r="G3321" s="26">
        <v>8.2288849787476295</v>
      </c>
      <c r="H3321" s="55">
        <v>2.2823599908148567E-2</v>
      </c>
      <c r="J3321" s="46" t="e">
        <f>+IF(A3378=#REF!,"si","no")</f>
        <v>#REF!</v>
      </c>
    </row>
    <row r="3322" spans="1:10" ht="14.5" customHeight="1" x14ac:dyDescent="0.2">
      <c r="A3322" s="8" t="s">
        <v>22</v>
      </c>
      <c r="B3322" s="8">
        <v>2016</v>
      </c>
      <c r="C3322" s="8" t="s">
        <v>10</v>
      </c>
      <c r="D3322" s="8" t="s">
        <v>33</v>
      </c>
      <c r="E3322" s="8" t="s">
        <v>40</v>
      </c>
      <c r="F3322" s="15">
        <v>2643294.6477200002</v>
      </c>
      <c r="G3322" s="26">
        <v>466.08824788922669</v>
      </c>
      <c r="H3322" s="55">
        <v>1.2927403553686165</v>
      </c>
      <c r="J3322" s="46" t="e">
        <f>+IF(A3379=#REF!,"si","no")</f>
        <v>#REF!</v>
      </c>
    </row>
    <row r="3323" spans="1:10" ht="14.5" customHeight="1" x14ac:dyDescent="0.2">
      <c r="A3323" s="8" t="s">
        <v>22</v>
      </c>
      <c r="B3323" s="8">
        <v>2017</v>
      </c>
      <c r="C3323" s="8" t="s">
        <v>10</v>
      </c>
      <c r="D3323" s="8" t="s">
        <v>33</v>
      </c>
      <c r="E3323" s="8" t="s">
        <v>34</v>
      </c>
      <c r="F3323" s="15">
        <v>2772.4754979999998</v>
      </c>
      <c r="G3323" s="26">
        <v>0.49310029516816295</v>
      </c>
      <c r="H3323" s="55">
        <v>1.264071242028895E-3</v>
      </c>
      <c r="J3323" s="46"/>
    </row>
    <row r="3324" spans="1:10" ht="14.5" customHeight="1" x14ac:dyDescent="0.2">
      <c r="A3324" s="8" t="s">
        <v>22</v>
      </c>
      <c r="B3324" s="8">
        <v>2017</v>
      </c>
      <c r="C3324" s="8" t="s">
        <v>10</v>
      </c>
      <c r="D3324" s="8" t="s">
        <v>33</v>
      </c>
      <c r="E3324" s="8" t="s">
        <v>35</v>
      </c>
      <c r="F3324" s="15">
        <v>2868194.4283599998</v>
      </c>
      <c r="G3324" s="26">
        <v>510.1244430272676</v>
      </c>
      <c r="H3324" s="55">
        <v>1.3077129431992482</v>
      </c>
      <c r="J3324" s="46"/>
    </row>
    <row r="3325" spans="1:10" ht="14.5" customHeight="1" x14ac:dyDescent="0.2">
      <c r="A3325" s="8" t="s">
        <v>22</v>
      </c>
      <c r="B3325" s="8">
        <v>2017</v>
      </c>
      <c r="C3325" s="8" t="s">
        <v>10</v>
      </c>
      <c r="D3325" s="8" t="s">
        <v>33</v>
      </c>
      <c r="E3325" s="8" t="s">
        <v>36</v>
      </c>
      <c r="F3325" s="15">
        <v>0</v>
      </c>
      <c r="G3325" s="26">
        <v>0</v>
      </c>
      <c r="H3325" s="55">
        <v>0</v>
      </c>
      <c r="J3325" s="46"/>
    </row>
    <row r="3326" spans="1:10" ht="14.5" customHeight="1" x14ac:dyDescent="0.2">
      <c r="A3326" s="8" t="s">
        <v>22</v>
      </c>
      <c r="B3326" s="8">
        <v>2017</v>
      </c>
      <c r="C3326" s="8" t="s">
        <v>10</v>
      </c>
      <c r="D3326" s="8" t="s">
        <v>33</v>
      </c>
      <c r="E3326" s="8" t="s">
        <v>42</v>
      </c>
      <c r="F3326" s="15">
        <v>41009.994696000002</v>
      </c>
      <c r="G3326" s="26">
        <v>7.2938572420315753</v>
      </c>
      <c r="H3326" s="55">
        <v>1.8697930772829906E-2</v>
      </c>
      <c r="J3326" s="46"/>
    </row>
    <row r="3327" spans="1:10" ht="14.5" customHeight="1" x14ac:dyDescent="0.2">
      <c r="A3327" s="8" t="s">
        <v>22</v>
      </c>
      <c r="B3327" s="8">
        <v>2017</v>
      </c>
      <c r="C3327" s="8" t="s">
        <v>10</v>
      </c>
      <c r="D3327" s="8" t="s">
        <v>33</v>
      </c>
      <c r="E3327" s="8" t="s">
        <v>40</v>
      </c>
      <c r="F3327" s="15">
        <v>2911976.8985540001</v>
      </c>
      <c r="G3327" s="26">
        <v>517.91140056446739</v>
      </c>
      <c r="H3327" s="55">
        <v>1.3276749452141072</v>
      </c>
      <c r="J3327" s="46"/>
    </row>
    <row r="3328" spans="1:10" ht="14.5" customHeight="1" x14ac:dyDescent="0.2">
      <c r="A3328" s="8" t="s">
        <v>22</v>
      </c>
      <c r="B3328" s="8">
        <v>2018</v>
      </c>
      <c r="C3328" s="8" t="s">
        <v>10</v>
      </c>
      <c r="D3328" s="8" t="s">
        <v>33</v>
      </c>
      <c r="E3328" s="8" t="s">
        <v>34</v>
      </c>
      <c r="F3328" s="15">
        <v>0</v>
      </c>
      <c r="G3328" s="26">
        <v>0</v>
      </c>
      <c r="H3328" s="55">
        <v>0</v>
      </c>
      <c r="J3328" s="46"/>
    </row>
    <row r="3329" spans="1:10" ht="14.5" customHeight="1" x14ac:dyDescent="0.2">
      <c r="A3329" s="8" t="s">
        <v>22</v>
      </c>
      <c r="B3329" s="8">
        <v>2018</v>
      </c>
      <c r="C3329" s="8" t="s">
        <v>10</v>
      </c>
      <c r="D3329" s="8" t="s">
        <v>33</v>
      </c>
      <c r="E3329" s="8" t="s">
        <v>35</v>
      </c>
      <c r="F3329" s="15">
        <v>2478342.3203949998</v>
      </c>
      <c r="G3329" s="26">
        <v>432.51170937256319</v>
      </c>
      <c r="H3329" s="55">
        <v>1.0709793410708999</v>
      </c>
      <c r="J3329" s="46"/>
    </row>
    <row r="3330" spans="1:10" ht="14.5" customHeight="1" x14ac:dyDescent="0.2">
      <c r="A3330" s="8" t="s">
        <v>22</v>
      </c>
      <c r="B3330" s="8">
        <v>2018</v>
      </c>
      <c r="C3330" s="8" t="s">
        <v>10</v>
      </c>
      <c r="D3330" s="8" t="s">
        <v>33</v>
      </c>
      <c r="E3330" s="8" t="s">
        <v>36</v>
      </c>
      <c r="F3330" s="15">
        <v>0</v>
      </c>
      <c r="G3330" s="26">
        <v>0</v>
      </c>
      <c r="H3330" s="55">
        <v>0</v>
      </c>
      <c r="J3330" s="46"/>
    </row>
    <row r="3331" spans="1:10" ht="14.5" customHeight="1" x14ac:dyDescent="0.2">
      <c r="A3331" s="8" t="s">
        <v>22</v>
      </c>
      <c r="B3331" s="8">
        <v>2018</v>
      </c>
      <c r="C3331" s="8" t="s">
        <v>10</v>
      </c>
      <c r="D3331" s="8" t="s">
        <v>33</v>
      </c>
      <c r="E3331" s="8" t="s">
        <v>42</v>
      </c>
      <c r="F3331" s="15">
        <v>24287.816078</v>
      </c>
      <c r="G3331" s="26">
        <v>4.2386254563687338</v>
      </c>
      <c r="H3331" s="55">
        <v>1.0495624048869034E-2</v>
      </c>
      <c r="J3331" s="46" t="e">
        <f>+IF(A3388=#REF!,"si","no")</f>
        <v>#REF!</v>
      </c>
    </row>
    <row r="3332" spans="1:10" ht="14.5" customHeight="1" x14ac:dyDescent="0.2">
      <c r="A3332" s="8" t="s">
        <v>22</v>
      </c>
      <c r="B3332" s="8">
        <v>2018</v>
      </c>
      <c r="C3332" s="8" t="s">
        <v>10</v>
      </c>
      <c r="D3332" s="8" t="s">
        <v>33</v>
      </c>
      <c r="E3332" s="8" t="s">
        <v>40</v>
      </c>
      <c r="F3332" s="15">
        <v>2502630.1364729996</v>
      </c>
      <c r="G3332" s="26">
        <v>436.7503348289319</v>
      </c>
      <c r="H3332" s="55">
        <v>1.0814749651197688</v>
      </c>
      <c r="J3332" s="46" t="e">
        <f>+IF(A3389=#REF!,"si","no")</f>
        <v>#REF!</v>
      </c>
    </row>
    <row r="3333" spans="1:10" ht="14.5" customHeight="1" x14ac:dyDescent="0.2">
      <c r="A3333" s="8" t="s">
        <v>22</v>
      </c>
      <c r="B3333" s="8">
        <v>2019</v>
      </c>
      <c r="C3333" s="8" t="s">
        <v>10</v>
      </c>
      <c r="D3333" s="8" t="s">
        <v>33</v>
      </c>
      <c r="E3333" s="8" t="s">
        <v>34</v>
      </c>
      <c r="F3333" s="15">
        <v>0</v>
      </c>
      <c r="G3333" s="26">
        <v>0</v>
      </c>
      <c r="H3333" s="55">
        <v>0</v>
      </c>
      <c r="J3333" s="46" t="e">
        <f>+IF(A3390=#REF!,"si","no")</f>
        <v>#REF!</v>
      </c>
    </row>
    <row r="3334" spans="1:10" ht="14.5" customHeight="1" x14ac:dyDescent="0.2">
      <c r="A3334" s="8" t="s">
        <v>22</v>
      </c>
      <c r="B3334" s="8">
        <v>2019</v>
      </c>
      <c r="C3334" s="8" t="s">
        <v>10</v>
      </c>
      <c r="D3334" s="8" t="s">
        <v>33</v>
      </c>
      <c r="E3334" s="8" t="s">
        <v>35</v>
      </c>
      <c r="F3334" s="15">
        <v>3093715.6279170001</v>
      </c>
      <c r="G3334" s="26">
        <v>495.7205015312955</v>
      </c>
      <c r="H3334" s="55">
        <v>1.2995848501371288</v>
      </c>
      <c r="J3334" s="46" t="e">
        <f>+IF(A3391=#REF!,"si","no")</f>
        <v>#REF!</v>
      </c>
    </row>
    <row r="3335" spans="1:10" ht="14.5" customHeight="1" x14ac:dyDescent="0.2">
      <c r="A3335" s="8" t="s">
        <v>22</v>
      </c>
      <c r="B3335" s="8">
        <v>2019</v>
      </c>
      <c r="C3335" s="8" t="s">
        <v>10</v>
      </c>
      <c r="D3335" s="8" t="s">
        <v>33</v>
      </c>
      <c r="E3335" s="8" t="s">
        <v>36</v>
      </c>
      <c r="F3335" s="15">
        <v>0</v>
      </c>
      <c r="G3335" s="26">
        <v>0</v>
      </c>
      <c r="H3335" s="55">
        <v>0</v>
      </c>
      <c r="J3335" s="46" t="e">
        <f>+IF(A3392=#REF!,"si","no")</f>
        <v>#REF!</v>
      </c>
    </row>
    <row r="3336" spans="1:10" ht="14.5" customHeight="1" x14ac:dyDescent="0.2">
      <c r="A3336" s="8" t="s">
        <v>22</v>
      </c>
      <c r="B3336" s="8">
        <v>2019</v>
      </c>
      <c r="C3336" s="8" t="s">
        <v>10</v>
      </c>
      <c r="D3336" s="8" t="s">
        <v>33</v>
      </c>
      <c r="E3336" s="8" t="s">
        <v>42</v>
      </c>
      <c r="F3336" s="15">
        <v>69492.666436</v>
      </c>
      <c r="G3336" s="26">
        <v>11.135134447245699</v>
      </c>
      <c r="H3336" s="55">
        <v>2.9191957942387024E-2</v>
      </c>
      <c r="J3336" s="46" t="e">
        <f>+IF(A3393=#REF!,"si","no")</f>
        <v>#REF!</v>
      </c>
    </row>
    <row r="3337" spans="1:10" ht="14.5" customHeight="1" x14ac:dyDescent="0.2">
      <c r="A3337" s="8" t="s">
        <v>22</v>
      </c>
      <c r="B3337" s="8">
        <v>2019</v>
      </c>
      <c r="C3337" s="8" t="s">
        <v>10</v>
      </c>
      <c r="D3337" s="8" t="s">
        <v>33</v>
      </c>
      <c r="E3337" s="8" t="s">
        <v>40</v>
      </c>
      <c r="F3337" s="15">
        <v>3163208.2943529999</v>
      </c>
      <c r="G3337" s="26">
        <v>506.85563597854116</v>
      </c>
      <c r="H3337" s="55">
        <v>1.3287768080795157</v>
      </c>
      <c r="J3337" s="46" t="e">
        <f>+IF(A3394=#REF!,"si","no")</f>
        <v>#REF!</v>
      </c>
    </row>
    <row r="3338" spans="1:10" ht="14.5" customHeight="1" x14ac:dyDescent="0.2">
      <c r="A3338" s="8" t="s">
        <v>22</v>
      </c>
      <c r="B3338" s="8">
        <v>2020</v>
      </c>
      <c r="C3338" s="8" t="s">
        <v>10</v>
      </c>
      <c r="D3338" s="8" t="s">
        <v>33</v>
      </c>
      <c r="E3338" s="8" t="s">
        <v>34</v>
      </c>
      <c r="F3338" s="15">
        <v>0</v>
      </c>
      <c r="G3338" s="26">
        <v>0</v>
      </c>
      <c r="H3338" s="55">
        <v>0</v>
      </c>
      <c r="J3338" s="46" t="e">
        <f>+IF(A3395=#REF!,"si","no")</f>
        <v>#REF!</v>
      </c>
    </row>
    <row r="3339" spans="1:10" ht="14.5" customHeight="1" x14ac:dyDescent="0.2">
      <c r="A3339" s="8" t="s">
        <v>22</v>
      </c>
      <c r="B3339" s="8">
        <v>2020</v>
      </c>
      <c r="C3339" s="8" t="s">
        <v>10</v>
      </c>
      <c r="D3339" s="8" t="s">
        <v>33</v>
      </c>
      <c r="E3339" s="8" t="s">
        <v>35</v>
      </c>
      <c r="F3339" s="15">
        <v>5184226.5164670004</v>
      </c>
      <c r="G3339" s="26">
        <v>765.64135411979464</v>
      </c>
      <c r="H3339" s="55">
        <v>2.146485929379724</v>
      </c>
      <c r="J3339" s="46" t="e">
        <f>+IF(A3396=#REF!,"si","no")</f>
        <v>#REF!</v>
      </c>
    </row>
    <row r="3340" spans="1:10" ht="14.5" customHeight="1" x14ac:dyDescent="0.2">
      <c r="A3340" s="8" t="s">
        <v>22</v>
      </c>
      <c r="B3340" s="8">
        <v>2020</v>
      </c>
      <c r="C3340" s="8" t="s">
        <v>10</v>
      </c>
      <c r="D3340" s="8" t="s">
        <v>33</v>
      </c>
      <c r="E3340" s="8" t="s">
        <v>36</v>
      </c>
      <c r="F3340" s="15">
        <v>0</v>
      </c>
      <c r="G3340" s="26">
        <v>0</v>
      </c>
      <c r="H3340" s="55">
        <v>0</v>
      </c>
      <c r="J3340" s="46" t="e">
        <f>+IF(A3397=#REF!,"si","no")</f>
        <v>#REF!</v>
      </c>
    </row>
    <row r="3341" spans="1:10" ht="14.5" customHeight="1" x14ac:dyDescent="0.2">
      <c r="A3341" s="8" t="s">
        <v>22</v>
      </c>
      <c r="B3341" s="8">
        <v>2020</v>
      </c>
      <c r="C3341" s="8" t="s">
        <v>10</v>
      </c>
      <c r="D3341" s="8" t="s">
        <v>33</v>
      </c>
      <c r="E3341" s="8" t="s">
        <v>42</v>
      </c>
      <c r="F3341" s="15">
        <v>8147.2743410000003</v>
      </c>
      <c r="G3341" s="26">
        <v>1.2032441366161135</v>
      </c>
      <c r="H3341" s="55">
        <v>3.3733112702935813E-3</v>
      </c>
      <c r="J3341" s="46" t="e">
        <f>+IF(A3398=#REF!,"si","no")</f>
        <v>#REF!</v>
      </c>
    </row>
    <row r="3342" spans="1:10" ht="14.5" customHeight="1" x14ac:dyDescent="0.2">
      <c r="A3342" s="8" t="s">
        <v>22</v>
      </c>
      <c r="B3342" s="8">
        <v>2020</v>
      </c>
      <c r="C3342" s="8" t="s">
        <v>10</v>
      </c>
      <c r="D3342" s="8" t="s">
        <v>33</v>
      </c>
      <c r="E3342" s="8" t="s">
        <v>40</v>
      </c>
      <c r="F3342" s="15">
        <v>5192373.7908080006</v>
      </c>
      <c r="G3342" s="26">
        <v>766.84459825641079</v>
      </c>
      <c r="H3342" s="55">
        <v>2.1498592406500174</v>
      </c>
      <c r="J3342" s="46" t="e">
        <f>+IF(A3399=#REF!,"si","no")</f>
        <v>#REF!</v>
      </c>
    </row>
    <row r="3343" spans="1:10" ht="14.5" customHeight="1" x14ac:dyDescent="0.2">
      <c r="A3343" s="8" t="s">
        <v>22</v>
      </c>
      <c r="B3343" s="8">
        <v>2021</v>
      </c>
      <c r="C3343" s="8" t="s">
        <v>10</v>
      </c>
      <c r="D3343" s="8" t="s">
        <v>33</v>
      </c>
      <c r="E3343" s="8" t="s">
        <v>34</v>
      </c>
      <c r="F3343" s="15">
        <v>0</v>
      </c>
      <c r="G3343" s="26">
        <v>0</v>
      </c>
      <c r="H3343" s="55">
        <v>0</v>
      </c>
      <c r="J3343" s="46" t="e">
        <f>+IF(A3400=#REF!,"si","no")</f>
        <v>#REF!</v>
      </c>
    </row>
    <row r="3344" spans="1:10" ht="14.5" customHeight="1" x14ac:dyDescent="0.2">
      <c r="A3344" s="8" t="s">
        <v>22</v>
      </c>
      <c r="B3344" s="8">
        <v>2021</v>
      </c>
      <c r="C3344" s="8" t="s">
        <v>10</v>
      </c>
      <c r="D3344" s="8" t="s">
        <v>33</v>
      </c>
      <c r="E3344" s="8" t="s">
        <v>35</v>
      </c>
      <c r="F3344" s="15">
        <v>4837996.0915099997</v>
      </c>
      <c r="G3344" s="26">
        <v>728.2881138270983</v>
      </c>
      <c r="H3344" s="55">
        <v>1.9700713311812057</v>
      </c>
      <c r="J3344" s="46" t="e">
        <f>+IF(A3401=#REF!,"si","no")</f>
        <v>#REF!</v>
      </c>
    </row>
    <row r="3345" spans="1:10" ht="14.5" customHeight="1" x14ac:dyDescent="0.2">
      <c r="A3345" s="8" t="s">
        <v>22</v>
      </c>
      <c r="B3345" s="8">
        <v>2021</v>
      </c>
      <c r="C3345" s="8" t="s">
        <v>10</v>
      </c>
      <c r="D3345" s="8" t="s">
        <v>33</v>
      </c>
      <c r="E3345" s="8" t="s">
        <v>36</v>
      </c>
      <c r="F3345" s="15">
        <v>0</v>
      </c>
      <c r="G3345" s="26">
        <v>0</v>
      </c>
      <c r="H3345" s="55">
        <v>0</v>
      </c>
      <c r="J3345" s="46" t="e">
        <f>+IF(A3402=#REF!,"si","no")</f>
        <v>#REF!</v>
      </c>
    </row>
    <row r="3346" spans="1:10" ht="14.5" customHeight="1" x14ac:dyDescent="0.2">
      <c r="A3346" s="8" t="s">
        <v>22</v>
      </c>
      <c r="B3346" s="8">
        <v>2021</v>
      </c>
      <c r="C3346" s="8" t="s">
        <v>10</v>
      </c>
      <c r="D3346" s="8" t="s">
        <v>33</v>
      </c>
      <c r="E3346" s="8" t="s">
        <v>42</v>
      </c>
      <c r="F3346" s="15">
        <v>0</v>
      </c>
      <c r="G3346" s="26">
        <v>0</v>
      </c>
      <c r="H3346" s="55">
        <v>0</v>
      </c>
      <c r="J3346" s="46" t="e">
        <f>+IF(A3403=#REF!,"si","no")</f>
        <v>#REF!</v>
      </c>
    </row>
    <row r="3347" spans="1:10" ht="14.5" customHeight="1" x14ac:dyDescent="0.2">
      <c r="A3347" s="8" t="s">
        <v>22</v>
      </c>
      <c r="B3347" s="8">
        <v>2021</v>
      </c>
      <c r="C3347" s="8" t="s">
        <v>10</v>
      </c>
      <c r="D3347" s="8" t="s">
        <v>33</v>
      </c>
      <c r="E3347" s="8" t="s">
        <v>40</v>
      </c>
      <c r="F3347" s="15">
        <v>4837996.0915099997</v>
      </c>
      <c r="G3347" s="26">
        <v>728.2881138270983</v>
      </c>
      <c r="H3347" s="55">
        <v>1.9700713311812057</v>
      </c>
      <c r="J3347" s="46" t="e">
        <f>+IF(A3404=#REF!,"si","no")</f>
        <v>#REF!</v>
      </c>
    </row>
    <row r="3348" spans="1:10" ht="14.5" customHeight="1" x14ac:dyDescent="0.2">
      <c r="A3348" s="8" t="s">
        <v>22</v>
      </c>
      <c r="B3348" s="8">
        <v>2022</v>
      </c>
      <c r="C3348" s="8" t="s">
        <v>10</v>
      </c>
      <c r="D3348" s="8" t="s">
        <v>33</v>
      </c>
      <c r="E3348" s="8" t="s">
        <v>34</v>
      </c>
      <c r="F3348" s="15">
        <v>0</v>
      </c>
      <c r="G3348" s="26">
        <v>0</v>
      </c>
      <c r="H3348" s="55">
        <v>0</v>
      </c>
      <c r="J3348" s="46" t="e">
        <f>+IF(A3405=#REF!,"si","no")</f>
        <v>#REF!</v>
      </c>
    </row>
    <row r="3349" spans="1:10" ht="14.5" customHeight="1" x14ac:dyDescent="0.2">
      <c r="A3349" s="8" t="s">
        <v>22</v>
      </c>
      <c r="B3349" s="8">
        <v>2022</v>
      </c>
      <c r="C3349" s="8" t="s">
        <v>10</v>
      </c>
      <c r="D3349" s="8" t="s">
        <v>33</v>
      </c>
      <c r="E3349" s="8" t="s">
        <v>35</v>
      </c>
      <c r="F3349" s="15">
        <v>4939831.8687709998</v>
      </c>
      <c r="G3349" s="26">
        <v>758.24184267803548</v>
      </c>
      <c r="H3349" s="55">
        <v>1.9815477563450716</v>
      </c>
      <c r="J3349" s="46" t="e">
        <f>+IF(A3406=#REF!,"si","no")</f>
        <v>#REF!</v>
      </c>
    </row>
    <row r="3350" spans="1:10" ht="14.5" customHeight="1" x14ac:dyDescent="0.2">
      <c r="A3350" s="8" t="s">
        <v>22</v>
      </c>
      <c r="B3350" s="8">
        <v>2022</v>
      </c>
      <c r="C3350" s="8" t="s">
        <v>10</v>
      </c>
      <c r="D3350" s="8" t="s">
        <v>33</v>
      </c>
      <c r="E3350" s="8" t="s">
        <v>36</v>
      </c>
      <c r="F3350" s="15">
        <v>0</v>
      </c>
      <c r="G3350" s="26">
        <v>0</v>
      </c>
      <c r="H3350" s="55">
        <v>0</v>
      </c>
      <c r="J3350" s="46" t="e">
        <f>+IF(A3407=#REF!,"si","no")</f>
        <v>#REF!</v>
      </c>
    </row>
    <row r="3351" spans="1:10" ht="14.5" customHeight="1" x14ac:dyDescent="0.2">
      <c r="A3351" s="8" t="s">
        <v>22</v>
      </c>
      <c r="B3351" s="8">
        <v>2022</v>
      </c>
      <c r="C3351" s="8" t="s">
        <v>10</v>
      </c>
      <c r="D3351" s="8" t="s">
        <v>33</v>
      </c>
      <c r="E3351" s="8" t="s">
        <v>42</v>
      </c>
      <c r="F3351" s="15">
        <v>0</v>
      </c>
      <c r="G3351" s="26">
        <v>0</v>
      </c>
      <c r="H3351" s="55">
        <v>0</v>
      </c>
      <c r="J3351" s="46" t="e">
        <f>+IF(A3408=#REF!,"si","no")</f>
        <v>#REF!</v>
      </c>
    </row>
    <row r="3352" spans="1:10" ht="14.5" customHeight="1" x14ac:dyDescent="0.2">
      <c r="A3352" s="8" t="s">
        <v>22</v>
      </c>
      <c r="B3352" s="8">
        <v>2022</v>
      </c>
      <c r="C3352" s="8" t="s">
        <v>10</v>
      </c>
      <c r="D3352" s="8" t="s">
        <v>33</v>
      </c>
      <c r="E3352" s="8" t="s">
        <v>40</v>
      </c>
      <c r="F3352" s="15">
        <v>4939831.8687709998</v>
      </c>
      <c r="G3352" s="26">
        <v>758.24184267803548</v>
      </c>
      <c r="H3352" s="55">
        <v>1.9815477563450716</v>
      </c>
      <c r="J3352" s="46" t="e">
        <f>+IF(A3409=#REF!,"si","no")</f>
        <v>#REF!</v>
      </c>
    </row>
    <row r="3353" spans="1:10" ht="14.5" customHeight="1" x14ac:dyDescent="0.2">
      <c r="A3353" s="8" t="s">
        <v>22</v>
      </c>
      <c r="B3353" s="8">
        <v>2023</v>
      </c>
      <c r="C3353" s="8" t="s">
        <v>10</v>
      </c>
      <c r="D3353" s="8" t="s">
        <v>33</v>
      </c>
      <c r="E3353" s="8" t="s">
        <v>34</v>
      </c>
      <c r="F3353" s="15">
        <v>0</v>
      </c>
      <c r="G3353" s="26">
        <v>0</v>
      </c>
      <c r="H3353" s="55">
        <v>0</v>
      </c>
      <c r="J3353" s="46" t="e">
        <f>+IF(A3410=#REF!,"si","no")</f>
        <v>#REF!</v>
      </c>
    </row>
    <row r="3354" spans="1:10" ht="14.5" customHeight="1" x14ac:dyDescent="0.2">
      <c r="A3354" s="8" t="s">
        <v>22</v>
      </c>
      <c r="B3354" s="8">
        <v>2023</v>
      </c>
      <c r="C3354" s="8" t="s">
        <v>10</v>
      </c>
      <c r="D3354" s="8" t="s">
        <v>33</v>
      </c>
      <c r="E3354" s="8" t="s">
        <v>35</v>
      </c>
      <c r="F3354" s="15">
        <v>5443743.5919639999</v>
      </c>
      <c r="G3354" s="26">
        <v>852.35223533232192</v>
      </c>
      <c r="H3354" s="55">
        <v>2.1544675915625366</v>
      </c>
      <c r="J3354" s="46" t="e">
        <f>+IF(A3411=#REF!,"si","no")</f>
        <v>#REF!</v>
      </c>
    </row>
    <row r="3355" spans="1:10" ht="14.5" customHeight="1" x14ac:dyDescent="0.2">
      <c r="A3355" s="8" t="s">
        <v>22</v>
      </c>
      <c r="B3355" s="8">
        <v>2023</v>
      </c>
      <c r="C3355" s="8" t="s">
        <v>10</v>
      </c>
      <c r="D3355" s="8" t="s">
        <v>33</v>
      </c>
      <c r="E3355" s="8" t="s">
        <v>36</v>
      </c>
      <c r="F3355" s="52">
        <v>0</v>
      </c>
      <c r="G3355" s="26">
        <v>0</v>
      </c>
      <c r="H3355" s="55">
        <v>0</v>
      </c>
      <c r="J3355" s="46" t="e">
        <f>+IF(A3412=#REF!,"si","no")</f>
        <v>#REF!</v>
      </c>
    </row>
    <row r="3356" spans="1:10" ht="14.5" customHeight="1" x14ac:dyDescent="0.2">
      <c r="A3356" s="8" t="s">
        <v>22</v>
      </c>
      <c r="B3356" s="8">
        <v>2023</v>
      </c>
      <c r="C3356" s="8" t="s">
        <v>10</v>
      </c>
      <c r="D3356" s="8" t="s">
        <v>33</v>
      </c>
      <c r="E3356" s="8" t="s">
        <v>42</v>
      </c>
      <c r="F3356" s="52">
        <v>0</v>
      </c>
      <c r="G3356" s="26">
        <v>0</v>
      </c>
      <c r="H3356" s="55">
        <v>0</v>
      </c>
      <c r="J3356" s="46" t="e">
        <f>+IF(A3413=#REF!,"si","no")</f>
        <v>#REF!</v>
      </c>
    </row>
    <row r="3357" spans="1:10" ht="14.5" customHeight="1" x14ac:dyDescent="0.2">
      <c r="A3357" s="8" t="s">
        <v>22</v>
      </c>
      <c r="B3357" s="8">
        <v>2023</v>
      </c>
      <c r="C3357" s="8" t="s">
        <v>10</v>
      </c>
      <c r="D3357" s="8" t="s">
        <v>33</v>
      </c>
      <c r="E3357" s="8" t="s">
        <v>40</v>
      </c>
      <c r="F3357" s="52">
        <v>5443743.5919639999</v>
      </c>
      <c r="G3357" s="26">
        <v>852.35223533232192</v>
      </c>
      <c r="H3357" s="55">
        <v>2.1544675915625366</v>
      </c>
      <c r="J3357" s="46" t="e">
        <f>+IF(A3414=#REF!,"si","no")</f>
        <v>#REF!</v>
      </c>
    </row>
    <row r="3358" spans="1:10" ht="14.5" customHeight="1" x14ac:dyDescent="0.2">
      <c r="A3358" s="8" t="s">
        <v>22</v>
      </c>
      <c r="B3358" s="8">
        <v>2008</v>
      </c>
      <c r="C3358" s="8" t="s">
        <v>10</v>
      </c>
      <c r="D3358" s="8" t="s">
        <v>37</v>
      </c>
      <c r="E3358" s="8" t="s">
        <v>40</v>
      </c>
      <c r="F3358" s="52">
        <v>0</v>
      </c>
      <c r="G3358" s="26">
        <v>0</v>
      </c>
      <c r="H3358" s="55">
        <v>0</v>
      </c>
      <c r="J3358" s="46" t="e">
        <f>+IF(A3415=#REF!,"si","no")</f>
        <v>#REF!</v>
      </c>
    </row>
    <row r="3359" spans="1:10" ht="14.5" customHeight="1" x14ac:dyDescent="0.2">
      <c r="A3359" s="8" t="s">
        <v>22</v>
      </c>
      <c r="B3359" s="8">
        <v>2009</v>
      </c>
      <c r="C3359" s="8" t="s">
        <v>10</v>
      </c>
      <c r="D3359" s="8" t="s">
        <v>37</v>
      </c>
      <c r="E3359" s="8" t="s">
        <v>40</v>
      </c>
      <c r="F3359" s="15">
        <v>0</v>
      </c>
      <c r="G3359" s="26">
        <v>0</v>
      </c>
      <c r="H3359" s="55">
        <v>0</v>
      </c>
      <c r="J3359" s="46" t="e">
        <f>+IF(A3416=#REF!,"si","no")</f>
        <v>#REF!</v>
      </c>
    </row>
    <row r="3360" spans="1:10" ht="14.5" customHeight="1" x14ac:dyDescent="0.2">
      <c r="A3360" s="8" t="s">
        <v>22</v>
      </c>
      <c r="B3360" s="8">
        <v>2010</v>
      </c>
      <c r="C3360" s="8" t="s">
        <v>10</v>
      </c>
      <c r="D3360" s="8" t="s">
        <v>37</v>
      </c>
      <c r="E3360" s="8" t="s">
        <v>40</v>
      </c>
      <c r="F3360" s="52">
        <v>0</v>
      </c>
      <c r="G3360" s="26">
        <v>0</v>
      </c>
      <c r="H3360" s="55">
        <v>0</v>
      </c>
      <c r="J3360" s="46" t="e">
        <f>+IF(A3417=#REF!,"si","no")</f>
        <v>#REF!</v>
      </c>
    </row>
    <row r="3361" spans="1:10" ht="14.5" customHeight="1" x14ac:dyDescent="0.2">
      <c r="A3361" s="8" t="s">
        <v>22</v>
      </c>
      <c r="B3361" s="8">
        <v>2011</v>
      </c>
      <c r="C3361" s="8" t="s">
        <v>10</v>
      </c>
      <c r="D3361" s="8" t="s">
        <v>37</v>
      </c>
      <c r="E3361" s="8" t="s">
        <v>40</v>
      </c>
      <c r="F3361" s="52">
        <v>0</v>
      </c>
      <c r="G3361" s="26">
        <v>0</v>
      </c>
      <c r="H3361" s="55">
        <v>0</v>
      </c>
      <c r="J3361" s="46" t="e">
        <f>+IF(A3418=#REF!,"si","no")</f>
        <v>#REF!</v>
      </c>
    </row>
    <row r="3362" spans="1:10" ht="14.5" customHeight="1" x14ac:dyDescent="0.2">
      <c r="A3362" s="8" t="s">
        <v>22</v>
      </c>
      <c r="B3362" s="8">
        <v>2012</v>
      </c>
      <c r="C3362" s="8" t="s">
        <v>10</v>
      </c>
      <c r="D3362" s="8" t="s">
        <v>37</v>
      </c>
      <c r="E3362" s="8" t="s">
        <v>40</v>
      </c>
      <c r="F3362" s="52">
        <v>0</v>
      </c>
      <c r="G3362" s="26">
        <v>0</v>
      </c>
      <c r="H3362" s="55">
        <v>0</v>
      </c>
      <c r="J3362" s="46" t="e">
        <f>+IF(A3419=#REF!,"si","no")</f>
        <v>#REF!</v>
      </c>
    </row>
    <row r="3363" spans="1:10" ht="14.5" customHeight="1" x14ac:dyDescent="0.2">
      <c r="A3363" s="8" t="s">
        <v>22</v>
      </c>
      <c r="B3363" s="8">
        <v>2013</v>
      </c>
      <c r="C3363" s="8" t="s">
        <v>10</v>
      </c>
      <c r="D3363" s="8" t="s">
        <v>37</v>
      </c>
      <c r="E3363" s="8" t="s">
        <v>40</v>
      </c>
      <c r="F3363" s="52">
        <v>0</v>
      </c>
      <c r="G3363" s="26">
        <v>0</v>
      </c>
      <c r="H3363" s="55">
        <v>0</v>
      </c>
      <c r="J3363" s="46" t="e">
        <f>+IF(A3420=#REF!,"si","no")</f>
        <v>#REF!</v>
      </c>
    </row>
    <row r="3364" spans="1:10" ht="14.5" customHeight="1" x14ac:dyDescent="0.2">
      <c r="A3364" s="8" t="s">
        <v>22</v>
      </c>
      <c r="B3364" s="8">
        <v>2014</v>
      </c>
      <c r="C3364" s="8" t="s">
        <v>10</v>
      </c>
      <c r="D3364" s="8" t="s">
        <v>37</v>
      </c>
      <c r="E3364" s="8" t="s">
        <v>40</v>
      </c>
      <c r="F3364" s="15">
        <v>0</v>
      </c>
      <c r="G3364" s="26">
        <v>0</v>
      </c>
      <c r="H3364" s="55">
        <v>0</v>
      </c>
      <c r="J3364" s="46"/>
    </row>
    <row r="3365" spans="1:10" ht="14.5" customHeight="1" x14ac:dyDescent="0.2">
      <c r="A3365" s="8" t="s">
        <v>22</v>
      </c>
      <c r="B3365" s="8">
        <v>2015</v>
      </c>
      <c r="C3365" s="8" t="s">
        <v>10</v>
      </c>
      <c r="D3365" s="8" t="s">
        <v>37</v>
      </c>
      <c r="E3365" s="8" t="s">
        <v>40</v>
      </c>
      <c r="F3365" s="15">
        <v>0</v>
      </c>
      <c r="G3365" s="26">
        <v>0</v>
      </c>
      <c r="H3365" s="55">
        <v>0</v>
      </c>
      <c r="J3365" s="46"/>
    </row>
    <row r="3366" spans="1:10" ht="14.5" customHeight="1" x14ac:dyDescent="0.2">
      <c r="A3366" s="8" t="s">
        <v>22</v>
      </c>
      <c r="B3366" s="8">
        <v>2016</v>
      </c>
      <c r="C3366" s="8" t="s">
        <v>10</v>
      </c>
      <c r="D3366" s="8" t="s">
        <v>37</v>
      </c>
      <c r="E3366" s="8" t="s">
        <v>40</v>
      </c>
      <c r="F3366" s="15">
        <v>0</v>
      </c>
      <c r="G3366" s="26">
        <v>0</v>
      </c>
      <c r="H3366" s="55">
        <v>0</v>
      </c>
      <c r="J3366" s="46"/>
    </row>
    <row r="3367" spans="1:10" ht="14.5" customHeight="1" x14ac:dyDescent="0.2">
      <c r="A3367" s="8" t="s">
        <v>22</v>
      </c>
      <c r="B3367" s="8">
        <v>2017</v>
      </c>
      <c r="C3367" s="8" t="s">
        <v>10</v>
      </c>
      <c r="D3367" s="8" t="s">
        <v>37</v>
      </c>
      <c r="E3367" s="8" t="s">
        <v>40</v>
      </c>
      <c r="F3367" s="15">
        <v>0</v>
      </c>
      <c r="G3367" s="26">
        <v>0</v>
      </c>
      <c r="H3367" s="55">
        <v>0</v>
      </c>
      <c r="J3367" s="46"/>
    </row>
    <row r="3368" spans="1:10" ht="14.5" customHeight="1" x14ac:dyDescent="0.2">
      <c r="A3368" s="8" t="s">
        <v>22</v>
      </c>
      <c r="B3368" s="8">
        <v>2018</v>
      </c>
      <c r="C3368" s="8" t="s">
        <v>10</v>
      </c>
      <c r="D3368" s="8" t="s">
        <v>37</v>
      </c>
      <c r="E3368" s="8" t="s">
        <v>40</v>
      </c>
      <c r="F3368" s="15">
        <v>0</v>
      </c>
      <c r="G3368" s="26">
        <v>0</v>
      </c>
      <c r="H3368" s="55">
        <v>0</v>
      </c>
      <c r="J3368" s="46"/>
    </row>
    <row r="3369" spans="1:10" ht="14.5" customHeight="1" x14ac:dyDescent="0.2">
      <c r="A3369" s="8" t="s">
        <v>22</v>
      </c>
      <c r="B3369" s="8">
        <v>2019</v>
      </c>
      <c r="C3369" s="8" t="s">
        <v>10</v>
      </c>
      <c r="D3369" s="8" t="s">
        <v>37</v>
      </c>
      <c r="E3369" s="8" t="s">
        <v>40</v>
      </c>
      <c r="F3369" s="15">
        <v>0</v>
      </c>
      <c r="G3369" s="26">
        <v>0</v>
      </c>
      <c r="H3369" s="55">
        <v>0</v>
      </c>
      <c r="J3369" s="46"/>
    </row>
    <row r="3370" spans="1:10" ht="14.5" customHeight="1" x14ac:dyDescent="0.2">
      <c r="A3370" s="8" t="s">
        <v>22</v>
      </c>
      <c r="B3370" s="8">
        <v>2020</v>
      </c>
      <c r="C3370" s="8" t="s">
        <v>10</v>
      </c>
      <c r="D3370" s="8" t="s">
        <v>37</v>
      </c>
      <c r="E3370" s="8" t="s">
        <v>40</v>
      </c>
      <c r="F3370" s="15">
        <v>0</v>
      </c>
      <c r="G3370" s="26">
        <v>0</v>
      </c>
      <c r="H3370" s="55">
        <v>0</v>
      </c>
      <c r="J3370" s="46" t="e">
        <f>+IF(A3427=#REF!,"si","no")</f>
        <v>#REF!</v>
      </c>
    </row>
    <row r="3371" spans="1:10" ht="14.5" customHeight="1" x14ac:dyDescent="0.2">
      <c r="A3371" s="8" t="s">
        <v>22</v>
      </c>
      <c r="B3371" s="8">
        <v>2021</v>
      </c>
      <c r="C3371" s="8" t="s">
        <v>10</v>
      </c>
      <c r="D3371" s="8" t="s">
        <v>37</v>
      </c>
      <c r="E3371" s="8" t="s">
        <v>40</v>
      </c>
      <c r="F3371" s="15">
        <v>0</v>
      </c>
      <c r="G3371" s="26">
        <v>0</v>
      </c>
      <c r="H3371" s="55">
        <v>0</v>
      </c>
      <c r="J3371" s="46" t="e">
        <f>+IF(A3428=#REF!,"si","no")</f>
        <v>#REF!</v>
      </c>
    </row>
    <row r="3372" spans="1:10" ht="14.5" customHeight="1" x14ac:dyDescent="0.2">
      <c r="A3372" s="8" t="s">
        <v>23</v>
      </c>
      <c r="B3372" s="8">
        <v>2008</v>
      </c>
      <c r="C3372" s="8" t="s">
        <v>10</v>
      </c>
      <c r="D3372" s="8" t="s">
        <v>41</v>
      </c>
      <c r="E3372" s="8" t="s">
        <v>40</v>
      </c>
      <c r="F3372" s="15">
        <v>6892.6897589999999</v>
      </c>
      <c r="G3372" s="15">
        <v>2356.8225172135526</v>
      </c>
      <c r="H3372" s="26">
        <v>1.9540516415409857</v>
      </c>
      <c r="J3372" s="46" t="e">
        <f>+IF(A3429=#REF!,"si","no")</f>
        <v>#REF!</v>
      </c>
    </row>
    <row r="3373" spans="1:10" ht="14.5" customHeight="1" x14ac:dyDescent="0.2">
      <c r="A3373" s="8" t="s">
        <v>23</v>
      </c>
      <c r="B3373" s="8">
        <v>2009</v>
      </c>
      <c r="C3373" s="8" t="s">
        <v>10</v>
      </c>
      <c r="D3373" s="8" t="s">
        <v>41</v>
      </c>
      <c r="E3373" s="8" t="s">
        <v>40</v>
      </c>
      <c r="F3373" s="15">
        <v>11436.780194419998</v>
      </c>
      <c r="G3373" s="15">
        <v>3798.7016662408582</v>
      </c>
      <c r="H3373" s="26">
        <v>3.1433003859757096</v>
      </c>
      <c r="J3373" s="46" t="e">
        <f>+IF(A3430=#REF!,"si","no")</f>
        <v>#REF!</v>
      </c>
    </row>
    <row r="3374" spans="1:10" ht="14.5" customHeight="1" x14ac:dyDescent="0.2">
      <c r="A3374" s="8" t="s">
        <v>23</v>
      </c>
      <c r="B3374" s="8">
        <v>2010</v>
      </c>
      <c r="C3374" s="8" t="s">
        <v>10</v>
      </c>
      <c r="D3374" s="8" t="s">
        <v>41</v>
      </c>
      <c r="E3374" s="8" t="s">
        <v>40</v>
      </c>
      <c r="F3374" s="15">
        <v>15576.71492936</v>
      </c>
      <c r="G3374" s="15">
        <v>5514.1221608212463</v>
      </c>
      <c r="H3374" s="26">
        <v>3.7376877158408535</v>
      </c>
      <c r="J3374" s="46" t="e">
        <f>+IF(A3431=#REF!,"si","no")</f>
        <v>#REF!</v>
      </c>
    </row>
    <row r="3375" spans="1:10" ht="14.5" customHeight="1" x14ac:dyDescent="0.2">
      <c r="A3375" s="8" t="s">
        <v>23</v>
      </c>
      <c r="B3375" s="8">
        <v>2011</v>
      </c>
      <c r="C3375" s="8" t="s">
        <v>10</v>
      </c>
      <c r="D3375" s="8" t="s">
        <v>41</v>
      </c>
      <c r="E3375" s="8" t="s">
        <v>40</v>
      </c>
      <c r="F3375" s="15">
        <v>15550.470915600001</v>
      </c>
      <c r="G3375" s="15">
        <v>5646.5955815883872</v>
      </c>
      <c r="H3375" s="26">
        <v>3.2874583587012309</v>
      </c>
      <c r="J3375" s="46" t="e">
        <f>+IF(A3432=#REF!,"si","no")</f>
        <v>#REF!</v>
      </c>
    </row>
    <row r="3376" spans="1:10" ht="14.5" customHeight="1" x14ac:dyDescent="0.2">
      <c r="A3376" s="8" t="s">
        <v>23</v>
      </c>
      <c r="B3376" s="8">
        <v>2012</v>
      </c>
      <c r="C3376" s="8" t="s">
        <v>10</v>
      </c>
      <c r="D3376" s="8" t="s">
        <v>41</v>
      </c>
      <c r="E3376" s="8" t="s">
        <v>40</v>
      </c>
      <c r="F3376" s="15">
        <v>15959.071870480002</v>
      </c>
      <c r="G3376" s="15">
        <v>6051.2120499105595</v>
      </c>
      <c r="H3376" s="26">
        <v>3.1410393606693292</v>
      </c>
      <c r="J3376" s="46" t="e">
        <f>+IF(A3433=#REF!,"si","no")</f>
        <v>#REF!</v>
      </c>
    </row>
    <row r="3377" spans="1:10" ht="14.5" customHeight="1" x14ac:dyDescent="0.2">
      <c r="A3377" s="8" t="s">
        <v>23</v>
      </c>
      <c r="B3377" s="8">
        <v>2013</v>
      </c>
      <c r="C3377" s="8" t="s">
        <v>10</v>
      </c>
      <c r="D3377" s="8" t="s">
        <v>41</v>
      </c>
      <c r="E3377" s="8" t="s">
        <v>40</v>
      </c>
      <c r="F3377" s="52">
        <v>17016.028203490001</v>
      </c>
      <c r="G3377" s="15">
        <v>6295.4075951439163</v>
      </c>
      <c r="H3377" s="26">
        <v>3.1293106229034113</v>
      </c>
      <c r="J3377" s="46" t="e">
        <f>+IF(A3434=#REF!,"si","no")</f>
        <v>#REF!</v>
      </c>
    </row>
    <row r="3378" spans="1:10" ht="14.5" customHeight="1" x14ac:dyDescent="0.2">
      <c r="A3378" s="8" t="s">
        <v>23</v>
      </c>
      <c r="B3378" s="8">
        <v>2014</v>
      </c>
      <c r="C3378" s="8" t="s">
        <v>10</v>
      </c>
      <c r="D3378" s="8" t="s">
        <v>41</v>
      </c>
      <c r="E3378" s="8" t="s">
        <v>40</v>
      </c>
      <c r="F3378" s="52">
        <v>17820.235336000002</v>
      </c>
      <c r="G3378" s="15">
        <v>6276.9942332995697</v>
      </c>
      <c r="H3378" s="26">
        <v>3.1262073572068005</v>
      </c>
      <c r="J3378" s="46" t="e">
        <f>+IF(A3435=#REF!,"si","no")</f>
        <v>#REF!</v>
      </c>
    </row>
    <row r="3379" spans="1:10" ht="14.5" customHeight="1" x14ac:dyDescent="0.2">
      <c r="A3379" s="8" t="s">
        <v>23</v>
      </c>
      <c r="B3379" s="8">
        <v>2015</v>
      </c>
      <c r="C3379" s="8" t="s">
        <v>10</v>
      </c>
      <c r="D3379" s="8" t="s">
        <v>41</v>
      </c>
      <c r="E3379" s="8" t="s">
        <v>40</v>
      </c>
      <c r="F3379" s="15">
        <v>15161.5707745</v>
      </c>
      <c r="G3379" s="15">
        <v>4760.6635135974839</v>
      </c>
      <c r="H3379" s="26">
        <v>2.5082135000369941</v>
      </c>
      <c r="J3379" s="46" t="e">
        <f>+IF(A3436=#REF!,"si","no")</f>
        <v>#REF!</v>
      </c>
    </row>
    <row r="3380" spans="1:10" ht="14.5" customHeight="1" x14ac:dyDescent="0.2">
      <c r="A3380" s="8" t="s">
        <v>23</v>
      </c>
      <c r="B3380" s="8">
        <v>2016</v>
      </c>
      <c r="C3380" s="8" t="s">
        <v>10</v>
      </c>
      <c r="D3380" s="8" t="s">
        <v>41</v>
      </c>
      <c r="E3380" s="8" t="s">
        <v>40</v>
      </c>
      <c r="F3380" s="15">
        <v>16990.318592740001</v>
      </c>
      <c r="G3380" s="15">
        <v>5034.6385823374012</v>
      </c>
      <c r="H3380" s="26">
        <v>2.623599635108647</v>
      </c>
      <c r="J3380" s="46" t="e">
        <f>+IF(A3437=#REF!,"si","no")</f>
        <v>#REF!</v>
      </c>
    </row>
    <row r="3381" spans="1:10" ht="14.5" customHeight="1" x14ac:dyDescent="0.2">
      <c r="A3381" s="8" t="s">
        <v>23</v>
      </c>
      <c r="B3381" s="8">
        <v>2017</v>
      </c>
      <c r="C3381" s="8" t="s">
        <v>10</v>
      </c>
      <c r="D3381" s="8" t="s">
        <v>41</v>
      </c>
      <c r="E3381" s="8" t="s">
        <v>40</v>
      </c>
      <c r="F3381" s="15">
        <v>20699.695227</v>
      </c>
      <c r="G3381" s="15">
        <v>6348.7420655485548</v>
      </c>
      <c r="H3381" s="26">
        <v>3.0087690989220226</v>
      </c>
      <c r="J3381" s="46" t="e">
        <f>+IF(A3438=#REF!,"si","no")</f>
        <v>#REF!</v>
      </c>
    </row>
    <row r="3382" spans="1:10" ht="14.5" customHeight="1" x14ac:dyDescent="0.2">
      <c r="A3382" s="8" t="s">
        <v>23</v>
      </c>
      <c r="B3382" s="8">
        <v>2018</v>
      </c>
      <c r="C3382" s="8" t="s">
        <v>10</v>
      </c>
      <c r="D3382" s="8" t="s">
        <v>41</v>
      </c>
      <c r="E3382" s="8" t="s">
        <v>40</v>
      </c>
      <c r="F3382" s="15">
        <v>20530.789480999996</v>
      </c>
      <c r="G3382" s="15">
        <v>6246.3889038807984</v>
      </c>
      <c r="H3382" s="26">
        <v>2.8131211519825778</v>
      </c>
      <c r="J3382" s="46" t="e">
        <f>+IF(A3439=#REF!,"si","no")</f>
        <v>#REF!</v>
      </c>
    </row>
    <row r="3383" spans="1:10" ht="14.5" customHeight="1" x14ac:dyDescent="0.2">
      <c r="A3383" s="8" t="s">
        <v>23</v>
      </c>
      <c r="B3383" s="8">
        <v>2019</v>
      </c>
      <c r="C3383" s="8" t="s">
        <v>10</v>
      </c>
      <c r="D3383" s="8" t="s">
        <v>41</v>
      </c>
      <c r="E3383" s="8" t="s">
        <v>40</v>
      </c>
      <c r="F3383" s="15">
        <v>17959.073183</v>
      </c>
      <c r="G3383" s="15">
        <v>5382.5610094175254</v>
      </c>
      <c r="H3383" s="26">
        <v>2.3667533043277684</v>
      </c>
      <c r="J3383" s="46" t="e">
        <f>+IF(A3440=#REF!,"si","no")</f>
        <v>#REF!</v>
      </c>
    </row>
    <row r="3384" spans="1:10" ht="14.5" customHeight="1" x14ac:dyDescent="0.2">
      <c r="A3384" s="8" t="s">
        <v>23</v>
      </c>
      <c r="B3384" s="8">
        <v>2020</v>
      </c>
      <c r="C3384" s="8" t="s">
        <v>10</v>
      </c>
      <c r="D3384" s="8" t="s">
        <v>41</v>
      </c>
      <c r="E3384" s="8" t="s">
        <v>40</v>
      </c>
      <c r="F3384" s="15">
        <v>15529.479405</v>
      </c>
      <c r="G3384" s="15">
        <v>4442.2245510466</v>
      </c>
      <c r="H3384" s="26">
        <v>2.1435194615271813</v>
      </c>
      <c r="J3384" s="46" t="e">
        <f>+IF(A3441=#REF!,"si","no")</f>
        <v>#REF!</v>
      </c>
    </row>
    <row r="3385" spans="1:10" ht="14.5" customHeight="1" x14ac:dyDescent="0.2">
      <c r="A3385" s="8" t="s">
        <v>23</v>
      </c>
      <c r="B3385" s="8">
        <v>2021</v>
      </c>
      <c r="C3385" s="8" t="s">
        <v>10</v>
      </c>
      <c r="D3385" s="8" t="s">
        <v>41</v>
      </c>
      <c r="E3385" s="8" t="s">
        <v>40</v>
      </c>
      <c r="F3385" s="15">
        <v>22003.815107999999</v>
      </c>
      <c r="G3385" s="15">
        <v>5669.614513274264</v>
      </c>
      <c r="H3385" s="26">
        <v>2.6448908678697447</v>
      </c>
      <c r="J3385" s="46" t="e">
        <f>+IF(A3442=#REF!,"si","no")</f>
        <v>#REF!</v>
      </c>
    </row>
    <row r="3386" spans="1:10" ht="14.5" customHeight="1" x14ac:dyDescent="0.2">
      <c r="A3386" s="8" t="s">
        <v>23</v>
      </c>
      <c r="B3386" s="8">
        <v>2008</v>
      </c>
      <c r="C3386" s="8" t="s">
        <v>10</v>
      </c>
      <c r="D3386" s="8" t="s">
        <v>25</v>
      </c>
      <c r="E3386" s="8" t="s">
        <v>26</v>
      </c>
      <c r="F3386" s="15">
        <v>1323.30913751</v>
      </c>
      <c r="G3386" s="15">
        <v>452.4800740444893</v>
      </c>
      <c r="H3386" s="26">
        <v>0.37515316702615586</v>
      </c>
      <c r="J3386" s="46" t="e">
        <f>+IF(A3443=#REF!,"si","no")</f>
        <v>#REF!</v>
      </c>
    </row>
    <row r="3387" spans="1:10" ht="14.5" customHeight="1" x14ac:dyDescent="0.2">
      <c r="A3387" s="8" t="s">
        <v>23</v>
      </c>
      <c r="B3387" s="8">
        <v>2008</v>
      </c>
      <c r="C3387" s="8" t="s">
        <v>10</v>
      </c>
      <c r="D3387" s="8" t="s">
        <v>25</v>
      </c>
      <c r="E3387" s="8" t="s">
        <v>27</v>
      </c>
      <c r="F3387" s="15">
        <v>21.411000479999998</v>
      </c>
      <c r="G3387" s="15">
        <v>7.3210792610307847</v>
      </c>
      <c r="H3387" s="26">
        <v>6.0699381660620057E-3</v>
      </c>
      <c r="J3387" s="46" t="e">
        <f>+IF(A3444=#REF!,"si","no")</f>
        <v>#REF!</v>
      </c>
    </row>
    <row r="3388" spans="1:10" ht="14.5" customHeight="1" x14ac:dyDescent="0.2">
      <c r="A3388" s="8" t="s">
        <v>23</v>
      </c>
      <c r="B3388" s="8">
        <v>2008</v>
      </c>
      <c r="C3388" s="8" t="s">
        <v>10</v>
      </c>
      <c r="D3388" s="8" t="s">
        <v>25</v>
      </c>
      <c r="E3388" s="8" t="s">
        <v>28</v>
      </c>
      <c r="F3388" s="15">
        <v>527.08450428000003</v>
      </c>
      <c r="G3388" s="15">
        <v>180.22639515138624</v>
      </c>
      <c r="H3388" s="26">
        <v>0.14942647599571887</v>
      </c>
      <c r="J3388" s="46" t="e">
        <f>+IF(A3445=#REF!,"si","no")</f>
        <v>#REF!</v>
      </c>
    </row>
    <row r="3389" spans="1:10" ht="14.5" customHeight="1" x14ac:dyDescent="0.2">
      <c r="A3389" s="8" t="s">
        <v>23</v>
      </c>
      <c r="B3389" s="8">
        <v>2008</v>
      </c>
      <c r="C3389" s="8" t="s">
        <v>10</v>
      </c>
      <c r="D3389" s="8" t="s">
        <v>25</v>
      </c>
      <c r="E3389" s="8" t="s">
        <v>40</v>
      </c>
      <c r="F3389" s="15">
        <v>1871.8046422699999</v>
      </c>
      <c r="G3389" s="15">
        <v>640.02754845690629</v>
      </c>
      <c r="H3389" s="26">
        <v>0.5306495811879367</v>
      </c>
      <c r="J3389" s="46" t="e">
        <f>+IF(A3446=#REF!,"si","no")</f>
        <v>#REF!</v>
      </c>
    </row>
    <row r="3390" spans="1:10" ht="14.5" customHeight="1" x14ac:dyDescent="0.2">
      <c r="A3390" s="8" t="s">
        <v>23</v>
      </c>
      <c r="B3390" s="8">
        <v>2009</v>
      </c>
      <c r="C3390" s="8" t="s">
        <v>10</v>
      </c>
      <c r="D3390" s="8" t="s">
        <v>25</v>
      </c>
      <c r="E3390" s="8" t="s">
        <v>26</v>
      </c>
      <c r="F3390" s="15">
        <v>2100.0973301699996</v>
      </c>
      <c r="G3390" s="15">
        <v>697.54276044205562</v>
      </c>
      <c r="H3390" s="26">
        <v>0.57719363634623833</v>
      </c>
      <c r="J3390" s="46" t="e">
        <f>+IF(A3447=#REF!,"si","no")</f>
        <v>#REF!</v>
      </c>
    </row>
    <row r="3391" spans="1:10" ht="14.5" customHeight="1" x14ac:dyDescent="0.2">
      <c r="A3391" s="8" t="s">
        <v>23</v>
      </c>
      <c r="B3391" s="8">
        <v>2009</v>
      </c>
      <c r="C3391" s="8" t="s">
        <v>10</v>
      </c>
      <c r="D3391" s="8" t="s">
        <v>25</v>
      </c>
      <c r="E3391" s="8" t="s">
        <v>27</v>
      </c>
      <c r="F3391" s="15">
        <v>34.988930370000006</v>
      </c>
      <c r="G3391" s="15">
        <v>11.621497120435379</v>
      </c>
      <c r="H3391" s="26">
        <v>9.6164057074873063E-3</v>
      </c>
      <c r="J3391" s="46" t="e">
        <f>+IF(A3448=#REF!,"si","no")</f>
        <v>#REF!</v>
      </c>
    </row>
    <row r="3392" spans="1:10" ht="14.5" customHeight="1" x14ac:dyDescent="0.2">
      <c r="A3392" s="8" t="s">
        <v>23</v>
      </c>
      <c r="B3392" s="8">
        <v>2009</v>
      </c>
      <c r="C3392" s="8" t="s">
        <v>10</v>
      </c>
      <c r="D3392" s="8" t="s">
        <v>25</v>
      </c>
      <c r="E3392" s="8" t="s">
        <v>28</v>
      </c>
      <c r="F3392" s="15">
        <v>1052.8871047900004</v>
      </c>
      <c r="G3392" s="15">
        <v>349.71416179535333</v>
      </c>
      <c r="H3392" s="26">
        <v>0.28937693884245325</v>
      </c>
      <c r="J3392" s="46" t="e">
        <f>+IF(A3449=#REF!,"si","no")</f>
        <v>#REF!</v>
      </c>
    </row>
    <row r="3393" spans="1:10" ht="14.5" customHeight="1" x14ac:dyDescent="0.2">
      <c r="A3393" s="8" t="s">
        <v>23</v>
      </c>
      <c r="B3393" s="8">
        <v>2009</v>
      </c>
      <c r="C3393" s="8" t="s">
        <v>10</v>
      </c>
      <c r="D3393" s="8" t="s">
        <v>25</v>
      </c>
      <c r="E3393" s="8" t="s">
        <v>40</v>
      </c>
      <c r="F3393" s="15">
        <v>3187.97336533</v>
      </c>
      <c r="G3393" s="15">
        <v>1058.8784193578442</v>
      </c>
      <c r="H3393" s="26">
        <v>0.87618698089617875</v>
      </c>
      <c r="J3393" s="46" t="e">
        <f>+IF(A3450=#REF!,"si","no")</f>
        <v>#REF!</v>
      </c>
    </row>
    <row r="3394" spans="1:10" ht="14.5" customHeight="1" x14ac:dyDescent="0.2">
      <c r="A3394" s="8" t="s">
        <v>23</v>
      </c>
      <c r="B3394" s="8">
        <v>2010</v>
      </c>
      <c r="C3394" s="8" t="s">
        <v>10</v>
      </c>
      <c r="D3394" s="8" t="s">
        <v>25</v>
      </c>
      <c r="E3394" s="8" t="s">
        <v>26</v>
      </c>
      <c r="F3394" s="15">
        <v>2565.0196483899999</v>
      </c>
      <c r="G3394" s="15">
        <v>908.01120456213846</v>
      </c>
      <c r="H3394" s="26">
        <v>0.61548551630787518</v>
      </c>
      <c r="J3394" s="46" t="e">
        <f>+IF(A3451=#REF!,"si","no")</f>
        <v>#REF!</v>
      </c>
    </row>
    <row r="3395" spans="1:10" x14ac:dyDescent="0.2">
      <c r="A3395" s="8" t="s">
        <v>23</v>
      </c>
      <c r="B3395" s="8">
        <v>2010</v>
      </c>
      <c r="C3395" s="8" t="s">
        <v>10</v>
      </c>
      <c r="D3395" s="8" t="s">
        <v>25</v>
      </c>
      <c r="E3395" s="8" t="s">
        <v>27</v>
      </c>
      <c r="F3395" s="15">
        <v>22.529805749999998</v>
      </c>
      <c r="G3395" s="15">
        <v>7.9755007219726552</v>
      </c>
      <c r="H3395" s="26">
        <v>5.4061063949583056E-3</v>
      </c>
      <c r="J3395" s="46" t="e">
        <f>+IF(A3452=#REF!,"si","no")</f>
        <v>#REF!</v>
      </c>
    </row>
    <row r="3396" spans="1:10" x14ac:dyDescent="0.2">
      <c r="A3396" s="8" t="s">
        <v>23</v>
      </c>
      <c r="B3396" s="8">
        <v>2010</v>
      </c>
      <c r="C3396" s="8" t="s">
        <v>10</v>
      </c>
      <c r="D3396" s="8" t="s">
        <v>25</v>
      </c>
      <c r="E3396" s="8" t="s">
        <v>28</v>
      </c>
      <c r="F3396" s="15">
        <v>1281.7956597699997</v>
      </c>
      <c r="G3396" s="15">
        <v>453.75278967582977</v>
      </c>
      <c r="H3396" s="26">
        <v>0.30757139187994986</v>
      </c>
      <c r="J3396" s="46" t="e">
        <f>+IF(A3453=#REF!,"si","no")</f>
        <v>#REF!</v>
      </c>
    </row>
    <row r="3397" spans="1:10" x14ac:dyDescent="0.2">
      <c r="A3397" s="8" t="s">
        <v>23</v>
      </c>
      <c r="B3397" s="8">
        <v>2010</v>
      </c>
      <c r="C3397" s="8" t="s">
        <v>10</v>
      </c>
      <c r="D3397" s="8" t="s">
        <v>25</v>
      </c>
      <c r="E3397" s="8" t="s">
        <v>40</v>
      </c>
      <c r="F3397" s="15">
        <v>3869.3451139099998</v>
      </c>
      <c r="G3397" s="15">
        <v>1369.7394949599409</v>
      </c>
      <c r="H3397" s="26">
        <v>0.92846301458278324</v>
      </c>
      <c r="J3397" s="46" t="e">
        <f>+IF(A3454=#REF!,"si","no")</f>
        <v>#REF!</v>
      </c>
    </row>
    <row r="3398" spans="1:10" x14ac:dyDescent="0.2">
      <c r="A3398" s="8" t="s">
        <v>23</v>
      </c>
      <c r="B3398" s="8">
        <v>2011</v>
      </c>
      <c r="C3398" s="8" t="s">
        <v>10</v>
      </c>
      <c r="D3398" s="8" t="s">
        <v>25</v>
      </c>
      <c r="E3398" s="8" t="s">
        <v>26</v>
      </c>
      <c r="F3398" s="15">
        <v>2957.27393919</v>
      </c>
      <c r="G3398" s="15">
        <v>1073.8279277333668</v>
      </c>
      <c r="H3398" s="26">
        <v>0.62518459943271565</v>
      </c>
      <c r="J3398" s="46" t="e">
        <f>+IF(A3455=#REF!,"si","no")</f>
        <v>#REF!</v>
      </c>
    </row>
    <row r="3399" spans="1:10" x14ac:dyDescent="0.2">
      <c r="A3399" s="8" t="s">
        <v>23</v>
      </c>
      <c r="B3399" s="8">
        <v>2011</v>
      </c>
      <c r="C3399" s="8" t="s">
        <v>10</v>
      </c>
      <c r="D3399" s="8" t="s">
        <v>25</v>
      </c>
      <c r="E3399" s="8" t="s">
        <v>27</v>
      </c>
      <c r="F3399" s="15">
        <v>15.513554150000001</v>
      </c>
      <c r="G3399" s="15">
        <v>5.63319058268804</v>
      </c>
      <c r="H3399" s="26">
        <v>3.2796539436255314E-3</v>
      </c>
      <c r="J3399" s="46" t="e">
        <f>+IF(A3456=#REF!,"si","no")</f>
        <v>#REF!</v>
      </c>
    </row>
    <row r="3400" spans="1:10" x14ac:dyDescent="0.2">
      <c r="A3400" s="8" t="s">
        <v>23</v>
      </c>
      <c r="B3400" s="8">
        <v>2011</v>
      </c>
      <c r="C3400" s="8" t="s">
        <v>10</v>
      </c>
      <c r="D3400" s="8" t="s">
        <v>25</v>
      </c>
      <c r="E3400" s="8" t="s">
        <v>28</v>
      </c>
      <c r="F3400" s="15">
        <v>1083.5623073100005</v>
      </c>
      <c r="G3400" s="15">
        <v>393.45677504174108</v>
      </c>
      <c r="H3400" s="26">
        <v>0.22907125987846069</v>
      </c>
      <c r="J3400" s="46" t="e">
        <f>+IF(A3457=#REF!,"si","no")</f>
        <v>#REF!</v>
      </c>
    </row>
    <row r="3401" spans="1:10" x14ac:dyDescent="0.2">
      <c r="A3401" s="8" t="s">
        <v>23</v>
      </c>
      <c r="B3401" s="8">
        <v>2011</v>
      </c>
      <c r="C3401" s="8" t="s">
        <v>10</v>
      </c>
      <c r="D3401" s="8" t="s">
        <v>25</v>
      </c>
      <c r="E3401" s="8" t="s">
        <v>40</v>
      </c>
      <c r="F3401" s="15">
        <v>4056.3498006500004</v>
      </c>
      <c r="G3401" s="15">
        <v>1472.9178933577957</v>
      </c>
      <c r="H3401" s="26">
        <v>0.85753551325480182</v>
      </c>
      <c r="J3401" s="46" t="e">
        <f>+IF(A3458=#REF!,"si","no")</f>
        <v>#REF!</v>
      </c>
    </row>
    <row r="3402" spans="1:10" x14ac:dyDescent="0.2">
      <c r="A3402" s="8" t="s">
        <v>23</v>
      </c>
      <c r="B3402" s="8">
        <v>2012</v>
      </c>
      <c r="C3402" s="8" t="s">
        <v>10</v>
      </c>
      <c r="D3402" s="8" t="s">
        <v>25</v>
      </c>
      <c r="E3402" s="8" t="s">
        <v>26</v>
      </c>
      <c r="F3402" s="15">
        <v>3339.0218198000002</v>
      </c>
      <c r="G3402" s="15">
        <v>1266.0591565015827</v>
      </c>
      <c r="H3402" s="26">
        <v>0.65718100947496294</v>
      </c>
      <c r="J3402" s="46" t="e">
        <f>+IF(A3459=#REF!,"si","no")</f>
        <v>#REF!</v>
      </c>
    </row>
    <row r="3403" spans="1:10" x14ac:dyDescent="0.2">
      <c r="A3403" s="8" t="s">
        <v>23</v>
      </c>
      <c r="B3403" s="8">
        <v>2012</v>
      </c>
      <c r="C3403" s="8" t="s">
        <v>10</v>
      </c>
      <c r="D3403" s="8" t="s">
        <v>25</v>
      </c>
      <c r="E3403" s="8" t="s">
        <v>27</v>
      </c>
      <c r="F3403" s="15">
        <v>22.591204159999997</v>
      </c>
      <c r="G3403" s="15">
        <v>8.5659221253240627</v>
      </c>
      <c r="H3403" s="26">
        <v>4.4463651800912907E-3</v>
      </c>
      <c r="J3403" s="46" t="e">
        <f>+IF(A3460=#REF!,"si","no")</f>
        <v>#REF!</v>
      </c>
    </row>
    <row r="3404" spans="1:10" x14ac:dyDescent="0.2">
      <c r="A3404" s="8" t="s">
        <v>23</v>
      </c>
      <c r="B3404" s="8">
        <v>2012</v>
      </c>
      <c r="C3404" s="8" t="s">
        <v>10</v>
      </c>
      <c r="D3404" s="8" t="s">
        <v>25</v>
      </c>
      <c r="E3404" s="8" t="s">
        <v>28</v>
      </c>
      <c r="F3404" s="15">
        <v>1556.0720851400001</v>
      </c>
      <c r="G3404" s="15">
        <v>590.01690252087383</v>
      </c>
      <c r="H3404" s="26">
        <v>0.30626365412292167</v>
      </c>
      <c r="J3404" s="46" t="e">
        <f>+IF(A3461=#REF!,"si","no")</f>
        <v>#REF!</v>
      </c>
    </row>
    <row r="3405" spans="1:10" x14ac:dyDescent="0.2">
      <c r="A3405" s="8" t="s">
        <v>23</v>
      </c>
      <c r="B3405" s="8">
        <v>2012</v>
      </c>
      <c r="C3405" s="8" t="s">
        <v>10</v>
      </c>
      <c r="D3405" s="8" t="s">
        <v>25</v>
      </c>
      <c r="E3405" s="8" t="s">
        <v>40</v>
      </c>
      <c r="F3405" s="15">
        <v>4917.6851091000008</v>
      </c>
      <c r="G3405" s="15">
        <v>1864.6419811477806</v>
      </c>
      <c r="H3405" s="26">
        <v>0.96789102877797584</v>
      </c>
      <c r="J3405" s="46" t="e">
        <f>+IF(A3462=#REF!,"si","no")</f>
        <v>#REF!</v>
      </c>
    </row>
    <row r="3406" spans="1:10" x14ac:dyDescent="0.2">
      <c r="A3406" s="8" t="s">
        <v>23</v>
      </c>
      <c r="B3406" s="8">
        <v>2013</v>
      </c>
      <c r="C3406" s="8" t="s">
        <v>10</v>
      </c>
      <c r="D3406" s="8" t="s">
        <v>25</v>
      </c>
      <c r="E3406" s="8" t="s">
        <v>26</v>
      </c>
      <c r="F3406" s="15">
        <v>3418.9862897100002</v>
      </c>
      <c r="G3406" s="15">
        <v>1264.9198742817482</v>
      </c>
      <c r="H3406" s="26">
        <v>0.62876424439377898</v>
      </c>
      <c r="J3406" s="46" t="e">
        <f>+IF(A3463=#REF!,"si","no")</f>
        <v>#REF!</v>
      </c>
    </row>
    <row r="3407" spans="1:10" x14ac:dyDescent="0.2">
      <c r="A3407" s="8" t="s">
        <v>23</v>
      </c>
      <c r="B3407" s="8">
        <v>2013</v>
      </c>
      <c r="C3407" s="8" t="s">
        <v>10</v>
      </c>
      <c r="D3407" s="8" t="s">
        <v>25</v>
      </c>
      <c r="E3407" s="8" t="s">
        <v>27</v>
      </c>
      <c r="F3407" s="15">
        <v>41.52493475</v>
      </c>
      <c r="G3407" s="15">
        <v>15.362949948530812</v>
      </c>
      <c r="H3407" s="26">
        <v>7.6365893306344131E-3</v>
      </c>
      <c r="J3407" s="46" t="e">
        <f>+IF(A3464=#REF!,"si","no")</f>
        <v>#REF!</v>
      </c>
    </row>
    <row r="3408" spans="1:10" x14ac:dyDescent="0.2">
      <c r="A3408" s="8" t="s">
        <v>23</v>
      </c>
      <c r="B3408" s="8">
        <v>2013</v>
      </c>
      <c r="C3408" s="8" t="s">
        <v>10</v>
      </c>
      <c r="D3408" s="8" t="s">
        <v>25</v>
      </c>
      <c r="E3408" s="8" t="s">
        <v>28</v>
      </c>
      <c r="F3408" s="15">
        <v>1542.0062285600002</v>
      </c>
      <c r="G3408" s="15">
        <v>570.49492437047229</v>
      </c>
      <c r="H3408" s="26">
        <v>0.28358065783097008</v>
      </c>
      <c r="J3408" s="46" t="e">
        <f>+IF(A3465=#REF!,"si","no")</f>
        <v>#REF!</v>
      </c>
    </row>
    <row r="3409" spans="1:10" x14ac:dyDescent="0.2">
      <c r="A3409" s="8" t="s">
        <v>23</v>
      </c>
      <c r="B3409" s="8">
        <v>2013</v>
      </c>
      <c r="C3409" s="8" t="s">
        <v>10</v>
      </c>
      <c r="D3409" s="8" t="s">
        <v>25</v>
      </c>
      <c r="E3409" s="8" t="s">
        <v>40</v>
      </c>
      <c r="F3409" s="15">
        <v>5002.5174530200002</v>
      </c>
      <c r="G3409" s="15">
        <v>1850.7777486007512</v>
      </c>
      <c r="H3409" s="26">
        <v>0.91998149155538345</v>
      </c>
      <c r="J3409" s="46" t="e">
        <f>+IF(A3466=#REF!,"si","no")</f>
        <v>#REF!</v>
      </c>
    </row>
    <row r="3410" spans="1:10" x14ac:dyDescent="0.2">
      <c r="A3410" s="8" t="s">
        <v>23</v>
      </c>
      <c r="B3410" s="8">
        <v>2014</v>
      </c>
      <c r="C3410" s="8" t="s">
        <v>10</v>
      </c>
      <c r="D3410" s="8" t="s">
        <v>25</v>
      </c>
      <c r="E3410" s="8" t="s">
        <v>26</v>
      </c>
      <c r="F3410" s="15">
        <v>3601.5899238399998</v>
      </c>
      <c r="G3410" s="15">
        <v>1268.622930976848</v>
      </c>
      <c r="H3410" s="26">
        <v>0.63182762209681331</v>
      </c>
      <c r="J3410" s="46" t="e">
        <f>+IF(A3467=#REF!,"si","no")</f>
        <v>#REF!</v>
      </c>
    </row>
    <row r="3411" spans="1:10" x14ac:dyDescent="0.2">
      <c r="A3411" s="8" t="s">
        <v>23</v>
      </c>
      <c r="B3411" s="8">
        <v>2014</v>
      </c>
      <c r="C3411" s="8" t="s">
        <v>10</v>
      </c>
      <c r="D3411" s="8" t="s">
        <v>25</v>
      </c>
      <c r="E3411" s="8" t="s">
        <v>27</v>
      </c>
      <c r="F3411" s="15">
        <v>50.262633029999996</v>
      </c>
      <c r="G3411" s="15">
        <v>17.704494454256764</v>
      </c>
      <c r="H3411" s="26">
        <v>8.8175835059562044E-3</v>
      </c>
      <c r="J3411" s="46" t="e">
        <f>+IF(A3468=#REF!,"si","no")</f>
        <v>#REF!</v>
      </c>
    </row>
    <row r="3412" spans="1:10" x14ac:dyDescent="0.2">
      <c r="A3412" s="8" t="s">
        <v>23</v>
      </c>
      <c r="B3412" s="8">
        <v>2014</v>
      </c>
      <c r="C3412" s="8" t="s">
        <v>10</v>
      </c>
      <c r="D3412" s="8" t="s">
        <v>25</v>
      </c>
      <c r="E3412" s="8" t="s">
        <v>28</v>
      </c>
      <c r="F3412" s="15">
        <v>1824.84875491</v>
      </c>
      <c r="G3412" s="15">
        <v>642.7841661593402</v>
      </c>
      <c r="H3412" s="26">
        <v>0.32013357263944225</v>
      </c>
      <c r="J3412" s="46" t="e">
        <f>+IF(A3469=#REF!,"si","no")</f>
        <v>#REF!</v>
      </c>
    </row>
    <row r="3413" spans="1:10" x14ac:dyDescent="0.2">
      <c r="A3413" s="8" t="s">
        <v>23</v>
      </c>
      <c r="B3413" s="8">
        <v>2014</v>
      </c>
      <c r="C3413" s="8" t="s">
        <v>10</v>
      </c>
      <c r="D3413" s="8" t="s">
        <v>25</v>
      </c>
      <c r="E3413" s="8" t="s">
        <v>40</v>
      </c>
      <c r="F3413" s="15">
        <v>5476.7013117799997</v>
      </c>
      <c r="G3413" s="15">
        <v>1929.111591590445</v>
      </c>
      <c r="H3413" s="26">
        <v>0.96077877824221181</v>
      </c>
      <c r="J3413" s="46" t="e">
        <f>+IF(A3470=#REF!,"si","no")</f>
        <v>#REF!</v>
      </c>
    </row>
    <row r="3414" spans="1:10" x14ac:dyDescent="0.2">
      <c r="A3414" s="8" t="s">
        <v>23</v>
      </c>
      <c r="B3414" s="8">
        <v>2015</v>
      </c>
      <c r="C3414" s="8" t="s">
        <v>10</v>
      </c>
      <c r="D3414" s="8" t="s">
        <v>25</v>
      </c>
      <c r="E3414" s="8" t="s">
        <v>26</v>
      </c>
      <c r="F3414" s="15">
        <v>2759.3569212600005</v>
      </c>
      <c r="G3414" s="15">
        <v>866.42538635436222</v>
      </c>
      <c r="H3414" s="26">
        <v>0.45648675749120021</v>
      </c>
      <c r="J3414" s="46" t="e">
        <f>+IF(A3471=#REF!,"si","no")</f>
        <v>#REF!</v>
      </c>
    </row>
    <row r="3415" spans="1:10" x14ac:dyDescent="0.2">
      <c r="A3415" s="8" t="s">
        <v>23</v>
      </c>
      <c r="B3415" s="8">
        <v>2015</v>
      </c>
      <c r="C3415" s="8" t="s">
        <v>10</v>
      </c>
      <c r="D3415" s="8" t="s">
        <v>25</v>
      </c>
      <c r="E3415" s="8" t="s">
        <v>27</v>
      </c>
      <c r="F3415" s="15">
        <v>52.715941299999997</v>
      </c>
      <c r="G3415" s="15">
        <v>16.552563191799827</v>
      </c>
      <c r="H3415" s="26">
        <v>8.7209193296911656E-3</v>
      </c>
      <c r="J3415" s="46" t="e">
        <f>+IF(A3472=#REF!,"si","no")</f>
        <v>#REF!</v>
      </c>
    </row>
    <row r="3416" spans="1:10" x14ac:dyDescent="0.2">
      <c r="A3416" s="8" t="s">
        <v>23</v>
      </c>
      <c r="B3416" s="8">
        <v>2015</v>
      </c>
      <c r="C3416" s="8" t="s">
        <v>10</v>
      </c>
      <c r="D3416" s="8" t="s">
        <v>25</v>
      </c>
      <c r="E3416" s="8" t="s">
        <v>28</v>
      </c>
      <c r="F3416" s="15">
        <v>1798.2142221499998</v>
      </c>
      <c r="G3416" s="15">
        <v>564.6309979583167</v>
      </c>
      <c r="H3416" s="26">
        <v>0.29748271172146362</v>
      </c>
      <c r="J3416" s="46" t="e">
        <f>+IF(A3473=#REF!,"si","no")</f>
        <v>#REF!</v>
      </c>
    </row>
    <row r="3417" spans="1:10" x14ac:dyDescent="0.2">
      <c r="A3417" s="8" t="s">
        <v>23</v>
      </c>
      <c r="B3417" s="8">
        <v>2015</v>
      </c>
      <c r="C3417" s="8" t="s">
        <v>10</v>
      </c>
      <c r="D3417" s="8" t="s">
        <v>25</v>
      </c>
      <c r="E3417" s="8" t="s">
        <v>40</v>
      </c>
      <c r="F3417" s="15">
        <v>4610.2870847100003</v>
      </c>
      <c r="G3417" s="15">
        <v>1447.6089475044787</v>
      </c>
      <c r="H3417" s="26">
        <v>0.76269038854235482</v>
      </c>
      <c r="J3417" s="46" t="e">
        <f>+IF(A3474=#REF!,"si","no")</f>
        <v>#REF!</v>
      </c>
    </row>
    <row r="3418" spans="1:10" x14ac:dyDescent="0.2">
      <c r="A3418" s="8" t="s">
        <v>23</v>
      </c>
      <c r="B3418" s="8">
        <v>2016</v>
      </c>
      <c r="C3418" s="8" t="s">
        <v>10</v>
      </c>
      <c r="D3418" s="8" t="s">
        <v>25</v>
      </c>
      <c r="E3418" s="8" t="s">
        <v>26</v>
      </c>
      <c r="F3418" s="15">
        <v>3201.1362909999998</v>
      </c>
      <c r="G3418" s="15">
        <v>948.57340019955166</v>
      </c>
      <c r="H3418" s="26">
        <v>0.49431091943086591</v>
      </c>
      <c r="J3418" s="46" t="e">
        <f>+IF(A3475=#REF!,"si","no")</f>
        <v>#REF!</v>
      </c>
    </row>
    <row r="3419" spans="1:10" x14ac:dyDescent="0.2">
      <c r="A3419" s="8" t="s">
        <v>23</v>
      </c>
      <c r="B3419" s="8">
        <v>2016</v>
      </c>
      <c r="C3419" s="8" t="s">
        <v>10</v>
      </c>
      <c r="D3419" s="8" t="s">
        <v>25</v>
      </c>
      <c r="E3419" s="8" t="s">
        <v>27</v>
      </c>
      <c r="F3419" s="15">
        <v>41.291511740000004</v>
      </c>
      <c r="G3419" s="15">
        <v>12.235664504729927</v>
      </c>
      <c r="H3419" s="26">
        <v>6.3761249998242567E-3</v>
      </c>
      <c r="J3419" s="46" t="e">
        <f>+IF(A3476=#REF!,"si","no")</f>
        <v>#REF!</v>
      </c>
    </row>
    <row r="3420" spans="1:10" x14ac:dyDescent="0.2">
      <c r="A3420" s="8" t="s">
        <v>23</v>
      </c>
      <c r="B3420" s="8">
        <v>2016</v>
      </c>
      <c r="C3420" s="8" t="s">
        <v>10</v>
      </c>
      <c r="D3420" s="8" t="s">
        <v>25</v>
      </c>
      <c r="E3420" s="8" t="s">
        <v>28</v>
      </c>
      <c r="F3420" s="15">
        <v>2734.0421070000002</v>
      </c>
      <c r="G3420" s="15">
        <v>810.16219928442183</v>
      </c>
      <c r="H3420" s="26">
        <v>0.42218348261944466</v>
      </c>
      <c r="J3420" s="46" t="e">
        <f>+IF(A3477=#REF!,"si","no")</f>
        <v>#REF!</v>
      </c>
    </row>
    <row r="3421" spans="1:10" x14ac:dyDescent="0.2">
      <c r="A3421" s="8" t="s">
        <v>23</v>
      </c>
      <c r="B3421" s="8">
        <v>2016</v>
      </c>
      <c r="C3421" s="8" t="s">
        <v>10</v>
      </c>
      <c r="D3421" s="8" t="s">
        <v>25</v>
      </c>
      <c r="E3421" s="8" t="s">
        <v>40</v>
      </c>
      <c r="F3421" s="15">
        <v>5976.4699097399998</v>
      </c>
      <c r="G3421" s="15">
        <v>1770.9712639887034</v>
      </c>
      <c r="H3421" s="26">
        <v>0.92287052705013484</v>
      </c>
      <c r="J3421" s="46" t="e">
        <f>+IF(A3478=#REF!,"si","no")</f>
        <v>#REF!</v>
      </c>
    </row>
    <row r="3422" spans="1:10" x14ac:dyDescent="0.2">
      <c r="A3422" s="8" t="s">
        <v>23</v>
      </c>
      <c r="B3422" s="8">
        <v>2017</v>
      </c>
      <c r="C3422" s="8" t="s">
        <v>10</v>
      </c>
      <c r="D3422" s="8" t="s">
        <v>25</v>
      </c>
      <c r="E3422" s="8" t="s">
        <v>26</v>
      </c>
      <c r="F3422" s="15">
        <v>7191.0316069999999</v>
      </c>
      <c r="G3422" s="15">
        <v>2205.5399539651457</v>
      </c>
      <c r="H3422" s="26">
        <v>1.0452402052901577</v>
      </c>
      <c r="J3422" s="46" t="e">
        <f>+IF(A3479=#REF!,"si","no")</f>
        <v>#REF!</v>
      </c>
    </row>
    <row r="3423" spans="1:10" x14ac:dyDescent="0.2">
      <c r="A3423" s="8" t="s">
        <v>23</v>
      </c>
      <c r="B3423" s="8">
        <v>2017</v>
      </c>
      <c r="C3423" s="8" t="s">
        <v>10</v>
      </c>
      <c r="D3423" s="8" t="s">
        <v>25</v>
      </c>
      <c r="E3423" s="8" t="s">
        <v>27</v>
      </c>
      <c r="F3423" s="15"/>
      <c r="G3423" s="15"/>
      <c r="H3423" s="26"/>
      <c r="J3423" s="46" t="e">
        <f>+IF(A3480=#REF!,"si","no")</f>
        <v>#REF!</v>
      </c>
    </row>
    <row r="3424" spans="1:10" x14ac:dyDescent="0.2">
      <c r="A3424" s="8" t="s">
        <v>23</v>
      </c>
      <c r="B3424" s="8">
        <v>2017</v>
      </c>
      <c r="C3424" s="8" t="s">
        <v>10</v>
      </c>
      <c r="D3424" s="8" t="s">
        <v>25</v>
      </c>
      <c r="E3424" s="8" t="s">
        <v>28</v>
      </c>
      <c r="F3424" s="15">
        <v>2820.1251000000002</v>
      </c>
      <c r="G3424" s="15">
        <v>864.95219645193697</v>
      </c>
      <c r="H3424" s="26">
        <v>0.40991450178004013</v>
      </c>
      <c r="J3424" s="46" t="e">
        <f>+IF(A3481=#REF!,"si","no")</f>
        <v>#REF!</v>
      </c>
    </row>
    <row r="3425" spans="1:10" x14ac:dyDescent="0.2">
      <c r="A3425" s="8" t="s">
        <v>23</v>
      </c>
      <c r="B3425" s="8">
        <v>2017</v>
      </c>
      <c r="C3425" s="8" t="s">
        <v>10</v>
      </c>
      <c r="D3425" s="8" t="s">
        <v>25</v>
      </c>
      <c r="E3425" s="8" t="s">
        <v>40</v>
      </c>
      <c r="F3425" s="15">
        <v>10011.156707</v>
      </c>
      <c r="G3425" s="15">
        <v>3070.4921504170825</v>
      </c>
      <c r="H3425" s="26">
        <v>1.4551547070701978</v>
      </c>
      <c r="J3425" s="46"/>
    </row>
    <row r="3426" spans="1:10" x14ac:dyDescent="0.2">
      <c r="A3426" s="8" t="s">
        <v>23</v>
      </c>
      <c r="B3426" s="8">
        <v>2018</v>
      </c>
      <c r="C3426" s="8" t="s">
        <v>10</v>
      </c>
      <c r="D3426" s="8" t="s">
        <v>25</v>
      </c>
      <c r="E3426" s="8" t="s">
        <v>26</v>
      </c>
      <c r="F3426" s="15">
        <v>4492.8745049999998</v>
      </c>
      <c r="G3426" s="15">
        <v>1366.9343539142851</v>
      </c>
      <c r="H3426" s="26">
        <v>0.61561199655353649</v>
      </c>
      <c r="J3426" s="46"/>
    </row>
    <row r="3427" spans="1:10" x14ac:dyDescent="0.2">
      <c r="A3427" s="8" t="s">
        <v>23</v>
      </c>
      <c r="B3427" s="8">
        <v>2018</v>
      </c>
      <c r="C3427" s="8" t="s">
        <v>10</v>
      </c>
      <c r="D3427" s="8" t="s">
        <v>25</v>
      </c>
      <c r="E3427" s="8" t="s">
        <v>27</v>
      </c>
      <c r="F3427" s="15"/>
      <c r="G3427" s="15"/>
      <c r="H3427" s="26"/>
      <c r="J3427" s="46"/>
    </row>
    <row r="3428" spans="1:10" x14ac:dyDescent="0.2">
      <c r="A3428" s="8" t="s">
        <v>23</v>
      </c>
      <c r="B3428" s="8">
        <v>2018</v>
      </c>
      <c r="C3428" s="8" t="s">
        <v>10</v>
      </c>
      <c r="D3428" s="8" t="s">
        <v>25</v>
      </c>
      <c r="E3428" s="8" t="s">
        <v>28</v>
      </c>
      <c r="F3428" s="15">
        <v>3403.131785</v>
      </c>
      <c r="G3428" s="15">
        <v>1035.3856406710704</v>
      </c>
      <c r="H3428" s="26">
        <v>0.46629585366053994</v>
      </c>
      <c r="J3428" s="46"/>
    </row>
    <row r="3429" spans="1:10" x14ac:dyDescent="0.2">
      <c r="A3429" s="8" t="s">
        <v>23</v>
      </c>
      <c r="B3429" s="8">
        <v>2018</v>
      </c>
      <c r="C3429" s="8" t="s">
        <v>10</v>
      </c>
      <c r="D3429" s="8" t="s">
        <v>25</v>
      </c>
      <c r="E3429" s="8" t="s">
        <v>40</v>
      </c>
      <c r="F3429" s="15">
        <v>7896.0062899999994</v>
      </c>
      <c r="G3429" s="15">
        <v>2402.3199945853553</v>
      </c>
      <c r="H3429" s="26">
        <v>1.0819078502140762</v>
      </c>
      <c r="J3429" s="46"/>
    </row>
    <row r="3430" spans="1:10" x14ac:dyDescent="0.2">
      <c r="A3430" s="8" t="s">
        <v>23</v>
      </c>
      <c r="B3430" s="8">
        <v>2019</v>
      </c>
      <c r="C3430" s="8" t="s">
        <v>10</v>
      </c>
      <c r="D3430" s="8" t="s">
        <v>25</v>
      </c>
      <c r="E3430" s="8" t="s">
        <v>26</v>
      </c>
      <c r="F3430" s="15">
        <v>3793.6476459999999</v>
      </c>
      <c r="G3430" s="15">
        <v>1137.0041034276339</v>
      </c>
      <c r="H3430" s="26">
        <v>0.49994941332077758</v>
      </c>
      <c r="J3430" s="46"/>
    </row>
    <row r="3431" spans="1:10" x14ac:dyDescent="0.2">
      <c r="A3431" s="8" t="s">
        <v>23</v>
      </c>
      <c r="B3431" s="8">
        <v>2019</v>
      </c>
      <c r="C3431" s="8" t="s">
        <v>10</v>
      </c>
      <c r="D3431" s="8" t="s">
        <v>25</v>
      </c>
      <c r="E3431" s="8" t="s">
        <v>27</v>
      </c>
      <c r="F3431" s="15"/>
      <c r="G3431" s="15"/>
      <c r="H3431" s="26"/>
      <c r="J3431" s="46"/>
    </row>
    <row r="3432" spans="1:10" x14ac:dyDescent="0.2">
      <c r="A3432" s="8" t="s">
        <v>23</v>
      </c>
      <c r="B3432" s="8">
        <v>2019</v>
      </c>
      <c r="C3432" s="8" t="s">
        <v>10</v>
      </c>
      <c r="D3432" s="8" t="s">
        <v>25</v>
      </c>
      <c r="E3432" s="8" t="s">
        <v>28</v>
      </c>
      <c r="F3432" s="15">
        <v>1666.192366</v>
      </c>
      <c r="G3432" s="15">
        <v>499.3788917743359</v>
      </c>
      <c r="H3432" s="26">
        <v>0.2195807237763848</v>
      </c>
      <c r="J3432" s="46"/>
    </row>
    <row r="3433" spans="1:10" x14ac:dyDescent="0.2">
      <c r="A3433" s="8" t="s">
        <v>23</v>
      </c>
      <c r="B3433" s="8">
        <v>2019</v>
      </c>
      <c r="C3433" s="8" t="s">
        <v>10</v>
      </c>
      <c r="D3433" s="8" t="s">
        <v>25</v>
      </c>
      <c r="E3433" s="8" t="s">
        <v>40</v>
      </c>
      <c r="F3433" s="15">
        <v>5459.8400119999997</v>
      </c>
      <c r="G3433" s="15">
        <v>1636.3829952019696</v>
      </c>
      <c r="H3433" s="26">
        <v>0.71953013709716229</v>
      </c>
      <c r="J3433" s="46"/>
    </row>
    <row r="3434" spans="1:10" x14ac:dyDescent="0.2">
      <c r="A3434" s="8" t="s">
        <v>23</v>
      </c>
      <c r="B3434" s="8">
        <v>2020</v>
      </c>
      <c r="C3434" s="8" t="s">
        <v>10</v>
      </c>
      <c r="D3434" s="8" t="s">
        <v>25</v>
      </c>
      <c r="E3434" s="8" t="s">
        <v>26</v>
      </c>
      <c r="F3434" s="15">
        <v>3283.326881</v>
      </c>
      <c r="G3434" s="15">
        <v>939.19924161742733</v>
      </c>
      <c r="H3434" s="26">
        <v>0.45319452664413629</v>
      </c>
      <c r="J3434" s="46"/>
    </row>
    <row r="3435" spans="1:10" x14ac:dyDescent="0.2">
      <c r="A3435" s="8" t="s">
        <v>23</v>
      </c>
      <c r="B3435" s="8">
        <v>2020</v>
      </c>
      <c r="C3435" s="8" t="s">
        <v>10</v>
      </c>
      <c r="D3435" s="8" t="s">
        <v>25</v>
      </c>
      <c r="E3435" s="8" t="s">
        <v>27</v>
      </c>
      <c r="F3435" s="15"/>
      <c r="G3435" s="15"/>
      <c r="H3435" s="26"/>
      <c r="J3435" s="46" t="e">
        <f>+IF(A3492=#REF!,"si","no")</f>
        <v>#REF!</v>
      </c>
    </row>
    <row r="3436" spans="1:10" x14ac:dyDescent="0.2">
      <c r="A3436" s="8" t="s">
        <v>23</v>
      </c>
      <c r="B3436" s="8">
        <v>2020</v>
      </c>
      <c r="C3436" s="8" t="s">
        <v>10</v>
      </c>
      <c r="D3436" s="8" t="s">
        <v>25</v>
      </c>
      <c r="E3436" s="8" t="s">
        <v>28</v>
      </c>
      <c r="F3436" s="15">
        <v>1551.786963</v>
      </c>
      <c r="G3436" s="15">
        <v>443.89035622232063</v>
      </c>
      <c r="H3436" s="26">
        <v>0.21419169751844361</v>
      </c>
      <c r="J3436" s="46" t="e">
        <f>+IF(A3493=#REF!,"si","no")</f>
        <v>#REF!</v>
      </c>
    </row>
    <row r="3437" spans="1:10" x14ac:dyDescent="0.2">
      <c r="A3437" s="8" t="s">
        <v>23</v>
      </c>
      <c r="B3437" s="8">
        <v>2020</v>
      </c>
      <c r="C3437" s="8" t="s">
        <v>10</v>
      </c>
      <c r="D3437" s="8" t="s">
        <v>25</v>
      </c>
      <c r="E3437" s="8" t="s">
        <v>40</v>
      </c>
      <c r="F3437" s="15">
        <v>4835.1138439999995</v>
      </c>
      <c r="G3437" s="15">
        <v>1383.0895978397477</v>
      </c>
      <c r="H3437" s="26">
        <v>0.66738622416257976</v>
      </c>
      <c r="J3437" s="46" t="e">
        <f>+IF(A3494=#REF!,"si","no")</f>
        <v>#REF!</v>
      </c>
    </row>
    <row r="3438" spans="1:10" x14ac:dyDescent="0.2">
      <c r="A3438" s="8" t="s">
        <v>23</v>
      </c>
      <c r="B3438" s="8">
        <v>2021</v>
      </c>
      <c r="C3438" s="8" t="s">
        <v>10</v>
      </c>
      <c r="D3438" s="8" t="s">
        <v>25</v>
      </c>
      <c r="E3438" s="8" t="s">
        <v>26</v>
      </c>
      <c r="F3438" s="15">
        <v>4600.572435</v>
      </c>
      <c r="G3438" s="15">
        <v>1185.4068087202872</v>
      </c>
      <c r="H3438" s="26">
        <v>0.55299555829665248</v>
      </c>
      <c r="J3438" s="46" t="e">
        <f>+IF(A3495=#REF!,"si","no")</f>
        <v>#REF!</v>
      </c>
    </row>
    <row r="3439" spans="1:10" x14ac:dyDescent="0.2">
      <c r="A3439" s="8" t="s">
        <v>23</v>
      </c>
      <c r="B3439" s="8">
        <v>2021</v>
      </c>
      <c r="C3439" s="8" t="s">
        <v>10</v>
      </c>
      <c r="D3439" s="8" t="s">
        <v>25</v>
      </c>
      <c r="E3439" s="8" t="s">
        <v>27</v>
      </c>
      <c r="F3439" s="15"/>
      <c r="G3439" s="15"/>
      <c r="H3439" s="26"/>
      <c r="J3439" s="46" t="e">
        <f>+IF(A3496=#REF!,"si","no")</f>
        <v>#REF!</v>
      </c>
    </row>
    <row r="3440" spans="1:10" x14ac:dyDescent="0.2">
      <c r="A3440" s="8" t="s">
        <v>23</v>
      </c>
      <c r="B3440" s="8">
        <v>2021</v>
      </c>
      <c r="C3440" s="8" t="s">
        <v>10</v>
      </c>
      <c r="D3440" s="8" t="s">
        <v>25</v>
      </c>
      <c r="E3440" s="8" t="s">
        <v>28</v>
      </c>
      <c r="F3440" s="15">
        <v>1991.2323220000001</v>
      </c>
      <c r="G3440" s="15">
        <v>513.07101139962981</v>
      </c>
      <c r="H3440" s="26">
        <v>0.23934904735452334</v>
      </c>
      <c r="J3440" s="46" t="e">
        <f>+IF(A3497=#REF!,"si","no")</f>
        <v>#REF!</v>
      </c>
    </row>
    <row r="3441" spans="1:13" x14ac:dyDescent="0.2">
      <c r="A3441" s="8" t="s">
        <v>23</v>
      </c>
      <c r="B3441" s="8">
        <v>2021</v>
      </c>
      <c r="C3441" s="8" t="s">
        <v>10</v>
      </c>
      <c r="D3441" s="8" t="s">
        <v>25</v>
      </c>
      <c r="E3441" s="8" t="s">
        <v>40</v>
      </c>
      <c r="F3441" s="15">
        <v>6591.8047569999999</v>
      </c>
      <c r="G3441" s="15">
        <v>1698.4778201199169</v>
      </c>
      <c r="H3441" s="26">
        <v>0.7923446056511757</v>
      </c>
      <c r="J3441" s="46" t="e">
        <f>+IF(A3498=#REF!,"si","no")</f>
        <v>#REF!</v>
      </c>
    </row>
    <row r="3442" spans="1:13" x14ac:dyDescent="0.2">
      <c r="A3442" s="8" t="s">
        <v>23</v>
      </c>
      <c r="B3442" s="8">
        <v>2008</v>
      </c>
      <c r="C3442" s="8" t="s">
        <v>10</v>
      </c>
      <c r="D3442" s="8" t="s">
        <v>30</v>
      </c>
      <c r="E3442" s="8" t="s">
        <v>31</v>
      </c>
      <c r="F3442" s="15">
        <v>555.15694044999998</v>
      </c>
      <c r="G3442" s="15">
        <v>189.82522405444351</v>
      </c>
      <c r="H3442" s="26">
        <v>0.15738490614389389</v>
      </c>
      <c r="J3442" s="46" t="e">
        <f>+IF(A3499=#REF!,"si","no")</f>
        <v>#REF!</v>
      </c>
    </row>
    <row r="3443" spans="1:13" x14ac:dyDescent="0.2">
      <c r="A3443" s="8" t="s">
        <v>23</v>
      </c>
      <c r="B3443" s="8">
        <v>2008</v>
      </c>
      <c r="C3443" s="8" t="s">
        <v>10</v>
      </c>
      <c r="D3443" s="8" t="s">
        <v>30</v>
      </c>
      <c r="E3443" s="8" t="s">
        <v>32</v>
      </c>
      <c r="F3443" s="15"/>
      <c r="G3443" s="15"/>
      <c r="H3443" s="26"/>
      <c r="J3443" s="46" t="e">
        <f>+IF(A3500=#REF!,"si","no")</f>
        <v>#REF!</v>
      </c>
    </row>
    <row r="3444" spans="1:13" x14ac:dyDescent="0.2">
      <c r="A3444" s="8" t="s">
        <v>23</v>
      </c>
      <c r="B3444" s="8">
        <v>2008</v>
      </c>
      <c r="C3444" s="8" t="s">
        <v>10</v>
      </c>
      <c r="D3444" s="8" t="s">
        <v>30</v>
      </c>
      <c r="E3444" s="8" t="s">
        <v>40</v>
      </c>
      <c r="F3444" s="15">
        <v>555.15694044999998</v>
      </c>
      <c r="G3444" s="15">
        <v>189.82522405444351</v>
      </c>
      <c r="H3444" s="26">
        <v>0.15738490614389389</v>
      </c>
      <c r="J3444" s="46" t="e">
        <f>+IF(A3501=#REF!,"si","no")</f>
        <v>#REF!</v>
      </c>
    </row>
    <row r="3445" spans="1:13" x14ac:dyDescent="0.2">
      <c r="A3445" s="8" t="s">
        <v>23</v>
      </c>
      <c r="B3445" s="8">
        <v>2009</v>
      </c>
      <c r="C3445" s="8" t="s">
        <v>10</v>
      </c>
      <c r="D3445" s="8" t="s">
        <v>30</v>
      </c>
      <c r="E3445" s="8" t="s">
        <v>31</v>
      </c>
      <c r="F3445" s="15">
        <v>690.05778648999978</v>
      </c>
      <c r="G3445" s="15">
        <v>229.20119288652444</v>
      </c>
      <c r="H3445" s="26">
        <v>0.18965643037170929</v>
      </c>
      <c r="J3445" s="46" t="e">
        <f>+IF(A3502=#REF!,"si","no")</f>
        <v>#REF!</v>
      </c>
    </row>
    <row r="3446" spans="1:13" x14ac:dyDescent="0.2">
      <c r="A3446" s="8" t="s">
        <v>23</v>
      </c>
      <c r="B3446" s="8">
        <v>2009</v>
      </c>
      <c r="C3446" s="8" t="s">
        <v>10</v>
      </c>
      <c r="D3446" s="8" t="s">
        <v>30</v>
      </c>
      <c r="E3446" s="8" t="s">
        <v>32</v>
      </c>
      <c r="F3446" s="15"/>
      <c r="G3446" s="15"/>
      <c r="H3446" s="26"/>
      <c r="J3446" s="46"/>
    </row>
    <row r="3447" spans="1:13" x14ac:dyDescent="0.2">
      <c r="A3447" s="8" t="s">
        <v>23</v>
      </c>
      <c r="B3447" s="8">
        <v>2009</v>
      </c>
      <c r="C3447" s="8" t="s">
        <v>10</v>
      </c>
      <c r="D3447" s="8" t="s">
        <v>30</v>
      </c>
      <c r="E3447" s="8" t="s">
        <v>40</v>
      </c>
      <c r="F3447" s="15">
        <v>690.05778648999978</v>
      </c>
      <c r="G3447" s="15">
        <v>229.20119288652444</v>
      </c>
      <c r="H3447" s="26">
        <v>0.18965643037170929</v>
      </c>
      <c r="J3447" s="46"/>
    </row>
    <row r="3448" spans="1:13" x14ac:dyDescent="0.2">
      <c r="A3448" s="8" t="s">
        <v>23</v>
      </c>
      <c r="B3448" s="8">
        <v>2010</v>
      </c>
      <c r="C3448" s="8" t="s">
        <v>10</v>
      </c>
      <c r="D3448" s="8" t="s">
        <v>30</v>
      </c>
      <c r="E3448" s="8" t="s">
        <v>31</v>
      </c>
      <c r="F3448" s="15">
        <v>867.80554009999992</v>
      </c>
      <c r="G3448" s="15">
        <v>307.20121550978843</v>
      </c>
      <c r="H3448" s="26">
        <v>0.20823300173881246</v>
      </c>
      <c r="J3448" s="46" t="e">
        <f>+IF(A3505=#REF!,"si","no")</f>
        <v>#REF!</v>
      </c>
      <c r="K3448" s="46" t="e">
        <f>+IF(F3505=#REF!,"si","no")</f>
        <v>#REF!</v>
      </c>
      <c r="L3448" s="46" t="e">
        <f>+IF(G3505=#REF!,"si","no")</f>
        <v>#REF!</v>
      </c>
      <c r="M3448" s="46" t="e">
        <f>+IF(H3505=#REF!,"si","no")</f>
        <v>#REF!</v>
      </c>
    </row>
    <row r="3449" spans="1:13" x14ac:dyDescent="0.2">
      <c r="A3449" s="8" t="s">
        <v>23</v>
      </c>
      <c r="B3449" s="8">
        <v>2010</v>
      </c>
      <c r="C3449" s="8" t="s">
        <v>10</v>
      </c>
      <c r="D3449" s="8" t="s">
        <v>30</v>
      </c>
      <c r="E3449" s="8" t="s">
        <v>32</v>
      </c>
      <c r="F3449" s="15"/>
      <c r="G3449" s="15"/>
      <c r="H3449" s="26"/>
      <c r="J3449" s="46" t="e">
        <f>+IF(A3506=#REF!,"si","no")</f>
        <v>#REF!</v>
      </c>
      <c r="K3449" s="46" t="e">
        <f>+IF(F3506=#REF!,"si","no")</f>
        <v>#REF!</v>
      </c>
      <c r="L3449" s="46" t="e">
        <f>+IF(G3506=#REF!,"si","no")</f>
        <v>#REF!</v>
      </c>
      <c r="M3449" s="46" t="e">
        <f>+IF(H3506=#REF!,"si","no")</f>
        <v>#REF!</v>
      </c>
    </row>
    <row r="3450" spans="1:13" x14ac:dyDescent="0.2">
      <c r="A3450" s="8" t="s">
        <v>23</v>
      </c>
      <c r="B3450" s="8">
        <v>2010</v>
      </c>
      <c r="C3450" s="8" t="s">
        <v>10</v>
      </c>
      <c r="D3450" s="8" t="s">
        <v>30</v>
      </c>
      <c r="E3450" s="8" t="s">
        <v>40</v>
      </c>
      <c r="F3450" s="15">
        <v>867.80554009999992</v>
      </c>
      <c r="G3450" s="15">
        <v>307.20121550978843</v>
      </c>
      <c r="H3450" s="26">
        <v>0.20823300173881246</v>
      </c>
      <c r="J3450" s="46" t="e">
        <f>+IF(A3507=#REF!,"si","no")</f>
        <v>#REF!</v>
      </c>
      <c r="K3450" s="46" t="e">
        <f>+IF(F3507=#REF!,"si","no")</f>
        <v>#REF!</v>
      </c>
      <c r="L3450" s="46" t="e">
        <f>+IF(G3507=#REF!,"si","no")</f>
        <v>#REF!</v>
      </c>
      <c r="M3450" s="46" t="e">
        <f>+IF(H3507=#REF!,"si","no")</f>
        <v>#REF!</v>
      </c>
    </row>
    <row r="3451" spans="1:13" x14ac:dyDescent="0.2">
      <c r="A3451" s="8" t="s">
        <v>23</v>
      </c>
      <c r="B3451" s="8">
        <v>2011</v>
      </c>
      <c r="C3451" s="8" t="s">
        <v>10</v>
      </c>
      <c r="D3451" s="8" t="s">
        <v>30</v>
      </c>
      <c r="E3451" s="8" t="s">
        <v>31</v>
      </c>
      <c r="F3451" s="15">
        <v>707.02821463999999</v>
      </c>
      <c r="G3451" s="15">
        <v>256.73192886007917</v>
      </c>
      <c r="H3451" s="26">
        <v>0.14946980234046459</v>
      </c>
      <c r="J3451" s="46" t="e">
        <f>+IF(A3508=#REF!,"si","no")</f>
        <v>#REF!</v>
      </c>
      <c r="K3451" s="46" t="e">
        <f>+IF(F3508=#REF!,"si","no")</f>
        <v>#REF!</v>
      </c>
      <c r="L3451" s="46" t="e">
        <f>+IF(G3508=#REF!,"si","no")</f>
        <v>#REF!</v>
      </c>
      <c r="M3451" s="46" t="e">
        <f>+IF(H3508=#REF!,"si","no")</f>
        <v>#REF!</v>
      </c>
    </row>
    <row r="3452" spans="1:13" x14ac:dyDescent="0.2">
      <c r="A3452" s="8" t="s">
        <v>23</v>
      </c>
      <c r="B3452" s="8">
        <v>2011</v>
      </c>
      <c r="C3452" s="8" t="s">
        <v>10</v>
      </c>
      <c r="D3452" s="8" t="s">
        <v>30</v>
      </c>
      <c r="E3452" s="8" t="s">
        <v>32</v>
      </c>
      <c r="F3452" s="15"/>
      <c r="G3452" s="15"/>
      <c r="H3452" s="26"/>
      <c r="J3452" s="46" t="e">
        <f>+IF(A3509=#REF!,"si","no")</f>
        <v>#REF!</v>
      </c>
      <c r="K3452" s="46" t="e">
        <f>+IF(F3509=#REF!,"si","no")</f>
        <v>#REF!</v>
      </c>
      <c r="L3452" s="46" t="e">
        <f>+IF(G3509=#REF!,"si","no")</f>
        <v>#REF!</v>
      </c>
      <c r="M3452" s="46" t="e">
        <f>+IF(H3509=#REF!,"si","no")</f>
        <v>#REF!</v>
      </c>
    </row>
    <row r="3453" spans="1:13" x14ac:dyDescent="0.2">
      <c r="A3453" s="8" t="s">
        <v>23</v>
      </c>
      <c r="B3453" s="8">
        <v>2011</v>
      </c>
      <c r="C3453" s="8" t="s">
        <v>10</v>
      </c>
      <c r="D3453" s="8" t="s">
        <v>30</v>
      </c>
      <c r="E3453" s="8" t="s">
        <v>40</v>
      </c>
      <c r="F3453" s="15">
        <v>707.02821463999999</v>
      </c>
      <c r="G3453" s="15">
        <v>256.73192886007917</v>
      </c>
      <c r="H3453" s="26">
        <v>0.14946980234046459</v>
      </c>
      <c r="J3453" s="46" t="e">
        <f>+IF(A3510=#REF!,"si","no")</f>
        <v>#REF!</v>
      </c>
      <c r="K3453" s="46" t="e">
        <f>+IF(F3510=#REF!,"si","no")</f>
        <v>#REF!</v>
      </c>
      <c r="L3453" s="46" t="e">
        <f>+IF(G3510=#REF!,"si","no")</f>
        <v>#REF!</v>
      </c>
      <c r="M3453" s="46" t="e">
        <f>+IF(H3510=#REF!,"si","no")</f>
        <v>#REF!</v>
      </c>
    </row>
    <row r="3454" spans="1:13" x14ac:dyDescent="0.2">
      <c r="A3454" s="8" t="s">
        <v>23</v>
      </c>
      <c r="B3454" s="8">
        <v>2012</v>
      </c>
      <c r="C3454" s="8" t="s">
        <v>10</v>
      </c>
      <c r="D3454" s="8" t="s">
        <v>30</v>
      </c>
      <c r="E3454" s="8" t="s">
        <v>31</v>
      </c>
      <c r="F3454" s="15">
        <v>696.02124383</v>
      </c>
      <c r="G3454" s="15">
        <v>263.91084468066589</v>
      </c>
      <c r="H3454" s="26">
        <v>0.13698980369754415</v>
      </c>
      <c r="J3454" s="46" t="e">
        <f>+IF(A3511=#REF!,"si","no")</f>
        <v>#REF!</v>
      </c>
      <c r="K3454" s="46" t="e">
        <f>+IF(F3511=#REF!,"si","no")</f>
        <v>#REF!</v>
      </c>
      <c r="L3454" s="46" t="e">
        <f>+IF(G3511=#REF!,"si","no")</f>
        <v>#REF!</v>
      </c>
      <c r="M3454" s="46" t="e">
        <f>+IF(H3511=#REF!,"si","no")</f>
        <v>#REF!</v>
      </c>
    </row>
    <row r="3455" spans="1:13" x14ac:dyDescent="0.2">
      <c r="A3455" s="8" t="s">
        <v>23</v>
      </c>
      <c r="B3455" s="8">
        <v>2012</v>
      </c>
      <c r="C3455" s="8" t="s">
        <v>10</v>
      </c>
      <c r="D3455" s="8" t="s">
        <v>30</v>
      </c>
      <c r="E3455" s="8" t="s">
        <v>32</v>
      </c>
      <c r="F3455" s="15"/>
      <c r="G3455" s="15"/>
      <c r="H3455" s="26"/>
      <c r="J3455" s="46" t="e">
        <f>+IF(A3512=#REF!,"si","no")</f>
        <v>#REF!</v>
      </c>
      <c r="K3455" s="46" t="e">
        <f>+IF(F3512=#REF!,"si","no")</f>
        <v>#REF!</v>
      </c>
      <c r="L3455" s="46" t="e">
        <f>+IF(G3512=#REF!,"si","no")</f>
        <v>#REF!</v>
      </c>
      <c r="M3455" s="46" t="e">
        <f>+IF(H3512=#REF!,"si","no")</f>
        <v>#REF!</v>
      </c>
    </row>
    <row r="3456" spans="1:13" x14ac:dyDescent="0.2">
      <c r="A3456" s="8" t="s">
        <v>23</v>
      </c>
      <c r="B3456" s="8">
        <v>2012</v>
      </c>
      <c r="C3456" s="8" t="s">
        <v>10</v>
      </c>
      <c r="D3456" s="8" t="s">
        <v>30</v>
      </c>
      <c r="E3456" s="8" t="s">
        <v>40</v>
      </c>
      <c r="F3456" s="15">
        <v>696.02124383</v>
      </c>
      <c r="G3456" s="15">
        <v>263.91084468066589</v>
      </c>
      <c r="H3456" s="26">
        <v>0.13698980369754415</v>
      </c>
      <c r="J3456" s="46" t="e">
        <f>+IF(A3513=#REF!,"si","no")</f>
        <v>#REF!</v>
      </c>
      <c r="K3456" s="46" t="e">
        <f>+IF(F3513=#REF!,"si","no")</f>
        <v>#REF!</v>
      </c>
      <c r="L3456" s="46" t="e">
        <f>+IF(G3513=#REF!,"si","no")</f>
        <v>#REF!</v>
      </c>
      <c r="M3456" s="46" t="e">
        <f>+IF(H3513=#REF!,"si","no")</f>
        <v>#REF!</v>
      </c>
    </row>
    <row r="3457" spans="1:13" x14ac:dyDescent="0.2">
      <c r="A3457" s="8" t="s">
        <v>23</v>
      </c>
      <c r="B3457" s="8">
        <v>2013</v>
      </c>
      <c r="C3457" s="8" t="s">
        <v>10</v>
      </c>
      <c r="D3457" s="8" t="s">
        <v>30</v>
      </c>
      <c r="E3457" s="8" t="s">
        <v>31</v>
      </c>
      <c r="F3457" s="15">
        <v>574.62432031000014</v>
      </c>
      <c r="G3457" s="15">
        <v>212.5933424165361</v>
      </c>
      <c r="H3457" s="26">
        <v>0.10567554121448436</v>
      </c>
      <c r="J3457" s="46" t="e">
        <f>+IF(A3514=#REF!,"si","no")</f>
        <v>#REF!</v>
      </c>
      <c r="K3457" s="46" t="e">
        <f>+IF(F3514=#REF!,"si","no")</f>
        <v>#REF!</v>
      </c>
      <c r="L3457" s="46" t="e">
        <f>+IF(G3514=#REF!,"si","no")</f>
        <v>#REF!</v>
      </c>
      <c r="M3457" s="46" t="e">
        <f>+IF(H3514=#REF!,"si","no")</f>
        <v>#REF!</v>
      </c>
    </row>
    <row r="3458" spans="1:13" x14ac:dyDescent="0.2">
      <c r="A3458" s="8" t="s">
        <v>23</v>
      </c>
      <c r="B3458" s="8">
        <v>2013</v>
      </c>
      <c r="C3458" s="8" t="s">
        <v>10</v>
      </c>
      <c r="D3458" s="8" t="s">
        <v>30</v>
      </c>
      <c r="E3458" s="8" t="s">
        <v>32</v>
      </c>
      <c r="F3458" s="15"/>
      <c r="G3458" s="15"/>
      <c r="H3458" s="26"/>
      <c r="J3458" s="46" t="e">
        <f>+IF(A3515=#REF!,"si","no")</f>
        <v>#REF!</v>
      </c>
      <c r="K3458" s="46" t="e">
        <f>+IF(F3515=#REF!,"si","no")</f>
        <v>#REF!</v>
      </c>
      <c r="L3458" s="46" t="e">
        <f>+IF(G3515=#REF!,"si","no")</f>
        <v>#REF!</v>
      </c>
      <c r="M3458" s="46" t="e">
        <f>+IF(H3515=#REF!,"si","no")</f>
        <v>#REF!</v>
      </c>
    </row>
    <row r="3459" spans="1:13" x14ac:dyDescent="0.2">
      <c r="A3459" s="8" t="s">
        <v>23</v>
      </c>
      <c r="B3459" s="8">
        <v>2013</v>
      </c>
      <c r="C3459" s="8" t="s">
        <v>10</v>
      </c>
      <c r="D3459" s="8" t="s">
        <v>30</v>
      </c>
      <c r="E3459" s="8" t="s">
        <v>40</v>
      </c>
      <c r="F3459" s="15">
        <v>574.62432031000014</v>
      </c>
      <c r="G3459" s="15">
        <v>212.5933424165361</v>
      </c>
      <c r="H3459" s="26">
        <v>0.10567554121448436</v>
      </c>
      <c r="J3459" s="46" t="e">
        <f>+IF(A3516=#REF!,"si","no")</f>
        <v>#REF!</v>
      </c>
      <c r="K3459" s="46" t="e">
        <f>+IF(F3516=#REF!,"si","no")</f>
        <v>#REF!</v>
      </c>
      <c r="L3459" s="46" t="e">
        <f>+IF(G3516=#REF!,"si","no")</f>
        <v>#REF!</v>
      </c>
      <c r="M3459" s="46" t="e">
        <f>+IF(H3516=#REF!,"si","no")</f>
        <v>#REF!</v>
      </c>
    </row>
    <row r="3460" spans="1:13" x14ac:dyDescent="0.2">
      <c r="A3460" s="8" t="s">
        <v>23</v>
      </c>
      <c r="B3460" s="8">
        <v>2014</v>
      </c>
      <c r="C3460" s="8" t="s">
        <v>10</v>
      </c>
      <c r="D3460" s="8" t="s">
        <v>30</v>
      </c>
      <c r="E3460" s="8" t="s">
        <v>31</v>
      </c>
      <c r="F3460" s="15">
        <v>545.94510424999987</v>
      </c>
      <c r="G3460" s="15">
        <v>192.30353620260303</v>
      </c>
      <c r="H3460" s="26">
        <v>9.5775256014126481E-2</v>
      </c>
      <c r="J3460" s="46" t="e">
        <f>+IF(A3517=#REF!,"si","no")</f>
        <v>#REF!</v>
      </c>
      <c r="K3460" s="46" t="e">
        <f>+IF(F3517=#REF!,"si",F3517-#REF!)</f>
        <v>#REF!</v>
      </c>
      <c r="L3460" s="46" t="e">
        <f>+IF(G3517=#REF!,"si","no")</f>
        <v>#REF!</v>
      </c>
      <c r="M3460" s="46" t="e">
        <f>+IF(H3517=#REF!,"si","no")</f>
        <v>#REF!</v>
      </c>
    </row>
    <row r="3461" spans="1:13" x14ac:dyDescent="0.2">
      <c r="A3461" s="8" t="s">
        <v>23</v>
      </c>
      <c r="B3461" s="8">
        <v>2014</v>
      </c>
      <c r="C3461" s="8" t="s">
        <v>10</v>
      </c>
      <c r="D3461" s="8" t="s">
        <v>30</v>
      </c>
      <c r="E3461" s="8" t="s">
        <v>32</v>
      </c>
      <c r="F3461" s="15"/>
      <c r="G3461" s="15"/>
      <c r="H3461" s="26"/>
      <c r="J3461" s="46" t="e">
        <f>+IF(A3518=#REF!,"si","no")</f>
        <v>#REF!</v>
      </c>
      <c r="K3461" s="46" t="e">
        <f>+IF(F3518=#REF!,"si",F3518-#REF!)</f>
        <v>#REF!</v>
      </c>
      <c r="L3461" s="46" t="e">
        <f>+IF(G3518=#REF!,"si","no")</f>
        <v>#REF!</v>
      </c>
      <c r="M3461" s="46" t="e">
        <f>+IF(H3518=#REF!,"si","no")</f>
        <v>#REF!</v>
      </c>
    </row>
    <row r="3462" spans="1:13" x14ac:dyDescent="0.2">
      <c r="A3462" s="8" t="s">
        <v>23</v>
      </c>
      <c r="B3462" s="8">
        <v>2014</v>
      </c>
      <c r="C3462" s="8" t="s">
        <v>10</v>
      </c>
      <c r="D3462" s="8" t="s">
        <v>30</v>
      </c>
      <c r="E3462" s="8" t="s">
        <v>40</v>
      </c>
      <c r="F3462" s="15">
        <v>545.94510424999987</v>
      </c>
      <c r="G3462" s="15">
        <v>192.30353620260303</v>
      </c>
      <c r="H3462" s="26">
        <v>9.5775256014126481E-2</v>
      </c>
      <c r="J3462" s="46" t="e">
        <f>+IF(A3519=#REF!,"si","no")</f>
        <v>#REF!</v>
      </c>
    </row>
    <row r="3463" spans="1:13" x14ac:dyDescent="0.2">
      <c r="A3463" s="8" t="s">
        <v>23</v>
      </c>
      <c r="B3463" s="8">
        <v>2015</v>
      </c>
      <c r="C3463" s="8" t="s">
        <v>10</v>
      </c>
      <c r="D3463" s="8" t="s">
        <v>30</v>
      </c>
      <c r="E3463" s="8" t="s">
        <v>31</v>
      </c>
      <c r="F3463" s="15">
        <v>316.90147847999998</v>
      </c>
      <c r="G3463" s="15">
        <v>99.505607198841631</v>
      </c>
      <c r="H3463" s="26">
        <v>5.2425739939958936E-2</v>
      </c>
      <c r="J3463" s="46" t="e">
        <f>+IF(A3520=#REF!,"si","no")</f>
        <v>#REF!</v>
      </c>
    </row>
    <row r="3464" spans="1:13" x14ac:dyDescent="0.2">
      <c r="A3464" s="8" t="s">
        <v>23</v>
      </c>
      <c r="B3464" s="8">
        <v>2015</v>
      </c>
      <c r="C3464" s="8" t="s">
        <v>10</v>
      </c>
      <c r="D3464" s="8" t="s">
        <v>30</v>
      </c>
      <c r="E3464" s="8" t="s">
        <v>32</v>
      </c>
      <c r="F3464" s="15"/>
      <c r="G3464" s="15"/>
      <c r="H3464" s="26"/>
      <c r="J3464" s="46" t="e">
        <f>+IF(A3521=#REF!,"si","no")</f>
        <v>#REF!</v>
      </c>
    </row>
    <row r="3465" spans="1:13" x14ac:dyDescent="0.2">
      <c r="A3465" s="8" t="s">
        <v>23</v>
      </c>
      <c r="B3465" s="8">
        <v>2015</v>
      </c>
      <c r="C3465" s="8" t="s">
        <v>10</v>
      </c>
      <c r="D3465" s="8" t="s">
        <v>30</v>
      </c>
      <c r="E3465" s="8" t="s">
        <v>40</v>
      </c>
      <c r="F3465" s="15">
        <v>316.90147847999998</v>
      </c>
      <c r="G3465" s="15">
        <v>99.505607198841631</v>
      </c>
      <c r="H3465" s="26">
        <v>5.2425739939958936E-2</v>
      </c>
      <c r="J3465" s="46" t="e">
        <f>+IF(A3522=#REF!,"si","no")</f>
        <v>#REF!</v>
      </c>
    </row>
    <row r="3466" spans="1:13" x14ac:dyDescent="0.2">
      <c r="A3466" s="8" t="s">
        <v>23</v>
      </c>
      <c r="B3466" s="8">
        <v>2016</v>
      </c>
      <c r="C3466" s="8" t="s">
        <v>10</v>
      </c>
      <c r="D3466" s="8" t="s">
        <v>30</v>
      </c>
      <c r="E3466" s="8" t="s">
        <v>31</v>
      </c>
      <c r="F3466" s="15">
        <v>367.51685300000003</v>
      </c>
      <c r="G3466" s="15">
        <v>108.90405130858855</v>
      </c>
      <c r="H3466" s="26">
        <v>5.6750971217166588E-2</v>
      </c>
      <c r="J3466" s="46" t="e">
        <f>+IF(A3523=#REF!,"si","no")</f>
        <v>#REF!</v>
      </c>
    </row>
    <row r="3467" spans="1:13" x14ac:dyDescent="0.2">
      <c r="A3467" s="8" t="s">
        <v>23</v>
      </c>
      <c r="B3467" s="8">
        <v>2016</v>
      </c>
      <c r="C3467" s="8" t="s">
        <v>10</v>
      </c>
      <c r="D3467" s="8" t="s">
        <v>30</v>
      </c>
      <c r="E3467" s="8" t="s">
        <v>32</v>
      </c>
      <c r="F3467" s="15"/>
      <c r="G3467" s="15"/>
      <c r="H3467" s="26"/>
      <c r="J3467" s="46" t="e">
        <f>+IF(A3524=#REF!,"si","no")</f>
        <v>#REF!</v>
      </c>
    </row>
    <row r="3468" spans="1:13" x14ac:dyDescent="0.2">
      <c r="A3468" s="8" t="s">
        <v>23</v>
      </c>
      <c r="B3468" s="8">
        <v>2016</v>
      </c>
      <c r="C3468" s="8" t="s">
        <v>10</v>
      </c>
      <c r="D3468" s="8" t="s">
        <v>30</v>
      </c>
      <c r="E3468" s="8" t="s">
        <v>40</v>
      </c>
      <c r="F3468" s="15">
        <v>367.51685300000003</v>
      </c>
      <c r="G3468" s="15">
        <v>108.90405130858855</v>
      </c>
      <c r="H3468" s="26">
        <v>5.6750971217166588E-2</v>
      </c>
      <c r="J3468" s="46" t="e">
        <f>+IF(A3525=#REF!,"si","no")</f>
        <v>#REF!</v>
      </c>
    </row>
    <row r="3469" spans="1:13" x14ac:dyDescent="0.2">
      <c r="A3469" s="8" t="s">
        <v>23</v>
      </c>
      <c r="B3469" s="8">
        <v>2017</v>
      </c>
      <c r="C3469" s="8" t="s">
        <v>10</v>
      </c>
      <c r="D3469" s="8" t="s">
        <v>30</v>
      </c>
      <c r="E3469" s="8" t="s">
        <v>31</v>
      </c>
      <c r="F3469" s="15">
        <v>464.94415299999997</v>
      </c>
      <c r="G3469" s="15">
        <v>142.6016407445313</v>
      </c>
      <c r="H3469" s="26">
        <v>6.7581168946206582E-2</v>
      </c>
      <c r="J3469" s="46" t="e">
        <f>+IF(A3526=#REF!,"si","no")</f>
        <v>#REF!</v>
      </c>
    </row>
    <row r="3470" spans="1:13" x14ac:dyDescent="0.2">
      <c r="A3470" s="8" t="s">
        <v>23</v>
      </c>
      <c r="B3470" s="8">
        <v>2017</v>
      </c>
      <c r="C3470" s="8" t="s">
        <v>10</v>
      </c>
      <c r="D3470" s="8" t="s">
        <v>30</v>
      </c>
      <c r="E3470" s="8" t="s">
        <v>32</v>
      </c>
      <c r="F3470" s="15"/>
      <c r="G3470" s="15"/>
      <c r="H3470" s="26"/>
      <c r="J3470" s="46" t="e">
        <f>+IF(A3527=#REF!,"si","no")</f>
        <v>#REF!</v>
      </c>
    </row>
    <row r="3471" spans="1:13" x14ac:dyDescent="0.2">
      <c r="A3471" s="8" t="s">
        <v>23</v>
      </c>
      <c r="B3471" s="8">
        <v>2017</v>
      </c>
      <c r="C3471" s="8" t="s">
        <v>10</v>
      </c>
      <c r="D3471" s="8" t="s">
        <v>30</v>
      </c>
      <c r="E3471" s="8" t="s">
        <v>40</v>
      </c>
      <c r="F3471" s="15">
        <v>464.94415299999997</v>
      </c>
      <c r="G3471" s="15">
        <v>142.6016407445313</v>
      </c>
      <c r="H3471" s="26">
        <v>6.7581168946206582E-2</v>
      </c>
      <c r="J3471" s="46" t="e">
        <f>+IF(A3528=#REF!,"si","no")</f>
        <v>#REF!</v>
      </c>
    </row>
    <row r="3472" spans="1:13" x14ac:dyDescent="0.2">
      <c r="A3472" s="8" t="s">
        <v>23</v>
      </c>
      <c r="B3472" s="8">
        <v>2018</v>
      </c>
      <c r="C3472" s="8" t="s">
        <v>10</v>
      </c>
      <c r="D3472" s="8" t="s">
        <v>30</v>
      </c>
      <c r="E3472" s="8" t="s">
        <v>31</v>
      </c>
      <c r="F3472" s="15">
        <v>509.37408099999999</v>
      </c>
      <c r="G3472" s="15">
        <v>154.97448894634056</v>
      </c>
      <c r="H3472" s="26">
        <v>6.9794247457404299E-2</v>
      </c>
      <c r="J3472" s="46" t="e">
        <f>+IF(A3529=#REF!,"si","no")</f>
        <v>#REF!</v>
      </c>
    </row>
    <row r="3473" spans="1:10" x14ac:dyDescent="0.2">
      <c r="A3473" s="8" t="s">
        <v>23</v>
      </c>
      <c r="B3473" s="8">
        <v>2018</v>
      </c>
      <c r="C3473" s="8" t="s">
        <v>10</v>
      </c>
      <c r="D3473" s="8" t="s">
        <v>30</v>
      </c>
      <c r="E3473" s="8" t="s">
        <v>32</v>
      </c>
      <c r="F3473" s="15"/>
      <c r="G3473" s="15"/>
      <c r="H3473" s="26"/>
      <c r="J3473" s="46" t="e">
        <f>+IF(A3530=#REF!,"si","no")</f>
        <v>#REF!</v>
      </c>
    </row>
    <row r="3474" spans="1:10" x14ac:dyDescent="0.2">
      <c r="A3474" s="8" t="s">
        <v>23</v>
      </c>
      <c r="B3474" s="8">
        <v>2018</v>
      </c>
      <c r="C3474" s="8" t="s">
        <v>10</v>
      </c>
      <c r="D3474" s="8" t="s">
        <v>30</v>
      </c>
      <c r="E3474" s="8" t="s">
        <v>40</v>
      </c>
      <c r="F3474" s="15">
        <v>509.37408099999999</v>
      </c>
      <c r="G3474" s="15">
        <v>154.97448894634056</v>
      </c>
      <c r="H3474" s="26">
        <v>6.9794247457404299E-2</v>
      </c>
      <c r="J3474" s="46" t="e">
        <f>+IF(A3531=#REF!,"si","no")</f>
        <v>#REF!</v>
      </c>
    </row>
    <row r="3475" spans="1:10" x14ac:dyDescent="0.2">
      <c r="A3475" s="8" t="s">
        <v>23</v>
      </c>
      <c r="B3475" s="8">
        <v>2019</v>
      </c>
      <c r="C3475" s="8" t="s">
        <v>10</v>
      </c>
      <c r="D3475" s="8" t="s">
        <v>30</v>
      </c>
      <c r="E3475" s="8" t="s">
        <v>31</v>
      </c>
      <c r="F3475" s="15">
        <v>409.41540099999997</v>
      </c>
      <c r="G3475" s="15">
        <v>122.70696553336946</v>
      </c>
      <c r="H3475" s="26">
        <v>5.3955192636369817E-2</v>
      </c>
      <c r="J3475" s="46" t="e">
        <f>+IF(A3532=#REF!,"si","no")</f>
        <v>#REF!</v>
      </c>
    </row>
    <row r="3476" spans="1:10" x14ac:dyDescent="0.2">
      <c r="A3476" s="8" t="s">
        <v>23</v>
      </c>
      <c r="B3476" s="8">
        <v>2019</v>
      </c>
      <c r="C3476" s="8" t="s">
        <v>10</v>
      </c>
      <c r="D3476" s="8" t="s">
        <v>30</v>
      </c>
      <c r="E3476" s="8" t="s">
        <v>32</v>
      </c>
      <c r="F3476" s="15"/>
      <c r="G3476" s="15"/>
      <c r="H3476" s="26"/>
      <c r="J3476" s="46" t="e">
        <f>+IF(A3533=#REF!,"si","no")</f>
        <v>#REF!</v>
      </c>
    </row>
    <row r="3477" spans="1:10" x14ac:dyDescent="0.2">
      <c r="A3477" s="8" t="s">
        <v>23</v>
      </c>
      <c r="B3477" s="8">
        <v>2019</v>
      </c>
      <c r="C3477" s="8" t="s">
        <v>10</v>
      </c>
      <c r="D3477" s="8" t="s">
        <v>30</v>
      </c>
      <c r="E3477" s="8" t="s">
        <v>40</v>
      </c>
      <c r="F3477" s="15">
        <v>409.41540099999997</v>
      </c>
      <c r="G3477" s="15">
        <v>122.70696553336946</v>
      </c>
      <c r="H3477" s="26">
        <v>5.3955192636369817E-2</v>
      </c>
      <c r="J3477" s="46" t="e">
        <f>+IF(A3534=#REF!,"si","no")</f>
        <v>#REF!</v>
      </c>
    </row>
    <row r="3478" spans="1:10" x14ac:dyDescent="0.2">
      <c r="A3478" s="8" t="s">
        <v>23</v>
      </c>
      <c r="B3478" s="8">
        <v>2020</v>
      </c>
      <c r="C3478" s="8" t="s">
        <v>10</v>
      </c>
      <c r="D3478" s="8" t="s">
        <v>30</v>
      </c>
      <c r="E3478" s="8" t="s">
        <v>31</v>
      </c>
      <c r="F3478" s="15">
        <v>242.107192</v>
      </c>
      <c r="G3478" s="15">
        <v>69.255026793820136</v>
      </c>
      <c r="H3478" s="26">
        <v>3.3417828395497194E-2</v>
      </c>
      <c r="J3478" s="46" t="e">
        <f>+IF(A3535=#REF!,"si","no")</f>
        <v>#REF!</v>
      </c>
    </row>
    <row r="3479" spans="1:10" x14ac:dyDescent="0.2">
      <c r="A3479" s="8" t="s">
        <v>23</v>
      </c>
      <c r="B3479" s="8">
        <v>2020</v>
      </c>
      <c r="C3479" s="8" t="s">
        <v>10</v>
      </c>
      <c r="D3479" s="8" t="s">
        <v>30</v>
      </c>
      <c r="E3479" s="8" t="s">
        <v>32</v>
      </c>
      <c r="F3479" s="15"/>
      <c r="G3479" s="15"/>
      <c r="H3479" s="26"/>
      <c r="J3479" s="46" t="e">
        <f>+IF(A3536=#REF!,"si","no")</f>
        <v>#REF!</v>
      </c>
    </row>
    <row r="3480" spans="1:10" x14ac:dyDescent="0.2">
      <c r="A3480" s="8" t="s">
        <v>23</v>
      </c>
      <c r="B3480" s="8">
        <v>2020</v>
      </c>
      <c r="C3480" s="8" t="s">
        <v>10</v>
      </c>
      <c r="D3480" s="8" t="s">
        <v>30</v>
      </c>
      <c r="E3480" s="8" t="s">
        <v>40</v>
      </c>
      <c r="F3480" s="15">
        <v>242.107192</v>
      </c>
      <c r="G3480" s="15">
        <v>69.255026793820136</v>
      </c>
      <c r="H3480" s="26">
        <v>3.3417828395497194E-2</v>
      </c>
      <c r="J3480" s="46" t="e">
        <f>+IF(A3537=#REF!,"si","no")</f>
        <v>#REF!</v>
      </c>
    </row>
    <row r="3481" spans="1:10" x14ac:dyDescent="0.2">
      <c r="A3481" s="8" t="s">
        <v>23</v>
      </c>
      <c r="B3481" s="8">
        <v>2021</v>
      </c>
      <c r="C3481" s="8" t="s">
        <v>10</v>
      </c>
      <c r="D3481" s="8" t="s">
        <v>30</v>
      </c>
      <c r="E3481" s="8" t="s">
        <v>31</v>
      </c>
      <c r="F3481" s="15">
        <v>339.02270399999998</v>
      </c>
      <c r="G3481" s="15">
        <v>87.354308036748151</v>
      </c>
      <c r="H3481" s="26">
        <v>4.0751026556485624E-2</v>
      </c>
      <c r="J3481" s="46" t="e">
        <f>+IF(A3538=#REF!,"si","no")</f>
        <v>#REF!</v>
      </c>
    </row>
    <row r="3482" spans="1:10" x14ac:dyDescent="0.2">
      <c r="A3482" s="8" t="s">
        <v>23</v>
      </c>
      <c r="B3482" s="8">
        <v>2021</v>
      </c>
      <c r="C3482" s="8" t="s">
        <v>10</v>
      </c>
      <c r="D3482" s="8" t="s">
        <v>30</v>
      </c>
      <c r="E3482" s="8" t="s">
        <v>32</v>
      </c>
      <c r="F3482" s="15"/>
      <c r="G3482" s="15"/>
      <c r="H3482" s="26"/>
      <c r="J3482" s="46" t="e">
        <f>+IF(A3539=#REF!,"si","no")</f>
        <v>#REF!</v>
      </c>
    </row>
    <row r="3483" spans="1:10" x14ac:dyDescent="0.2">
      <c r="A3483" s="8" t="s">
        <v>23</v>
      </c>
      <c r="B3483" s="8">
        <v>2021</v>
      </c>
      <c r="C3483" s="8" t="s">
        <v>10</v>
      </c>
      <c r="D3483" s="8" t="s">
        <v>30</v>
      </c>
      <c r="E3483" s="8" t="s">
        <v>40</v>
      </c>
      <c r="F3483" s="15">
        <v>339.02270399999998</v>
      </c>
      <c r="G3483" s="15">
        <v>87.354308036748151</v>
      </c>
      <c r="H3483" s="26">
        <v>4.0751026556485624E-2</v>
      </c>
      <c r="J3483" s="46" t="e">
        <f>+IF(A3540=#REF!,"si","no")</f>
        <v>#REF!</v>
      </c>
    </row>
    <row r="3484" spans="1:10" x14ac:dyDescent="0.2">
      <c r="A3484" s="8" t="s">
        <v>23</v>
      </c>
      <c r="B3484" s="8">
        <v>2008</v>
      </c>
      <c r="C3484" s="8" t="s">
        <v>10</v>
      </c>
      <c r="D3484" s="8" t="s">
        <v>33</v>
      </c>
      <c r="E3484" s="8" t="s">
        <v>34</v>
      </c>
      <c r="F3484" s="15">
        <v>144.54400632000002</v>
      </c>
      <c r="G3484" s="15">
        <v>49.424039197240489</v>
      </c>
      <c r="H3484" s="26">
        <v>4.0977682544859576E-2</v>
      </c>
      <c r="J3484" s="46" t="e">
        <f>+IF(A3541=#REF!,"si","no")</f>
        <v>#REF!</v>
      </c>
    </row>
    <row r="3485" spans="1:10" x14ac:dyDescent="0.2">
      <c r="A3485" s="8" t="s">
        <v>23</v>
      </c>
      <c r="B3485" s="8">
        <v>2008</v>
      </c>
      <c r="C3485" s="8" t="s">
        <v>10</v>
      </c>
      <c r="D3485" s="8" t="s">
        <v>33</v>
      </c>
      <c r="E3485" s="8" t="s">
        <v>35</v>
      </c>
      <c r="F3485" s="15">
        <v>4266.6441889899997</v>
      </c>
      <c r="G3485" s="15">
        <v>1458.8968093943174</v>
      </c>
      <c r="H3485" s="26">
        <v>1.2095775920395977</v>
      </c>
      <c r="J3485" s="46" t="e">
        <f>+IF(A3542=#REF!,"si","no")</f>
        <v>#REF!</v>
      </c>
    </row>
    <row r="3486" spans="1:10" x14ac:dyDescent="0.2">
      <c r="A3486" s="8" t="s">
        <v>23</v>
      </c>
      <c r="B3486" s="8">
        <v>2008</v>
      </c>
      <c r="C3486" s="8" t="s">
        <v>10</v>
      </c>
      <c r="D3486" s="8" t="s">
        <v>33</v>
      </c>
      <c r="E3486" s="8" t="s">
        <v>36</v>
      </c>
      <c r="F3486" s="15">
        <v>25.43133383</v>
      </c>
      <c r="G3486" s="15">
        <v>8.6957548227173547</v>
      </c>
      <c r="H3486" s="26">
        <v>7.2096875609701004E-3</v>
      </c>
      <c r="J3486" s="46" t="e">
        <f>+IF(A3543=#REF!,"si","no")</f>
        <v>#REF!</v>
      </c>
    </row>
    <row r="3487" spans="1:10" x14ac:dyDescent="0.2">
      <c r="A3487" s="8" t="s">
        <v>23</v>
      </c>
      <c r="B3487" s="8">
        <v>2008</v>
      </c>
      <c r="C3487" s="8" t="s">
        <v>10</v>
      </c>
      <c r="D3487" s="8" t="s">
        <v>33</v>
      </c>
      <c r="E3487" s="8" t="s">
        <v>42</v>
      </c>
      <c r="F3487" s="15">
        <v>21.13761607</v>
      </c>
      <c r="G3487" s="15">
        <v>7.2276007271243614</v>
      </c>
      <c r="H3487" s="26">
        <v>5.9924347133011036E-3</v>
      </c>
      <c r="J3487" s="46" t="e">
        <f>+IF(A3544=#REF!,"si","no")</f>
        <v>#REF!</v>
      </c>
    </row>
    <row r="3488" spans="1:10" x14ac:dyDescent="0.2">
      <c r="A3488" s="8" t="s">
        <v>23</v>
      </c>
      <c r="B3488" s="8">
        <v>2008</v>
      </c>
      <c r="C3488" s="8" t="s">
        <v>10</v>
      </c>
      <c r="D3488" s="8" t="s">
        <v>33</v>
      </c>
      <c r="E3488" s="8" t="s">
        <v>40</v>
      </c>
      <c r="F3488" s="15">
        <v>4457.7571452100001</v>
      </c>
      <c r="G3488" s="15">
        <v>1524.2442041413999</v>
      </c>
      <c r="H3488" s="26">
        <v>1.2637573968587288</v>
      </c>
      <c r="J3488" s="46" t="e">
        <f>+IF(A3545=#REF!,"si","no")</f>
        <v>#REF!</v>
      </c>
    </row>
    <row r="3489" spans="1:10" x14ac:dyDescent="0.2">
      <c r="A3489" s="8" t="s">
        <v>23</v>
      </c>
      <c r="B3489" s="8">
        <v>2009</v>
      </c>
      <c r="C3489" s="8" t="s">
        <v>10</v>
      </c>
      <c r="D3489" s="8" t="s">
        <v>33</v>
      </c>
      <c r="E3489" s="8" t="s">
        <v>34</v>
      </c>
      <c r="F3489" s="15">
        <v>169.85545281999998</v>
      </c>
      <c r="G3489" s="15">
        <v>56.41711921352104</v>
      </c>
      <c r="H3489" s="26">
        <v>4.6683306082045524E-2</v>
      </c>
      <c r="J3489" s="46" t="e">
        <f>+IF(A3546=#REF!,"si","no")</f>
        <v>#REF!</v>
      </c>
    </row>
    <row r="3490" spans="1:10" x14ac:dyDescent="0.2">
      <c r="A3490" s="8" t="s">
        <v>23</v>
      </c>
      <c r="B3490" s="8">
        <v>2009</v>
      </c>
      <c r="C3490" s="8" t="s">
        <v>10</v>
      </c>
      <c r="D3490" s="8" t="s">
        <v>33</v>
      </c>
      <c r="E3490" s="8" t="s">
        <v>35</v>
      </c>
      <c r="F3490" s="15">
        <v>7035.7455194499998</v>
      </c>
      <c r="G3490" s="15">
        <v>2336.9075713303746</v>
      </c>
      <c r="H3490" s="26">
        <v>1.9337139676518558</v>
      </c>
      <c r="J3490" s="46" t="e">
        <f>+IF(A3547=#REF!,"si","no")</f>
        <v>#REF!</v>
      </c>
    </row>
    <row r="3491" spans="1:10" x14ac:dyDescent="0.2">
      <c r="A3491" s="8" t="s">
        <v>23</v>
      </c>
      <c r="B3491" s="8">
        <v>2009</v>
      </c>
      <c r="C3491" s="8" t="s">
        <v>10</v>
      </c>
      <c r="D3491" s="8" t="s">
        <v>33</v>
      </c>
      <c r="E3491" s="8" t="s">
        <v>36</v>
      </c>
      <c r="F3491" s="15">
        <v>273.57330664999995</v>
      </c>
      <c r="G3491" s="15">
        <v>90.866778773750752</v>
      </c>
      <c r="H3491" s="26">
        <v>7.5189263566082382E-2</v>
      </c>
      <c r="J3491" s="46" t="e">
        <f>+IF(A3548=#REF!,"si","no")</f>
        <v>#REF!</v>
      </c>
    </row>
    <row r="3492" spans="1:10" x14ac:dyDescent="0.2">
      <c r="A3492" s="8" t="s">
        <v>23</v>
      </c>
      <c r="B3492" s="8">
        <v>2009</v>
      </c>
      <c r="C3492" s="8" t="s">
        <v>10</v>
      </c>
      <c r="D3492" s="8" t="s">
        <v>33</v>
      </c>
      <c r="E3492" s="8" t="s">
        <v>42</v>
      </c>
      <c r="F3492" s="15">
        <v>15.876732299999999</v>
      </c>
      <c r="G3492" s="15">
        <v>5.2734221010818896</v>
      </c>
      <c r="H3492" s="26">
        <v>4.3635829244118738E-3</v>
      </c>
      <c r="J3492" s="46" t="e">
        <f>+IF(A3549=#REF!,"si","no")</f>
        <v>#REF!</v>
      </c>
    </row>
    <row r="3493" spans="1:10" x14ac:dyDescent="0.2">
      <c r="A3493" s="8" t="s">
        <v>23</v>
      </c>
      <c r="B3493" s="8">
        <v>2009</v>
      </c>
      <c r="C3493" s="8" t="s">
        <v>10</v>
      </c>
      <c r="D3493" s="8" t="s">
        <v>33</v>
      </c>
      <c r="E3493" s="8" t="s">
        <v>40</v>
      </c>
      <c r="F3493" s="15">
        <v>7495.05101122</v>
      </c>
      <c r="G3493" s="15">
        <v>2489.4648914187283</v>
      </c>
      <c r="H3493" s="26">
        <v>2.0599501202243955</v>
      </c>
      <c r="J3493" s="46" t="e">
        <f>+IF(A3550=#REF!,"si","no")</f>
        <v>#REF!</v>
      </c>
    </row>
    <row r="3494" spans="1:10" x14ac:dyDescent="0.2">
      <c r="A3494" s="8" t="s">
        <v>23</v>
      </c>
      <c r="B3494" s="8">
        <v>2010</v>
      </c>
      <c r="C3494" s="8" t="s">
        <v>10</v>
      </c>
      <c r="D3494" s="8" t="s">
        <v>33</v>
      </c>
      <c r="E3494" s="8" t="s">
        <v>34</v>
      </c>
      <c r="F3494" s="15">
        <v>532.18704665999996</v>
      </c>
      <c r="G3494" s="15">
        <v>188.39302131405751</v>
      </c>
      <c r="H3494" s="26">
        <v>0.12770015987654934</v>
      </c>
      <c r="J3494" s="46" t="e">
        <f>+IF(A3551=#REF!,"si","no")</f>
        <v>#REF!</v>
      </c>
    </row>
    <row r="3495" spans="1:10" x14ac:dyDescent="0.2">
      <c r="A3495" s="8" t="s">
        <v>23</v>
      </c>
      <c r="B3495" s="8">
        <v>2010</v>
      </c>
      <c r="C3495" s="8" t="s">
        <v>10</v>
      </c>
      <c r="D3495" s="8" t="s">
        <v>33</v>
      </c>
      <c r="E3495" s="8" t="s">
        <v>35</v>
      </c>
      <c r="F3495" s="15">
        <v>9349.6589607799997</v>
      </c>
      <c r="G3495" s="15">
        <v>3309.7583094740621</v>
      </c>
      <c r="H3495" s="26">
        <v>2.243483661573602</v>
      </c>
      <c r="J3495" s="46" t="e">
        <f>+IF(A3552=#REF!,"si","no")</f>
        <v>#REF!</v>
      </c>
    </row>
    <row r="3496" spans="1:10" x14ac:dyDescent="0.2">
      <c r="A3496" s="8" t="s">
        <v>23</v>
      </c>
      <c r="B3496" s="8">
        <v>2010</v>
      </c>
      <c r="C3496" s="8" t="s">
        <v>10</v>
      </c>
      <c r="D3496" s="8" t="s">
        <v>33</v>
      </c>
      <c r="E3496" s="8" t="s">
        <v>36</v>
      </c>
      <c r="F3496" s="15">
        <v>830.79767873999981</v>
      </c>
      <c r="G3496" s="15">
        <v>294.10051556277068</v>
      </c>
      <c r="H3496" s="26">
        <v>0.1993528348087435</v>
      </c>
      <c r="J3496" s="46" t="e">
        <f>+IF(A3553=#REF!,"si","no")</f>
        <v>#REF!</v>
      </c>
    </row>
    <row r="3497" spans="1:10" x14ac:dyDescent="0.2">
      <c r="A3497" s="8" t="s">
        <v>23</v>
      </c>
      <c r="B3497" s="8">
        <v>2010</v>
      </c>
      <c r="C3497" s="8" t="s">
        <v>10</v>
      </c>
      <c r="D3497" s="8" t="s">
        <v>33</v>
      </c>
      <c r="E3497" s="8" t="s">
        <v>42</v>
      </c>
      <c r="F3497" s="15">
        <v>69.421166899999989</v>
      </c>
      <c r="G3497" s="15">
        <v>24.574937435096803</v>
      </c>
      <c r="H3497" s="26">
        <v>1.6657853977438662E-2</v>
      </c>
      <c r="J3497" s="46" t="e">
        <f>+IF(A3554=#REF!,"si","no")</f>
        <v>#REF!</v>
      </c>
    </row>
    <row r="3498" spans="1:10" x14ac:dyDescent="0.2">
      <c r="A3498" s="8" t="s">
        <v>23</v>
      </c>
      <c r="B3498" s="8">
        <v>2010</v>
      </c>
      <c r="C3498" s="8" t="s">
        <v>10</v>
      </c>
      <c r="D3498" s="8" t="s">
        <v>33</v>
      </c>
      <c r="E3498" s="8" t="s">
        <v>40</v>
      </c>
      <c r="F3498" s="15">
        <v>10782.064853079999</v>
      </c>
      <c r="G3498" s="15">
        <v>3816.8267837859867</v>
      </c>
      <c r="H3498" s="26">
        <v>2.587194510236333</v>
      </c>
      <c r="J3498" s="46" t="e">
        <f>+IF(A3555=#REF!,"si","no")</f>
        <v>#REF!</v>
      </c>
    </row>
    <row r="3499" spans="1:10" x14ac:dyDescent="0.2">
      <c r="A3499" s="8" t="s">
        <v>23</v>
      </c>
      <c r="B3499" s="8">
        <v>2011</v>
      </c>
      <c r="C3499" s="8" t="s">
        <v>10</v>
      </c>
      <c r="D3499" s="8" t="s">
        <v>33</v>
      </c>
      <c r="E3499" s="8" t="s">
        <v>34</v>
      </c>
      <c r="F3499" s="15">
        <v>904.46067283000014</v>
      </c>
      <c r="G3499" s="15">
        <v>328.42244242256021</v>
      </c>
      <c r="H3499" s="26">
        <v>0.19120815151833603</v>
      </c>
      <c r="J3499" s="46" t="e">
        <f>+IF(A3556=#REF!,"si","no")</f>
        <v>#REF!</v>
      </c>
    </row>
    <row r="3500" spans="1:10" x14ac:dyDescent="0.2">
      <c r="A3500" s="8" t="s">
        <v>23</v>
      </c>
      <c r="B3500" s="8">
        <v>2011</v>
      </c>
      <c r="C3500" s="8" t="s">
        <v>10</v>
      </c>
      <c r="D3500" s="8" t="s">
        <v>33</v>
      </c>
      <c r="E3500" s="8" t="s">
        <v>35</v>
      </c>
      <c r="F3500" s="15">
        <v>8513.3640487400007</v>
      </c>
      <c r="G3500" s="15">
        <v>3091.3227054650847</v>
      </c>
      <c r="H3500" s="26">
        <v>1.799773778851957</v>
      </c>
      <c r="J3500" s="46" t="e">
        <f>+IF(A3557=#REF!,"si","no")</f>
        <v>#REF!</v>
      </c>
    </row>
    <row r="3501" spans="1:10" x14ac:dyDescent="0.2">
      <c r="A3501" s="8" t="s">
        <v>23</v>
      </c>
      <c r="B3501" s="8">
        <v>2011</v>
      </c>
      <c r="C3501" s="8" t="s">
        <v>10</v>
      </c>
      <c r="D3501" s="8" t="s">
        <v>33</v>
      </c>
      <c r="E3501" s="8" t="s">
        <v>36</v>
      </c>
      <c r="F3501" s="15">
        <v>1201.4210357900001</v>
      </c>
      <c r="G3501" s="15">
        <v>436.25294366575173</v>
      </c>
      <c r="H3501" s="26">
        <v>0.25398726815823464</v>
      </c>
      <c r="J3501" s="46" t="e">
        <f>+IF(A3558=#REF!,"si","no")</f>
        <v>#REF!</v>
      </c>
    </row>
    <row r="3502" spans="1:10" x14ac:dyDescent="0.2">
      <c r="A3502" s="8" t="s">
        <v>23</v>
      </c>
      <c r="B3502" s="8">
        <v>2011</v>
      </c>
      <c r="C3502" s="8" t="s">
        <v>10</v>
      </c>
      <c r="D3502" s="8" t="s">
        <v>33</v>
      </c>
      <c r="E3502" s="8" t="s">
        <v>42</v>
      </c>
      <c r="F3502" s="15">
        <v>127.23235758999999</v>
      </c>
      <c r="G3502" s="15">
        <v>46.199865721239973</v>
      </c>
      <c r="H3502" s="26">
        <v>2.6897647005461819E-2</v>
      </c>
      <c r="J3502" s="46" t="e">
        <f>+IF(A3559=#REF!,"si","no")</f>
        <v>#REF!</v>
      </c>
    </row>
    <row r="3503" spans="1:10" x14ac:dyDescent="0.2">
      <c r="A3503" s="8" t="s">
        <v>23</v>
      </c>
      <c r="B3503" s="8">
        <v>2011</v>
      </c>
      <c r="C3503" s="8" t="s">
        <v>10</v>
      </c>
      <c r="D3503" s="8" t="s">
        <v>33</v>
      </c>
      <c r="E3503" s="8" t="s">
        <v>40</v>
      </c>
      <c r="F3503" s="15">
        <v>10746.478114950001</v>
      </c>
      <c r="G3503" s="15">
        <v>3902.1979572746368</v>
      </c>
      <c r="H3503" s="26">
        <v>2.2718668455339897</v>
      </c>
      <c r="J3503" s="46" t="e">
        <f>+IF(A3560=#REF!,"si","no")</f>
        <v>#REF!</v>
      </c>
    </row>
    <row r="3504" spans="1:10" x14ac:dyDescent="0.2">
      <c r="A3504" s="8" t="s">
        <v>23</v>
      </c>
      <c r="B3504" s="8">
        <v>2012</v>
      </c>
      <c r="C3504" s="8" t="s">
        <v>10</v>
      </c>
      <c r="D3504" s="8" t="s">
        <v>33</v>
      </c>
      <c r="E3504" s="8" t="s">
        <v>34</v>
      </c>
      <c r="F3504" s="15">
        <v>63.889876089999994</v>
      </c>
      <c r="G3504" s="15">
        <v>24.22516742832817</v>
      </c>
      <c r="H3504" s="26">
        <v>1.2574704668019037E-2</v>
      </c>
      <c r="J3504" s="46" t="e">
        <f>+IF(A3561=#REF!,"si","no")</f>
        <v>#REF!</v>
      </c>
    </row>
    <row r="3505" spans="1:13" x14ac:dyDescent="0.2">
      <c r="A3505" s="8" t="s">
        <v>23</v>
      </c>
      <c r="B3505" s="8">
        <v>2012</v>
      </c>
      <c r="C3505" s="8" t="s">
        <v>10</v>
      </c>
      <c r="D3505" s="8" t="s">
        <v>33</v>
      </c>
      <c r="E3505" s="8" t="s">
        <v>35</v>
      </c>
      <c r="F3505" s="15">
        <v>8859.1451549199992</v>
      </c>
      <c r="G3505" s="15">
        <v>3359.1280463195421</v>
      </c>
      <c r="H3505" s="26">
        <v>1.7436429799504216</v>
      </c>
      <c r="J3505" s="46" t="e">
        <f>+IF(A3562=#REF!,"si","no")</f>
        <v>#REF!</v>
      </c>
    </row>
    <row r="3506" spans="1:13" x14ac:dyDescent="0.2">
      <c r="A3506" s="8" t="s">
        <v>23</v>
      </c>
      <c r="B3506" s="8">
        <v>2012</v>
      </c>
      <c r="C3506" s="8" t="s">
        <v>10</v>
      </c>
      <c r="D3506" s="8" t="s">
        <v>33</v>
      </c>
      <c r="E3506" s="8" t="s">
        <v>36</v>
      </c>
      <c r="F3506" s="15">
        <v>1347.4916427200003</v>
      </c>
      <c r="G3506" s="15">
        <v>510.92931542364141</v>
      </c>
      <c r="H3506" s="26">
        <v>0.2652111803434839</v>
      </c>
      <c r="J3506" s="46" t="e">
        <f>+IF(A3563=#REF!,"si","no")</f>
        <v>#REF!</v>
      </c>
    </row>
    <row r="3507" spans="1:13" x14ac:dyDescent="0.2">
      <c r="A3507" s="8" t="s">
        <v>23</v>
      </c>
      <c r="B3507" s="8">
        <v>2012</v>
      </c>
      <c r="C3507" s="8" t="s">
        <v>10</v>
      </c>
      <c r="D3507" s="8" t="s">
        <v>33</v>
      </c>
      <c r="E3507" s="8" t="s">
        <v>42</v>
      </c>
      <c r="F3507" s="15">
        <v>45.905631310000004</v>
      </c>
      <c r="G3507" s="15">
        <v>17.406069199779129</v>
      </c>
      <c r="H3507" s="26">
        <v>9.0350739686685458E-3</v>
      </c>
      <c r="J3507" s="46" t="e">
        <f>+IF(A3564=#REF!,"si","no")</f>
        <v>#REF!</v>
      </c>
    </row>
    <row r="3508" spans="1:13" x14ac:dyDescent="0.2">
      <c r="A3508" s="8" t="s">
        <v>23</v>
      </c>
      <c r="B3508" s="8">
        <v>2012</v>
      </c>
      <c r="C3508" s="8" t="s">
        <v>10</v>
      </c>
      <c r="D3508" s="8" t="s">
        <v>33</v>
      </c>
      <c r="E3508" s="8" t="s">
        <v>40</v>
      </c>
      <c r="F3508" s="15">
        <v>10316.43230504</v>
      </c>
      <c r="G3508" s="15">
        <v>3911.6885983712909</v>
      </c>
      <c r="H3508" s="26">
        <v>2.030463938930593</v>
      </c>
      <c r="J3508" s="46" t="e">
        <f>+IF(A3565=#REF!,"si","no")</f>
        <v>#REF!</v>
      </c>
    </row>
    <row r="3509" spans="1:13" x14ac:dyDescent="0.2">
      <c r="A3509" s="8" t="s">
        <v>23</v>
      </c>
      <c r="B3509" s="8">
        <v>2013</v>
      </c>
      <c r="C3509" s="8" t="s">
        <v>10</v>
      </c>
      <c r="D3509" s="8" t="s">
        <v>33</v>
      </c>
      <c r="E3509" s="8" t="s">
        <v>34</v>
      </c>
      <c r="F3509" s="15">
        <v>60.328462339999994</v>
      </c>
      <c r="G3509" s="15">
        <v>22.3196773933822</v>
      </c>
      <c r="H3509" s="26">
        <v>1.1094627712551047E-2</v>
      </c>
      <c r="J3509" s="46" t="e">
        <f>+IF(A3566=#REF!,"si","no")</f>
        <v>#REF!</v>
      </c>
    </row>
    <row r="3510" spans="1:13" x14ac:dyDescent="0.2">
      <c r="A3510" s="8" t="s">
        <v>23</v>
      </c>
      <c r="B3510" s="8">
        <v>2013</v>
      </c>
      <c r="C3510" s="8" t="s">
        <v>10</v>
      </c>
      <c r="D3510" s="8" t="s">
        <v>33</v>
      </c>
      <c r="E3510" s="8" t="s">
        <v>35</v>
      </c>
      <c r="F3510" s="15">
        <v>10812.00293681</v>
      </c>
      <c r="G3510" s="15">
        <v>4000.1088734180412</v>
      </c>
      <c r="H3510" s="26">
        <v>1.9883673934016521</v>
      </c>
      <c r="J3510" s="46" t="e">
        <f>+IF(A3567=#REF!,"si","no")</f>
        <v>#REF!</v>
      </c>
      <c r="K3510" s="46" t="e">
        <f>+IF(F3567=#REF!,"si",F3567-#REF!)</f>
        <v>#REF!</v>
      </c>
      <c r="L3510" s="46" t="e">
        <f>+IF(G3567=#REF!,"si","no")</f>
        <v>#REF!</v>
      </c>
      <c r="M3510" s="46" t="e">
        <f>+IF(H3567=#REF!,"si","no")</f>
        <v>#REF!</v>
      </c>
    </row>
    <row r="3511" spans="1:13" x14ac:dyDescent="0.2">
      <c r="A3511" s="8" t="s">
        <v>23</v>
      </c>
      <c r="B3511" s="8">
        <v>2013</v>
      </c>
      <c r="C3511" s="8" t="s">
        <v>10</v>
      </c>
      <c r="D3511" s="8" t="s">
        <v>33</v>
      </c>
      <c r="E3511" s="8" t="s">
        <v>36</v>
      </c>
      <c r="F3511" s="15">
        <v>489.55451418000001</v>
      </c>
      <c r="G3511" s="15">
        <v>181.1201280316198</v>
      </c>
      <c r="H3511" s="26">
        <v>9.003088872405518E-2</v>
      </c>
      <c r="J3511" s="46" t="e">
        <f>+IF(A3568=#REF!,"si","no")</f>
        <v>#REF!</v>
      </c>
      <c r="K3511" s="46" t="e">
        <f>+IF(F3568=#REF!,"si",F3568-#REF!)</f>
        <v>#REF!</v>
      </c>
      <c r="L3511" s="46" t="e">
        <f>+IF(G3568=#REF!,"si","no")</f>
        <v>#REF!</v>
      </c>
      <c r="M3511" s="46" t="e">
        <f>+IF(H3568=#REF!,"si","no")</f>
        <v>#REF!</v>
      </c>
    </row>
    <row r="3512" spans="1:13" x14ac:dyDescent="0.2">
      <c r="A3512" s="8" t="s">
        <v>23</v>
      </c>
      <c r="B3512" s="8">
        <v>2013</v>
      </c>
      <c r="C3512" s="8" t="s">
        <v>10</v>
      </c>
      <c r="D3512" s="8" t="s">
        <v>33</v>
      </c>
      <c r="E3512" s="8" t="s">
        <v>42</v>
      </c>
      <c r="F3512" s="15">
        <v>23.026637339999997</v>
      </c>
      <c r="G3512" s="15">
        <v>8.519148291675295</v>
      </c>
      <c r="H3512" s="26">
        <v>4.2346839095522473E-3</v>
      </c>
      <c r="J3512" s="46" t="e">
        <f>+IF(A3569=#REF!,"si","no")</f>
        <v>#REF!</v>
      </c>
      <c r="K3512" s="46" t="e">
        <f>+IF(F3569=#REF!,"si",F3569-#REF!)</f>
        <v>#REF!</v>
      </c>
      <c r="L3512" s="46" t="e">
        <f>+IF(G3569=#REF!,"si","no")</f>
        <v>#REF!</v>
      </c>
      <c r="M3512" s="46" t="e">
        <f>+IF(H3569=#REF!,"si","no")</f>
        <v>#REF!</v>
      </c>
    </row>
    <row r="3513" spans="1:13" x14ac:dyDescent="0.2">
      <c r="A3513" s="8" t="s">
        <v>23</v>
      </c>
      <c r="B3513" s="8">
        <v>2013</v>
      </c>
      <c r="C3513" s="8" t="s">
        <v>10</v>
      </c>
      <c r="D3513" s="8" t="s">
        <v>33</v>
      </c>
      <c r="E3513" s="8" t="s">
        <v>40</v>
      </c>
      <c r="F3513" s="15">
        <v>11384.91255067</v>
      </c>
      <c r="G3513" s="15">
        <v>4212.0678271347188</v>
      </c>
      <c r="H3513" s="26">
        <v>2.0937275937478108</v>
      </c>
      <c r="J3513" s="46" t="e">
        <f>+IF(A3570=#REF!,"si","no")</f>
        <v>#REF!</v>
      </c>
      <c r="K3513" s="46" t="e">
        <f>+IF(F3570=#REF!,"si",F3570-#REF!)</f>
        <v>#REF!</v>
      </c>
      <c r="L3513" s="46" t="e">
        <f>+IF(G3570=#REF!,"si","no")</f>
        <v>#REF!</v>
      </c>
      <c r="M3513" s="46" t="e">
        <f>+IF(H3570=#REF!,"si","no")</f>
        <v>#REF!</v>
      </c>
    </row>
    <row r="3514" spans="1:13" x14ac:dyDescent="0.2">
      <c r="A3514" s="8" t="s">
        <v>23</v>
      </c>
      <c r="B3514" s="8">
        <v>2014</v>
      </c>
      <c r="C3514" s="8" t="s">
        <v>10</v>
      </c>
      <c r="D3514" s="8" t="s">
        <v>33</v>
      </c>
      <c r="E3514" s="8" t="s">
        <v>34</v>
      </c>
      <c r="F3514" s="15">
        <v>191.80679314999998</v>
      </c>
      <c r="G3514" s="15">
        <v>67.56196603520732</v>
      </c>
      <c r="H3514" s="26">
        <v>3.3648703095206581E-2</v>
      </c>
      <c r="J3514" s="46" t="e">
        <f>+IF(A3571=#REF!,"si","no")</f>
        <v>#REF!</v>
      </c>
      <c r="K3514" s="46" t="e">
        <f>+IF(F3571=#REF!,"si",F3571-#REF!)</f>
        <v>#REF!</v>
      </c>
      <c r="L3514" s="46" t="e">
        <f>+IF(G3571=#REF!,"si","no")</f>
        <v>#REF!</v>
      </c>
      <c r="M3514" s="46" t="e">
        <f>+IF(H3571=#REF!,"si","no")</f>
        <v>#REF!</v>
      </c>
    </row>
    <row r="3515" spans="1:13" x14ac:dyDescent="0.2">
      <c r="A3515" s="8" t="s">
        <v>23</v>
      </c>
      <c r="B3515" s="8">
        <v>2014</v>
      </c>
      <c r="C3515" s="8" t="s">
        <v>10</v>
      </c>
      <c r="D3515" s="8" t="s">
        <v>33</v>
      </c>
      <c r="E3515" s="8" t="s">
        <v>35</v>
      </c>
      <c r="F3515" s="15">
        <v>10078.38897122</v>
      </c>
      <c r="G3515" s="15">
        <v>3550.0086424502829</v>
      </c>
      <c r="H3515" s="26">
        <v>1.7680537409609796</v>
      </c>
      <c r="J3515" s="46" t="e">
        <f>+IF(A3572=#REF!,"si","no")</f>
        <v>#REF!</v>
      </c>
      <c r="K3515" s="46" t="e">
        <f>+IF(F3572=#REF!,"si",F3572-#REF!)</f>
        <v>#REF!</v>
      </c>
      <c r="L3515" s="46" t="e">
        <f>+IF(G3572=#REF!,"si","no")</f>
        <v>#REF!</v>
      </c>
      <c r="M3515" s="46" t="e">
        <f>+IF(H3572=#REF!,"si","no")</f>
        <v>#REF!</v>
      </c>
    </row>
    <row r="3516" spans="1:13" x14ac:dyDescent="0.2">
      <c r="A3516" s="8" t="s">
        <v>23</v>
      </c>
      <c r="B3516" s="8">
        <v>2014</v>
      </c>
      <c r="C3516" s="8" t="s">
        <v>10</v>
      </c>
      <c r="D3516" s="8" t="s">
        <v>33</v>
      </c>
      <c r="E3516" s="8" t="s">
        <v>36</v>
      </c>
      <c r="F3516" s="15">
        <v>1417.7261104399997</v>
      </c>
      <c r="G3516" s="15">
        <v>499.37941064405857</v>
      </c>
      <c r="H3516" s="26">
        <v>0.2487119677936058</v>
      </c>
      <c r="J3516" s="46" t="e">
        <f>+IF(A3573=#REF!,"si","no")</f>
        <v>#REF!</v>
      </c>
      <c r="K3516" s="46" t="e">
        <f>+IF(F3573=#REF!,"si",F3573-#REF!)</f>
        <v>#REF!</v>
      </c>
      <c r="L3516" s="46" t="e">
        <f>+IF(G3573=#REF!,"si","no")</f>
        <v>#REF!</v>
      </c>
      <c r="M3516" s="46" t="e">
        <f>+IF(H3573=#REF!,"si","no")</f>
        <v>#REF!</v>
      </c>
    </row>
    <row r="3517" spans="1:13" x14ac:dyDescent="0.2">
      <c r="A3517" s="8" t="s">
        <v>23</v>
      </c>
      <c r="B3517" s="8">
        <v>2014</v>
      </c>
      <c r="C3517" s="8" t="s">
        <v>10</v>
      </c>
      <c r="D3517" s="8" t="s">
        <v>33</v>
      </c>
      <c r="E3517" s="8" t="s">
        <v>42</v>
      </c>
      <c r="F3517" s="15">
        <v>25.348906270000004</v>
      </c>
      <c r="G3517" s="15">
        <v>8.9288909757438084</v>
      </c>
      <c r="H3517" s="26">
        <v>4.4469635660943779E-3</v>
      </c>
      <c r="J3517" s="46" t="e">
        <f>+IF(A3574=#REF!,"si","no")</f>
        <v>#REF!</v>
      </c>
      <c r="K3517" s="46" t="e">
        <f>+IF(F3574=#REF!,"si",F3574-#REF!)</f>
        <v>#REF!</v>
      </c>
      <c r="L3517" s="46" t="e">
        <f>+IF(G3574=#REF!,"si","no")</f>
        <v>#REF!</v>
      </c>
      <c r="M3517" s="46" t="e">
        <f>+IF(H3574=#REF!,"si","no")</f>
        <v>#REF!</v>
      </c>
    </row>
    <row r="3518" spans="1:13" x14ac:dyDescent="0.2">
      <c r="A3518" s="8" t="s">
        <v>23</v>
      </c>
      <c r="B3518" s="8">
        <v>2014</v>
      </c>
      <c r="C3518" s="8" t="s">
        <v>10</v>
      </c>
      <c r="D3518" s="8" t="s">
        <v>33</v>
      </c>
      <c r="E3518" s="8" t="s">
        <v>40</v>
      </c>
      <c r="F3518" s="15">
        <v>11713.27078108</v>
      </c>
      <c r="G3518" s="15">
        <v>4125.8789101052926</v>
      </c>
      <c r="H3518" s="26">
        <v>2.0548613754158862</v>
      </c>
      <c r="J3518" s="46" t="e">
        <f>+IF(A3575=#REF!,"si","no")</f>
        <v>#REF!</v>
      </c>
    </row>
    <row r="3519" spans="1:13" x14ac:dyDescent="0.2">
      <c r="A3519" s="8" t="s">
        <v>23</v>
      </c>
      <c r="B3519" s="8">
        <v>2015</v>
      </c>
      <c r="C3519" s="8" t="s">
        <v>10</v>
      </c>
      <c r="D3519" s="8" t="s">
        <v>33</v>
      </c>
      <c r="E3519" s="8" t="s">
        <v>34</v>
      </c>
      <c r="F3519" s="15">
        <v>93.488508600000003</v>
      </c>
      <c r="G3519" s="15">
        <v>29.354961860628325</v>
      </c>
      <c r="H3519" s="26">
        <v>1.5466018848339124E-2</v>
      </c>
      <c r="J3519" s="46" t="e">
        <f>+IF(A3576=#REF!,"si","no")</f>
        <v>#REF!</v>
      </c>
    </row>
    <row r="3520" spans="1:13" x14ac:dyDescent="0.2">
      <c r="A3520" s="8" t="s">
        <v>23</v>
      </c>
      <c r="B3520" s="8">
        <v>2015</v>
      </c>
      <c r="C3520" s="8" t="s">
        <v>10</v>
      </c>
      <c r="D3520" s="8" t="s">
        <v>33</v>
      </c>
      <c r="E3520" s="8" t="s">
        <v>35</v>
      </c>
      <c r="F3520" s="15">
        <v>8769.9782234199993</v>
      </c>
      <c r="G3520" s="15">
        <v>2753.7328397068368</v>
      </c>
      <c r="H3520" s="26">
        <v>1.4508376541043395</v>
      </c>
      <c r="J3520" s="46" t="e">
        <f>+IF(A3577=#REF!,"si","no")</f>
        <v>#REF!</v>
      </c>
    </row>
    <row r="3521" spans="1:10" x14ac:dyDescent="0.2">
      <c r="A3521" s="8" t="s">
        <v>23</v>
      </c>
      <c r="B3521" s="8">
        <v>2015</v>
      </c>
      <c r="C3521" s="8" t="s">
        <v>10</v>
      </c>
      <c r="D3521" s="8" t="s">
        <v>33</v>
      </c>
      <c r="E3521" s="8" t="s">
        <v>36</v>
      </c>
      <c r="F3521" s="15">
        <v>614.85725202000003</v>
      </c>
      <c r="G3521" s="15">
        <v>193.06235015474232</v>
      </c>
      <c r="H3521" s="26">
        <v>0.10171724836756373</v>
      </c>
      <c r="J3521" s="46" t="e">
        <f>+IF(A3578=#REF!,"si","no")</f>
        <v>#REF!</v>
      </c>
    </row>
    <row r="3522" spans="1:10" x14ac:dyDescent="0.2">
      <c r="A3522" s="8" t="s">
        <v>23</v>
      </c>
      <c r="B3522" s="8">
        <v>2015</v>
      </c>
      <c r="C3522" s="8" t="s">
        <v>10</v>
      </c>
      <c r="D3522" s="8" t="s">
        <v>33</v>
      </c>
      <c r="E3522" s="8" t="s">
        <v>42</v>
      </c>
      <c r="F3522" s="15">
        <v>25.682369190000003</v>
      </c>
      <c r="G3522" s="15">
        <v>8.0641458437280704</v>
      </c>
      <c r="H3522" s="26">
        <v>4.2486933625395743E-3</v>
      </c>
      <c r="J3522" s="46" t="e">
        <f>+IF(A3579=#REF!,"si","no")</f>
        <v>#REF!</v>
      </c>
    </row>
    <row r="3523" spans="1:10" x14ac:dyDescent="0.2">
      <c r="A3523" s="8" t="s">
        <v>23</v>
      </c>
      <c r="B3523" s="8">
        <v>2015</v>
      </c>
      <c r="C3523" s="8" t="s">
        <v>10</v>
      </c>
      <c r="D3523" s="8" t="s">
        <v>33</v>
      </c>
      <c r="E3523" s="8" t="s">
        <v>40</v>
      </c>
      <c r="F3523" s="15">
        <v>9504.0063532299991</v>
      </c>
      <c r="G3523" s="15">
        <v>2984.2142975659353</v>
      </c>
      <c r="H3523" s="26">
        <v>1.5722696146827817</v>
      </c>
      <c r="J3523" s="46" t="e">
        <f>+IF(A3580=#REF!,"si","no")</f>
        <v>#REF!</v>
      </c>
    </row>
    <row r="3524" spans="1:10" x14ac:dyDescent="0.2">
      <c r="A3524" s="8" t="s">
        <v>23</v>
      </c>
      <c r="B3524" s="8">
        <v>2016</v>
      </c>
      <c r="C3524" s="8" t="s">
        <v>10</v>
      </c>
      <c r="D3524" s="8" t="s">
        <v>33</v>
      </c>
      <c r="E3524" s="8" t="s">
        <v>34</v>
      </c>
      <c r="F3524" s="15">
        <v>96.616881000000006</v>
      </c>
      <c r="G3524" s="15">
        <v>28.629897322558413</v>
      </c>
      <c r="H3524" s="26">
        <v>1.4919320809278396E-2</v>
      </c>
      <c r="J3524" s="46" t="e">
        <f>+IF(A3581=#REF!,"si","no")</f>
        <v>#REF!</v>
      </c>
    </row>
    <row r="3525" spans="1:10" x14ac:dyDescent="0.2">
      <c r="A3525" s="8" t="s">
        <v>23</v>
      </c>
      <c r="B3525" s="8">
        <v>2016</v>
      </c>
      <c r="C3525" s="8" t="s">
        <v>10</v>
      </c>
      <c r="D3525" s="8" t="s">
        <v>33</v>
      </c>
      <c r="E3525" s="8" t="s">
        <v>35</v>
      </c>
      <c r="F3525" s="15">
        <v>8723.9028539999999</v>
      </c>
      <c r="G3525" s="15">
        <v>2585.1014892728144</v>
      </c>
      <c r="H3525" s="26">
        <v>1.3471217870074421</v>
      </c>
      <c r="J3525" s="46" t="e">
        <f>+IF(A3582=#REF!,"si","no")</f>
        <v>#REF!</v>
      </c>
    </row>
    <row r="3526" spans="1:10" x14ac:dyDescent="0.2">
      <c r="A3526" s="8" t="s">
        <v>23</v>
      </c>
      <c r="B3526" s="8">
        <v>2016</v>
      </c>
      <c r="C3526" s="8" t="s">
        <v>10</v>
      </c>
      <c r="D3526" s="8" t="s">
        <v>33</v>
      </c>
      <c r="E3526" s="8" t="s">
        <v>36</v>
      </c>
      <c r="F3526" s="15">
        <v>1624.682732</v>
      </c>
      <c r="G3526" s="15">
        <v>481.43243000044356</v>
      </c>
      <c r="H3526" s="26">
        <v>0.25087916977989461</v>
      </c>
      <c r="J3526" s="46" t="e">
        <f>+IF(A3583=#REF!,"si","no")</f>
        <v>#REF!</v>
      </c>
    </row>
    <row r="3527" spans="1:10" x14ac:dyDescent="0.2">
      <c r="A3527" s="8" t="s">
        <v>23</v>
      </c>
      <c r="B3527" s="8">
        <v>2016</v>
      </c>
      <c r="C3527" s="8" t="s">
        <v>10</v>
      </c>
      <c r="D3527" s="8" t="s">
        <v>33</v>
      </c>
      <c r="E3527" s="8" t="s">
        <v>42</v>
      </c>
      <c r="F3527" s="15">
        <v>29.146521</v>
      </c>
      <c r="G3527" s="15">
        <v>8.6368126863854418</v>
      </c>
      <c r="H3527" s="26">
        <v>4.5007279553287358E-3</v>
      </c>
      <c r="J3527" s="46" t="e">
        <f>+IF(A3584=#REF!,"si","no")</f>
        <v>#REF!</v>
      </c>
    </row>
    <row r="3528" spans="1:10" x14ac:dyDescent="0.2">
      <c r="A3528" s="8" t="s">
        <v>23</v>
      </c>
      <c r="B3528" s="8">
        <v>2016</v>
      </c>
      <c r="C3528" s="8" t="s">
        <v>10</v>
      </c>
      <c r="D3528" s="8" t="s">
        <v>33</v>
      </c>
      <c r="E3528" s="8" t="s">
        <v>40</v>
      </c>
      <c r="F3528" s="15">
        <v>10474.348988</v>
      </c>
      <c r="G3528" s="15">
        <v>3103.800629282202</v>
      </c>
      <c r="H3528" s="26">
        <v>1.617421005551944</v>
      </c>
      <c r="J3528" s="46" t="e">
        <f>+IF(A3585=#REF!,"si","no")</f>
        <v>#REF!</v>
      </c>
    </row>
    <row r="3529" spans="1:10" x14ac:dyDescent="0.2">
      <c r="A3529" s="8" t="s">
        <v>23</v>
      </c>
      <c r="B3529" s="8">
        <v>2017</v>
      </c>
      <c r="C3529" s="8" t="s">
        <v>10</v>
      </c>
      <c r="D3529" s="8" t="s">
        <v>33</v>
      </c>
      <c r="E3529" s="8" t="s">
        <v>34</v>
      </c>
      <c r="F3529" s="15">
        <v>117.572479</v>
      </c>
      <c r="G3529" s="15">
        <v>36.06030596066438</v>
      </c>
      <c r="H3529" s="26">
        <v>1.7089548315544312E-2</v>
      </c>
      <c r="J3529" s="46" t="e">
        <f>+IF(A3586=#REF!,"si","no")</f>
        <v>#REF!</v>
      </c>
    </row>
    <row r="3530" spans="1:10" x14ac:dyDescent="0.2">
      <c r="A3530" s="8" t="s">
        <v>23</v>
      </c>
      <c r="B3530" s="8">
        <v>2017</v>
      </c>
      <c r="C3530" s="8" t="s">
        <v>10</v>
      </c>
      <c r="D3530" s="8" t="s">
        <v>33</v>
      </c>
      <c r="E3530" s="8" t="s">
        <v>35</v>
      </c>
      <c r="F3530" s="15">
        <v>8367.9826680000006</v>
      </c>
      <c r="G3530" s="15">
        <v>2566.519119509393</v>
      </c>
      <c r="H3530" s="26">
        <v>1.2163139309873987</v>
      </c>
      <c r="J3530" s="46" t="e">
        <f>+IF(A3587=#REF!,"si","no")</f>
        <v>#REF!</v>
      </c>
    </row>
    <row r="3531" spans="1:10" x14ac:dyDescent="0.2">
      <c r="A3531" s="8" t="s">
        <v>23</v>
      </c>
      <c r="B3531" s="8">
        <v>2017</v>
      </c>
      <c r="C3531" s="8" t="s">
        <v>10</v>
      </c>
      <c r="D3531" s="8" t="s">
        <v>33</v>
      </c>
      <c r="E3531" s="8" t="s">
        <v>36</v>
      </c>
      <c r="F3531" s="15">
        <v>1307.625916</v>
      </c>
      <c r="G3531" s="15">
        <v>401.05806234683558</v>
      </c>
      <c r="H3531" s="26">
        <v>0.19006774765836049</v>
      </c>
      <c r="J3531" s="46" t="e">
        <f>+IF(A3588=#REF!,"si","no")</f>
        <v>#REF!</v>
      </c>
    </row>
    <row r="3532" spans="1:10" x14ac:dyDescent="0.2">
      <c r="A3532" s="8" t="s">
        <v>23</v>
      </c>
      <c r="B3532" s="8">
        <v>2017</v>
      </c>
      <c r="C3532" s="8" t="s">
        <v>10</v>
      </c>
      <c r="D3532" s="8" t="s">
        <v>33</v>
      </c>
      <c r="E3532" s="8" t="s">
        <v>42</v>
      </c>
      <c r="F3532" s="15">
        <v>47.195931000000002</v>
      </c>
      <c r="G3532" s="15">
        <v>14.475323871995629</v>
      </c>
      <c r="H3532" s="26">
        <v>6.8600845196229599E-3</v>
      </c>
      <c r="J3532" s="46" t="e">
        <f>+IF(A3589=#REF!,"si","no")</f>
        <v>#REF!</v>
      </c>
    </row>
    <row r="3533" spans="1:10" x14ac:dyDescent="0.2">
      <c r="A3533" s="8" t="s">
        <v>23</v>
      </c>
      <c r="B3533" s="8">
        <v>2017</v>
      </c>
      <c r="C3533" s="8" t="s">
        <v>10</v>
      </c>
      <c r="D3533" s="8" t="s">
        <v>33</v>
      </c>
      <c r="E3533" s="8" t="s">
        <v>40</v>
      </c>
      <c r="F3533" s="15">
        <v>9840.3769940000002</v>
      </c>
      <c r="G3533" s="15">
        <v>3018.1128116888885</v>
      </c>
      <c r="H3533" s="26">
        <v>1.4303313114809264</v>
      </c>
      <c r="J3533" s="46" t="e">
        <f>+IF(A3590=#REF!,"si","no")</f>
        <v>#REF!</v>
      </c>
    </row>
    <row r="3534" spans="1:10" x14ac:dyDescent="0.2">
      <c r="A3534" s="8" t="s">
        <v>23</v>
      </c>
      <c r="B3534" s="8">
        <v>2018</v>
      </c>
      <c r="C3534" s="8" t="s">
        <v>10</v>
      </c>
      <c r="D3534" s="8" t="s">
        <v>33</v>
      </c>
      <c r="E3534" s="8" t="s">
        <v>34</v>
      </c>
      <c r="F3534" s="15">
        <v>309.38779399999999</v>
      </c>
      <c r="G3534" s="15">
        <v>94.129672179738733</v>
      </c>
      <c r="H3534" s="26">
        <v>4.2392200663889733E-2</v>
      </c>
      <c r="J3534" s="46" t="e">
        <f>+IF(A3591=#REF!,"si","no")</f>
        <v>#REF!</v>
      </c>
    </row>
    <row r="3535" spans="1:10" x14ac:dyDescent="0.2">
      <c r="A3535" s="8" t="s">
        <v>23</v>
      </c>
      <c r="B3535" s="8">
        <v>2018</v>
      </c>
      <c r="C3535" s="8" t="s">
        <v>10</v>
      </c>
      <c r="D3535" s="8" t="s">
        <v>33</v>
      </c>
      <c r="E3535" s="8" t="s">
        <v>35</v>
      </c>
      <c r="F3535" s="15">
        <v>11414.490974</v>
      </c>
      <c r="G3535" s="15">
        <v>3472.8011715976322</v>
      </c>
      <c r="H3535" s="26">
        <v>1.5640093152671894</v>
      </c>
      <c r="J3535" s="46" t="e">
        <f>+IF(A3592=#REF!,"si","no")</f>
        <v>#REF!</v>
      </c>
    </row>
    <row r="3536" spans="1:10" x14ac:dyDescent="0.2">
      <c r="A3536" s="8" t="s">
        <v>23</v>
      </c>
      <c r="B3536" s="8">
        <v>2018</v>
      </c>
      <c r="C3536" s="8" t="s">
        <v>10</v>
      </c>
      <c r="D3536" s="8" t="s">
        <v>33</v>
      </c>
      <c r="E3536" s="8" t="s">
        <v>36</v>
      </c>
      <c r="F3536" s="15">
        <v>18.606124000000001</v>
      </c>
      <c r="G3536" s="15">
        <v>5.6608191616491812</v>
      </c>
      <c r="H3536" s="26">
        <v>2.5494042023688069E-3</v>
      </c>
      <c r="J3536" s="46" t="e">
        <f>+IF(A3593=#REF!,"si","no")</f>
        <v>#REF!</v>
      </c>
    </row>
    <row r="3537" spans="1:11" x14ac:dyDescent="0.2">
      <c r="A3537" s="8" t="s">
        <v>23</v>
      </c>
      <c r="B3537" s="8">
        <v>2018</v>
      </c>
      <c r="C3537" s="8" t="s">
        <v>10</v>
      </c>
      <c r="D3537" s="8" t="s">
        <v>33</v>
      </c>
      <c r="E3537" s="8" t="s">
        <v>42</v>
      </c>
      <c r="F3537" s="15">
        <v>48.059441</v>
      </c>
      <c r="G3537" s="15">
        <v>14.621841954345152</v>
      </c>
      <c r="H3537" s="26">
        <v>6.5850867622346135E-3</v>
      </c>
      <c r="J3537" s="46" t="e">
        <f>+IF(A3594=#REF!,"si","no")</f>
        <v>#REF!</v>
      </c>
    </row>
    <row r="3538" spans="1:11" x14ac:dyDescent="0.2">
      <c r="A3538" s="8" t="s">
        <v>23</v>
      </c>
      <c r="B3538" s="8">
        <v>2018</v>
      </c>
      <c r="C3538" s="8" t="s">
        <v>10</v>
      </c>
      <c r="D3538" s="8" t="s">
        <v>33</v>
      </c>
      <c r="E3538" s="8" t="s">
        <v>40</v>
      </c>
      <c r="F3538" s="15">
        <v>11790.544333</v>
      </c>
      <c r="G3538" s="15">
        <v>3587.2135048933651</v>
      </c>
      <c r="H3538" s="26">
        <v>1.6155360068956826</v>
      </c>
      <c r="J3538" s="46" t="e">
        <f>+IF(A3595=#REF!,"si","no")</f>
        <v>#REF!</v>
      </c>
    </row>
    <row r="3539" spans="1:11" x14ac:dyDescent="0.2">
      <c r="A3539" s="8" t="s">
        <v>23</v>
      </c>
      <c r="B3539" s="8">
        <v>2019</v>
      </c>
      <c r="C3539" s="8" t="s">
        <v>10</v>
      </c>
      <c r="D3539" s="8" t="s">
        <v>33</v>
      </c>
      <c r="E3539" s="8" t="s">
        <v>34</v>
      </c>
      <c r="F3539" s="15">
        <v>479.08260100000001</v>
      </c>
      <c r="G3539" s="15">
        <v>143.58710508924895</v>
      </c>
      <c r="H3539" s="26">
        <v>6.3136349933470379E-2</v>
      </c>
      <c r="J3539" s="46" t="e">
        <f>+IF(A3596=#REF!,"si","no")</f>
        <v>#REF!</v>
      </c>
    </row>
    <row r="3540" spans="1:11" x14ac:dyDescent="0.2">
      <c r="A3540" s="8" t="s">
        <v>23</v>
      </c>
      <c r="B3540" s="8">
        <v>2019</v>
      </c>
      <c r="C3540" s="8" t="s">
        <v>10</v>
      </c>
      <c r="D3540" s="8" t="s">
        <v>33</v>
      </c>
      <c r="E3540" s="8" t="s">
        <v>35</v>
      </c>
      <c r="F3540" s="15">
        <v>10749.336099</v>
      </c>
      <c r="G3540" s="15">
        <v>3221.7117650798809</v>
      </c>
      <c r="H3540" s="26">
        <v>1.4166113402622806</v>
      </c>
      <c r="J3540" s="46" t="e">
        <f>+IF(A3597=#REF!,"si","no")</f>
        <v>#REF!</v>
      </c>
    </row>
    <row r="3541" spans="1:11" x14ac:dyDescent="0.2">
      <c r="A3541" s="8" t="s">
        <v>23</v>
      </c>
      <c r="B3541" s="8">
        <v>2019</v>
      </c>
      <c r="C3541" s="8" t="s">
        <v>10</v>
      </c>
      <c r="D3541" s="8" t="s">
        <v>33</v>
      </c>
      <c r="E3541" s="8" t="s">
        <v>36</v>
      </c>
      <c r="F3541" s="15">
        <v>21.992153999999999</v>
      </c>
      <c r="G3541" s="15">
        <v>6.5913262576132388</v>
      </c>
      <c r="H3541" s="26">
        <v>2.8982566426677021E-3</v>
      </c>
      <c r="J3541" s="46" t="e">
        <f>+IF(A3598=#REF!,"si","no")</f>
        <v>#REF!</v>
      </c>
    </row>
    <row r="3542" spans="1:11" x14ac:dyDescent="0.2">
      <c r="A3542" s="8" t="s">
        <v>23</v>
      </c>
      <c r="B3542" s="8">
        <v>2019</v>
      </c>
      <c r="C3542" s="8" t="s">
        <v>10</v>
      </c>
      <c r="D3542" s="8" t="s">
        <v>33</v>
      </c>
      <c r="E3542" s="8" t="s">
        <v>42</v>
      </c>
      <c r="F3542" s="15">
        <v>50.578353</v>
      </c>
      <c r="G3542" s="15">
        <v>15.158971067396642</v>
      </c>
      <c r="H3542" s="26">
        <v>6.6655156906159311E-3</v>
      </c>
      <c r="J3542" s="46" t="e">
        <f>+IF(A3599=#REF!,"si","no")</f>
        <v>#REF!</v>
      </c>
    </row>
    <row r="3543" spans="1:11" x14ac:dyDescent="0.2">
      <c r="A3543" s="8" t="s">
        <v>23</v>
      </c>
      <c r="B3543" s="8">
        <v>2019</v>
      </c>
      <c r="C3543" s="8" t="s">
        <v>10</v>
      </c>
      <c r="D3543" s="8" t="s">
        <v>33</v>
      </c>
      <c r="E3543" s="8" t="s">
        <v>40</v>
      </c>
      <c r="F3543" s="15">
        <v>11300.989207000001</v>
      </c>
      <c r="G3543" s="15">
        <v>3387.04916749414</v>
      </c>
      <c r="H3543" s="26">
        <v>1.4893114625290349</v>
      </c>
      <c r="J3543" s="46" t="e">
        <f>+IF(A3600=#REF!,"si","no")</f>
        <v>#REF!</v>
      </c>
    </row>
    <row r="3544" spans="1:11" x14ac:dyDescent="0.2">
      <c r="A3544" s="8" t="s">
        <v>23</v>
      </c>
      <c r="B3544" s="8">
        <v>2020</v>
      </c>
      <c r="C3544" s="8" t="s">
        <v>10</v>
      </c>
      <c r="D3544" s="8" t="s">
        <v>33</v>
      </c>
      <c r="E3544" s="8" t="s">
        <v>34</v>
      </c>
      <c r="F3544" s="15">
        <v>264.52774299999999</v>
      </c>
      <c r="G3544" s="15">
        <v>75.66844990368466</v>
      </c>
      <c r="H3544" s="26">
        <v>3.6512515999203285E-2</v>
      </c>
      <c r="J3544" s="46" t="e">
        <f>+IF(A3601=#REF!,"si","no")</f>
        <v>#REF!</v>
      </c>
    </row>
    <row r="3545" spans="1:11" x14ac:dyDescent="0.2">
      <c r="A3545" s="8" t="s">
        <v>23</v>
      </c>
      <c r="B3545" s="8">
        <v>2020</v>
      </c>
      <c r="C3545" s="8" t="s">
        <v>10</v>
      </c>
      <c r="D3545" s="8" t="s">
        <v>33</v>
      </c>
      <c r="E3545" s="8" t="s">
        <v>35</v>
      </c>
      <c r="F3545" s="15">
        <v>9729.9953280000009</v>
      </c>
      <c r="G3545" s="15">
        <v>2783.275794402608</v>
      </c>
      <c r="H3545" s="26">
        <v>1.3430221195580732</v>
      </c>
      <c r="J3545" s="46" t="e">
        <f>+IF(A3602=#REF!,"si","no")</f>
        <v>#REF!</v>
      </c>
    </row>
    <row r="3546" spans="1:11" x14ac:dyDescent="0.2">
      <c r="A3546" s="8" t="s">
        <v>23</v>
      </c>
      <c r="B3546" s="8">
        <v>2020</v>
      </c>
      <c r="C3546" s="8" t="s">
        <v>10</v>
      </c>
      <c r="D3546" s="8" t="s">
        <v>33</v>
      </c>
      <c r="E3546" s="8" t="s">
        <v>36</v>
      </c>
      <c r="F3546" s="15">
        <v>21.159447</v>
      </c>
      <c r="G3546" s="15">
        <v>6.0526829328036529</v>
      </c>
      <c r="H3546" s="26">
        <v>2.9206186026461281E-3</v>
      </c>
      <c r="J3546" s="46" t="e">
        <f>+IF(A3603=#REF!,"si","no")</f>
        <v>#REF!</v>
      </c>
    </row>
    <row r="3547" spans="1:11" x14ac:dyDescent="0.2">
      <c r="A3547" s="8" t="s">
        <v>23</v>
      </c>
      <c r="B3547" s="8">
        <v>2020</v>
      </c>
      <c r="C3547" s="8" t="s">
        <v>10</v>
      </c>
      <c r="D3547" s="8" t="s">
        <v>33</v>
      </c>
      <c r="E3547" s="8" t="s">
        <v>42</v>
      </c>
      <c r="F3547" s="15">
        <v>51.762239999999998</v>
      </c>
      <c r="G3547" s="15">
        <v>14.806645306547308</v>
      </c>
      <c r="H3547" s="26">
        <v>7.1446933872436977E-3</v>
      </c>
      <c r="J3547" s="46" t="e">
        <f>+IF(A3604=#REF!,"si","no")</f>
        <v>#REF!</v>
      </c>
    </row>
    <row r="3548" spans="1:11" x14ac:dyDescent="0.2">
      <c r="A3548" s="8" t="s">
        <v>23</v>
      </c>
      <c r="B3548" s="8">
        <v>2020</v>
      </c>
      <c r="C3548" s="8" t="s">
        <v>10</v>
      </c>
      <c r="D3548" s="8" t="s">
        <v>33</v>
      </c>
      <c r="E3548" s="8" t="s">
        <v>40</v>
      </c>
      <c r="F3548" s="15">
        <v>10067.444758000001</v>
      </c>
      <c r="G3548" s="15">
        <v>2879.8035725456439</v>
      </c>
      <c r="H3548" s="26">
        <v>1.3895999475471668</v>
      </c>
      <c r="J3548" s="46" t="e">
        <f>+IF(A3605=#REF!,"si","no")</f>
        <v>#REF!</v>
      </c>
    </row>
    <row r="3549" spans="1:11" x14ac:dyDescent="0.2">
      <c r="A3549" s="8" t="s">
        <v>23</v>
      </c>
      <c r="B3549" s="8">
        <v>2021</v>
      </c>
      <c r="C3549" s="8" t="s">
        <v>10</v>
      </c>
      <c r="D3549" s="8" t="s">
        <v>33</v>
      </c>
      <c r="E3549" s="8" t="s">
        <v>34</v>
      </c>
      <c r="F3549" s="15">
        <v>796.168453</v>
      </c>
      <c r="G3549" s="15">
        <v>205.14479848082166</v>
      </c>
      <c r="H3549" s="26">
        <v>9.5700616474462083E-2</v>
      </c>
      <c r="J3549" s="46" t="e">
        <f>+IF(A3606=#REF!,"si","no")</f>
        <v>#REF!</v>
      </c>
    </row>
    <row r="3550" spans="1:11" x14ac:dyDescent="0.2">
      <c r="A3550" s="8" t="s">
        <v>23</v>
      </c>
      <c r="B3550" s="8">
        <v>2021</v>
      </c>
      <c r="C3550" s="8" t="s">
        <v>10</v>
      </c>
      <c r="D3550" s="8" t="s">
        <v>33</v>
      </c>
      <c r="E3550" s="8" t="s">
        <v>35</v>
      </c>
      <c r="F3550" s="15">
        <v>12631.960932</v>
      </c>
      <c r="G3550" s="15">
        <v>3254.8150709165966</v>
      </c>
      <c r="H3550" s="26">
        <v>1.5183802421693295</v>
      </c>
      <c r="J3550" s="46" t="e">
        <f>+IF(A3607=#REF!,"si","no")</f>
        <v>#REF!</v>
      </c>
    </row>
    <row r="3551" spans="1:11" x14ac:dyDescent="0.2">
      <c r="A3551" s="8" t="s">
        <v>23</v>
      </c>
      <c r="B3551" s="8">
        <v>2021</v>
      </c>
      <c r="C3551" s="8" t="s">
        <v>10</v>
      </c>
      <c r="D3551" s="8" t="s">
        <v>33</v>
      </c>
      <c r="E3551" s="8" t="s">
        <v>36</v>
      </c>
      <c r="F3551" s="15">
        <v>26.039899999999999</v>
      </c>
      <c r="G3551" s="15">
        <v>6.7095726009138268</v>
      </c>
      <c r="H3551" s="26">
        <v>3.1300341950792477E-3</v>
      </c>
      <c r="J3551" s="46" t="e">
        <f>+IF(A3608=#REF!,"si","no")</f>
        <v>#REF!</v>
      </c>
      <c r="K3551" s="46" t="e">
        <f>+IF(F3608=#REF!,"si",F3608-#REF!)</f>
        <v>#REF!</v>
      </c>
    </row>
    <row r="3552" spans="1:11" x14ac:dyDescent="0.2">
      <c r="A3552" s="8" t="s">
        <v>23</v>
      </c>
      <c r="B3552" s="8">
        <v>2021</v>
      </c>
      <c r="C3552" s="8" t="s">
        <v>10</v>
      </c>
      <c r="D3552" s="8" t="s">
        <v>33</v>
      </c>
      <c r="E3552" s="8" t="s">
        <v>42</v>
      </c>
      <c r="F3552" s="15">
        <v>67.031398999999993</v>
      </c>
      <c r="G3552" s="15">
        <v>17.271649972976949</v>
      </c>
      <c r="H3552" s="26">
        <v>8.0572725323062259E-3</v>
      </c>
      <c r="J3552" s="46" t="e">
        <f>+IF(A3609=#REF!,"si","no")</f>
        <v>#REF!</v>
      </c>
      <c r="K3552" s="46" t="e">
        <f>+IF(F3609=#REF!,"si",F3609-#REF!)</f>
        <v>#REF!</v>
      </c>
    </row>
    <row r="3553" spans="1:11" x14ac:dyDescent="0.2">
      <c r="A3553" s="8" t="s">
        <v>23</v>
      </c>
      <c r="B3553" s="8">
        <v>2021</v>
      </c>
      <c r="C3553" s="8" t="s">
        <v>10</v>
      </c>
      <c r="D3553" s="8" t="s">
        <v>33</v>
      </c>
      <c r="E3553" s="8" t="s">
        <v>40</v>
      </c>
      <c r="F3553" s="15">
        <v>13521.200683999999</v>
      </c>
      <c r="G3553" s="15">
        <v>3483.9410919713091</v>
      </c>
      <c r="H3553" s="26">
        <v>1.6252681653711771</v>
      </c>
      <c r="J3553" s="46" t="e">
        <f>+IF(A3610=#REF!,"si","no")</f>
        <v>#REF!</v>
      </c>
      <c r="K3553" s="46" t="e">
        <f>+IF(F3610=#REF!,"si",F3610-#REF!)</f>
        <v>#REF!</v>
      </c>
    </row>
    <row r="3554" spans="1:11" x14ac:dyDescent="0.2">
      <c r="A3554" s="8" t="s">
        <v>23</v>
      </c>
      <c r="B3554" s="8">
        <v>2008</v>
      </c>
      <c r="C3554" s="8" t="s">
        <v>10</v>
      </c>
      <c r="D3554" s="8" t="s">
        <v>37</v>
      </c>
      <c r="E3554" s="8" t="s">
        <v>40</v>
      </c>
      <c r="F3554" s="15">
        <v>7.9710310700000004</v>
      </c>
      <c r="G3554" s="15">
        <v>2.725540560802838</v>
      </c>
      <c r="H3554" s="26">
        <v>2.2597573504262087E-3</v>
      </c>
      <c r="J3554" s="46" t="e">
        <f>+IF(A3611=#REF!,"si","no")</f>
        <v>#REF!</v>
      </c>
      <c r="K3554" s="46" t="e">
        <f>+IF(F3611=#REF!,"si",F3611-#REF!)</f>
        <v>#REF!</v>
      </c>
    </row>
    <row r="3555" spans="1:11" x14ac:dyDescent="0.2">
      <c r="A3555" s="8" t="s">
        <v>23</v>
      </c>
      <c r="B3555" s="8">
        <v>2009</v>
      </c>
      <c r="C3555" s="8" t="s">
        <v>10</v>
      </c>
      <c r="D3555" s="8" t="s">
        <v>37</v>
      </c>
      <c r="E3555" s="8" t="s">
        <v>40</v>
      </c>
      <c r="F3555" s="15">
        <v>63.698031379999982</v>
      </c>
      <c r="G3555" s="15">
        <v>21.15716257776165</v>
      </c>
      <c r="H3555" s="26">
        <v>1.7506854483426648E-2</v>
      </c>
      <c r="J3555" s="46" t="e">
        <f>+IF(A3612=#REF!,"si","no")</f>
        <v>#REF!</v>
      </c>
      <c r="K3555" s="46" t="e">
        <f>+IF(F3612=#REF!,"si",F3612-#REF!)</f>
        <v>#REF!</v>
      </c>
    </row>
    <row r="3556" spans="1:11" x14ac:dyDescent="0.2">
      <c r="A3556" s="8" t="s">
        <v>23</v>
      </c>
      <c r="B3556" s="8">
        <v>2010</v>
      </c>
      <c r="C3556" s="8" t="s">
        <v>10</v>
      </c>
      <c r="D3556" s="8" t="s">
        <v>37</v>
      </c>
      <c r="E3556" s="8" t="s">
        <v>40</v>
      </c>
      <c r="F3556" s="15">
        <v>57.499422269999997</v>
      </c>
      <c r="G3556" s="15">
        <v>20.354666565529335</v>
      </c>
      <c r="H3556" s="26">
        <v>1.37971892829238E-2</v>
      </c>
      <c r="J3556" s="46" t="e">
        <f>+IF(A3613=#REF!,"si","no")</f>
        <v>#REF!</v>
      </c>
      <c r="K3556" s="46" t="e">
        <f>+IF(F3613=#REF!,"si",F3613-#REF!)</f>
        <v>#REF!</v>
      </c>
    </row>
    <row r="3557" spans="1:11" x14ac:dyDescent="0.2">
      <c r="A3557" s="8" t="s">
        <v>23</v>
      </c>
      <c r="B3557" s="8">
        <v>2011</v>
      </c>
      <c r="C3557" s="8" t="s">
        <v>10</v>
      </c>
      <c r="D3557" s="8" t="s">
        <v>37</v>
      </c>
      <c r="E3557" s="8" t="s">
        <v>40</v>
      </c>
      <c r="F3557" s="15">
        <v>40.614785359999999</v>
      </c>
      <c r="G3557" s="15">
        <v>14.7478020958755</v>
      </c>
      <c r="H3557" s="26">
        <v>8.5861975719747283E-3</v>
      </c>
      <c r="J3557" s="46" t="e">
        <f>+IF(A3614=#REF!,"si","no")</f>
        <v>#REF!</v>
      </c>
      <c r="K3557" s="46" t="e">
        <f>+IF(F3614=#REF!,"si",F3614-#REF!)</f>
        <v>#REF!</v>
      </c>
    </row>
    <row r="3558" spans="1:11" x14ac:dyDescent="0.2">
      <c r="A3558" s="8" t="s">
        <v>23</v>
      </c>
      <c r="B3558" s="8">
        <v>2012</v>
      </c>
      <c r="C3558" s="8" t="s">
        <v>10</v>
      </c>
      <c r="D3558" s="8" t="s">
        <v>37</v>
      </c>
      <c r="E3558" s="8" t="s">
        <v>40</v>
      </c>
      <c r="F3558" s="15">
        <v>28.933212509999997</v>
      </c>
      <c r="G3558" s="15">
        <v>10.970625710821428</v>
      </c>
      <c r="H3558" s="26">
        <v>5.6945892632155179E-3</v>
      </c>
      <c r="J3558" s="46" t="e">
        <f>+IF(A3615=#REF!,"si","no")</f>
        <v>#REF!</v>
      </c>
      <c r="K3558" s="46" t="e">
        <f>+IF(F3615=#REF!,"si",F3615-#REF!)</f>
        <v>#REF!</v>
      </c>
    </row>
    <row r="3559" spans="1:11" x14ac:dyDescent="0.2">
      <c r="A3559" s="8" t="s">
        <v>23</v>
      </c>
      <c r="B3559" s="8">
        <v>2013</v>
      </c>
      <c r="C3559" s="8" t="s">
        <v>10</v>
      </c>
      <c r="D3559" s="8" t="s">
        <v>37</v>
      </c>
      <c r="E3559" s="8" t="s">
        <v>40</v>
      </c>
      <c r="F3559" s="15">
        <v>53.973879490000009</v>
      </c>
      <c r="G3559" s="15">
        <v>19.968676991910357</v>
      </c>
      <c r="H3559" s="26">
        <v>9.9259963857325911E-3</v>
      </c>
      <c r="J3559" s="46" t="e">
        <f>+IF(A3616=#REF!,"si","no")</f>
        <v>#REF!</v>
      </c>
    </row>
    <row r="3560" spans="1:11" x14ac:dyDescent="0.2">
      <c r="A3560" s="8" t="s">
        <v>23</v>
      </c>
      <c r="B3560" s="8">
        <v>2014</v>
      </c>
      <c r="C3560" s="8" t="s">
        <v>10</v>
      </c>
      <c r="D3560" s="8" t="s">
        <v>37</v>
      </c>
      <c r="E3560" s="8" t="s">
        <v>40</v>
      </c>
      <c r="F3560" s="15">
        <v>84.318138889999986</v>
      </c>
      <c r="G3560" s="15">
        <v>29.700195401228797</v>
      </c>
      <c r="H3560" s="26">
        <v>1.4791947534575635E-2</v>
      </c>
      <c r="J3560" s="46" t="e">
        <f>+IF(A3617=#REF!,"si","no")</f>
        <v>#REF!</v>
      </c>
    </row>
    <row r="3561" spans="1:11" x14ac:dyDescent="0.2">
      <c r="A3561" s="8" t="s">
        <v>23</v>
      </c>
      <c r="B3561" s="8">
        <v>2015</v>
      </c>
      <c r="C3561" s="8" t="s">
        <v>10</v>
      </c>
      <c r="D3561" s="8" t="s">
        <v>37</v>
      </c>
      <c r="E3561" s="8" t="s">
        <v>40</v>
      </c>
      <c r="F3561" s="15">
        <v>730.37585808000006</v>
      </c>
      <c r="G3561" s="15">
        <v>229.33466132822755</v>
      </c>
      <c r="H3561" s="26">
        <v>0.12082775687189796</v>
      </c>
      <c r="J3561" s="46" t="e">
        <f>+IF(A3618=#REF!,"si","no")</f>
        <v>#REF!</v>
      </c>
    </row>
    <row r="3562" spans="1:11" x14ac:dyDescent="0.2">
      <c r="A3562" s="8" t="s">
        <v>23</v>
      </c>
      <c r="B3562" s="8">
        <v>2016</v>
      </c>
      <c r="C3562" s="8" t="s">
        <v>10</v>
      </c>
      <c r="D3562" s="8" t="s">
        <v>37</v>
      </c>
      <c r="E3562" s="8" t="s">
        <v>40</v>
      </c>
      <c r="F3562" s="15">
        <v>171.98284200000001</v>
      </c>
      <c r="G3562" s="15">
        <v>50.962637757906784</v>
      </c>
      <c r="H3562" s="26">
        <v>2.655713128940106E-2</v>
      </c>
      <c r="J3562" s="46" t="e">
        <f>+IF(A3619=#REF!,"si","no")</f>
        <v>#REF!</v>
      </c>
    </row>
    <row r="3563" spans="1:11" x14ac:dyDescent="0.2">
      <c r="A3563" s="8" t="s">
        <v>23</v>
      </c>
      <c r="B3563" s="8">
        <v>2017</v>
      </c>
      <c r="C3563" s="8" t="s">
        <v>10</v>
      </c>
      <c r="D3563" s="8" t="s">
        <v>37</v>
      </c>
      <c r="E3563" s="8" t="s">
        <v>40</v>
      </c>
      <c r="F3563" s="15">
        <v>383.21737300000001</v>
      </c>
      <c r="G3563" s="15">
        <v>117.53546269805236</v>
      </c>
      <c r="H3563" s="26">
        <v>5.5701911424692045E-2</v>
      </c>
      <c r="J3563" s="46" t="e">
        <f>+IF(A3620=#REF!,"si","no")</f>
        <v>#REF!</v>
      </c>
    </row>
    <row r="3564" spans="1:11" x14ac:dyDescent="0.2">
      <c r="A3564" s="8" t="s">
        <v>23</v>
      </c>
      <c r="B3564" s="8">
        <v>2018</v>
      </c>
      <c r="C3564" s="8" t="s">
        <v>10</v>
      </c>
      <c r="D3564" s="8" t="s">
        <v>37</v>
      </c>
      <c r="E3564" s="8" t="s">
        <v>40</v>
      </c>
      <c r="F3564" s="15">
        <v>334.864777</v>
      </c>
      <c r="G3564" s="15">
        <v>101.8809154557381</v>
      </c>
      <c r="H3564" s="26">
        <v>4.5883047415415129E-2</v>
      </c>
      <c r="J3564" s="46" t="e">
        <f>+IF(A3621=#REF!,"si","no")</f>
        <v>#REF!</v>
      </c>
    </row>
    <row r="3565" spans="1:11" x14ac:dyDescent="0.2">
      <c r="A3565" s="8" t="s">
        <v>23</v>
      </c>
      <c r="B3565" s="8">
        <v>2019</v>
      </c>
      <c r="C3565" s="8" t="s">
        <v>10</v>
      </c>
      <c r="D3565" s="8" t="s">
        <v>37</v>
      </c>
      <c r="E3565" s="8" t="s">
        <v>40</v>
      </c>
      <c r="F3565" s="15">
        <v>788.82856300000003</v>
      </c>
      <c r="G3565" s="15">
        <v>236.4218811880464</v>
      </c>
      <c r="H3565" s="26">
        <v>0.10395651206520144</v>
      </c>
      <c r="J3565" s="46" t="e">
        <f>+IF(A3622=#REF!,"si","no")</f>
        <v>#REF!</v>
      </c>
    </row>
    <row r="3566" spans="1:11" x14ac:dyDescent="0.2">
      <c r="A3566" s="8" t="s">
        <v>23</v>
      </c>
      <c r="B3566" s="8">
        <v>2020</v>
      </c>
      <c r="C3566" s="8" t="s">
        <v>10</v>
      </c>
      <c r="D3566" s="8" t="s">
        <v>37</v>
      </c>
      <c r="E3566" s="8" t="s">
        <v>40</v>
      </c>
      <c r="F3566" s="15">
        <v>384.81361099999998</v>
      </c>
      <c r="G3566" s="15">
        <v>110.07635386738811</v>
      </c>
      <c r="H3566" s="26">
        <v>5.3115461421937481E-2</v>
      </c>
      <c r="J3566" s="46" t="e">
        <f>+IF(A3623=#REF!,"si","no")</f>
        <v>#REF!</v>
      </c>
    </row>
    <row r="3567" spans="1:11" x14ac:dyDescent="0.2">
      <c r="A3567" s="8" t="s">
        <v>23</v>
      </c>
      <c r="B3567" s="8">
        <v>2021</v>
      </c>
      <c r="C3567" s="8" t="s">
        <v>10</v>
      </c>
      <c r="D3567" s="8" t="s">
        <v>37</v>
      </c>
      <c r="E3567" s="8" t="s">
        <v>40</v>
      </c>
      <c r="F3567" s="15">
        <v>1551.786963</v>
      </c>
      <c r="G3567" s="15">
        <v>399.84129314629007</v>
      </c>
      <c r="H3567" s="26">
        <v>0.18652707029090648</v>
      </c>
      <c r="J3567" s="46" t="e">
        <f>+IF(A3624=#REF!,"si","no")</f>
        <v>#REF!</v>
      </c>
    </row>
    <row r="3568" spans="1:11" x14ac:dyDescent="0.2">
      <c r="A3568" s="8" t="s">
        <v>24</v>
      </c>
      <c r="B3568" s="8">
        <v>2009</v>
      </c>
      <c r="C3568" s="8" t="s">
        <v>10</v>
      </c>
      <c r="D3568" s="8" t="s">
        <v>41</v>
      </c>
      <c r="E3568" s="8" t="s">
        <v>40</v>
      </c>
      <c r="F3568" s="15">
        <v>30349.921285199991</v>
      </c>
      <c r="G3568" s="15">
        <v>844.04327711923088</v>
      </c>
      <c r="H3568" s="26">
        <v>1.7515817438031103</v>
      </c>
      <c r="J3568" s="46" t="e">
        <f>+IF(A3625=#REF!,"si","no")</f>
        <v>#REF!</v>
      </c>
    </row>
    <row r="3569" spans="1:10" x14ac:dyDescent="0.2">
      <c r="A3569" s="8" t="s">
        <v>24</v>
      </c>
      <c r="B3569" s="8">
        <v>2010</v>
      </c>
      <c r="C3569" s="8" t="s">
        <v>10</v>
      </c>
      <c r="D3569" s="8" t="s">
        <v>41</v>
      </c>
      <c r="E3569" s="8" t="s">
        <v>40</v>
      </c>
      <c r="F3569" s="15">
        <v>27104.314242539986</v>
      </c>
      <c r="G3569" s="15">
        <v>735.14886730166234</v>
      </c>
      <c r="H3569" s="26">
        <v>1.3669289308429651</v>
      </c>
      <c r="J3569" s="46" t="e">
        <f>+IF(A3626=#REF!,"si","no")</f>
        <v>#REF!</v>
      </c>
    </row>
    <row r="3570" spans="1:10" x14ac:dyDescent="0.2">
      <c r="A3570" s="8" t="s">
        <v>24</v>
      </c>
      <c r="B3570" s="8">
        <v>2011</v>
      </c>
      <c r="C3570" s="8" t="s">
        <v>10</v>
      </c>
      <c r="D3570" s="8" t="s">
        <v>41</v>
      </c>
      <c r="E3570" s="8" t="s">
        <v>40</v>
      </c>
      <c r="F3570" s="15">
        <v>30534.323670459704</v>
      </c>
      <c r="G3570" s="15">
        <v>801.70804956548682</v>
      </c>
      <c r="H3570" s="26">
        <v>1.3867683991173776</v>
      </c>
      <c r="J3570" s="46" t="e">
        <f>+IF(A3627=#REF!,"si","no")</f>
        <v>#REF!</v>
      </c>
    </row>
    <row r="3571" spans="1:10" x14ac:dyDescent="0.2">
      <c r="A3571" s="8" t="s">
        <v>24</v>
      </c>
      <c r="B3571" s="8">
        <v>2012</v>
      </c>
      <c r="C3571" s="8" t="s">
        <v>10</v>
      </c>
      <c r="D3571" s="8" t="s">
        <v>41</v>
      </c>
      <c r="E3571" s="8" t="s">
        <v>40</v>
      </c>
      <c r="F3571" s="15">
        <v>81662.888519868415</v>
      </c>
      <c r="G3571" s="15">
        <v>2078.9675334907579</v>
      </c>
      <c r="H3571" s="26">
        <v>3.4273679690059913</v>
      </c>
      <c r="J3571" s="46" t="e">
        <f>+IF(A3628=#REF!,"si","no")</f>
        <v>#REF!</v>
      </c>
    </row>
    <row r="3572" spans="1:10" x14ac:dyDescent="0.2">
      <c r="A3572" s="8" t="s">
        <v>24</v>
      </c>
      <c r="B3572" s="8">
        <v>2013</v>
      </c>
      <c r="C3572" s="8" t="s">
        <v>10</v>
      </c>
      <c r="D3572" s="8" t="s">
        <v>41</v>
      </c>
      <c r="E3572" s="8" t="s">
        <v>40</v>
      </c>
      <c r="F3572" s="15">
        <v>33701.836753100011</v>
      </c>
      <c r="G3572" s="15">
        <v>807.35266775776449</v>
      </c>
      <c r="H3572" s="26">
        <v>1.2884306803353691</v>
      </c>
      <c r="J3572" s="46" t="e">
        <f>+IF(A3629=#REF!,"si","no")</f>
        <v>#REF!</v>
      </c>
    </row>
    <row r="3573" spans="1:10" x14ac:dyDescent="0.2">
      <c r="A3573" s="8" t="s">
        <v>24</v>
      </c>
      <c r="B3573" s="8">
        <v>2014</v>
      </c>
      <c r="C3573" s="8" t="s">
        <v>10</v>
      </c>
      <c r="D3573" s="8" t="s">
        <v>41</v>
      </c>
      <c r="E3573" s="8" t="s">
        <v>40</v>
      </c>
      <c r="F3573" s="15">
        <v>48527.027393570002</v>
      </c>
      <c r="G3573" s="15">
        <v>1116.3991467227784</v>
      </c>
      <c r="H3573" s="26">
        <v>1.6620439420665019</v>
      </c>
      <c r="J3573" s="46" t="e">
        <f>+IF(A3630=#REF!,"si","no")</f>
        <v>#REF!</v>
      </c>
    </row>
    <row r="3574" spans="1:10" x14ac:dyDescent="0.2">
      <c r="A3574" s="8" t="s">
        <v>24</v>
      </c>
      <c r="B3574" s="8">
        <v>2015</v>
      </c>
      <c r="C3574" s="8" t="s">
        <v>10</v>
      </c>
      <c r="D3574" s="8" t="s">
        <v>41</v>
      </c>
      <c r="E3574" s="8" t="s">
        <v>40</v>
      </c>
      <c r="F3574" s="15">
        <v>48854.702478029983</v>
      </c>
      <c r="G3574" s="15">
        <v>1085.643750715233</v>
      </c>
      <c r="H3574" s="26">
        <v>1.5257440983905013</v>
      </c>
      <c r="J3574" s="46" t="e">
        <f>+IF(A3631=#REF!,"si","no")</f>
        <v>#REF!</v>
      </c>
    </row>
    <row r="3575" spans="1:10" x14ac:dyDescent="0.2">
      <c r="A3575" s="8" t="s">
        <v>24</v>
      </c>
      <c r="B3575" s="8">
        <v>2016</v>
      </c>
      <c r="C3575" s="8" t="s">
        <v>10</v>
      </c>
      <c r="D3575" s="8" t="s">
        <v>41</v>
      </c>
      <c r="E3575" s="8" t="s">
        <v>40</v>
      </c>
      <c r="F3575" s="15">
        <v>50112.29559210001</v>
      </c>
      <c r="G3575" s="15">
        <v>1088.9641227218867</v>
      </c>
      <c r="H3575" s="26">
        <v>1.4388602750277375</v>
      </c>
      <c r="J3575" s="46" t="e">
        <f>+IF(A3632=#REF!,"si","no")</f>
        <v>#REF!</v>
      </c>
    </row>
    <row r="3576" spans="1:10" x14ac:dyDescent="0.2">
      <c r="A3576" s="8" t="s">
        <v>24</v>
      </c>
      <c r="B3576" s="8">
        <v>2017</v>
      </c>
      <c r="C3576" s="8" t="s">
        <v>10</v>
      </c>
      <c r="D3576" s="8" t="s">
        <v>41</v>
      </c>
      <c r="E3576" s="8" t="s">
        <v>40</v>
      </c>
      <c r="F3576" s="15">
        <v>64804.900616309984</v>
      </c>
      <c r="G3576" s="15">
        <v>1365.7149357899518</v>
      </c>
      <c r="H3576" s="26">
        <v>1.7071853682434952</v>
      </c>
      <c r="J3576" s="46" t="e">
        <f>+IF(A3633=#REF!,"si","no")</f>
        <v>#REF!</v>
      </c>
    </row>
    <row r="3577" spans="1:10" x14ac:dyDescent="0.2">
      <c r="A3577" s="8" t="s">
        <v>24</v>
      </c>
      <c r="B3577" s="8">
        <v>2018</v>
      </c>
      <c r="C3577" s="8" t="s">
        <v>10</v>
      </c>
      <c r="D3577" s="8" t="s">
        <v>41</v>
      </c>
      <c r="E3577" s="8" t="s">
        <v>40</v>
      </c>
      <c r="F3577" s="15">
        <v>47050.255199120002</v>
      </c>
      <c r="G3577" s="15">
        <v>949.75339010211519</v>
      </c>
      <c r="H3577" s="26">
        <v>1.1101035081558779</v>
      </c>
      <c r="J3577" s="46" t="e">
        <f>+IF(A3634=#REF!,"si","no")</f>
        <v>#REF!</v>
      </c>
    </row>
    <row r="3578" spans="1:10" x14ac:dyDescent="0.2">
      <c r="A3578" s="8" t="s">
        <v>24</v>
      </c>
      <c r="B3578" s="8">
        <v>2019</v>
      </c>
      <c r="C3578" s="8" t="s">
        <v>10</v>
      </c>
      <c r="D3578" s="8" t="s">
        <v>41</v>
      </c>
      <c r="E3578" s="8" t="s">
        <v>40</v>
      </c>
      <c r="F3578" s="15">
        <v>31380.506034640006</v>
      </c>
      <c r="G3578" s="15">
        <v>610.610648644192</v>
      </c>
      <c r="H3578" s="26">
        <v>0.67962647486163286</v>
      </c>
      <c r="J3578" s="46" t="e">
        <f>+IF(A3635=#REF!,"si","no")</f>
        <v>#REF!</v>
      </c>
    </row>
    <row r="3579" spans="1:10" x14ac:dyDescent="0.2">
      <c r="A3579" s="8" t="s">
        <v>24</v>
      </c>
      <c r="B3579" s="8">
        <v>2020</v>
      </c>
      <c r="C3579" s="8" t="s">
        <v>10</v>
      </c>
      <c r="D3579" s="8" t="s">
        <v>41</v>
      </c>
      <c r="E3579" s="8" t="s">
        <v>40</v>
      </c>
      <c r="F3579" s="15">
        <v>30129.169341000004</v>
      </c>
      <c r="G3579" s="15">
        <v>574.29913091280798</v>
      </c>
      <c r="H3579" s="26">
        <v>0.72839004491446246</v>
      </c>
      <c r="J3579" s="46" t="e">
        <f>+IF(A3636=#REF!,"si","no")</f>
        <v>#REF!</v>
      </c>
    </row>
    <row r="3580" spans="1:10" x14ac:dyDescent="0.2">
      <c r="A3580" s="8" t="s">
        <v>24</v>
      </c>
      <c r="B3580" s="8">
        <v>2022</v>
      </c>
      <c r="C3580" s="8" t="s">
        <v>10</v>
      </c>
      <c r="D3580" s="8" t="s">
        <v>41</v>
      </c>
      <c r="E3580" s="8" t="s">
        <v>40</v>
      </c>
      <c r="F3580" s="15">
        <v>39223.893623180003</v>
      </c>
      <c r="G3580" s="15">
        <v>713.61902653070285</v>
      </c>
      <c r="H3580" s="15">
        <v>0.62807010135510777</v>
      </c>
      <c r="J3580" s="46" t="e">
        <f>+IF(A3637=#REF!,"si","no")</f>
        <v>#REF!</v>
      </c>
    </row>
    <row r="3581" spans="1:10" x14ac:dyDescent="0.2">
      <c r="A3581" s="8" t="s">
        <v>24</v>
      </c>
      <c r="B3581" s="8">
        <v>2023</v>
      </c>
      <c r="C3581" s="8" t="s">
        <v>10</v>
      </c>
      <c r="D3581" s="8" t="s">
        <v>41</v>
      </c>
      <c r="E3581" s="8" t="s">
        <v>40</v>
      </c>
      <c r="F3581" s="15">
        <v>58176.879659890037</v>
      </c>
      <c r="G3581" s="15">
        <v>1038.8795100387015</v>
      </c>
      <c r="H3581" s="15">
        <v>0.85035864989795595</v>
      </c>
      <c r="J3581" s="46" t="e">
        <f>+IF(A3638=#REF!,"si","no")</f>
        <v>#REF!</v>
      </c>
    </row>
    <row r="3582" spans="1:10" x14ac:dyDescent="0.2">
      <c r="A3582" s="8" t="s">
        <v>24</v>
      </c>
      <c r="B3582" s="8">
        <v>2021</v>
      </c>
      <c r="C3582" s="8" t="s">
        <v>10</v>
      </c>
      <c r="D3582" s="8" t="s">
        <v>41</v>
      </c>
      <c r="E3582" s="8" t="s">
        <v>40</v>
      </c>
      <c r="F3582" s="15">
        <v>30974.240686610003</v>
      </c>
      <c r="G3582" s="15">
        <v>542.44049597782919</v>
      </c>
      <c r="H3582" s="26">
        <v>0.57557643111724921</v>
      </c>
      <c r="J3582" s="46" t="e">
        <f>+IF(A3639=#REF!,"si","no")</f>
        <v>#REF!</v>
      </c>
    </row>
    <row r="3583" spans="1:10" x14ac:dyDescent="0.2">
      <c r="A3583" s="8" t="s">
        <v>24</v>
      </c>
      <c r="B3583" s="8">
        <v>2009</v>
      </c>
      <c r="C3583" s="8" t="s">
        <v>10</v>
      </c>
      <c r="D3583" s="8" t="s">
        <v>25</v>
      </c>
      <c r="E3583" s="8" t="s">
        <v>26</v>
      </c>
      <c r="F3583" s="15">
        <v>1792.5410703099999</v>
      </c>
      <c r="G3583" s="15">
        <v>49.851273917242914</v>
      </c>
      <c r="H3583" s="26">
        <v>0.1034527300505186</v>
      </c>
      <c r="J3583" s="46" t="e">
        <f>+IF(A3640=#REF!,"si","no")</f>
        <v>#REF!</v>
      </c>
    </row>
    <row r="3584" spans="1:10" x14ac:dyDescent="0.2">
      <c r="A3584" s="8" t="s">
        <v>24</v>
      </c>
      <c r="B3584" s="8">
        <v>2009</v>
      </c>
      <c r="C3584" s="8" t="s">
        <v>10</v>
      </c>
      <c r="D3584" s="8" t="s">
        <v>25</v>
      </c>
      <c r="E3584" s="8" t="s">
        <v>27</v>
      </c>
      <c r="F3584" s="15"/>
      <c r="G3584" s="15"/>
      <c r="H3584" s="26"/>
      <c r="J3584" s="46" t="e">
        <f>+IF(A3641=#REF!,"si","no")</f>
        <v>#REF!</v>
      </c>
    </row>
    <row r="3585" spans="1:10" x14ac:dyDescent="0.2">
      <c r="A3585" s="8" t="s">
        <v>24</v>
      </c>
      <c r="B3585" s="8">
        <v>2009</v>
      </c>
      <c r="C3585" s="8" t="s">
        <v>10</v>
      </c>
      <c r="D3585" s="8" t="s">
        <v>25</v>
      </c>
      <c r="E3585" s="8" t="s">
        <v>28</v>
      </c>
      <c r="F3585" s="15">
        <v>412.13999999999839</v>
      </c>
      <c r="G3585" s="15">
        <v>11.461775895990638</v>
      </c>
      <c r="H3585" s="26">
        <v>2.3785791505266309E-2</v>
      </c>
      <c r="J3585" s="46" t="e">
        <f>+IF(A3642=#REF!,"si","no")</f>
        <v>#REF!</v>
      </c>
    </row>
    <row r="3586" spans="1:10" x14ac:dyDescent="0.2">
      <c r="A3586" s="8" t="s">
        <v>24</v>
      </c>
      <c r="B3586" s="8">
        <v>2009</v>
      </c>
      <c r="C3586" s="8" t="s">
        <v>10</v>
      </c>
      <c r="D3586" s="8" t="s">
        <v>25</v>
      </c>
      <c r="E3586" s="8" t="s">
        <v>40</v>
      </c>
      <c r="F3586" s="15">
        <v>2204.6810703099982</v>
      </c>
      <c r="G3586" s="15">
        <v>61.313049813233548</v>
      </c>
      <c r="H3586" s="26">
        <v>0.12723852155578488</v>
      </c>
      <c r="J3586" s="46" t="e">
        <f>+IF(A3643=#REF!,"si","no")</f>
        <v>#REF!</v>
      </c>
    </row>
    <row r="3587" spans="1:10" x14ac:dyDescent="0.2">
      <c r="A3587" s="8" t="s">
        <v>24</v>
      </c>
      <c r="B3587" s="8">
        <v>2010</v>
      </c>
      <c r="C3587" s="8" t="s">
        <v>10</v>
      </c>
      <c r="D3587" s="8" t="s">
        <v>25</v>
      </c>
      <c r="E3587" s="8" t="s">
        <v>26</v>
      </c>
      <c r="F3587" s="15">
        <v>610.23880376000022</v>
      </c>
      <c r="G3587" s="15">
        <v>16.551474475734423</v>
      </c>
      <c r="H3587" s="26">
        <v>3.0775656897946934E-2</v>
      </c>
      <c r="J3587" s="46" t="e">
        <f>+IF(A3644=#REF!,"si","no")</f>
        <v>#REF!</v>
      </c>
    </row>
    <row r="3588" spans="1:10" x14ac:dyDescent="0.2">
      <c r="A3588" s="8" t="s">
        <v>24</v>
      </c>
      <c r="B3588" s="8">
        <v>2010</v>
      </c>
      <c r="C3588" s="8" t="s">
        <v>10</v>
      </c>
      <c r="D3588" s="8" t="s">
        <v>25</v>
      </c>
      <c r="E3588" s="8" t="s">
        <v>27</v>
      </c>
      <c r="F3588" s="15"/>
      <c r="G3588" s="15"/>
      <c r="H3588" s="26"/>
      <c r="J3588" s="46" t="e">
        <f>+IF(A3645=#REF!,"si","no")</f>
        <v>#REF!</v>
      </c>
    </row>
    <row r="3589" spans="1:10" x14ac:dyDescent="0.2">
      <c r="A3589" s="8" t="s">
        <v>24</v>
      </c>
      <c r="B3589" s="8">
        <v>2010</v>
      </c>
      <c r="C3589" s="8" t="s">
        <v>10</v>
      </c>
      <c r="D3589" s="8" t="s">
        <v>25</v>
      </c>
      <c r="E3589" s="8" t="s">
        <v>28</v>
      </c>
      <c r="F3589" s="15">
        <v>1899.543366560001</v>
      </c>
      <c r="G3589" s="15">
        <v>51.521213258561602</v>
      </c>
      <c r="H3589" s="26">
        <v>9.5798062253368524E-2</v>
      </c>
      <c r="J3589" s="46" t="e">
        <f>+IF(A3646=#REF!,"si","no")</f>
        <v>#REF!</v>
      </c>
    </row>
    <row r="3590" spans="1:10" x14ac:dyDescent="0.2">
      <c r="A3590" s="8" t="s">
        <v>24</v>
      </c>
      <c r="B3590" s="8">
        <v>2010</v>
      </c>
      <c r="C3590" s="8" t="s">
        <v>10</v>
      </c>
      <c r="D3590" s="8" t="s">
        <v>25</v>
      </c>
      <c r="E3590" s="8" t="s">
        <v>40</v>
      </c>
      <c r="F3590" s="15">
        <v>2509.7821703200011</v>
      </c>
      <c r="G3590" s="15">
        <v>68.072687734296025</v>
      </c>
      <c r="H3590" s="26">
        <v>0.12657371915131546</v>
      </c>
      <c r="J3590" s="46" t="e">
        <f>+IF(A3647=#REF!,"si","no")</f>
        <v>#REF!</v>
      </c>
    </row>
    <row r="3591" spans="1:10" x14ac:dyDescent="0.2">
      <c r="A3591" s="8" t="s">
        <v>24</v>
      </c>
      <c r="B3591" s="8">
        <v>2011</v>
      </c>
      <c r="C3591" s="8" t="s">
        <v>10</v>
      </c>
      <c r="D3591" s="8" t="s">
        <v>25</v>
      </c>
      <c r="E3591" s="8" t="s">
        <v>26</v>
      </c>
      <c r="F3591" s="15">
        <v>447.54479850860002</v>
      </c>
      <c r="G3591" s="15">
        <v>11.75071933401388</v>
      </c>
      <c r="H3591" s="26">
        <v>2.0326010507366071E-2</v>
      </c>
      <c r="J3591" s="46" t="e">
        <f>+IF(A3648=#REF!,"si","no")</f>
        <v>#REF!</v>
      </c>
    </row>
    <row r="3592" spans="1:10" x14ac:dyDescent="0.2">
      <c r="A3592" s="8" t="s">
        <v>24</v>
      </c>
      <c r="B3592" s="8">
        <v>2011</v>
      </c>
      <c r="C3592" s="8" t="s">
        <v>10</v>
      </c>
      <c r="D3592" s="8" t="s">
        <v>25</v>
      </c>
      <c r="E3592" s="8" t="s">
        <v>27</v>
      </c>
      <c r="F3592" s="15"/>
      <c r="G3592" s="15"/>
      <c r="H3592" s="26"/>
      <c r="J3592" s="46" t="e">
        <f>+IF(A3649=#REF!,"si","no")</f>
        <v>#REF!</v>
      </c>
    </row>
    <row r="3593" spans="1:10" x14ac:dyDescent="0.2">
      <c r="A3593" s="8" t="s">
        <v>24</v>
      </c>
      <c r="B3593" s="8">
        <v>2011</v>
      </c>
      <c r="C3593" s="8" t="s">
        <v>10</v>
      </c>
      <c r="D3593" s="8" t="s">
        <v>25</v>
      </c>
      <c r="E3593" s="8" t="s">
        <v>28</v>
      </c>
      <c r="F3593" s="15">
        <v>1231.2632444983001</v>
      </c>
      <c r="G3593" s="15">
        <v>32.328001265126559</v>
      </c>
      <c r="H3593" s="26">
        <v>5.5919920706050105E-2</v>
      </c>
      <c r="J3593" s="46" t="e">
        <f>+IF(A3650=#REF!,"si","no")</f>
        <v>#REF!</v>
      </c>
    </row>
    <row r="3594" spans="1:10" x14ac:dyDescent="0.2">
      <c r="A3594" s="8" t="s">
        <v>24</v>
      </c>
      <c r="B3594" s="8">
        <v>2011</v>
      </c>
      <c r="C3594" s="8" t="s">
        <v>10</v>
      </c>
      <c r="D3594" s="8" t="s">
        <v>25</v>
      </c>
      <c r="E3594" s="8" t="s">
        <v>40</v>
      </c>
      <c r="F3594" s="15">
        <v>1678.8080430069001</v>
      </c>
      <c r="G3594" s="15">
        <v>44.078720599140439</v>
      </c>
      <c r="H3594" s="26">
        <v>7.624593121341619E-2</v>
      </c>
      <c r="J3594" s="46" t="e">
        <f>+IF(A3651=#REF!,"si","no")</f>
        <v>#REF!</v>
      </c>
    </row>
    <row r="3595" spans="1:10" x14ac:dyDescent="0.2">
      <c r="A3595" s="8" t="s">
        <v>24</v>
      </c>
      <c r="B3595" s="8">
        <v>2012</v>
      </c>
      <c r="C3595" s="8" t="s">
        <v>10</v>
      </c>
      <c r="D3595" s="8" t="s">
        <v>25</v>
      </c>
      <c r="E3595" s="8" t="s">
        <v>26</v>
      </c>
      <c r="F3595" s="15">
        <v>7204.2430842626</v>
      </c>
      <c r="G3595" s="15">
        <v>183.40506620597063</v>
      </c>
      <c r="H3595" s="26">
        <v>0.30236001242996868</v>
      </c>
      <c r="J3595" s="46" t="e">
        <f>+IF(A3652=#REF!,"si","no")</f>
        <v>#REF!</v>
      </c>
    </row>
    <row r="3596" spans="1:10" x14ac:dyDescent="0.2">
      <c r="A3596" s="8" t="s">
        <v>24</v>
      </c>
      <c r="B3596" s="8">
        <v>2012</v>
      </c>
      <c r="C3596" s="8" t="s">
        <v>10</v>
      </c>
      <c r="D3596" s="8" t="s">
        <v>25</v>
      </c>
      <c r="E3596" s="8" t="s">
        <v>27</v>
      </c>
      <c r="F3596" s="15"/>
      <c r="G3596" s="15"/>
      <c r="H3596" s="26"/>
      <c r="J3596" s="46" t="e">
        <f>+IF(A3653=#REF!,"si","no")</f>
        <v>#REF!</v>
      </c>
    </row>
    <row r="3597" spans="1:10" x14ac:dyDescent="0.2">
      <c r="A3597" s="8" t="s">
        <v>24</v>
      </c>
      <c r="B3597" s="8">
        <v>2012</v>
      </c>
      <c r="C3597" s="8" t="s">
        <v>10</v>
      </c>
      <c r="D3597" s="8" t="s">
        <v>25</v>
      </c>
      <c r="E3597" s="8" t="s">
        <v>28</v>
      </c>
      <c r="F3597" s="15">
        <v>3171.1664735862</v>
      </c>
      <c r="G3597" s="15">
        <v>80.731312121981617</v>
      </c>
      <c r="H3597" s="26">
        <v>0.13309294580378062</v>
      </c>
      <c r="J3597" s="46" t="e">
        <f>+IF(A3654=#REF!,"si","no")</f>
        <v>#REF!</v>
      </c>
    </row>
    <row r="3598" spans="1:10" x14ac:dyDescent="0.2">
      <c r="A3598" s="8" t="s">
        <v>24</v>
      </c>
      <c r="B3598" s="8">
        <v>2012</v>
      </c>
      <c r="C3598" s="8" t="s">
        <v>10</v>
      </c>
      <c r="D3598" s="8" t="s">
        <v>25</v>
      </c>
      <c r="E3598" s="8" t="s">
        <v>40</v>
      </c>
      <c r="F3598" s="15">
        <v>10375.4095578488</v>
      </c>
      <c r="G3598" s="15">
        <v>264.13637832795223</v>
      </c>
      <c r="H3598" s="26">
        <v>0.4354529582337493</v>
      </c>
      <c r="J3598" s="46" t="e">
        <f>+IF(A3655=#REF!,"si","no")</f>
        <v>#REF!</v>
      </c>
    </row>
    <row r="3599" spans="1:10" x14ac:dyDescent="0.2">
      <c r="A3599" s="8" t="s">
        <v>24</v>
      </c>
      <c r="B3599" s="8">
        <v>2013</v>
      </c>
      <c r="C3599" s="8" t="s">
        <v>10</v>
      </c>
      <c r="D3599" s="8" t="s">
        <v>25</v>
      </c>
      <c r="E3599" s="8" t="s">
        <v>26</v>
      </c>
      <c r="F3599" s="15">
        <v>1883.624130969999</v>
      </c>
      <c r="G3599" s="15">
        <v>45.123622737020284</v>
      </c>
      <c r="H3599" s="26">
        <v>7.2011479325041775E-2</v>
      </c>
      <c r="J3599" s="46" t="e">
        <f>+IF(A3656=#REF!,"si","no")</f>
        <v>#REF!</v>
      </c>
    </row>
    <row r="3600" spans="1:10" x14ac:dyDescent="0.2">
      <c r="A3600" s="8" t="s">
        <v>24</v>
      </c>
      <c r="B3600" s="8">
        <v>2013</v>
      </c>
      <c r="C3600" s="8" t="s">
        <v>10</v>
      </c>
      <c r="D3600" s="8" t="s">
        <v>25</v>
      </c>
      <c r="E3600" s="8" t="s">
        <v>27</v>
      </c>
      <c r="F3600" s="15"/>
      <c r="G3600" s="15"/>
      <c r="H3600" s="26"/>
      <c r="J3600" s="46" t="e">
        <f>+IF(A3657=#REF!,"si","no")</f>
        <v>#REF!</v>
      </c>
    </row>
    <row r="3601" spans="1:10" x14ac:dyDescent="0.2">
      <c r="A3601" s="8" t="s">
        <v>24</v>
      </c>
      <c r="B3601" s="8">
        <v>2013</v>
      </c>
      <c r="C3601" s="8" t="s">
        <v>10</v>
      </c>
      <c r="D3601" s="8" t="s">
        <v>25</v>
      </c>
      <c r="E3601" s="8" t="s">
        <v>28</v>
      </c>
      <c r="F3601" s="15">
        <v>6250.9080303400015</v>
      </c>
      <c r="G3601" s="15">
        <v>149.7451700088489</v>
      </c>
      <c r="H3601" s="26">
        <v>0.23897396884470903</v>
      </c>
      <c r="J3601" s="46" t="e">
        <f>+IF(A3658=#REF!,"si","no")</f>
        <v>#REF!</v>
      </c>
    </row>
    <row r="3602" spans="1:10" x14ac:dyDescent="0.2">
      <c r="A3602" s="8" t="s">
        <v>24</v>
      </c>
      <c r="B3602" s="8">
        <v>2013</v>
      </c>
      <c r="C3602" s="8" t="s">
        <v>10</v>
      </c>
      <c r="D3602" s="8" t="s">
        <v>25</v>
      </c>
      <c r="E3602" s="8" t="s">
        <v>40</v>
      </c>
      <c r="F3602" s="15">
        <v>8134.5321613100004</v>
      </c>
      <c r="G3602" s="15">
        <v>194.8687927458692</v>
      </c>
      <c r="H3602" s="26">
        <v>0.31098544816975082</v>
      </c>
      <c r="J3602" s="46" t="e">
        <f>+IF(A3659=#REF!,"si","no")</f>
        <v>#REF!</v>
      </c>
    </row>
    <row r="3603" spans="1:10" x14ac:dyDescent="0.2">
      <c r="A3603" s="8" t="s">
        <v>24</v>
      </c>
      <c r="B3603" s="8">
        <v>2014</v>
      </c>
      <c r="C3603" s="8" t="s">
        <v>10</v>
      </c>
      <c r="D3603" s="8" t="s">
        <v>25</v>
      </c>
      <c r="E3603" s="8" t="s">
        <v>26</v>
      </c>
      <c r="F3603" s="15">
        <v>2528.8363766300022</v>
      </c>
      <c r="G3603" s="15">
        <v>58.177698587928333</v>
      </c>
      <c r="H3603" s="26">
        <v>8.6612294344083698E-2</v>
      </c>
      <c r="J3603" s="46" t="e">
        <f>+IF(A3660=#REF!,"si","no")</f>
        <v>#REF!</v>
      </c>
    </row>
    <row r="3604" spans="1:10" x14ac:dyDescent="0.2">
      <c r="A3604" s="8" t="s">
        <v>24</v>
      </c>
      <c r="B3604" s="8">
        <v>2014</v>
      </c>
      <c r="C3604" s="8" t="s">
        <v>10</v>
      </c>
      <c r="D3604" s="8" t="s">
        <v>25</v>
      </c>
      <c r="E3604" s="8" t="s">
        <v>27</v>
      </c>
      <c r="F3604" s="15"/>
      <c r="G3604" s="15"/>
      <c r="H3604" s="26"/>
      <c r="J3604" s="46" t="e">
        <f>+IF(A3661=#REF!,"si","no")</f>
        <v>#REF!</v>
      </c>
    </row>
    <row r="3605" spans="1:10" x14ac:dyDescent="0.2">
      <c r="A3605" s="8" t="s">
        <v>24</v>
      </c>
      <c r="B3605" s="8">
        <v>2014</v>
      </c>
      <c r="C3605" s="8" t="s">
        <v>10</v>
      </c>
      <c r="D3605" s="8" t="s">
        <v>25</v>
      </c>
      <c r="E3605" s="8" t="s">
        <v>28</v>
      </c>
      <c r="F3605" s="15">
        <v>3997.4124465700011</v>
      </c>
      <c r="G3605" s="15">
        <v>91.963346698649985</v>
      </c>
      <c r="H3605" s="26">
        <v>0.1369108205800226</v>
      </c>
      <c r="J3605" s="46" t="e">
        <f>+IF(A3662=#REF!,"si","no")</f>
        <v>#REF!</v>
      </c>
    </row>
    <row r="3606" spans="1:10" x14ac:dyDescent="0.2">
      <c r="A3606" s="8" t="s">
        <v>24</v>
      </c>
      <c r="B3606" s="8">
        <v>2014</v>
      </c>
      <c r="C3606" s="8" t="s">
        <v>10</v>
      </c>
      <c r="D3606" s="8" t="s">
        <v>25</v>
      </c>
      <c r="E3606" s="8" t="s">
        <v>40</v>
      </c>
      <c r="F3606" s="15">
        <v>6526.2488232000032</v>
      </c>
      <c r="G3606" s="15">
        <v>150.14104528657833</v>
      </c>
      <c r="H3606" s="26">
        <v>0.22352311492410634</v>
      </c>
      <c r="J3606" s="46" t="e">
        <f>+IF(A3663=#REF!,"si","no")</f>
        <v>#REF!</v>
      </c>
    </row>
    <row r="3607" spans="1:10" x14ac:dyDescent="0.2">
      <c r="A3607" s="8" t="s">
        <v>24</v>
      </c>
      <c r="B3607" s="8">
        <v>2015</v>
      </c>
      <c r="C3607" s="8" t="s">
        <v>10</v>
      </c>
      <c r="D3607" s="8" t="s">
        <v>25</v>
      </c>
      <c r="E3607" s="8" t="s">
        <v>26</v>
      </c>
      <c r="F3607" s="15">
        <v>2363.3482663900018</v>
      </c>
      <c r="G3607" s="15">
        <v>52.518061640510609</v>
      </c>
      <c r="H3607" s="26">
        <v>7.3807934282427143E-2</v>
      </c>
      <c r="J3607" s="46" t="e">
        <f>+IF(A3664=#REF!,"si","no")</f>
        <v>#REF!</v>
      </c>
    </row>
    <row r="3608" spans="1:10" x14ac:dyDescent="0.2">
      <c r="A3608" s="8" t="s">
        <v>24</v>
      </c>
      <c r="B3608" s="8">
        <v>2015</v>
      </c>
      <c r="C3608" s="8" t="s">
        <v>10</v>
      </c>
      <c r="D3608" s="8" t="s">
        <v>25</v>
      </c>
      <c r="E3608" s="8" t="s">
        <v>27</v>
      </c>
      <c r="F3608" s="15"/>
      <c r="G3608" s="15"/>
      <c r="H3608" s="26"/>
      <c r="J3608" s="46" t="e">
        <f>+IF(A3665=#REF!,"si","no")</f>
        <v>#REF!</v>
      </c>
    </row>
    <row r="3609" spans="1:10" x14ac:dyDescent="0.2">
      <c r="A3609" s="8" t="s">
        <v>24</v>
      </c>
      <c r="B3609" s="8">
        <v>2015</v>
      </c>
      <c r="C3609" s="8" t="s">
        <v>10</v>
      </c>
      <c r="D3609" s="8" t="s">
        <v>25</v>
      </c>
      <c r="E3609" s="8" t="s">
        <v>28</v>
      </c>
      <c r="F3609" s="15">
        <v>1094.5569943100018</v>
      </c>
      <c r="G3609" s="15">
        <v>24.323123474320237</v>
      </c>
      <c r="H3609" s="26">
        <v>3.4183277959200301E-2</v>
      </c>
      <c r="J3609" s="46" t="e">
        <f>+IF(A3666=#REF!,"si","no")</f>
        <v>#REF!</v>
      </c>
    </row>
    <row r="3610" spans="1:10" x14ac:dyDescent="0.2">
      <c r="A3610" s="8" t="s">
        <v>24</v>
      </c>
      <c r="B3610" s="8">
        <v>2015</v>
      </c>
      <c r="C3610" s="8" t="s">
        <v>10</v>
      </c>
      <c r="D3610" s="8" t="s">
        <v>25</v>
      </c>
      <c r="E3610" s="8" t="s">
        <v>40</v>
      </c>
      <c r="F3610" s="15">
        <v>3457.9052607000035</v>
      </c>
      <c r="G3610" s="15">
        <v>76.84118511483085</v>
      </c>
      <c r="H3610" s="26">
        <v>0.10799121224162746</v>
      </c>
      <c r="J3610" s="46" t="e">
        <f>+IF(A3667=#REF!,"si","no")</f>
        <v>#REF!</v>
      </c>
    </row>
    <row r="3611" spans="1:10" x14ac:dyDescent="0.2">
      <c r="A3611" s="8" t="s">
        <v>24</v>
      </c>
      <c r="B3611" s="8">
        <v>2016</v>
      </c>
      <c r="C3611" s="8" t="s">
        <v>10</v>
      </c>
      <c r="D3611" s="8" t="s">
        <v>25</v>
      </c>
      <c r="E3611" s="8" t="s">
        <v>26</v>
      </c>
      <c r="F3611" s="15">
        <v>5744.6531242600004</v>
      </c>
      <c r="G3611" s="15">
        <v>124.83405670977731</v>
      </c>
      <c r="H3611" s="26">
        <v>0.16494461242790792</v>
      </c>
      <c r="J3611" s="46" t="e">
        <f>+IF(A3668=#REF!,"si","no")</f>
        <v>#REF!</v>
      </c>
    </row>
    <row r="3612" spans="1:10" x14ac:dyDescent="0.2">
      <c r="A3612" s="8" t="s">
        <v>24</v>
      </c>
      <c r="B3612" s="8">
        <v>2016</v>
      </c>
      <c r="C3612" s="8" t="s">
        <v>10</v>
      </c>
      <c r="D3612" s="8" t="s">
        <v>25</v>
      </c>
      <c r="E3612" s="8" t="s">
        <v>27</v>
      </c>
      <c r="F3612" s="15"/>
      <c r="G3612" s="15"/>
      <c r="H3612" s="26"/>
      <c r="J3612" s="46" t="e">
        <f>+IF(A3669=#REF!,"si","no")</f>
        <v>#REF!</v>
      </c>
    </row>
    <row r="3613" spans="1:10" x14ac:dyDescent="0.2">
      <c r="A3613" s="8" t="s">
        <v>24</v>
      </c>
      <c r="B3613" s="8">
        <v>2016</v>
      </c>
      <c r="C3613" s="8" t="s">
        <v>10</v>
      </c>
      <c r="D3613" s="8" t="s">
        <v>25</v>
      </c>
      <c r="E3613" s="8" t="s">
        <v>28</v>
      </c>
      <c r="F3613" s="15">
        <v>1786.4335773200009</v>
      </c>
      <c r="G3613" s="15">
        <v>38.820055045210793</v>
      </c>
      <c r="H3613" s="26">
        <v>5.129336578998505E-2</v>
      </c>
      <c r="J3613" s="46" t="e">
        <f>+IF(A3670=#REF!,"si","no")</f>
        <v>#REF!</v>
      </c>
    </row>
    <row r="3614" spans="1:10" x14ac:dyDescent="0.2">
      <c r="A3614" s="8" t="s">
        <v>24</v>
      </c>
      <c r="B3614" s="8">
        <v>2016</v>
      </c>
      <c r="C3614" s="8" t="s">
        <v>10</v>
      </c>
      <c r="D3614" s="8" t="s">
        <v>25</v>
      </c>
      <c r="E3614" s="8" t="s">
        <v>40</v>
      </c>
      <c r="F3614" s="15">
        <v>7531.0867015800013</v>
      </c>
      <c r="G3614" s="15">
        <v>163.65411175498809</v>
      </c>
      <c r="H3614" s="26">
        <v>0.21623797821789295</v>
      </c>
      <c r="J3614" s="46" t="e">
        <f>+IF(A3671=#REF!,"si","no")</f>
        <v>#REF!</v>
      </c>
    </row>
    <row r="3615" spans="1:10" x14ac:dyDescent="0.2">
      <c r="A3615" s="8" t="s">
        <v>24</v>
      </c>
      <c r="B3615" s="8">
        <v>2017</v>
      </c>
      <c r="C3615" s="8" t="s">
        <v>10</v>
      </c>
      <c r="D3615" s="8" t="s">
        <v>25</v>
      </c>
      <c r="E3615" s="8" t="s">
        <v>26</v>
      </c>
      <c r="F3615" s="15">
        <v>6789.6355614700005</v>
      </c>
      <c r="G3615" s="15">
        <v>143.08650436440044</v>
      </c>
      <c r="H3615" s="26">
        <v>0.17886249922478933</v>
      </c>
      <c r="J3615" s="46" t="e">
        <f>+IF(A3672=#REF!,"si","no")</f>
        <v>#REF!</v>
      </c>
    </row>
    <row r="3616" spans="1:10" x14ac:dyDescent="0.2">
      <c r="A3616" s="8" t="s">
        <v>24</v>
      </c>
      <c r="B3616" s="8">
        <v>2017</v>
      </c>
      <c r="C3616" s="8" t="s">
        <v>10</v>
      </c>
      <c r="D3616" s="8" t="s">
        <v>25</v>
      </c>
      <c r="E3616" s="8" t="s">
        <v>27</v>
      </c>
      <c r="F3616" s="15"/>
      <c r="G3616" s="15"/>
      <c r="H3616" s="26"/>
      <c r="J3616" s="46" t="e">
        <f>+IF(A3673=#REF!,"si","no")</f>
        <v>#REF!</v>
      </c>
    </row>
    <row r="3617" spans="1:13" x14ac:dyDescent="0.2">
      <c r="A3617" s="8" t="s">
        <v>24</v>
      </c>
      <c r="B3617" s="8">
        <v>2017</v>
      </c>
      <c r="C3617" s="8" t="s">
        <v>10</v>
      </c>
      <c r="D3617" s="8" t="s">
        <v>25</v>
      </c>
      <c r="E3617" s="8" t="s">
        <v>28</v>
      </c>
      <c r="F3617" s="15">
        <v>705.85404921999793</v>
      </c>
      <c r="G3617" s="15">
        <v>14.875347517544842</v>
      </c>
      <c r="H3617" s="26">
        <v>1.8594638576461701E-2</v>
      </c>
      <c r="J3617" s="46" t="e">
        <f>+IF(A3674=#REF!,"si","no")</f>
        <v>#REF!</v>
      </c>
    </row>
    <row r="3618" spans="1:13" x14ac:dyDescent="0.2">
      <c r="A3618" s="8" t="s">
        <v>24</v>
      </c>
      <c r="B3618" s="8">
        <v>2017</v>
      </c>
      <c r="C3618" s="8" t="s">
        <v>10</v>
      </c>
      <c r="D3618" s="8" t="s">
        <v>25</v>
      </c>
      <c r="E3618" s="8" t="s">
        <v>40</v>
      </c>
      <c r="F3618" s="15">
        <v>7495.4896106899987</v>
      </c>
      <c r="G3618" s="15">
        <v>157.96185188194528</v>
      </c>
      <c r="H3618" s="26">
        <v>0.19745713780125101</v>
      </c>
      <c r="J3618" s="46" t="e">
        <f>+IF(A3675=#REF!,"si","no")</f>
        <v>#REF!</v>
      </c>
    </row>
    <row r="3619" spans="1:13" x14ac:dyDescent="0.2">
      <c r="A3619" s="8" t="s">
        <v>24</v>
      </c>
      <c r="B3619" s="8">
        <v>2018</v>
      </c>
      <c r="C3619" s="8" t="s">
        <v>10</v>
      </c>
      <c r="D3619" s="8" t="s">
        <v>25</v>
      </c>
      <c r="E3619" s="8" t="s">
        <v>26</v>
      </c>
      <c r="F3619" s="15">
        <v>5276.7401967400001</v>
      </c>
      <c r="G3619" s="15">
        <v>106.51593427777308</v>
      </c>
      <c r="H3619" s="26">
        <v>0.12449938431232506</v>
      </c>
      <c r="J3619" s="46" t="e">
        <f>+IF(A3676=#REF!,"si","no")</f>
        <v>#REF!</v>
      </c>
      <c r="K3619" s="46" t="e">
        <f>+IF(F3676=#REF!,"si",F3676-#REF!)</f>
        <v>#REF!</v>
      </c>
      <c r="L3619" s="46" t="e">
        <f>+IF(G3676=#REF!,"si","no")</f>
        <v>#REF!</v>
      </c>
      <c r="M3619" s="46" t="e">
        <f>+IF(H3676=#REF!,"si","no")</f>
        <v>#REF!</v>
      </c>
    </row>
    <row r="3620" spans="1:13" x14ac:dyDescent="0.2">
      <c r="A3620" s="8" t="s">
        <v>24</v>
      </c>
      <c r="B3620" s="8">
        <v>2018</v>
      </c>
      <c r="C3620" s="8" t="s">
        <v>10</v>
      </c>
      <c r="D3620" s="8" t="s">
        <v>25</v>
      </c>
      <c r="E3620" s="8" t="s">
        <v>27</v>
      </c>
      <c r="F3620" s="15"/>
      <c r="G3620" s="15"/>
      <c r="H3620" s="26"/>
      <c r="J3620" s="46" t="e">
        <f>+IF(A3677=#REF!,"si","no")</f>
        <v>#REF!</v>
      </c>
      <c r="K3620" s="46" t="e">
        <f>+IF(F3677=#REF!,"si",F3677-#REF!)</f>
        <v>#REF!</v>
      </c>
      <c r="L3620" s="46" t="e">
        <f>+IF(G3677=#REF!,"si","no")</f>
        <v>#REF!</v>
      </c>
      <c r="M3620" s="46" t="e">
        <f>+IF(H3677=#REF!,"si","no")</f>
        <v>#REF!</v>
      </c>
    </row>
    <row r="3621" spans="1:13" x14ac:dyDescent="0.2">
      <c r="A3621" s="8" t="s">
        <v>24</v>
      </c>
      <c r="B3621" s="8">
        <v>2018</v>
      </c>
      <c r="C3621" s="8" t="s">
        <v>10</v>
      </c>
      <c r="D3621" s="8" t="s">
        <v>25</v>
      </c>
      <c r="E3621" s="8" t="s">
        <v>28</v>
      </c>
      <c r="F3621" s="15">
        <v>1678.4914120099982</v>
      </c>
      <c r="G3621" s="15">
        <v>33.881918430988613</v>
      </c>
      <c r="H3621" s="26">
        <v>3.9602318775874813E-2</v>
      </c>
      <c r="J3621" s="46" t="e">
        <f>+IF(A3678=#REF!,"si","no")</f>
        <v>#REF!</v>
      </c>
      <c r="K3621" s="46" t="e">
        <f>+IF(F3678=#REF!,"si",F3678-#REF!)</f>
        <v>#REF!</v>
      </c>
      <c r="L3621" s="46" t="e">
        <f>+IF(G3678=#REF!,"si","no")</f>
        <v>#REF!</v>
      </c>
      <c r="M3621" s="46" t="e">
        <f>+IF(H3678=#REF!,"si","no")</f>
        <v>#REF!</v>
      </c>
    </row>
    <row r="3622" spans="1:13" x14ac:dyDescent="0.2">
      <c r="A3622" s="8" t="s">
        <v>24</v>
      </c>
      <c r="B3622" s="8">
        <v>2018</v>
      </c>
      <c r="C3622" s="8" t="s">
        <v>10</v>
      </c>
      <c r="D3622" s="8" t="s">
        <v>25</v>
      </c>
      <c r="E3622" s="8" t="s">
        <v>40</v>
      </c>
      <c r="F3622" s="15">
        <v>6955.2316087499985</v>
      </c>
      <c r="G3622" s="15">
        <v>140.39785270876169</v>
      </c>
      <c r="H3622" s="26">
        <v>0.16410170308819988</v>
      </c>
      <c r="J3622" s="46" t="e">
        <f>+IF(A3679=#REF!,"si","no")</f>
        <v>#REF!</v>
      </c>
      <c r="K3622" s="46" t="e">
        <f>+IF(F3679=#REF!,"si",F3679-#REF!)</f>
        <v>#REF!</v>
      </c>
      <c r="L3622" s="46" t="e">
        <f>+IF(G3679=#REF!,"si","no")</f>
        <v>#REF!</v>
      </c>
      <c r="M3622" s="46" t="e">
        <f>+IF(H3679=#REF!,"si","no")</f>
        <v>#REF!</v>
      </c>
    </row>
    <row r="3623" spans="1:13" x14ac:dyDescent="0.2">
      <c r="A3623" s="8" t="s">
        <v>24</v>
      </c>
      <c r="B3623" s="8">
        <v>2019</v>
      </c>
      <c r="C3623" s="8" t="s">
        <v>10</v>
      </c>
      <c r="D3623" s="8" t="s">
        <v>25</v>
      </c>
      <c r="E3623" s="8" t="s">
        <v>26</v>
      </c>
      <c r="F3623" s="15">
        <v>3567.3094827499999</v>
      </c>
      <c r="G3623" s="15">
        <v>69.413703997381788</v>
      </c>
      <c r="H3623" s="26">
        <v>7.7259364964529009E-2</v>
      </c>
      <c r="J3623" s="46" t="e">
        <f>+IF(A3680=#REF!,"si","no")</f>
        <v>#REF!</v>
      </c>
      <c r="K3623" s="46" t="e">
        <f>+IF(F3680=#REF!,"si",F3680-#REF!)</f>
        <v>#REF!</v>
      </c>
    </row>
    <row r="3624" spans="1:13" x14ac:dyDescent="0.2">
      <c r="A3624" s="8" t="s">
        <v>24</v>
      </c>
      <c r="B3624" s="8">
        <v>2019</v>
      </c>
      <c r="C3624" s="8" t="s">
        <v>10</v>
      </c>
      <c r="D3624" s="8" t="s">
        <v>25</v>
      </c>
      <c r="E3624" s="8" t="s">
        <v>27</v>
      </c>
      <c r="F3624" s="15"/>
      <c r="G3624" s="15"/>
      <c r="H3624" s="26"/>
      <c r="J3624" s="46" t="e">
        <f>+IF(A3681=#REF!,"si","no")</f>
        <v>#REF!</v>
      </c>
      <c r="K3624" s="46" t="e">
        <f>+IF(F3681=#REF!,"si",F3681-#REF!)</f>
        <v>#REF!</v>
      </c>
    </row>
    <row r="3625" spans="1:13" x14ac:dyDescent="0.2">
      <c r="A3625" s="8" t="s">
        <v>24</v>
      </c>
      <c r="B3625" s="8">
        <v>2019</v>
      </c>
      <c r="C3625" s="8" t="s">
        <v>10</v>
      </c>
      <c r="D3625" s="8" t="s">
        <v>25</v>
      </c>
      <c r="E3625" s="8" t="s">
        <v>28</v>
      </c>
      <c r="F3625" s="15">
        <v>6164.8450771300068</v>
      </c>
      <c r="G3625" s="15">
        <v>119.95727688973486</v>
      </c>
      <c r="H3625" s="26">
        <v>0.13351575411859104</v>
      </c>
      <c r="J3625" s="46" t="e">
        <f>+IF(A3682=#REF!,"si","no")</f>
        <v>#REF!</v>
      </c>
      <c r="K3625" s="46" t="e">
        <f>+IF(F3682=#REF!,"si",F3682-#REF!)</f>
        <v>#REF!</v>
      </c>
    </row>
    <row r="3626" spans="1:13" x14ac:dyDescent="0.2">
      <c r="A3626" s="8" t="s">
        <v>24</v>
      </c>
      <c r="B3626" s="8">
        <v>2019</v>
      </c>
      <c r="C3626" s="8" t="s">
        <v>10</v>
      </c>
      <c r="D3626" s="8" t="s">
        <v>25</v>
      </c>
      <c r="E3626" s="8" t="s">
        <v>40</v>
      </c>
      <c r="F3626" s="15">
        <v>9732.1545598800076</v>
      </c>
      <c r="G3626" s="15">
        <v>189.37098088711667</v>
      </c>
      <c r="H3626" s="26">
        <v>0.21077511908312008</v>
      </c>
      <c r="J3626" s="46" t="e">
        <f>+IF(A3683=#REF!,"si","no")</f>
        <v>#REF!</v>
      </c>
      <c r="K3626" s="46" t="e">
        <f>+IF(F3683=#REF!,"si",F3683-#REF!)</f>
        <v>#REF!</v>
      </c>
    </row>
    <row r="3627" spans="1:13" x14ac:dyDescent="0.2">
      <c r="A3627" s="8" t="s">
        <v>24</v>
      </c>
      <c r="B3627" s="8">
        <v>2020</v>
      </c>
      <c r="C3627" s="8" t="s">
        <v>10</v>
      </c>
      <c r="D3627" s="8" t="s">
        <v>25</v>
      </c>
      <c r="E3627" s="8" t="s">
        <v>26</v>
      </c>
      <c r="F3627" s="15">
        <v>2978.5887830000001</v>
      </c>
      <c r="G3627" s="15">
        <v>56.775576188744765</v>
      </c>
      <c r="H3627" s="26">
        <v>7.2009101640871029E-2</v>
      </c>
      <c r="J3627" s="46" t="e">
        <f>+IF(A3684=#REF!,"si","no")</f>
        <v>#REF!</v>
      </c>
      <c r="K3627" s="46" t="e">
        <f>+IF(F3684=#REF!,"si",F3684-#REF!)</f>
        <v>#REF!</v>
      </c>
    </row>
    <row r="3628" spans="1:13" x14ac:dyDescent="0.2">
      <c r="A3628" s="8" t="s">
        <v>24</v>
      </c>
      <c r="B3628" s="8">
        <v>2020</v>
      </c>
      <c r="C3628" s="8" t="s">
        <v>10</v>
      </c>
      <c r="D3628" s="8" t="s">
        <v>25</v>
      </c>
      <c r="E3628" s="8" t="s">
        <v>27</v>
      </c>
      <c r="F3628" s="15">
        <v>0</v>
      </c>
      <c r="G3628" s="15">
        <v>0</v>
      </c>
      <c r="H3628" s="26">
        <v>0</v>
      </c>
      <c r="J3628" s="46" t="e">
        <f>+IF(A3685=#REF!,"si","no")</f>
        <v>#REF!</v>
      </c>
      <c r="K3628" s="46" t="e">
        <f>+IF(F3685=#REF!,"si",F3685-#REF!)</f>
        <v>#REF!</v>
      </c>
    </row>
    <row r="3629" spans="1:13" x14ac:dyDescent="0.2">
      <c r="A3629" s="8" t="s">
        <v>24</v>
      </c>
      <c r="B3629" s="8">
        <v>2020</v>
      </c>
      <c r="C3629" s="8" t="s">
        <v>10</v>
      </c>
      <c r="D3629" s="8" t="s">
        <v>25</v>
      </c>
      <c r="E3629" s="8" t="s">
        <v>28</v>
      </c>
      <c r="F3629" s="15">
        <v>4740.5182720000021</v>
      </c>
      <c r="G3629" s="15">
        <v>90.360125527294969</v>
      </c>
      <c r="H3629" s="26">
        <v>0.11460476317749378</v>
      </c>
      <c r="J3629" s="46" t="e">
        <f>+IF(A3686=#REF!,"si","no")</f>
        <v>#REF!</v>
      </c>
      <c r="K3629" s="46" t="e">
        <f>+IF(F3686=#REF!,"si",F3686-#REF!)</f>
        <v>#REF!</v>
      </c>
    </row>
    <row r="3630" spans="1:13" x14ac:dyDescent="0.2">
      <c r="A3630" s="8" t="s">
        <v>24</v>
      </c>
      <c r="B3630" s="8">
        <v>2020</v>
      </c>
      <c r="C3630" s="8" t="s">
        <v>10</v>
      </c>
      <c r="D3630" s="8" t="s">
        <v>25</v>
      </c>
      <c r="E3630" s="8" t="s">
        <v>40</v>
      </c>
      <c r="F3630" s="15">
        <v>7719.1070550000022</v>
      </c>
      <c r="G3630" s="15">
        <v>147.13570171603973</v>
      </c>
      <c r="H3630" s="26">
        <v>0.18661386481836481</v>
      </c>
      <c r="J3630" s="46" t="e">
        <f>+IF(A3687=#REF!,"si","no")</f>
        <v>#REF!</v>
      </c>
      <c r="K3630" s="46" t="e">
        <f>+IF(F3687=#REF!,"si",F3687-#REF!)</f>
        <v>#REF!</v>
      </c>
    </row>
    <row r="3631" spans="1:13" x14ac:dyDescent="0.2">
      <c r="A3631" s="8" t="s">
        <v>24</v>
      </c>
      <c r="B3631" s="8">
        <v>2021</v>
      </c>
      <c r="C3631" s="8" t="s">
        <v>10</v>
      </c>
      <c r="D3631" s="8" t="s">
        <v>25</v>
      </c>
      <c r="E3631" s="8" t="s">
        <v>26</v>
      </c>
      <c r="F3631" s="15">
        <v>3224.0710570600004</v>
      </c>
      <c r="G3631" s="15">
        <v>56.461971770478826</v>
      </c>
      <c r="H3631" s="26">
        <v>5.9911050975116266E-2</v>
      </c>
      <c r="J3631" s="46" t="e">
        <f>+IF(A3688=#REF!,"si","no")</f>
        <v>#REF!</v>
      </c>
    </row>
    <row r="3632" spans="1:13" x14ac:dyDescent="0.2">
      <c r="A3632" s="8" t="s">
        <v>24</v>
      </c>
      <c r="B3632" s="8">
        <v>2021</v>
      </c>
      <c r="C3632" s="8" t="s">
        <v>10</v>
      </c>
      <c r="D3632" s="8" t="s">
        <v>25</v>
      </c>
      <c r="E3632" s="8" t="s">
        <v>27</v>
      </c>
      <c r="F3632" s="15">
        <v>0</v>
      </c>
      <c r="G3632" s="15">
        <v>0</v>
      </c>
      <c r="H3632" s="26">
        <v>0</v>
      </c>
      <c r="J3632" s="46" t="e">
        <f>+IF(A3689=#REF!,"si","no")</f>
        <v>#REF!</v>
      </c>
    </row>
    <row r="3633" spans="1:13" x14ac:dyDescent="0.2">
      <c r="A3633" s="8" t="s">
        <v>24</v>
      </c>
      <c r="B3633" s="8">
        <v>2021</v>
      </c>
      <c r="C3633" s="8" t="s">
        <v>10</v>
      </c>
      <c r="D3633" s="8" t="s">
        <v>25</v>
      </c>
      <c r="E3633" s="8" t="s">
        <v>28</v>
      </c>
      <c r="F3633" s="15">
        <v>4217.9527929600008</v>
      </c>
      <c r="G3633" s="15">
        <v>73.867457419654457</v>
      </c>
      <c r="H3633" s="26">
        <v>7.8379781436981474E-2</v>
      </c>
      <c r="J3633" s="46" t="e">
        <f>+IF(A3690=#REF!,"si","no")</f>
        <v>#REF!</v>
      </c>
    </row>
    <row r="3634" spans="1:13" x14ac:dyDescent="0.2">
      <c r="A3634" s="8" t="s">
        <v>24</v>
      </c>
      <c r="B3634" s="8">
        <v>2021</v>
      </c>
      <c r="C3634" s="8" t="s">
        <v>10</v>
      </c>
      <c r="D3634" s="8" t="s">
        <v>25</v>
      </c>
      <c r="E3634" s="8" t="s">
        <v>40</v>
      </c>
      <c r="F3634" s="15">
        <v>7442.0238500200012</v>
      </c>
      <c r="G3634" s="15">
        <v>130.32942919013328</v>
      </c>
      <c r="H3634" s="26">
        <v>0.13829083241209775</v>
      </c>
      <c r="J3634" s="46" t="e">
        <f>+IF(A3691=#REF!,"si","no")</f>
        <v>#REF!</v>
      </c>
    </row>
    <row r="3635" spans="1:13" x14ac:dyDescent="0.2">
      <c r="A3635" s="8" t="s">
        <v>24</v>
      </c>
      <c r="B3635" s="8">
        <v>2022</v>
      </c>
      <c r="C3635" s="8" t="s">
        <v>10</v>
      </c>
      <c r="D3635" s="8" t="s">
        <v>25</v>
      </c>
      <c r="E3635" s="8" t="s">
        <v>26</v>
      </c>
      <c r="F3635" s="15"/>
      <c r="G3635" s="15"/>
      <c r="H3635" s="15"/>
      <c r="J3635" s="46" t="e">
        <f>+IF(A3692=#REF!,"si","no")</f>
        <v>#REF!</v>
      </c>
    </row>
    <row r="3636" spans="1:13" x14ac:dyDescent="0.2">
      <c r="A3636" s="8" t="s">
        <v>24</v>
      </c>
      <c r="B3636" s="8">
        <v>2022</v>
      </c>
      <c r="C3636" s="8" t="s">
        <v>10</v>
      </c>
      <c r="D3636" s="8" t="s">
        <v>25</v>
      </c>
      <c r="E3636" s="8" t="s">
        <v>27</v>
      </c>
      <c r="F3636" s="15"/>
      <c r="G3636" s="15"/>
      <c r="H3636" s="15"/>
      <c r="J3636" s="46" t="e">
        <f>+IF(A3693=#REF!,"si","no")</f>
        <v>#REF!</v>
      </c>
    </row>
    <row r="3637" spans="1:13" x14ac:dyDescent="0.2">
      <c r="A3637" s="8" t="s">
        <v>24</v>
      </c>
      <c r="B3637" s="8">
        <v>2022</v>
      </c>
      <c r="C3637" s="8" t="s">
        <v>10</v>
      </c>
      <c r="D3637" s="8" t="s">
        <v>25</v>
      </c>
      <c r="E3637" s="8" t="s">
        <v>28</v>
      </c>
      <c r="F3637" s="15">
        <v>6730.3411878000006</v>
      </c>
      <c r="G3637" s="15">
        <v>122.44831104220053</v>
      </c>
      <c r="H3637" s="15">
        <v>0.10776916010902889</v>
      </c>
      <c r="J3637" s="46" t="e">
        <f>+IF(A3694=#REF!,"si","no")</f>
        <v>#REF!</v>
      </c>
    </row>
    <row r="3638" spans="1:13" x14ac:dyDescent="0.2">
      <c r="A3638" s="8" t="s">
        <v>24</v>
      </c>
      <c r="B3638" s="8">
        <v>2022</v>
      </c>
      <c r="C3638" s="8" t="s">
        <v>10</v>
      </c>
      <c r="D3638" s="8" t="s">
        <v>25</v>
      </c>
      <c r="E3638" s="8" t="s">
        <v>102</v>
      </c>
      <c r="F3638" s="15">
        <v>6730.3411878000006</v>
      </c>
      <c r="G3638" s="15">
        <v>122.44831104220053</v>
      </c>
      <c r="H3638" s="15">
        <v>0.10776916010902889</v>
      </c>
      <c r="J3638" s="46" t="e">
        <f>+IF(A3695=#REF!,"si","no")</f>
        <v>#REF!</v>
      </c>
    </row>
    <row r="3639" spans="1:13" x14ac:dyDescent="0.2">
      <c r="A3639" s="8" t="s">
        <v>24</v>
      </c>
      <c r="B3639" s="8">
        <v>2023</v>
      </c>
      <c r="C3639" s="8" t="s">
        <v>10</v>
      </c>
      <c r="D3639" s="8" t="s">
        <v>25</v>
      </c>
      <c r="E3639" s="8" t="s">
        <v>26</v>
      </c>
      <c r="F3639" s="15"/>
      <c r="G3639" s="15"/>
      <c r="H3639" s="15"/>
      <c r="J3639" s="46" t="e">
        <f>+IF(A3696=#REF!,"si","no")</f>
        <v>#REF!</v>
      </c>
    </row>
    <row r="3640" spans="1:13" x14ac:dyDescent="0.2">
      <c r="A3640" s="8" t="s">
        <v>24</v>
      </c>
      <c r="B3640" s="8">
        <v>2023</v>
      </c>
      <c r="C3640" s="8" t="s">
        <v>10</v>
      </c>
      <c r="D3640" s="8" t="s">
        <v>25</v>
      </c>
      <c r="E3640" s="8" t="s">
        <v>27</v>
      </c>
      <c r="F3640" s="15"/>
      <c r="G3640" s="15"/>
      <c r="H3640" s="15"/>
      <c r="J3640" s="46" t="e">
        <f>+IF(A3697=#REF!,"si","no")</f>
        <v>#REF!</v>
      </c>
    </row>
    <row r="3641" spans="1:13" x14ac:dyDescent="0.2">
      <c r="A3641" s="8" t="s">
        <v>24</v>
      </c>
      <c r="B3641" s="8">
        <v>2023</v>
      </c>
      <c r="C3641" s="8" t="s">
        <v>10</v>
      </c>
      <c r="D3641" s="8" t="s">
        <v>25</v>
      </c>
      <c r="E3641" s="8" t="s">
        <v>28</v>
      </c>
      <c r="F3641" s="15">
        <v>5804.3565078200008</v>
      </c>
      <c r="G3641" s="15">
        <v>103.64988772492356</v>
      </c>
      <c r="H3641" s="15">
        <v>8.4841001998929827E-2</v>
      </c>
      <c r="J3641" s="46" t="e">
        <f>+IF(A3698=#REF!,"si","no")</f>
        <v>#REF!</v>
      </c>
    </row>
    <row r="3642" spans="1:13" x14ac:dyDescent="0.2">
      <c r="A3642" s="8" t="s">
        <v>24</v>
      </c>
      <c r="B3642" s="8">
        <v>2023</v>
      </c>
      <c r="C3642" s="8" t="s">
        <v>10</v>
      </c>
      <c r="D3642" s="8" t="s">
        <v>25</v>
      </c>
      <c r="E3642" s="8" t="s">
        <v>102</v>
      </c>
      <c r="F3642" s="15">
        <v>5804.3565078200008</v>
      </c>
      <c r="G3642" s="15">
        <v>103.64988772492356</v>
      </c>
      <c r="H3642" s="15">
        <v>8.4841001998929827E-2</v>
      </c>
      <c r="J3642" s="46" t="e">
        <f>+IF(A3699=#REF!,"si","no")</f>
        <v>#REF!</v>
      </c>
      <c r="K3642" s="46" t="e">
        <f>+IF(F3699=#REF!,"si",F3699-#REF!)</f>
        <v>#REF!</v>
      </c>
    </row>
    <row r="3643" spans="1:13" x14ac:dyDescent="0.2">
      <c r="A3643" s="8" t="s">
        <v>24</v>
      </c>
      <c r="B3643" s="8">
        <v>2009</v>
      </c>
      <c r="C3643" s="8" t="s">
        <v>10</v>
      </c>
      <c r="D3643" s="8" t="s">
        <v>30</v>
      </c>
      <c r="E3643" s="8" t="s">
        <v>31</v>
      </c>
      <c r="F3643" s="15">
        <v>7184.2383008100032</v>
      </c>
      <c r="G3643" s="15">
        <v>199.79649970223019</v>
      </c>
      <c r="H3643" s="26">
        <v>0.41462317258023018</v>
      </c>
      <c r="J3643" s="46" t="e">
        <f>+IF(A3700=#REF!,"si","no")</f>
        <v>#REF!</v>
      </c>
      <c r="K3643" s="46" t="e">
        <f>+IF(F3700=#REF!,"si",F3700-#REF!)</f>
        <v>#REF!</v>
      </c>
    </row>
    <row r="3644" spans="1:13" x14ac:dyDescent="0.2">
      <c r="A3644" s="8" t="s">
        <v>24</v>
      </c>
      <c r="B3644" s="8">
        <v>2009</v>
      </c>
      <c r="C3644" s="8" t="s">
        <v>10</v>
      </c>
      <c r="D3644" s="8" t="s">
        <v>30</v>
      </c>
      <c r="E3644" s="8" t="s">
        <v>32</v>
      </c>
      <c r="F3644" s="15"/>
      <c r="G3644" s="15"/>
      <c r="H3644" s="26"/>
      <c r="J3644" s="46" t="e">
        <f>+IF(A3701=#REF!,"si","no")</f>
        <v>#REF!</v>
      </c>
      <c r="K3644" s="46" t="e">
        <f>+IF(F3701=#REF!,"si","no")</f>
        <v>#REF!</v>
      </c>
      <c r="L3644" s="46" t="e">
        <f>+IF(G3701=#REF!,"si","no")</f>
        <v>#REF!</v>
      </c>
      <c r="M3644" s="46" t="e">
        <f>+IF(H3701=#REF!,"si","no")</f>
        <v>#REF!</v>
      </c>
    </row>
    <row r="3645" spans="1:13" x14ac:dyDescent="0.2">
      <c r="A3645" s="8" t="s">
        <v>24</v>
      </c>
      <c r="B3645" s="8">
        <v>2009</v>
      </c>
      <c r="C3645" s="8" t="s">
        <v>10</v>
      </c>
      <c r="D3645" s="8" t="s">
        <v>30</v>
      </c>
      <c r="E3645" s="8" t="s">
        <v>40</v>
      </c>
      <c r="F3645" s="15">
        <v>7184.2383008100032</v>
      </c>
      <c r="G3645" s="15">
        <v>199.79649970223019</v>
      </c>
      <c r="H3645" s="26">
        <v>0.41462317258023018</v>
      </c>
      <c r="J3645" s="46" t="e">
        <f>+IF(A3702=#REF!,"si","no")</f>
        <v>#REF!</v>
      </c>
      <c r="K3645" s="46" t="e">
        <f>+IF(F3702=#REF!,"si","no")</f>
        <v>#REF!</v>
      </c>
      <c r="L3645" s="46" t="e">
        <f>+IF(G3702=#REF!,"si","no")</f>
        <v>#REF!</v>
      </c>
      <c r="M3645" s="46" t="e">
        <f>+IF(H3702=#REF!,"si","no")</f>
        <v>#REF!</v>
      </c>
    </row>
    <row r="3646" spans="1:13" x14ac:dyDescent="0.2">
      <c r="A3646" s="8" t="s">
        <v>24</v>
      </c>
      <c r="B3646" s="8">
        <v>2010</v>
      </c>
      <c r="C3646" s="8" t="s">
        <v>10</v>
      </c>
      <c r="D3646" s="8" t="s">
        <v>30</v>
      </c>
      <c r="E3646" s="8" t="s">
        <v>31</v>
      </c>
      <c r="F3646" s="15">
        <v>2618.2363753100008</v>
      </c>
      <c r="G3646" s="15">
        <v>71.01428534267103</v>
      </c>
      <c r="H3646" s="26">
        <v>0.1320432982428878</v>
      </c>
      <c r="J3646" s="46" t="e">
        <f>+IF(A3703=#REF!,"si","no")</f>
        <v>#REF!</v>
      </c>
      <c r="K3646" s="46" t="e">
        <f>+IF(F3703=#REF!,"si","no")</f>
        <v>#REF!</v>
      </c>
      <c r="L3646" s="46" t="e">
        <f>+IF(G3703=#REF!,"si","no")</f>
        <v>#REF!</v>
      </c>
      <c r="M3646" s="46" t="e">
        <f>+IF(H3703=#REF!,"si","no")</f>
        <v>#REF!</v>
      </c>
    </row>
    <row r="3647" spans="1:13" x14ac:dyDescent="0.2">
      <c r="A3647" s="8" t="s">
        <v>24</v>
      </c>
      <c r="B3647" s="8">
        <v>2010</v>
      </c>
      <c r="C3647" s="8" t="s">
        <v>10</v>
      </c>
      <c r="D3647" s="8" t="s">
        <v>30</v>
      </c>
      <c r="E3647" s="8" t="s">
        <v>32</v>
      </c>
      <c r="F3647" s="15"/>
      <c r="G3647" s="15"/>
      <c r="H3647" s="26"/>
      <c r="J3647" s="46" t="e">
        <f>+IF(A3704=#REF!,"si","no")</f>
        <v>#REF!</v>
      </c>
      <c r="K3647" s="46" t="e">
        <f>+IF(F3704=#REF!,"si","no")</f>
        <v>#REF!</v>
      </c>
      <c r="L3647" s="46" t="e">
        <f>+IF(G3704=#REF!,"si","no")</f>
        <v>#REF!</v>
      </c>
      <c r="M3647" s="46" t="e">
        <f>+IF(H3704=#REF!,"si","no")</f>
        <v>#REF!</v>
      </c>
    </row>
    <row r="3648" spans="1:13" x14ac:dyDescent="0.2">
      <c r="A3648" s="8" t="s">
        <v>24</v>
      </c>
      <c r="B3648" s="8">
        <v>2010</v>
      </c>
      <c r="C3648" s="8" t="s">
        <v>10</v>
      </c>
      <c r="D3648" s="8" t="s">
        <v>30</v>
      </c>
      <c r="E3648" s="8" t="s">
        <v>40</v>
      </c>
      <c r="F3648" s="15">
        <v>2618.2363753100008</v>
      </c>
      <c r="G3648" s="15">
        <v>71.01428534267103</v>
      </c>
      <c r="H3648" s="26">
        <v>0.1320432982428878</v>
      </c>
      <c r="J3648" s="46" t="e">
        <f>+IF(A3705=#REF!,"si","no")</f>
        <v>#REF!</v>
      </c>
      <c r="K3648" s="46" t="e">
        <f>+IF(F3705=#REF!,"si","no")</f>
        <v>#REF!</v>
      </c>
      <c r="L3648" s="46" t="e">
        <f>+IF(G3705=#REF!,"si","no")</f>
        <v>#REF!</v>
      </c>
      <c r="M3648" s="46" t="e">
        <f>+IF(H3705=#REF!,"si","no")</f>
        <v>#REF!</v>
      </c>
    </row>
    <row r="3649" spans="1:13" x14ac:dyDescent="0.2">
      <c r="A3649" s="8" t="s">
        <v>24</v>
      </c>
      <c r="B3649" s="8">
        <v>2011</v>
      </c>
      <c r="C3649" s="8" t="s">
        <v>10</v>
      </c>
      <c r="D3649" s="8" t="s">
        <v>30</v>
      </c>
      <c r="E3649" s="8" t="s">
        <v>31</v>
      </c>
      <c r="F3649" s="15">
        <v>178.6056158744</v>
      </c>
      <c r="G3649" s="15">
        <v>4.6894623077122839</v>
      </c>
      <c r="H3649" s="26">
        <v>8.1116787348113548E-3</v>
      </c>
      <c r="J3649" s="46" t="e">
        <f>+IF(A3706=#REF!,"si","no")</f>
        <v>#REF!</v>
      </c>
      <c r="K3649" s="46" t="e">
        <f>+IF(F3706=#REF!,"si","no")</f>
        <v>#REF!</v>
      </c>
      <c r="L3649" s="46" t="e">
        <f>+IF(G3706=#REF!,"si","no")</f>
        <v>#REF!</v>
      </c>
      <c r="M3649" s="46" t="e">
        <f>+IF(H3706=#REF!,"si","no")</f>
        <v>#REF!</v>
      </c>
    </row>
    <row r="3650" spans="1:13" x14ac:dyDescent="0.2">
      <c r="A3650" s="8" t="s">
        <v>24</v>
      </c>
      <c r="B3650" s="8">
        <v>2011</v>
      </c>
      <c r="C3650" s="8" t="s">
        <v>10</v>
      </c>
      <c r="D3650" s="8" t="s">
        <v>30</v>
      </c>
      <c r="E3650" s="8" t="s">
        <v>32</v>
      </c>
      <c r="F3650" s="15"/>
      <c r="G3650" s="15"/>
      <c r="H3650" s="26"/>
      <c r="J3650" s="46" t="e">
        <f>+IF(A3707=#REF!,"si","no")</f>
        <v>#REF!</v>
      </c>
      <c r="K3650" s="46" t="e">
        <f>+IF(F3707=#REF!,"si","no")</f>
        <v>#REF!</v>
      </c>
      <c r="L3650" s="46" t="e">
        <f>+IF(G3707=#REF!,"si","no")</f>
        <v>#REF!</v>
      </c>
      <c r="M3650" s="46" t="e">
        <f>+IF(H3707=#REF!,"si","no")</f>
        <v>#REF!</v>
      </c>
    </row>
    <row r="3651" spans="1:13" x14ac:dyDescent="0.2">
      <c r="A3651" s="8" t="s">
        <v>24</v>
      </c>
      <c r="B3651" s="8">
        <v>2011</v>
      </c>
      <c r="C3651" s="8" t="s">
        <v>10</v>
      </c>
      <c r="D3651" s="8" t="s">
        <v>30</v>
      </c>
      <c r="E3651" s="8" t="s">
        <v>40</v>
      </c>
      <c r="F3651" s="15">
        <v>178.6056158744</v>
      </c>
      <c r="G3651" s="15">
        <v>4.6894623077122839</v>
      </c>
      <c r="H3651" s="26">
        <v>8.1116787348113548E-3</v>
      </c>
      <c r="J3651" s="46" t="e">
        <f>+IF(A3708=#REF!,"si","no")</f>
        <v>#REF!</v>
      </c>
      <c r="K3651" s="46" t="e">
        <f>+IF(F3708=#REF!,"si","no")</f>
        <v>#REF!</v>
      </c>
      <c r="L3651" s="46" t="e">
        <f>+IF(G3708=#REF!,"si","no")</f>
        <v>#REF!</v>
      </c>
      <c r="M3651" s="46" t="e">
        <f>+IF(H3708=#REF!,"si","no")</f>
        <v>#REF!</v>
      </c>
    </row>
    <row r="3652" spans="1:13" x14ac:dyDescent="0.2">
      <c r="A3652" s="8" t="s">
        <v>24</v>
      </c>
      <c r="B3652" s="8">
        <v>2012</v>
      </c>
      <c r="C3652" s="8" t="s">
        <v>10</v>
      </c>
      <c r="D3652" s="8" t="s">
        <v>30</v>
      </c>
      <c r="E3652" s="8" t="s">
        <v>31</v>
      </c>
      <c r="F3652" s="15">
        <v>7974.9802951710008</v>
      </c>
      <c r="G3652" s="15">
        <v>203.02643482731128</v>
      </c>
      <c r="H3652" s="26">
        <v>0.3347076317349823</v>
      </c>
      <c r="J3652" s="46" t="e">
        <f>+IF(A3709=#REF!,"si","no")</f>
        <v>#REF!</v>
      </c>
      <c r="K3652" s="46" t="e">
        <f>+IF(F3709=#REF!,"si","no")</f>
        <v>#REF!</v>
      </c>
      <c r="L3652" s="46" t="e">
        <f>+IF(G3709=#REF!,"si","no")</f>
        <v>#REF!</v>
      </c>
      <c r="M3652" s="46" t="e">
        <f>+IF(H3709=#REF!,"si","no")</f>
        <v>#REF!</v>
      </c>
    </row>
    <row r="3653" spans="1:13" x14ac:dyDescent="0.2">
      <c r="A3653" s="8" t="s">
        <v>24</v>
      </c>
      <c r="B3653" s="8">
        <v>2012</v>
      </c>
      <c r="C3653" s="8" t="s">
        <v>10</v>
      </c>
      <c r="D3653" s="8" t="s">
        <v>30</v>
      </c>
      <c r="E3653" s="8" t="s">
        <v>32</v>
      </c>
      <c r="F3653" s="15"/>
      <c r="G3653" s="15"/>
      <c r="H3653" s="26"/>
      <c r="J3653" s="46" t="e">
        <f>+IF(A3710=#REF!,"si","no")</f>
        <v>#REF!</v>
      </c>
      <c r="K3653" s="46" t="e">
        <f>+IF(F3710=#REF!,"si","no")</f>
        <v>#REF!</v>
      </c>
      <c r="L3653" s="46" t="e">
        <f>+IF(G3710=#REF!,"si","no")</f>
        <v>#REF!</v>
      </c>
      <c r="M3653" s="46" t="e">
        <f>+IF(H3710=#REF!,"si","no")</f>
        <v>#REF!</v>
      </c>
    </row>
    <row r="3654" spans="1:13" x14ac:dyDescent="0.2">
      <c r="A3654" s="8" t="s">
        <v>24</v>
      </c>
      <c r="B3654" s="8">
        <v>2012</v>
      </c>
      <c r="C3654" s="8" t="s">
        <v>10</v>
      </c>
      <c r="D3654" s="8" t="s">
        <v>30</v>
      </c>
      <c r="E3654" s="8" t="s">
        <v>40</v>
      </c>
      <c r="F3654" s="15">
        <v>7974.9802951710008</v>
      </c>
      <c r="G3654" s="15">
        <v>203.02643482731128</v>
      </c>
      <c r="H3654" s="26">
        <v>0.3347076317349823</v>
      </c>
      <c r="J3654" s="46" t="e">
        <f>+IF(A3711=#REF!,"si","no")</f>
        <v>#REF!</v>
      </c>
      <c r="K3654" s="46" t="e">
        <f>+IF(F3711=#REF!,"si","no")</f>
        <v>#REF!</v>
      </c>
      <c r="L3654" s="46" t="e">
        <f>+IF(G3711=#REF!,"si","no")</f>
        <v>#REF!</v>
      </c>
      <c r="M3654" s="46" t="e">
        <f>+IF(H3711=#REF!,"si","no")</f>
        <v>#REF!</v>
      </c>
    </row>
    <row r="3655" spans="1:13" x14ac:dyDescent="0.2">
      <c r="A3655" s="8" t="s">
        <v>24</v>
      </c>
      <c r="B3655" s="8">
        <v>2013</v>
      </c>
      <c r="C3655" s="8" t="s">
        <v>10</v>
      </c>
      <c r="D3655" s="8" t="s">
        <v>30</v>
      </c>
      <c r="E3655" s="8" t="s">
        <v>31</v>
      </c>
      <c r="F3655" s="15">
        <v>7204.965893359994</v>
      </c>
      <c r="G3655" s="15">
        <v>172.60033860240077</v>
      </c>
      <c r="H3655" s="26">
        <v>0.27544786878480915</v>
      </c>
      <c r="J3655" s="46" t="e">
        <f>+IF(A3712=#REF!,"si","no")</f>
        <v>#REF!</v>
      </c>
      <c r="K3655" s="46" t="e">
        <f>+IF(F3712=#REF!,"si","no")</f>
        <v>#REF!</v>
      </c>
      <c r="L3655" s="46" t="e">
        <f>+IF(G3712=#REF!,"si","no")</f>
        <v>#REF!</v>
      </c>
      <c r="M3655" s="46" t="e">
        <f>+IF(H3712=#REF!,"si","no")</f>
        <v>#REF!</v>
      </c>
    </row>
    <row r="3656" spans="1:13" x14ac:dyDescent="0.2">
      <c r="A3656" s="8" t="s">
        <v>24</v>
      </c>
      <c r="B3656" s="8">
        <v>2013</v>
      </c>
      <c r="C3656" s="8" t="s">
        <v>10</v>
      </c>
      <c r="D3656" s="8" t="s">
        <v>30</v>
      </c>
      <c r="E3656" s="8" t="s">
        <v>32</v>
      </c>
      <c r="F3656" s="15"/>
      <c r="G3656" s="15"/>
      <c r="H3656" s="26"/>
      <c r="J3656" s="46"/>
      <c r="K3656" s="46"/>
      <c r="L3656" s="46"/>
      <c r="M3656" s="46"/>
    </row>
    <row r="3657" spans="1:13" x14ac:dyDescent="0.2">
      <c r="A3657" s="8" t="s">
        <v>24</v>
      </c>
      <c r="B3657" s="8">
        <v>2013</v>
      </c>
      <c r="C3657" s="8" t="s">
        <v>10</v>
      </c>
      <c r="D3657" s="8" t="s">
        <v>30</v>
      </c>
      <c r="E3657" s="8" t="s">
        <v>40</v>
      </c>
      <c r="F3657" s="15">
        <v>7204.965893359994</v>
      </c>
      <c r="G3657" s="15">
        <v>172.60033860240077</v>
      </c>
      <c r="H3657" s="26">
        <v>0.27544786878480915</v>
      </c>
      <c r="J3657" s="46"/>
      <c r="K3657" s="46"/>
      <c r="L3657" s="46"/>
      <c r="M3657" s="46"/>
    </row>
    <row r="3658" spans="1:13" x14ac:dyDescent="0.2">
      <c r="A3658" s="8" t="s">
        <v>24</v>
      </c>
      <c r="B3658" s="8">
        <v>2014</v>
      </c>
      <c r="C3658" s="8" t="s">
        <v>10</v>
      </c>
      <c r="D3658" s="8" t="s">
        <v>30</v>
      </c>
      <c r="E3658" s="8" t="s">
        <v>31</v>
      </c>
      <c r="F3658" s="15">
        <v>16834.63428539001</v>
      </c>
      <c r="G3658" s="15">
        <v>387.292862576819</v>
      </c>
      <c r="H3658" s="26">
        <v>0.57658388394597881</v>
      </c>
      <c r="J3658" s="46" t="e">
        <f>+IF(A3715=#REF!,"si","no")</f>
        <v>#REF!</v>
      </c>
      <c r="K3658" s="46" t="e">
        <f>+IF(F3715=#REF!,"si","no")</f>
        <v>#REF!</v>
      </c>
      <c r="L3658" s="46" t="e">
        <f>+IF(G3715=#REF!,"si","no")</f>
        <v>#REF!</v>
      </c>
      <c r="M3658" s="46" t="e">
        <f>+IF(H3715=#REF!,"si","no")</f>
        <v>#REF!</v>
      </c>
    </row>
    <row r="3659" spans="1:13" x14ac:dyDescent="0.2">
      <c r="A3659" s="8" t="s">
        <v>24</v>
      </c>
      <c r="B3659" s="8">
        <v>2014</v>
      </c>
      <c r="C3659" s="8" t="s">
        <v>10</v>
      </c>
      <c r="D3659" s="8" t="s">
        <v>30</v>
      </c>
      <c r="E3659" s="8" t="s">
        <v>32</v>
      </c>
      <c r="F3659" s="15"/>
      <c r="G3659" s="15"/>
      <c r="H3659" s="26"/>
      <c r="J3659" s="46" t="e">
        <f>+IF(A3716=#REF!,"si","no")</f>
        <v>#REF!</v>
      </c>
      <c r="K3659" s="46" t="e">
        <f>+IF(F3716=#REF!,"si","no")</f>
        <v>#REF!</v>
      </c>
      <c r="L3659" s="46" t="e">
        <f>+IF(G3716=#REF!,"si","no")</f>
        <v>#REF!</v>
      </c>
      <c r="M3659" s="46" t="e">
        <f>+IF(H3716=#REF!,"si","no")</f>
        <v>#REF!</v>
      </c>
    </row>
    <row r="3660" spans="1:13" x14ac:dyDescent="0.2">
      <c r="A3660" s="8" t="s">
        <v>24</v>
      </c>
      <c r="B3660" s="8">
        <v>2014</v>
      </c>
      <c r="C3660" s="8" t="s">
        <v>10</v>
      </c>
      <c r="D3660" s="8" t="s">
        <v>30</v>
      </c>
      <c r="E3660" s="8" t="s">
        <v>40</v>
      </c>
      <c r="F3660" s="15">
        <v>16834.63428539001</v>
      </c>
      <c r="G3660" s="15">
        <v>387.292862576819</v>
      </c>
      <c r="H3660" s="26">
        <v>0.57658388394597881</v>
      </c>
      <c r="J3660" s="46" t="e">
        <f>+IF(A3717=#REF!,"si","no")</f>
        <v>#REF!</v>
      </c>
    </row>
    <row r="3661" spans="1:13" x14ac:dyDescent="0.2">
      <c r="A3661" s="8" t="s">
        <v>24</v>
      </c>
      <c r="B3661" s="8">
        <v>2015</v>
      </c>
      <c r="C3661" s="8" t="s">
        <v>10</v>
      </c>
      <c r="D3661" s="8" t="s">
        <v>30</v>
      </c>
      <c r="E3661" s="8" t="s">
        <v>31</v>
      </c>
      <c r="F3661" s="15">
        <v>19852.825213469994</v>
      </c>
      <c r="G3661" s="15">
        <v>441.16726811995147</v>
      </c>
      <c r="H3661" s="26">
        <v>0.62000850213859326</v>
      </c>
      <c r="J3661" s="46" t="e">
        <f>+IF(A3718=#REF!,"si","no")</f>
        <v>#REF!</v>
      </c>
    </row>
    <row r="3662" spans="1:13" x14ac:dyDescent="0.2">
      <c r="A3662" s="8" t="s">
        <v>24</v>
      </c>
      <c r="B3662" s="8">
        <v>2015</v>
      </c>
      <c r="C3662" s="8" t="s">
        <v>10</v>
      </c>
      <c r="D3662" s="8" t="s">
        <v>30</v>
      </c>
      <c r="E3662" s="8" t="s">
        <v>32</v>
      </c>
      <c r="F3662" s="15"/>
      <c r="G3662" s="15"/>
      <c r="H3662" s="26"/>
      <c r="J3662" s="46" t="e">
        <f>+IF(A3719=#REF!,"si","no")</f>
        <v>#REF!</v>
      </c>
    </row>
    <row r="3663" spans="1:13" x14ac:dyDescent="0.2">
      <c r="A3663" s="8" t="s">
        <v>24</v>
      </c>
      <c r="B3663" s="8">
        <v>2015</v>
      </c>
      <c r="C3663" s="8" t="s">
        <v>10</v>
      </c>
      <c r="D3663" s="8" t="s">
        <v>30</v>
      </c>
      <c r="E3663" s="8" t="s">
        <v>40</v>
      </c>
      <c r="F3663" s="15">
        <v>19852.825213469994</v>
      </c>
      <c r="G3663" s="15">
        <v>441.16726811995147</v>
      </c>
      <c r="H3663" s="26">
        <v>0.62000850213859326</v>
      </c>
      <c r="J3663" s="46" t="e">
        <f>+IF(A3720=#REF!,"si","no")</f>
        <v>#REF!</v>
      </c>
    </row>
    <row r="3664" spans="1:13" x14ac:dyDescent="0.2">
      <c r="A3664" s="8" t="s">
        <v>24</v>
      </c>
      <c r="B3664" s="8">
        <v>2016</v>
      </c>
      <c r="C3664" s="8" t="s">
        <v>10</v>
      </c>
      <c r="D3664" s="8" t="s">
        <v>30</v>
      </c>
      <c r="E3664" s="8" t="s">
        <v>31</v>
      </c>
      <c r="F3664" s="15">
        <v>28293.51209886001</v>
      </c>
      <c r="G3664" s="15">
        <v>614.83153420561598</v>
      </c>
      <c r="H3664" s="26">
        <v>0.81238366989685762</v>
      </c>
      <c r="J3664" s="46" t="e">
        <f>+IF(A3721=#REF!,"si","no")</f>
        <v>#REF!</v>
      </c>
    </row>
    <row r="3665" spans="1:10" x14ac:dyDescent="0.2">
      <c r="A3665" s="8" t="s">
        <v>24</v>
      </c>
      <c r="B3665" s="8">
        <v>2016</v>
      </c>
      <c r="C3665" s="8" t="s">
        <v>10</v>
      </c>
      <c r="D3665" s="8" t="s">
        <v>30</v>
      </c>
      <c r="E3665" s="8" t="s">
        <v>32</v>
      </c>
      <c r="F3665" s="15"/>
      <c r="G3665" s="15"/>
      <c r="H3665" s="26"/>
      <c r="J3665" s="46" t="e">
        <f>+IF(A3722=#REF!,"si","no")</f>
        <v>#REF!</v>
      </c>
    </row>
    <row r="3666" spans="1:10" x14ac:dyDescent="0.2">
      <c r="A3666" s="8" t="s">
        <v>24</v>
      </c>
      <c r="B3666" s="8">
        <v>2016</v>
      </c>
      <c r="C3666" s="8" t="s">
        <v>10</v>
      </c>
      <c r="D3666" s="8" t="s">
        <v>30</v>
      </c>
      <c r="E3666" s="8" t="s">
        <v>40</v>
      </c>
      <c r="F3666" s="15">
        <v>28293.51209886001</v>
      </c>
      <c r="G3666" s="15">
        <v>614.83153420561598</v>
      </c>
      <c r="H3666" s="26">
        <v>0.81238366989685762</v>
      </c>
      <c r="J3666" s="46" t="e">
        <f>+IF(A3723=#REF!,"si","no")</f>
        <v>#REF!</v>
      </c>
    </row>
    <row r="3667" spans="1:10" x14ac:dyDescent="0.2">
      <c r="A3667" s="8" t="s">
        <v>24</v>
      </c>
      <c r="B3667" s="8">
        <v>2017</v>
      </c>
      <c r="C3667" s="8" t="s">
        <v>10</v>
      </c>
      <c r="D3667" s="8" t="s">
        <v>30</v>
      </c>
      <c r="E3667" s="8" t="s">
        <v>31</v>
      </c>
      <c r="F3667" s="15">
        <v>44241.839956649987</v>
      </c>
      <c r="G3667" s="15">
        <v>932.3637725079501</v>
      </c>
      <c r="H3667" s="26">
        <v>1.1654831829053722</v>
      </c>
      <c r="J3667" s="46" t="e">
        <f>+IF(A3724=#REF!,"si","no")</f>
        <v>#REF!</v>
      </c>
    </row>
    <row r="3668" spans="1:10" x14ac:dyDescent="0.2">
      <c r="A3668" s="8" t="s">
        <v>24</v>
      </c>
      <c r="B3668" s="8">
        <v>2017</v>
      </c>
      <c r="C3668" s="8" t="s">
        <v>10</v>
      </c>
      <c r="D3668" s="8" t="s">
        <v>30</v>
      </c>
      <c r="E3668" s="8" t="s">
        <v>32</v>
      </c>
      <c r="F3668" s="15"/>
      <c r="G3668" s="15"/>
      <c r="H3668" s="26"/>
      <c r="J3668" s="46" t="e">
        <f>+IF(A3725=#REF!,"si","no")</f>
        <v>#REF!</v>
      </c>
    </row>
    <row r="3669" spans="1:10" x14ac:dyDescent="0.2">
      <c r="A3669" s="8" t="s">
        <v>24</v>
      </c>
      <c r="B3669" s="8">
        <v>2017</v>
      </c>
      <c r="C3669" s="8" t="s">
        <v>10</v>
      </c>
      <c r="D3669" s="8" t="s">
        <v>30</v>
      </c>
      <c r="E3669" s="8" t="s">
        <v>40</v>
      </c>
      <c r="F3669" s="15">
        <v>44241.839956649987</v>
      </c>
      <c r="G3669" s="15">
        <v>932.3637725079501</v>
      </c>
      <c r="H3669" s="26">
        <v>1.1654831829053722</v>
      </c>
      <c r="J3669" s="46" t="e">
        <f>+IF(A3726=#REF!,"si","no")</f>
        <v>#REF!</v>
      </c>
    </row>
    <row r="3670" spans="1:10" x14ac:dyDescent="0.2">
      <c r="A3670" s="8" t="s">
        <v>24</v>
      </c>
      <c r="B3670" s="8">
        <v>2018</v>
      </c>
      <c r="C3670" s="8" t="s">
        <v>10</v>
      </c>
      <c r="D3670" s="8" t="s">
        <v>30</v>
      </c>
      <c r="E3670" s="8" t="s">
        <v>31</v>
      </c>
      <c r="F3670" s="15">
        <v>24036.034574789999</v>
      </c>
      <c r="G3670" s="15">
        <v>485.18983001064402</v>
      </c>
      <c r="H3670" s="26">
        <v>0.56710609093846964</v>
      </c>
      <c r="J3670" s="46" t="e">
        <f>+IF(A3727=#REF!,"si","no")</f>
        <v>#REF!</v>
      </c>
    </row>
    <row r="3671" spans="1:10" x14ac:dyDescent="0.2">
      <c r="A3671" s="8" t="s">
        <v>24</v>
      </c>
      <c r="B3671" s="8">
        <v>2018</v>
      </c>
      <c r="C3671" s="8" t="s">
        <v>10</v>
      </c>
      <c r="D3671" s="8" t="s">
        <v>30</v>
      </c>
      <c r="E3671" s="8" t="s">
        <v>32</v>
      </c>
      <c r="F3671" s="15"/>
      <c r="G3671" s="15"/>
      <c r="H3671" s="26"/>
      <c r="J3671" s="46" t="e">
        <f>+IF(A3728=#REF!,"si","no")</f>
        <v>#REF!</v>
      </c>
    </row>
    <row r="3672" spans="1:10" x14ac:dyDescent="0.2">
      <c r="A3672" s="8" t="s">
        <v>24</v>
      </c>
      <c r="B3672" s="8">
        <v>2018</v>
      </c>
      <c r="C3672" s="8" t="s">
        <v>10</v>
      </c>
      <c r="D3672" s="8" t="s">
        <v>30</v>
      </c>
      <c r="E3672" s="8" t="s">
        <v>40</v>
      </c>
      <c r="F3672" s="15">
        <v>24036.034574789999</v>
      </c>
      <c r="G3672" s="15">
        <v>485.18983001064402</v>
      </c>
      <c r="H3672" s="26">
        <v>0.56710609093846964</v>
      </c>
      <c r="J3672" s="46" t="e">
        <f>+IF(A3729=#REF!,"si","no")</f>
        <v>#REF!</v>
      </c>
    </row>
    <row r="3673" spans="1:10" x14ac:dyDescent="0.2">
      <c r="A3673" s="8" t="s">
        <v>24</v>
      </c>
      <c r="B3673" s="8">
        <v>2019</v>
      </c>
      <c r="C3673" s="8" t="s">
        <v>10</v>
      </c>
      <c r="D3673" s="8" t="s">
        <v>30</v>
      </c>
      <c r="E3673" s="8" t="s">
        <v>31</v>
      </c>
      <c r="F3673" s="15">
        <v>8019.69890803</v>
      </c>
      <c r="G3673" s="15">
        <v>156.04954065296968</v>
      </c>
      <c r="H3673" s="26">
        <v>0.17368743806424219</v>
      </c>
      <c r="J3673" s="46" t="e">
        <f>+IF(A3730=#REF!,"si","no")</f>
        <v>#REF!</v>
      </c>
    </row>
    <row r="3674" spans="1:10" x14ac:dyDescent="0.2">
      <c r="A3674" s="8" t="s">
        <v>24</v>
      </c>
      <c r="B3674" s="8">
        <v>2019</v>
      </c>
      <c r="C3674" s="8" t="s">
        <v>10</v>
      </c>
      <c r="D3674" s="8" t="s">
        <v>30</v>
      </c>
      <c r="E3674" s="8" t="s">
        <v>32</v>
      </c>
      <c r="F3674" s="15"/>
      <c r="G3674" s="15"/>
      <c r="H3674" s="26"/>
      <c r="J3674" s="46" t="e">
        <f>+IF(A3731=#REF!,"si","no")</f>
        <v>#REF!</v>
      </c>
    </row>
    <row r="3675" spans="1:10" x14ac:dyDescent="0.2">
      <c r="A3675" s="8" t="s">
        <v>24</v>
      </c>
      <c r="B3675" s="8">
        <v>2019</v>
      </c>
      <c r="C3675" s="8" t="s">
        <v>10</v>
      </c>
      <c r="D3675" s="8" t="s">
        <v>30</v>
      </c>
      <c r="E3675" s="8" t="s">
        <v>40</v>
      </c>
      <c r="F3675" s="15">
        <v>8019.69890803</v>
      </c>
      <c r="G3675" s="15">
        <v>156.04954065296968</v>
      </c>
      <c r="H3675" s="26">
        <v>0.17368743806424219</v>
      </c>
      <c r="J3675" s="46" t="e">
        <f>+IF(A3732=#REF!,"si","no")</f>
        <v>#REF!</v>
      </c>
    </row>
    <row r="3676" spans="1:10" x14ac:dyDescent="0.2">
      <c r="A3676" s="8" t="s">
        <v>24</v>
      </c>
      <c r="B3676" s="8">
        <v>2020</v>
      </c>
      <c r="C3676" s="8" t="s">
        <v>10</v>
      </c>
      <c r="D3676" s="8" t="s">
        <v>30</v>
      </c>
      <c r="E3676" s="8" t="s">
        <v>31</v>
      </c>
      <c r="F3676" s="15">
        <v>5312.2399400000013</v>
      </c>
      <c r="G3676" s="15">
        <v>101.25784571799448</v>
      </c>
      <c r="H3676" s="26">
        <v>0.12842646422473775</v>
      </c>
      <c r="J3676" s="46" t="e">
        <f>+IF(A3733=#REF!,"si","no")</f>
        <v>#REF!</v>
      </c>
    </row>
    <row r="3677" spans="1:10" x14ac:dyDescent="0.2">
      <c r="A3677" s="8" t="s">
        <v>24</v>
      </c>
      <c r="B3677" s="8">
        <v>2020</v>
      </c>
      <c r="C3677" s="8" t="s">
        <v>10</v>
      </c>
      <c r="D3677" s="8" t="s">
        <v>30</v>
      </c>
      <c r="E3677" s="8" t="s">
        <v>32</v>
      </c>
      <c r="F3677" s="15">
        <v>0</v>
      </c>
      <c r="G3677" s="15">
        <v>0</v>
      </c>
      <c r="H3677" s="26">
        <v>0</v>
      </c>
      <c r="J3677" s="46" t="e">
        <f>+IF(A3734=#REF!,"si","no")</f>
        <v>#REF!</v>
      </c>
    </row>
    <row r="3678" spans="1:10" x14ac:dyDescent="0.2">
      <c r="A3678" s="8" t="s">
        <v>24</v>
      </c>
      <c r="B3678" s="8">
        <v>2020</v>
      </c>
      <c r="C3678" s="8" t="s">
        <v>10</v>
      </c>
      <c r="D3678" s="8" t="s">
        <v>30</v>
      </c>
      <c r="E3678" s="8" t="s">
        <v>40</v>
      </c>
      <c r="F3678" s="15">
        <v>5312.2399400000013</v>
      </c>
      <c r="G3678" s="15">
        <v>101.25784571799448</v>
      </c>
      <c r="H3678" s="26">
        <v>0.12842646422473775</v>
      </c>
      <c r="J3678" s="46" t="e">
        <f>+IF(A3735=#REF!,"si","no")</f>
        <v>#REF!</v>
      </c>
    </row>
    <row r="3679" spans="1:10" x14ac:dyDescent="0.2">
      <c r="A3679" s="8" t="s">
        <v>24</v>
      </c>
      <c r="B3679" s="8">
        <v>2021</v>
      </c>
      <c r="C3679" s="8" t="s">
        <v>10</v>
      </c>
      <c r="D3679" s="8" t="s">
        <v>30</v>
      </c>
      <c r="E3679" s="8" t="s">
        <v>31</v>
      </c>
      <c r="F3679" s="15">
        <v>2082.7719182400006</v>
      </c>
      <c r="G3679" s="15">
        <v>36.474819310976635</v>
      </c>
      <c r="H3679" s="26">
        <v>3.8702948029006541E-2</v>
      </c>
      <c r="J3679" s="46" t="e">
        <f>+IF(A3736=#REF!,"si","no")</f>
        <v>#REF!</v>
      </c>
    </row>
    <row r="3680" spans="1:10" x14ac:dyDescent="0.2">
      <c r="A3680" s="8" t="s">
        <v>24</v>
      </c>
      <c r="B3680" s="8">
        <v>2021</v>
      </c>
      <c r="C3680" s="8" t="s">
        <v>10</v>
      </c>
      <c r="D3680" s="8" t="s">
        <v>30</v>
      </c>
      <c r="E3680" s="8" t="s">
        <v>32</v>
      </c>
      <c r="F3680" s="15">
        <v>0</v>
      </c>
      <c r="G3680" s="15">
        <v>0</v>
      </c>
      <c r="H3680" s="26">
        <v>0</v>
      </c>
      <c r="J3680" s="46" t="e">
        <f>+IF(A3737=#REF!,"si","no")</f>
        <v>#REF!</v>
      </c>
    </row>
    <row r="3681" spans="1:10" x14ac:dyDescent="0.2">
      <c r="A3681" s="8" t="s">
        <v>24</v>
      </c>
      <c r="B3681" s="8">
        <v>2021</v>
      </c>
      <c r="C3681" s="8" t="s">
        <v>10</v>
      </c>
      <c r="D3681" s="8" t="s">
        <v>30</v>
      </c>
      <c r="E3681" s="8" t="s">
        <v>40</v>
      </c>
      <c r="F3681" s="15">
        <v>2082.7719182400006</v>
      </c>
      <c r="G3681" s="15">
        <v>36.474819310976635</v>
      </c>
      <c r="H3681" s="26">
        <v>3.8702948029006541E-2</v>
      </c>
      <c r="J3681" s="46" t="e">
        <f>+IF(A3738=#REF!,"si","no")</f>
        <v>#REF!</v>
      </c>
    </row>
    <row r="3682" spans="1:10" x14ac:dyDescent="0.2">
      <c r="A3682" s="8" t="s">
        <v>24</v>
      </c>
      <c r="B3682" s="8">
        <v>2022</v>
      </c>
      <c r="C3682" s="8" t="s">
        <v>10</v>
      </c>
      <c r="D3682" s="8" t="s">
        <v>30</v>
      </c>
      <c r="E3682" s="8" t="s">
        <v>31</v>
      </c>
      <c r="F3682" s="15"/>
      <c r="G3682" s="15"/>
      <c r="H3682" s="15"/>
      <c r="J3682" s="46" t="e">
        <f>+IF(A3739=#REF!,"si","no")</f>
        <v>#REF!</v>
      </c>
    </row>
    <row r="3683" spans="1:10" x14ac:dyDescent="0.2">
      <c r="A3683" s="8" t="s">
        <v>24</v>
      </c>
      <c r="B3683" s="8">
        <v>2022</v>
      </c>
      <c r="C3683" s="8" t="s">
        <v>10</v>
      </c>
      <c r="D3683" s="8" t="s">
        <v>30</v>
      </c>
      <c r="E3683" s="8" t="s">
        <v>32</v>
      </c>
      <c r="F3683" s="15"/>
      <c r="G3683" s="15"/>
      <c r="H3683" s="15"/>
      <c r="J3683" s="46" t="e">
        <f>+IF(A3740=#REF!,"si","no")</f>
        <v>#REF!</v>
      </c>
    </row>
    <row r="3684" spans="1:10" x14ac:dyDescent="0.2">
      <c r="A3684" s="8" t="s">
        <v>24</v>
      </c>
      <c r="B3684" s="8">
        <v>2022</v>
      </c>
      <c r="C3684" s="8" t="s">
        <v>10</v>
      </c>
      <c r="D3684" s="8" t="s">
        <v>30</v>
      </c>
      <c r="E3684" s="8" t="s">
        <v>103</v>
      </c>
      <c r="F3684" s="15">
        <v>3190.0589164900002</v>
      </c>
      <c r="G3684" s="15">
        <v>58.038265156212226</v>
      </c>
      <c r="H3684" s="15">
        <v>5.1080615459975429E-2</v>
      </c>
      <c r="J3684" s="46" t="e">
        <f>+IF(A3741=#REF!,"si","no")</f>
        <v>#REF!</v>
      </c>
    </row>
    <row r="3685" spans="1:10" x14ac:dyDescent="0.2">
      <c r="A3685" s="8" t="s">
        <v>24</v>
      </c>
      <c r="B3685" s="8">
        <v>2023</v>
      </c>
      <c r="C3685" s="8" t="s">
        <v>10</v>
      </c>
      <c r="D3685" s="8" t="s">
        <v>30</v>
      </c>
      <c r="E3685" s="8" t="s">
        <v>31</v>
      </c>
      <c r="F3685" s="15"/>
      <c r="G3685" s="15"/>
      <c r="H3685" s="15"/>
      <c r="J3685" s="46" t="e">
        <f>+IF(A3742=#REF!,"si","no")</f>
        <v>#REF!</v>
      </c>
    </row>
    <row r="3686" spans="1:10" x14ac:dyDescent="0.2">
      <c r="A3686" s="8" t="s">
        <v>24</v>
      </c>
      <c r="B3686" s="8">
        <v>2023</v>
      </c>
      <c r="C3686" s="8" t="s">
        <v>10</v>
      </c>
      <c r="D3686" s="8" t="s">
        <v>30</v>
      </c>
      <c r="E3686" s="8" t="s">
        <v>32</v>
      </c>
      <c r="F3686" s="15"/>
      <c r="G3686" s="15"/>
      <c r="H3686" s="15"/>
      <c r="J3686" s="46" t="e">
        <f>+IF(A3743=#REF!,"si","no")</f>
        <v>#REF!</v>
      </c>
    </row>
    <row r="3687" spans="1:10" x14ac:dyDescent="0.2">
      <c r="A3687" s="8" t="s">
        <v>24</v>
      </c>
      <c r="B3687" s="8">
        <v>2023</v>
      </c>
      <c r="C3687" s="8" t="s">
        <v>10</v>
      </c>
      <c r="D3687" s="8" t="s">
        <v>30</v>
      </c>
      <c r="E3687" s="8" t="s">
        <v>103</v>
      </c>
      <c r="F3687" s="15">
        <v>1566.9164653899998</v>
      </c>
      <c r="G3687" s="15">
        <v>27.980830518111254</v>
      </c>
      <c r="H3687" s="15">
        <v>2.2903273221278778E-2</v>
      </c>
      <c r="J3687" s="46" t="e">
        <f>+IF(A3744=#REF!,"si","no")</f>
        <v>#REF!</v>
      </c>
    </row>
    <row r="3688" spans="1:10" x14ac:dyDescent="0.2">
      <c r="A3688" s="8" t="s">
        <v>24</v>
      </c>
      <c r="B3688" s="8">
        <v>2009</v>
      </c>
      <c r="C3688" s="8" t="s">
        <v>10</v>
      </c>
      <c r="D3688" s="8" t="s">
        <v>33</v>
      </c>
      <c r="E3688" s="8" t="s">
        <v>34</v>
      </c>
      <c r="F3688" s="15"/>
      <c r="G3688" s="15"/>
      <c r="H3688" s="26"/>
      <c r="J3688" s="46" t="e">
        <f>+IF(A3745=#REF!,"si","no")</f>
        <v>#REF!</v>
      </c>
    </row>
    <row r="3689" spans="1:10" x14ac:dyDescent="0.2">
      <c r="A3689" s="8" t="s">
        <v>24</v>
      </c>
      <c r="B3689" s="8">
        <v>2009</v>
      </c>
      <c r="C3689" s="8" t="s">
        <v>10</v>
      </c>
      <c r="D3689" s="8" t="s">
        <v>33</v>
      </c>
      <c r="E3689" s="8" t="s">
        <v>35</v>
      </c>
      <c r="F3689" s="15">
        <v>19173.657629969992</v>
      </c>
      <c r="G3689" s="15">
        <v>533.22697835970268</v>
      </c>
      <c r="H3689" s="26">
        <v>1.1065672411797605</v>
      </c>
      <c r="J3689" s="46" t="e">
        <f>+IF(A3746=#REF!,"si","no")</f>
        <v>#REF!</v>
      </c>
    </row>
    <row r="3690" spans="1:10" x14ac:dyDescent="0.2">
      <c r="A3690" s="8" t="s">
        <v>24</v>
      </c>
      <c r="B3690" s="8">
        <v>2009</v>
      </c>
      <c r="C3690" s="8" t="s">
        <v>10</v>
      </c>
      <c r="D3690" s="8" t="s">
        <v>33</v>
      </c>
      <c r="E3690" s="8" t="s">
        <v>36</v>
      </c>
      <c r="F3690" s="15"/>
      <c r="G3690" s="15"/>
      <c r="H3690" s="26"/>
      <c r="J3690" s="46" t="e">
        <f>+IF(A3747=#REF!,"si","no")</f>
        <v>#REF!</v>
      </c>
    </row>
    <row r="3691" spans="1:10" x14ac:dyDescent="0.2">
      <c r="A3691" s="8" t="s">
        <v>24</v>
      </c>
      <c r="B3691" s="8">
        <v>2009</v>
      </c>
      <c r="C3691" s="8" t="s">
        <v>10</v>
      </c>
      <c r="D3691" s="8" t="s">
        <v>33</v>
      </c>
      <c r="E3691" s="8" t="s">
        <v>42</v>
      </c>
      <c r="F3691" s="15"/>
      <c r="G3691" s="15"/>
      <c r="H3691" s="26"/>
      <c r="J3691" s="46" t="e">
        <f>+IF(A3748=#REF!,"si","no")</f>
        <v>#REF!</v>
      </c>
    </row>
    <row r="3692" spans="1:10" x14ac:dyDescent="0.2">
      <c r="A3692" s="8" t="s">
        <v>24</v>
      </c>
      <c r="B3692" s="8">
        <v>2009</v>
      </c>
      <c r="C3692" s="8" t="s">
        <v>10</v>
      </c>
      <c r="D3692" s="8" t="s">
        <v>33</v>
      </c>
      <c r="E3692" s="8" t="s">
        <v>40</v>
      </c>
      <c r="F3692" s="15">
        <v>19173.657629969992</v>
      </c>
      <c r="G3692" s="15">
        <v>533.22697835970268</v>
      </c>
      <c r="H3692" s="26">
        <v>1.1065672411797605</v>
      </c>
      <c r="J3692" s="46" t="e">
        <f>+IF(A3749=#REF!,"si","no")</f>
        <v>#REF!</v>
      </c>
    </row>
    <row r="3693" spans="1:10" x14ac:dyDescent="0.2">
      <c r="A3693" s="8" t="s">
        <v>24</v>
      </c>
      <c r="B3693" s="8">
        <v>2010</v>
      </c>
      <c r="C3693" s="8" t="s">
        <v>10</v>
      </c>
      <c r="D3693" s="8" t="s">
        <v>33</v>
      </c>
      <c r="E3693" s="8" t="s">
        <v>34</v>
      </c>
      <c r="F3693" s="15"/>
      <c r="G3693" s="15"/>
      <c r="H3693" s="26"/>
      <c r="J3693" s="46" t="e">
        <f>+IF(A3750=#REF!,"si","no")</f>
        <v>#REF!</v>
      </c>
    </row>
    <row r="3694" spans="1:10" x14ac:dyDescent="0.2">
      <c r="A3694" s="8" t="s">
        <v>24</v>
      </c>
      <c r="B3694" s="8">
        <v>2010</v>
      </c>
      <c r="C3694" s="8" t="s">
        <v>10</v>
      </c>
      <c r="D3694" s="8" t="s">
        <v>33</v>
      </c>
      <c r="E3694" s="8" t="s">
        <v>35</v>
      </c>
      <c r="F3694" s="15">
        <v>21942.017947909982</v>
      </c>
      <c r="G3694" s="15">
        <v>595.13218066966829</v>
      </c>
      <c r="H3694" s="26">
        <v>1.1065832127565769</v>
      </c>
      <c r="J3694" s="46" t="e">
        <f>+IF(A3751=#REF!,"si","no")</f>
        <v>#REF!</v>
      </c>
    </row>
    <row r="3695" spans="1:10" x14ac:dyDescent="0.2">
      <c r="A3695" s="8" t="s">
        <v>24</v>
      </c>
      <c r="B3695" s="8">
        <v>2010</v>
      </c>
      <c r="C3695" s="8" t="s">
        <v>10</v>
      </c>
      <c r="D3695" s="8" t="s">
        <v>33</v>
      </c>
      <c r="E3695" s="8" t="s">
        <v>36</v>
      </c>
      <c r="F3695" s="15"/>
      <c r="G3695" s="15"/>
      <c r="H3695" s="26"/>
      <c r="J3695" s="46" t="e">
        <f>+IF(A3752=#REF!,"si","no")</f>
        <v>#REF!</v>
      </c>
    </row>
    <row r="3696" spans="1:10" x14ac:dyDescent="0.2">
      <c r="A3696" s="8" t="s">
        <v>24</v>
      </c>
      <c r="B3696" s="8">
        <v>2010</v>
      </c>
      <c r="C3696" s="8" t="s">
        <v>10</v>
      </c>
      <c r="D3696" s="8" t="s">
        <v>33</v>
      </c>
      <c r="E3696" s="8" t="s">
        <v>42</v>
      </c>
      <c r="F3696" s="15"/>
      <c r="G3696" s="15"/>
      <c r="H3696" s="26"/>
      <c r="J3696" s="46" t="e">
        <f>+IF(A3753=#REF!,"si","no")</f>
        <v>#REF!</v>
      </c>
    </row>
    <row r="3697" spans="1:10" x14ac:dyDescent="0.2">
      <c r="A3697" s="8" t="s">
        <v>24</v>
      </c>
      <c r="B3697" s="8">
        <v>2010</v>
      </c>
      <c r="C3697" s="8" t="s">
        <v>10</v>
      </c>
      <c r="D3697" s="8" t="s">
        <v>33</v>
      </c>
      <c r="E3697" s="8" t="s">
        <v>40</v>
      </c>
      <c r="F3697" s="15">
        <v>21942.017947909982</v>
      </c>
      <c r="G3697" s="15">
        <v>595.13218066966829</v>
      </c>
      <c r="H3697" s="26">
        <v>1.1065832127565769</v>
      </c>
      <c r="J3697" s="46" t="e">
        <f>+IF(A3754=#REF!,"si","no")</f>
        <v>#REF!</v>
      </c>
    </row>
    <row r="3698" spans="1:10" x14ac:dyDescent="0.2">
      <c r="A3698" s="8" t="s">
        <v>24</v>
      </c>
      <c r="B3698" s="8">
        <v>2011</v>
      </c>
      <c r="C3698" s="8" t="s">
        <v>10</v>
      </c>
      <c r="D3698" s="8" t="s">
        <v>33</v>
      </c>
      <c r="E3698" s="8" t="s">
        <v>34</v>
      </c>
      <c r="F3698" s="15"/>
      <c r="G3698" s="15"/>
      <c r="H3698" s="26"/>
      <c r="J3698" s="46" t="e">
        <f>+IF(A3755=#REF!,"si","no")</f>
        <v>#REF!</v>
      </c>
    </row>
    <row r="3699" spans="1:10" x14ac:dyDescent="0.2">
      <c r="A3699" s="8" t="s">
        <v>24</v>
      </c>
      <c r="B3699" s="8">
        <v>2011</v>
      </c>
      <c r="C3699" s="8" t="s">
        <v>10</v>
      </c>
      <c r="D3699" s="8" t="s">
        <v>33</v>
      </c>
      <c r="E3699" s="8" t="s">
        <v>35</v>
      </c>
      <c r="F3699" s="15">
        <v>28676.910011578402</v>
      </c>
      <c r="G3699" s="15">
        <v>752.93986665863395</v>
      </c>
      <c r="H3699" s="26">
        <v>1.3024107891691497</v>
      </c>
      <c r="J3699" s="46" t="e">
        <f>+IF(A3756=#REF!,"si","no")</f>
        <v>#REF!</v>
      </c>
    </row>
    <row r="3700" spans="1:10" x14ac:dyDescent="0.2">
      <c r="A3700" s="8" t="s">
        <v>24</v>
      </c>
      <c r="B3700" s="8">
        <v>2011</v>
      </c>
      <c r="C3700" s="8" t="s">
        <v>10</v>
      </c>
      <c r="D3700" s="8" t="s">
        <v>33</v>
      </c>
      <c r="E3700" s="8" t="s">
        <v>36</v>
      </c>
      <c r="F3700" s="15"/>
      <c r="G3700" s="15"/>
      <c r="H3700" s="26"/>
      <c r="J3700" s="46" t="e">
        <f>+IF(A3757=#REF!,"si","no")</f>
        <v>#REF!</v>
      </c>
    </row>
    <row r="3701" spans="1:10" x14ac:dyDescent="0.2">
      <c r="A3701" s="8" t="s">
        <v>24</v>
      </c>
      <c r="B3701" s="8">
        <v>2011</v>
      </c>
      <c r="C3701" s="8" t="s">
        <v>10</v>
      </c>
      <c r="D3701" s="8" t="s">
        <v>33</v>
      </c>
      <c r="E3701" s="8" t="s">
        <v>42</v>
      </c>
      <c r="F3701" s="15"/>
      <c r="G3701" s="15"/>
      <c r="H3701" s="26"/>
      <c r="J3701" s="46" t="e">
        <f>+IF(A3758=#REF!,"si","no")</f>
        <v>#REF!</v>
      </c>
    </row>
    <row r="3702" spans="1:10" x14ac:dyDescent="0.2">
      <c r="A3702" s="8" t="s">
        <v>24</v>
      </c>
      <c r="B3702" s="8">
        <v>2011</v>
      </c>
      <c r="C3702" s="8" t="s">
        <v>10</v>
      </c>
      <c r="D3702" s="8" t="s">
        <v>33</v>
      </c>
      <c r="E3702" s="8" t="s">
        <v>40</v>
      </c>
      <c r="F3702" s="15">
        <v>28676.910011578402</v>
      </c>
      <c r="G3702" s="15">
        <v>752.93986665863395</v>
      </c>
      <c r="H3702" s="26">
        <v>1.3024107891691497</v>
      </c>
      <c r="J3702" s="46" t="e">
        <f>+IF(A3759=#REF!,"si","no")</f>
        <v>#REF!</v>
      </c>
    </row>
    <row r="3703" spans="1:10" x14ac:dyDescent="0.2">
      <c r="A3703" s="8" t="s">
        <v>24</v>
      </c>
      <c r="B3703" s="8">
        <v>2012</v>
      </c>
      <c r="C3703" s="8" t="s">
        <v>10</v>
      </c>
      <c r="D3703" s="8" t="s">
        <v>33</v>
      </c>
      <c r="E3703" s="8" t="s">
        <v>34</v>
      </c>
      <c r="F3703" s="15"/>
      <c r="G3703" s="15"/>
      <c r="H3703" s="26"/>
      <c r="J3703" s="46" t="e">
        <f>+IF(A3760=#REF!,"si","no")</f>
        <v>#REF!</v>
      </c>
    </row>
    <row r="3704" spans="1:10" x14ac:dyDescent="0.2">
      <c r="A3704" s="8" t="s">
        <v>24</v>
      </c>
      <c r="B3704" s="8">
        <v>2012</v>
      </c>
      <c r="C3704" s="8" t="s">
        <v>10</v>
      </c>
      <c r="D3704" s="8" t="s">
        <v>33</v>
      </c>
      <c r="E3704" s="8" t="s">
        <v>35</v>
      </c>
      <c r="F3704" s="15">
        <v>63296.413741765005</v>
      </c>
      <c r="G3704" s="15">
        <v>1611.3952315501531</v>
      </c>
      <c r="H3704" s="26">
        <v>2.6565322993527833</v>
      </c>
      <c r="J3704" s="46" t="e">
        <f>+IF(A3761=#REF!,"si","no")</f>
        <v>#REF!</v>
      </c>
    </row>
    <row r="3705" spans="1:10" x14ac:dyDescent="0.2">
      <c r="A3705" s="8" t="s">
        <v>24</v>
      </c>
      <c r="B3705" s="8">
        <v>2012</v>
      </c>
      <c r="C3705" s="8" t="s">
        <v>10</v>
      </c>
      <c r="D3705" s="8" t="s">
        <v>33</v>
      </c>
      <c r="E3705" s="8" t="s">
        <v>36</v>
      </c>
      <c r="F3705" s="15"/>
      <c r="G3705" s="15"/>
      <c r="H3705" s="26"/>
      <c r="J3705" s="46" t="e">
        <f>+IF(A3762=#REF!,"si","no")</f>
        <v>#REF!</v>
      </c>
    </row>
    <row r="3706" spans="1:10" x14ac:dyDescent="0.2">
      <c r="A3706" s="8" t="s">
        <v>24</v>
      </c>
      <c r="B3706" s="8">
        <v>2012</v>
      </c>
      <c r="C3706" s="8" t="s">
        <v>10</v>
      </c>
      <c r="D3706" s="8" t="s">
        <v>33</v>
      </c>
      <c r="E3706" s="8" t="s">
        <v>42</v>
      </c>
      <c r="F3706" s="15"/>
      <c r="G3706" s="15"/>
      <c r="H3706" s="26"/>
      <c r="J3706" s="46"/>
    </row>
    <row r="3707" spans="1:10" x14ac:dyDescent="0.2">
      <c r="A3707" s="8" t="s">
        <v>24</v>
      </c>
      <c r="B3707" s="8">
        <v>2012</v>
      </c>
      <c r="C3707" s="8" t="s">
        <v>10</v>
      </c>
      <c r="D3707" s="8" t="s">
        <v>33</v>
      </c>
      <c r="E3707" s="8" t="s">
        <v>40</v>
      </c>
      <c r="F3707" s="15">
        <v>63296.413741765005</v>
      </c>
      <c r="G3707" s="15">
        <v>1611.3952315501531</v>
      </c>
      <c r="H3707" s="26">
        <v>2.6565322993527833</v>
      </c>
      <c r="J3707" s="46"/>
    </row>
    <row r="3708" spans="1:10" x14ac:dyDescent="0.2">
      <c r="A3708" s="8" t="s">
        <v>24</v>
      </c>
      <c r="B3708" s="8">
        <v>2013</v>
      </c>
      <c r="C3708" s="8" t="s">
        <v>10</v>
      </c>
      <c r="D3708" s="8" t="s">
        <v>33</v>
      </c>
      <c r="E3708" s="8" t="s">
        <v>34</v>
      </c>
      <c r="F3708" s="15"/>
      <c r="G3708" s="15"/>
      <c r="H3708" s="26"/>
      <c r="J3708" s="46"/>
    </row>
    <row r="3709" spans="1:10" x14ac:dyDescent="0.2">
      <c r="A3709" s="8" t="s">
        <v>24</v>
      </c>
      <c r="B3709" s="8">
        <v>2013</v>
      </c>
      <c r="C3709" s="8" t="s">
        <v>10</v>
      </c>
      <c r="D3709" s="8" t="s">
        <v>33</v>
      </c>
      <c r="E3709" s="8" t="s">
        <v>35</v>
      </c>
      <c r="F3709" s="15">
        <v>18293.031530990018</v>
      </c>
      <c r="G3709" s="15">
        <v>438.22323145527662</v>
      </c>
      <c r="H3709" s="26">
        <v>0.69934773091267333</v>
      </c>
      <c r="J3709" s="46"/>
    </row>
    <row r="3710" spans="1:10" x14ac:dyDescent="0.2">
      <c r="A3710" s="8" t="s">
        <v>24</v>
      </c>
      <c r="B3710" s="8">
        <v>2013</v>
      </c>
      <c r="C3710" s="8" t="s">
        <v>10</v>
      </c>
      <c r="D3710" s="8" t="s">
        <v>33</v>
      </c>
      <c r="E3710" s="8" t="s">
        <v>36</v>
      </c>
      <c r="F3710" s="15"/>
      <c r="G3710" s="15"/>
      <c r="H3710" s="26"/>
      <c r="J3710" s="46"/>
    </row>
    <row r="3711" spans="1:10" x14ac:dyDescent="0.2">
      <c r="A3711" s="8" t="s">
        <v>24</v>
      </c>
      <c r="B3711" s="8">
        <v>2013</v>
      </c>
      <c r="C3711" s="8" t="s">
        <v>10</v>
      </c>
      <c r="D3711" s="8" t="s">
        <v>33</v>
      </c>
      <c r="E3711" s="8" t="s">
        <v>42</v>
      </c>
      <c r="F3711" s="15"/>
      <c r="G3711" s="15"/>
      <c r="H3711" s="26"/>
      <c r="J3711" s="46"/>
    </row>
    <row r="3712" spans="1:10" x14ac:dyDescent="0.2">
      <c r="A3712" s="8" t="s">
        <v>24</v>
      </c>
      <c r="B3712" s="8">
        <v>2013</v>
      </c>
      <c r="C3712" s="8" t="s">
        <v>10</v>
      </c>
      <c r="D3712" s="8" t="s">
        <v>33</v>
      </c>
      <c r="E3712" s="8" t="s">
        <v>40</v>
      </c>
      <c r="F3712" s="15">
        <v>18293.031530990018</v>
      </c>
      <c r="G3712" s="15">
        <v>438.22323145527662</v>
      </c>
      <c r="H3712" s="26">
        <v>0.69934773091267333</v>
      </c>
      <c r="J3712" s="46"/>
    </row>
    <row r="3713" spans="1:10" x14ac:dyDescent="0.2">
      <c r="A3713" s="8" t="s">
        <v>24</v>
      </c>
      <c r="B3713" s="8">
        <v>2014</v>
      </c>
      <c r="C3713" s="8" t="s">
        <v>10</v>
      </c>
      <c r="D3713" s="8" t="s">
        <v>33</v>
      </c>
      <c r="E3713" s="8" t="s">
        <v>34</v>
      </c>
      <c r="F3713" s="15"/>
      <c r="G3713" s="15"/>
      <c r="H3713" s="26"/>
      <c r="J3713" s="46"/>
    </row>
    <row r="3714" spans="1:10" x14ac:dyDescent="0.2">
      <c r="A3714" s="8" t="s">
        <v>24</v>
      </c>
      <c r="B3714" s="8">
        <v>2014</v>
      </c>
      <c r="C3714" s="8" t="s">
        <v>10</v>
      </c>
      <c r="D3714" s="8" t="s">
        <v>33</v>
      </c>
      <c r="E3714" s="8" t="s">
        <v>35</v>
      </c>
      <c r="F3714" s="15">
        <v>25105.254772199991</v>
      </c>
      <c r="G3714" s="15">
        <v>577.56443185011096</v>
      </c>
      <c r="H3714" s="26">
        <v>0.85985148584848159</v>
      </c>
      <c r="J3714" s="46" t="e">
        <f>+IF(A3771=#REF!,"si","no")</f>
        <v>#REF!</v>
      </c>
    </row>
    <row r="3715" spans="1:10" x14ac:dyDescent="0.2">
      <c r="A3715" s="8" t="s">
        <v>24</v>
      </c>
      <c r="B3715" s="8">
        <v>2014</v>
      </c>
      <c r="C3715" s="8" t="s">
        <v>10</v>
      </c>
      <c r="D3715" s="8" t="s">
        <v>33</v>
      </c>
      <c r="E3715" s="8" t="s">
        <v>36</v>
      </c>
      <c r="F3715" s="15"/>
      <c r="G3715" s="15"/>
      <c r="H3715" s="26"/>
      <c r="J3715" s="46" t="e">
        <f>+IF(A3772=#REF!,"si","no")</f>
        <v>#REF!</v>
      </c>
    </row>
    <row r="3716" spans="1:10" x14ac:dyDescent="0.2">
      <c r="A3716" s="8" t="s">
        <v>24</v>
      </c>
      <c r="B3716" s="8">
        <v>2014</v>
      </c>
      <c r="C3716" s="8" t="s">
        <v>10</v>
      </c>
      <c r="D3716" s="8" t="s">
        <v>33</v>
      </c>
      <c r="E3716" s="8" t="s">
        <v>42</v>
      </c>
      <c r="F3716" s="15"/>
      <c r="G3716" s="15"/>
      <c r="H3716" s="26"/>
      <c r="J3716" s="46" t="e">
        <f>+IF(A3773=#REF!,"si","no")</f>
        <v>#REF!</v>
      </c>
    </row>
    <row r="3717" spans="1:10" x14ac:dyDescent="0.2">
      <c r="A3717" s="8" t="s">
        <v>24</v>
      </c>
      <c r="B3717" s="8">
        <v>2014</v>
      </c>
      <c r="C3717" s="8" t="s">
        <v>10</v>
      </c>
      <c r="D3717" s="8" t="s">
        <v>33</v>
      </c>
      <c r="E3717" s="8" t="s">
        <v>40</v>
      </c>
      <c r="F3717" s="15">
        <v>25105.254772199991</v>
      </c>
      <c r="G3717" s="15">
        <v>577.56443185011096</v>
      </c>
      <c r="H3717" s="26">
        <v>0.85985148584848159</v>
      </c>
      <c r="J3717" s="46" t="e">
        <f>+IF(A3774=#REF!,"si","no")</f>
        <v>#REF!</v>
      </c>
    </row>
    <row r="3718" spans="1:10" x14ac:dyDescent="0.2">
      <c r="A3718" s="8" t="s">
        <v>24</v>
      </c>
      <c r="B3718" s="8">
        <v>2015</v>
      </c>
      <c r="C3718" s="8" t="s">
        <v>10</v>
      </c>
      <c r="D3718" s="8" t="s">
        <v>33</v>
      </c>
      <c r="E3718" s="8" t="s">
        <v>34</v>
      </c>
      <c r="F3718" s="15"/>
      <c r="G3718" s="15"/>
      <c r="H3718" s="26"/>
      <c r="J3718" s="46" t="e">
        <f>+IF(A3775=#REF!,"si","no")</f>
        <v>#REF!</v>
      </c>
    </row>
    <row r="3719" spans="1:10" x14ac:dyDescent="0.2">
      <c r="A3719" s="8" t="s">
        <v>24</v>
      </c>
      <c r="B3719" s="8">
        <v>2015</v>
      </c>
      <c r="C3719" s="8" t="s">
        <v>10</v>
      </c>
      <c r="D3719" s="8" t="s">
        <v>33</v>
      </c>
      <c r="E3719" s="8" t="s">
        <v>35</v>
      </c>
      <c r="F3719" s="15">
        <v>25543.70410685999</v>
      </c>
      <c r="G3719" s="15">
        <v>567.62934430318978</v>
      </c>
      <c r="H3719" s="26">
        <v>0.79773601752259404</v>
      </c>
      <c r="J3719" s="46" t="e">
        <f>+IF(A3776=#REF!,"si","no")</f>
        <v>#REF!</v>
      </c>
    </row>
    <row r="3720" spans="1:10" x14ac:dyDescent="0.2">
      <c r="A3720" s="8" t="s">
        <v>24</v>
      </c>
      <c r="B3720" s="8">
        <v>2015</v>
      </c>
      <c r="C3720" s="8" t="s">
        <v>10</v>
      </c>
      <c r="D3720" s="8" t="s">
        <v>33</v>
      </c>
      <c r="E3720" s="8" t="s">
        <v>36</v>
      </c>
      <c r="F3720" s="15"/>
      <c r="G3720" s="15"/>
      <c r="H3720" s="26"/>
      <c r="J3720" s="46" t="e">
        <f>+IF(A3777=#REF!,"si","no")</f>
        <v>#REF!</v>
      </c>
    </row>
    <row r="3721" spans="1:10" x14ac:dyDescent="0.2">
      <c r="A3721" s="8" t="s">
        <v>24</v>
      </c>
      <c r="B3721" s="8">
        <v>2015</v>
      </c>
      <c r="C3721" s="8" t="s">
        <v>10</v>
      </c>
      <c r="D3721" s="8" t="s">
        <v>33</v>
      </c>
      <c r="E3721" s="8" t="s">
        <v>42</v>
      </c>
      <c r="F3721" s="15"/>
      <c r="G3721" s="15"/>
      <c r="H3721" s="26"/>
      <c r="J3721" s="46" t="e">
        <f>+IF(A3778=#REF!,"si","no")</f>
        <v>#REF!</v>
      </c>
    </row>
    <row r="3722" spans="1:10" x14ac:dyDescent="0.2">
      <c r="A3722" s="8" t="s">
        <v>24</v>
      </c>
      <c r="B3722" s="8">
        <v>2015</v>
      </c>
      <c r="C3722" s="8" t="s">
        <v>10</v>
      </c>
      <c r="D3722" s="8" t="s">
        <v>33</v>
      </c>
      <c r="E3722" s="8" t="s">
        <v>40</v>
      </c>
      <c r="F3722" s="15">
        <v>25543.70410685999</v>
      </c>
      <c r="G3722" s="15">
        <v>567.62934430318978</v>
      </c>
      <c r="H3722" s="26">
        <v>0.79773601752259404</v>
      </c>
      <c r="J3722" s="46" t="e">
        <f>+IF(A3779=#REF!,"si","no")</f>
        <v>#REF!</v>
      </c>
    </row>
    <row r="3723" spans="1:10" x14ac:dyDescent="0.2">
      <c r="A3723" s="8" t="s">
        <v>24</v>
      </c>
      <c r="B3723" s="8">
        <v>2016</v>
      </c>
      <c r="C3723" s="8" t="s">
        <v>10</v>
      </c>
      <c r="D3723" s="8" t="s">
        <v>33</v>
      </c>
      <c r="E3723" s="8" t="s">
        <v>34</v>
      </c>
      <c r="F3723" s="15"/>
      <c r="G3723" s="15"/>
      <c r="H3723" s="26"/>
      <c r="J3723" s="46" t="e">
        <f>+IF(A3780=#REF!,"si","no")</f>
        <v>#REF!</v>
      </c>
    </row>
    <row r="3724" spans="1:10" x14ac:dyDescent="0.2">
      <c r="A3724" s="8" t="s">
        <v>24</v>
      </c>
      <c r="B3724" s="8">
        <v>2016</v>
      </c>
      <c r="C3724" s="8" t="s">
        <v>10</v>
      </c>
      <c r="D3724" s="8" t="s">
        <v>33</v>
      </c>
      <c r="E3724" s="8" t="s">
        <v>35</v>
      </c>
      <c r="F3724" s="15">
        <v>10420.740825629999</v>
      </c>
      <c r="G3724" s="15">
        <v>226.44767630807266</v>
      </c>
      <c r="H3724" s="26">
        <v>0.29920780585279133</v>
      </c>
      <c r="J3724" s="46" t="e">
        <f>+IF(A3781=#REF!,"si","no")</f>
        <v>#REF!</v>
      </c>
    </row>
    <row r="3725" spans="1:10" x14ac:dyDescent="0.2">
      <c r="A3725" s="8" t="s">
        <v>24</v>
      </c>
      <c r="B3725" s="8">
        <v>2016</v>
      </c>
      <c r="C3725" s="8" t="s">
        <v>10</v>
      </c>
      <c r="D3725" s="8" t="s">
        <v>33</v>
      </c>
      <c r="E3725" s="8" t="s">
        <v>36</v>
      </c>
      <c r="F3725" s="15">
        <v>3866.9559660300001</v>
      </c>
      <c r="G3725" s="15"/>
      <c r="H3725" s="26"/>
      <c r="J3725" s="46" t="e">
        <f>+IF(A3782=#REF!,"si","no")</f>
        <v>#REF!</v>
      </c>
    </row>
    <row r="3726" spans="1:10" x14ac:dyDescent="0.2">
      <c r="A3726" s="8" t="s">
        <v>24</v>
      </c>
      <c r="B3726" s="8">
        <v>2016</v>
      </c>
      <c r="C3726" s="8" t="s">
        <v>10</v>
      </c>
      <c r="D3726" s="8" t="s">
        <v>33</v>
      </c>
      <c r="E3726" s="8" t="s">
        <v>42</v>
      </c>
      <c r="F3726" s="15"/>
      <c r="G3726" s="15"/>
      <c r="H3726" s="26"/>
      <c r="J3726" s="46" t="e">
        <f>+IF(A3783=#REF!,"si","no")</f>
        <v>#REF!</v>
      </c>
    </row>
    <row r="3727" spans="1:10" x14ac:dyDescent="0.2">
      <c r="A3727" s="8" t="s">
        <v>24</v>
      </c>
      <c r="B3727" s="8">
        <v>2016</v>
      </c>
      <c r="C3727" s="8" t="s">
        <v>10</v>
      </c>
      <c r="D3727" s="8" t="s">
        <v>33</v>
      </c>
      <c r="E3727" s="8" t="s">
        <v>40</v>
      </c>
      <c r="F3727" s="15">
        <v>14287.696791659999</v>
      </c>
      <c r="G3727" s="15">
        <v>310.47847676128254</v>
      </c>
      <c r="H3727" s="26">
        <v>0.41023862691298674</v>
      </c>
      <c r="J3727" s="46" t="e">
        <f>+IF(A3784=#REF!,"si","no")</f>
        <v>#REF!</v>
      </c>
    </row>
    <row r="3728" spans="1:10" x14ac:dyDescent="0.2">
      <c r="A3728" s="8" t="s">
        <v>24</v>
      </c>
      <c r="B3728" s="8">
        <v>2017</v>
      </c>
      <c r="C3728" s="8" t="s">
        <v>10</v>
      </c>
      <c r="D3728" s="8" t="s">
        <v>33</v>
      </c>
      <c r="E3728" s="8" t="s">
        <v>34</v>
      </c>
      <c r="F3728" s="15"/>
      <c r="G3728" s="15"/>
      <c r="H3728" s="26"/>
      <c r="J3728" s="46" t="e">
        <f>+IF(A3785=#REF!,"si","no")</f>
        <v>#REF!</v>
      </c>
    </row>
    <row r="3729" spans="1:10" x14ac:dyDescent="0.2">
      <c r="A3729" s="8" t="s">
        <v>24</v>
      </c>
      <c r="B3729" s="8">
        <v>2017</v>
      </c>
      <c r="C3729" s="8" t="s">
        <v>10</v>
      </c>
      <c r="D3729" s="8" t="s">
        <v>33</v>
      </c>
      <c r="E3729" s="8" t="s">
        <v>35</v>
      </c>
      <c r="F3729" s="15">
        <v>9392.1469905100003</v>
      </c>
      <c r="G3729" s="15">
        <v>197.93249124813684</v>
      </c>
      <c r="H3729" s="26">
        <v>0.247421657407116</v>
      </c>
      <c r="J3729" s="46" t="e">
        <f>+IF(A3786=#REF!,"si","no")</f>
        <v>#REF!</v>
      </c>
    </row>
    <row r="3730" spans="1:10" x14ac:dyDescent="0.2">
      <c r="A3730" s="8" t="s">
        <v>24</v>
      </c>
      <c r="B3730" s="8">
        <v>2017</v>
      </c>
      <c r="C3730" s="8" t="s">
        <v>10</v>
      </c>
      <c r="D3730" s="8" t="s">
        <v>33</v>
      </c>
      <c r="E3730" s="8" t="s">
        <v>36</v>
      </c>
      <c r="F3730" s="15">
        <v>3675.4240584600002</v>
      </c>
      <c r="G3730" s="15"/>
      <c r="H3730" s="26"/>
      <c r="J3730" s="46" t="e">
        <f>+IF(A3787=#REF!,"si","no")</f>
        <v>#REF!</v>
      </c>
    </row>
    <row r="3731" spans="1:10" x14ac:dyDescent="0.2">
      <c r="A3731" s="8" t="s">
        <v>24</v>
      </c>
      <c r="B3731" s="8">
        <v>2017</v>
      </c>
      <c r="C3731" s="8" t="s">
        <v>10</v>
      </c>
      <c r="D3731" s="8" t="s">
        <v>33</v>
      </c>
      <c r="E3731" s="8" t="s">
        <v>42</v>
      </c>
      <c r="F3731" s="15"/>
      <c r="G3731" s="15"/>
      <c r="H3731" s="26"/>
      <c r="J3731" s="46" t="e">
        <f>+IF(A3788=#REF!,"si","no")</f>
        <v>#REF!</v>
      </c>
    </row>
    <row r="3732" spans="1:10" x14ac:dyDescent="0.2">
      <c r="A3732" s="8" t="s">
        <v>24</v>
      </c>
      <c r="B3732" s="8">
        <v>2017</v>
      </c>
      <c r="C3732" s="8" t="s">
        <v>10</v>
      </c>
      <c r="D3732" s="8" t="s">
        <v>33</v>
      </c>
      <c r="E3732" s="8" t="s">
        <v>40</v>
      </c>
      <c r="F3732" s="15">
        <v>13067.57104897</v>
      </c>
      <c r="G3732" s="15">
        <v>275.38931140005639</v>
      </c>
      <c r="H3732" s="26">
        <v>0.34424504753687185</v>
      </c>
      <c r="J3732" s="46" t="e">
        <f>+IF(A3789=#REF!,"si","no")</f>
        <v>#REF!</v>
      </c>
    </row>
    <row r="3733" spans="1:10" x14ac:dyDescent="0.2">
      <c r="A3733" s="8" t="s">
        <v>24</v>
      </c>
      <c r="B3733" s="8">
        <v>2018</v>
      </c>
      <c r="C3733" s="8" t="s">
        <v>10</v>
      </c>
      <c r="D3733" s="8" t="s">
        <v>33</v>
      </c>
      <c r="E3733" s="8" t="s">
        <v>34</v>
      </c>
      <c r="F3733" s="15"/>
      <c r="G3733" s="15"/>
      <c r="H3733" s="26"/>
      <c r="J3733" s="46" t="e">
        <f>+IF(A3790=#REF!,"si","no")</f>
        <v>#REF!</v>
      </c>
    </row>
    <row r="3734" spans="1:10" x14ac:dyDescent="0.2">
      <c r="A3734" s="8" t="s">
        <v>24</v>
      </c>
      <c r="B3734" s="8">
        <v>2018</v>
      </c>
      <c r="C3734" s="8" t="s">
        <v>10</v>
      </c>
      <c r="D3734" s="8" t="s">
        <v>33</v>
      </c>
      <c r="E3734" s="8" t="s">
        <v>35</v>
      </c>
      <c r="F3734" s="15">
        <v>13270.21467682</v>
      </c>
      <c r="G3734" s="15">
        <v>267.87169003343399</v>
      </c>
      <c r="H3734" s="26">
        <v>0.31309738500621404</v>
      </c>
      <c r="J3734" s="46" t="e">
        <f>+IF(A3791=#REF!,"si","no")</f>
        <v>#REF!</v>
      </c>
    </row>
    <row r="3735" spans="1:10" x14ac:dyDescent="0.2">
      <c r="A3735" s="8" t="s">
        <v>24</v>
      </c>
      <c r="B3735" s="8">
        <v>2018</v>
      </c>
      <c r="C3735" s="8" t="s">
        <v>10</v>
      </c>
      <c r="D3735" s="8" t="s">
        <v>33</v>
      </c>
      <c r="E3735" s="8" t="s">
        <v>36</v>
      </c>
      <c r="F3735" s="15">
        <v>2788.7743387600003</v>
      </c>
      <c r="G3735" s="15"/>
      <c r="H3735" s="26"/>
      <c r="J3735" s="46" t="e">
        <f>+IF(A3792=#REF!,"si","no")</f>
        <v>#REF!</v>
      </c>
    </row>
    <row r="3736" spans="1:10" x14ac:dyDescent="0.2">
      <c r="A3736" s="8" t="s">
        <v>24</v>
      </c>
      <c r="B3736" s="8">
        <v>2018</v>
      </c>
      <c r="C3736" s="8" t="s">
        <v>10</v>
      </c>
      <c r="D3736" s="8" t="s">
        <v>33</v>
      </c>
      <c r="E3736" s="8" t="s">
        <v>42</v>
      </c>
      <c r="F3736" s="15"/>
      <c r="G3736" s="15"/>
      <c r="H3736" s="26"/>
      <c r="J3736" s="46" t="e">
        <f>+IF(A3793=#REF!,"si","no")</f>
        <v>#REF!</v>
      </c>
    </row>
    <row r="3737" spans="1:10" x14ac:dyDescent="0.2">
      <c r="A3737" s="8" t="s">
        <v>24</v>
      </c>
      <c r="B3737" s="8">
        <v>2018</v>
      </c>
      <c r="C3737" s="8" t="s">
        <v>10</v>
      </c>
      <c r="D3737" s="8" t="s">
        <v>33</v>
      </c>
      <c r="E3737" s="8" t="s">
        <v>40</v>
      </c>
      <c r="F3737" s="15">
        <v>16058.98901558</v>
      </c>
      <c r="G3737" s="15">
        <v>324.1657073827094</v>
      </c>
      <c r="H3737" s="26">
        <v>0.37889571412920825</v>
      </c>
      <c r="J3737" s="46" t="e">
        <f>+IF(A3794=#REF!,"si","no")</f>
        <v>#REF!</v>
      </c>
    </row>
    <row r="3738" spans="1:10" x14ac:dyDescent="0.2">
      <c r="A3738" s="8" t="s">
        <v>24</v>
      </c>
      <c r="B3738" s="8">
        <v>2019</v>
      </c>
      <c r="C3738" s="8" t="s">
        <v>10</v>
      </c>
      <c r="D3738" s="8" t="s">
        <v>33</v>
      </c>
      <c r="E3738" s="8" t="s">
        <v>34</v>
      </c>
      <c r="F3738" s="15">
        <v>9.1519999999999992</v>
      </c>
      <c r="G3738" s="15"/>
      <c r="H3738" s="26"/>
      <c r="J3738" s="46" t="e">
        <f>+IF(A3795=#REF!,"si","no")</f>
        <v>#REF!</v>
      </c>
    </row>
    <row r="3739" spans="1:10" x14ac:dyDescent="0.2">
      <c r="A3739" s="8" t="s">
        <v>24</v>
      </c>
      <c r="B3739" s="8">
        <v>2019</v>
      </c>
      <c r="C3739" s="8" t="s">
        <v>10</v>
      </c>
      <c r="D3739" s="8" t="s">
        <v>33</v>
      </c>
      <c r="E3739" s="8" t="s">
        <v>35</v>
      </c>
      <c r="F3739" s="15">
        <v>13277.862095209999</v>
      </c>
      <c r="G3739" s="15">
        <v>258.3643481597959</v>
      </c>
      <c r="H3739" s="26">
        <v>0.28756663769236718</v>
      </c>
      <c r="J3739" s="46" t="e">
        <f>+IF(A3796=#REF!,"si","no")</f>
        <v>#REF!</v>
      </c>
    </row>
    <row r="3740" spans="1:10" x14ac:dyDescent="0.2">
      <c r="A3740" s="8" t="s">
        <v>24</v>
      </c>
      <c r="B3740" s="8">
        <v>2019</v>
      </c>
      <c r="C3740" s="8" t="s">
        <v>10</v>
      </c>
      <c r="D3740" s="8" t="s">
        <v>33</v>
      </c>
      <c r="E3740" s="8" t="s">
        <v>36</v>
      </c>
      <c r="F3740" s="15">
        <v>341.63847152</v>
      </c>
      <c r="G3740" s="15"/>
      <c r="H3740" s="26"/>
      <c r="J3740" s="46" t="e">
        <f>+IF(A3797=#REF!,"si","no")</f>
        <v>#REF!</v>
      </c>
    </row>
    <row r="3741" spans="1:10" x14ac:dyDescent="0.2">
      <c r="A3741" s="8" t="s">
        <v>24</v>
      </c>
      <c r="B3741" s="8">
        <v>2019</v>
      </c>
      <c r="C3741" s="8" t="s">
        <v>10</v>
      </c>
      <c r="D3741" s="8" t="s">
        <v>33</v>
      </c>
      <c r="E3741" s="8" t="s">
        <v>42</v>
      </c>
      <c r="F3741" s="15"/>
      <c r="G3741" s="15"/>
      <c r="H3741" s="26"/>
      <c r="J3741" s="46" t="e">
        <f>+IF(A3798=#REF!,"si","no")</f>
        <v>#REF!</v>
      </c>
    </row>
    <row r="3742" spans="1:10" x14ac:dyDescent="0.2">
      <c r="A3742" s="8" t="s">
        <v>24</v>
      </c>
      <c r="B3742" s="8">
        <v>2019</v>
      </c>
      <c r="C3742" s="8" t="s">
        <v>10</v>
      </c>
      <c r="D3742" s="8" t="s">
        <v>33</v>
      </c>
      <c r="E3742" s="8" t="s">
        <v>40</v>
      </c>
      <c r="F3742" s="15">
        <v>13628.652566729999</v>
      </c>
      <c r="G3742" s="15">
        <v>265.19012710410561</v>
      </c>
      <c r="H3742" s="26">
        <v>0.29516391771427058</v>
      </c>
      <c r="J3742" s="46" t="e">
        <f>+IF(A3799=#REF!,"si","no")</f>
        <v>#REF!</v>
      </c>
    </row>
    <row r="3743" spans="1:10" x14ac:dyDescent="0.2">
      <c r="A3743" s="8" t="s">
        <v>24</v>
      </c>
      <c r="B3743" s="8">
        <v>2020</v>
      </c>
      <c r="C3743" s="8" t="s">
        <v>10</v>
      </c>
      <c r="D3743" s="8" t="s">
        <v>33</v>
      </c>
      <c r="E3743" s="8" t="s">
        <v>34</v>
      </c>
      <c r="F3743" s="15">
        <v>207.416009</v>
      </c>
      <c r="G3743" s="15">
        <v>3.9536049719102393</v>
      </c>
      <c r="H3743" s="26">
        <v>5.0144016385442816E-3</v>
      </c>
      <c r="J3743" s="46" t="e">
        <f>+IF(A3800=#REF!,"si","no")</f>
        <v>#REF!</v>
      </c>
    </row>
    <row r="3744" spans="1:10" x14ac:dyDescent="0.2">
      <c r="A3744" s="8" t="s">
        <v>24</v>
      </c>
      <c r="B3744" s="8">
        <v>2020</v>
      </c>
      <c r="C3744" s="8" t="s">
        <v>10</v>
      </c>
      <c r="D3744" s="8" t="s">
        <v>33</v>
      </c>
      <c r="E3744" s="8" t="s">
        <v>35</v>
      </c>
      <c r="F3744" s="15">
        <v>16371.542836000001</v>
      </c>
      <c r="G3744" s="15">
        <v>312.06180017787858</v>
      </c>
      <c r="H3744" s="26">
        <v>0.39579148985716101</v>
      </c>
      <c r="J3744" s="46" t="e">
        <f>+IF(A3801=#REF!,"si","no")</f>
        <v>#REF!</v>
      </c>
    </row>
    <row r="3745" spans="1:10" x14ac:dyDescent="0.2">
      <c r="A3745" s="8" t="s">
        <v>24</v>
      </c>
      <c r="B3745" s="8">
        <v>2020</v>
      </c>
      <c r="C3745" s="8" t="s">
        <v>10</v>
      </c>
      <c r="D3745" s="8" t="s">
        <v>33</v>
      </c>
      <c r="E3745" s="8" t="s">
        <v>36</v>
      </c>
      <c r="F3745" s="15">
        <v>518.86350100000004</v>
      </c>
      <c r="G3745" s="15">
        <v>9.8901783289849803</v>
      </c>
      <c r="H3745" s="26">
        <v>1.254382437565474E-2</v>
      </c>
      <c r="J3745" s="46" t="e">
        <f>+IF(A3802=#REF!,"si","no")</f>
        <v>#REF!</v>
      </c>
    </row>
    <row r="3746" spans="1:10" x14ac:dyDescent="0.2">
      <c r="A3746" s="8" t="s">
        <v>24</v>
      </c>
      <c r="B3746" s="8">
        <v>2020</v>
      </c>
      <c r="C3746" s="8" t="s">
        <v>10</v>
      </c>
      <c r="D3746" s="8" t="s">
        <v>33</v>
      </c>
      <c r="E3746" s="8" t="s">
        <v>42</v>
      </c>
      <c r="F3746" s="15">
        <v>0</v>
      </c>
      <c r="G3746" s="15">
        <v>0</v>
      </c>
      <c r="H3746" s="26">
        <v>0</v>
      </c>
      <c r="J3746" s="46" t="e">
        <f>+IF(A3803=#REF!,"si","no")</f>
        <v>#REF!</v>
      </c>
    </row>
    <row r="3747" spans="1:10" x14ac:dyDescent="0.2">
      <c r="A3747" s="8" t="s">
        <v>24</v>
      </c>
      <c r="B3747" s="8">
        <v>2020</v>
      </c>
      <c r="C3747" s="8" t="s">
        <v>10</v>
      </c>
      <c r="D3747" s="8" t="s">
        <v>33</v>
      </c>
      <c r="E3747" s="8" t="s">
        <v>40</v>
      </c>
      <c r="F3747" s="15">
        <v>17097.822346000001</v>
      </c>
      <c r="G3747" s="15">
        <v>325.90558347877379</v>
      </c>
      <c r="H3747" s="26">
        <v>0.41334971587135999</v>
      </c>
      <c r="J3747" s="46" t="e">
        <f>+IF(A3804=#REF!,"si","no")</f>
        <v>#REF!</v>
      </c>
    </row>
    <row r="3748" spans="1:10" x14ac:dyDescent="0.2">
      <c r="A3748" s="8" t="s">
        <v>24</v>
      </c>
      <c r="B3748" s="8">
        <v>2021</v>
      </c>
      <c r="C3748" s="8" t="s">
        <v>10</v>
      </c>
      <c r="D3748" s="8" t="s">
        <v>33</v>
      </c>
      <c r="E3748" s="8" t="s">
        <v>34</v>
      </c>
      <c r="F3748" s="15">
        <v>2046.5113176199998</v>
      </c>
      <c r="G3748" s="15">
        <v>35.839800735904021</v>
      </c>
      <c r="H3748" s="26">
        <v>3.8029138223426691E-2</v>
      </c>
      <c r="J3748" s="46" t="e">
        <f>+IF(A3805=#REF!,"si","no")</f>
        <v>#REF!</v>
      </c>
    </row>
    <row r="3749" spans="1:10" x14ac:dyDescent="0.2">
      <c r="A3749" s="8" t="s">
        <v>24</v>
      </c>
      <c r="B3749" s="8">
        <v>2021</v>
      </c>
      <c r="C3749" s="8" t="s">
        <v>10</v>
      </c>
      <c r="D3749" s="8" t="s">
        <v>33</v>
      </c>
      <c r="E3749" s="8" t="s">
        <v>35</v>
      </c>
      <c r="F3749" s="15">
        <v>13986.19295273</v>
      </c>
      <c r="G3749" s="15">
        <v>244.93505809813638</v>
      </c>
      <c r="H3749" s="26">
        <v>0.25989734844830531</v>
      </c>
      <c r="J3749" s="46" t="e">
        <f>+IF(A3806=#REF!,"si","no")</f>
        <v>#REF!</v>
      </c>
    </row>
    <row r="3750" spans="1:10" x14ac:dyDescent="0.2">
      <c r="A3750" s="8" t="s">
        <v>24</v>
      </c>
      <c r="B3750" s="8">
        <v>2021</v>
      </c>
      <c r="C3750" s="8" t="s">
        <v>10</v>
      </c>
      <c r="D3750" s="8" t="s">
        <v>33</v>
      </c>
      <c r="E3750" s="8" t="s">
        <v>36</v>
      </c>
      <c r="F3750" s="15">
        <v>5416.740648</v>
      </c>
      <c r="G3750" s="15">
        <v>94.861388642678875</v>
      </c>
      <c r="H3750" s="26">
        <v>0.10065616400441292</v>
      </c>
      <c r="J3750" s="46"/>
    </row>
    <row r="3751" spans="1:10" x14ac:dyDescent="0.2">
      <c r="A3751" s="8" t="s">
        <v>24</v>
      </c>
      <c r="B3751" s="8">
        <v>2021</v>
      </c>
      <c r="C3751" s="8" t="s">
        <v>10</v>
      </c>
      <c r="D3751" s="8" t="s">
        <v>33</v>
      </c>
      <c r="E3751" s="8" t="s">
        <v>42</v>
      </c>
      <c r="F3751" s="15">
        <v>0</v>
      </c>
      <c r="G3751" s="15">
        <v>0</v>
      </c>
      <c r="H3751" s="26">
        <v>0</v>
      </c>
      <c r="J3751" s="46"/>
    </row>
    <row r="3752" spans="1:10" x14ac:dyDescent="0.2">
      <c r="A3752" s="8" t="s">
        <v>24</v>
      </c>
      <c r="B3752" s="8">
        <v>2021</v>
      </c>
      <c r="C3752" s="8" t="s">
        <v>10</v>
      </c>
      <c r="D3752" s="8" t="s">
        <v>33</v>
      </c>
      <c r="E3752" s="8" t="s">
        <v>40</v>
      </c>
      <c r="F3752" s="15">
        <v>21449.44491835</v>
      </c>
      <c r="G3752" s="15">
        <v>375.63624747671929</v>
      </c>
      <c r="H3752" s="26">
        <v>0.39858265067614496</v>
      </c>
      <c r="J3752" s="46"/>
    </row>
    <row r="3753" spans="1:10" x14ac:dyDescent="0.2">
      <c r="A3753" s="8" t="s">
        <v>24</v>
      </c>
      <c r="B3753" s="8">
        <v>2022</v>
      </c>
      <c r="C3753" s="8" t="s">
        <v>10</v>
      </c>
      <c r="D3753" s="8" t="s">
        <v>33</v>
      </c>
      <c r="E3753" s="8" t="s">
        <v>34</v>
      </c>
      <c r="F3753" s="55"/>
      <c r="G3753" s="15"/>
      <c r="H3753" s="15"/>
      <c r="J3753" s="46"/>
    </row>
    <row r="3754" spans="1:10" x14ac:dyDescent="0.2">
      <c r="A3754" s="8" t="s">
        <v>24</v>
      </c>
      <c r="B3754" s="8">
        <v>2022</v>
      </c>
      <c r="C3754" s="8" t="s">
        <v>10</v>
      </c>
      <c r="D3754" s="8" t="s">
        <v>33</v>
      </c>
      <c r="E3754" s="8" t="s">
        <v>35</v>
      </c>
      <c r="F3754" s="55"/>
      <c r="G3754" s="15"/>
      <c r="H3754" s="15"/>
      <c r="J3754" s="46"/>
    </row>
    <row r="3755" spans="1:10" x14ac:dyDescent="0.2">
      <c r="A3755" s="8" t="s">
        <v>24</v>
      </c>
      <c r="B3755" s="8">
        <v>2022</v>
      </c>
      <c r="C3755" s="8" t="s">
        <v>10</v>
      </c>
      <c r="D3755" s="8" t="s">
        <v>33</v>
      </c>
      <c r="E3755" s="8" t="s">
        <v>36</v>
      </c>
      <c r="F3755" s="55"/>
      <c r="G3755" s="15"/>
      <c r="H3755" s="15"/>
      <c r="J3755" s="46"/>
    </row>
    <row r="3756" spans="1:10" x14ac:dyDescent="0.2">
      <c r="A3756" s="8" t="s">
        <v>24</v>
      </c>
      <c r="B3756" s="8">
        <v>2022</v>
      </c>
      <c r="C3756" s="8" t="s">
        <v>10</v>
      </c>
      <c r="D3756" s="8" t="s">
        <v>33</v>
      </c>
      <c r="E3756" s="8" t="s">
        <v>42</v>
      </c>
      <c r="F3756" s="55"/>
      <c r="G3756" s="15"/>
      <c r="H3756" s="15"/>
      <c r="J3756" s="46" t="e">
        <f>+IF(A3813=#REF!,"si","no")</f>
        <v>#REF!</v>
      </c>
    </row>
    <row r="3757" spans="1:10" x14ac:dyDescent="0.2">
      <c r="A3757" s="8" t="s">
        <v>24</v>
      </c>
      <c r="B3757" s="8">
        <v>2022</v>
      </c>
      <c r="C3757" s="8" t="s">
        <v>10</v>
      </c>
      <c r="D3757" s="8" t="s">
        <v>33</v>
      </c>
      <c r="E3757" s="8" t="s">
        <v>104</v>
      </c>
      <c r="F3757" s="55">
        <v>29303.493518889998</v>
      </c>
      <c r="G3757" s="15">
        <v>533.13245033229009</v>
      </c>
      <c r="H3757" s="15">
        <v>0.46922032578610345</v>
      </c>
      <c r="J3757" s="46" t="e">
        <f>+IF(A3814=#REF!,"si","no")</f>
        <v>#REF!</v>
      </c>
    </row>
    <row r="3758" spans="1:10" x14ac:dyDescent="0.2">
      <c r="A3758" s="8" t="s">
        <v>24</v>
      </c>
      <c r="B3758" s="8">
        <v>2023</v>
      </c>
      <c r="C3758" s="8" t="s">
        <v>10</v>
      </c>
      <c r="D3758" s="8" t="s">
        <v>33</v>
      </c>
      <c r="E3758" s="8" t="s">
        <v>34</v>
      </c>
      <c r="F3758" s="55"/>
      <c r="G3758" s="15"/>
      <c r="H3758" s="15"/>
      <c r="J3758" s="46" t="e">
        <f>+IF(A3815=#REF!,"si","no")</f>
        <v>#REF!</v>
      </c>
    </row>
    <row r="3759" spans="1:10" x14ac:dyDescent="0.2">
      <c r="A3759" s="8" t="s">
        <v>24</v>
      </c>
      <c r="B3759" s="8">
        <v>2023</v>
      </c>
      <c r="C3759" s="8" t="s">
        <v>10</v>
      </c>
      <c r="D3759" s="8" t="s">
        <v>33</v>
      </c>
      <c r="E3759" s="8" t="s">
        <v>35</v>
      </c>
      <c r="F3759" s="55"/>
      <c r="G3759" s="15"/>
      <c r="H3759" s="15"/>
      <c r="J3759" s="46" t="e">
        <f>+IF(A3816=#REF!,"si","no")</f>
        <v>#REF!</v>
      </c>
    </row>
    <row r="3760" spans="1:10" x14ac:dyDescent="0.2">
      <c r="A3760" s="8" t="s">
        <v>24</v>
      </c>
      <c r="B3760" s="8">
        <v>2023</v>
      </c>
      <c r="C3760" s="8" t="s">
        <v>10</v>
      </c>
      <c r="D3760" s="8" t="s">
        <v>33</v>
      </c>
      <c r="E3760" s="8" t="s">
        <v>36</v>
      </c>
      <c r="F3760" s="55"/>
      <c r="G3760" s="15"/>
      <c r="H3760" s="15"/>
      <c r="J3760" s="46" t="e">
        <f>+IF(A3817=#REF!,"si","no")</f>
        <v>#REF!</v>
      </c>
    </row>
    <row r="3761" spans="1:10" x14ac:dyDescent="0.2">
      <c r="A3761" s="8" t="s">
        <v>24</v>
      </c>
      <c r="B3761" s="8">
        <v>2023</v>
      </c>
      <c r="C3761" s="8" t="s">
        <v>10</v>
      </c>
      <c r="D3761" s="8" t="s">
        <v>33</v>
      </c>
      <c r="E3761" s="8" t="s">
        <v>42</v>
      </c>
      <c r="F3761" s="55"/>
      <c r="G3761" s="15"/>
      <c r="H3761" s="15"/>
      <c r="J3761" s="46" t="e">
        <f>+IF(A3818=#REF!,"si","no")</f>
        <v>#REF!</v>
      </c>
    </row>
    <row r="3762" spans="1:10" x14ac:dyDescent="0.2">
      <c r="A3762" s="8" t="s">
        <v>24</v>
      </c>
      <c r="B3762" s="8">
        <v>2023</v>
      </c>
      <c r="C3762" s="8" t="s">
        <v>10</v>
      </c>
      <c r="D3762" s="8" t="s">
        <v>33</v>
      </c>
      <c r="E3762" s="8" t="s">
        <v>104</v>
      </c>
      <c r="F3762" s="55">
        <v>49875.219614560039</v>
      </c>
      <c r="G3762" s="15">
        <v>890.63463044357968</v>
      </c>
      <c r="H3762" s="15">
        <v>0.72901511154855037</v>
      </c>
      <c r="J3762" s="46" t="e">
        <f>+IF(A3819=#REF!,"si","no")</f>
        <v>#REF!</v>
      </c>
    </row>
    <row r="3763" spans="1:10" x14ac:dyDescent="0.2">
      <c r="A3763" s="8" t="s">
        <v>24</v>
      </c>
      <c r="B3763" s="8">
        <v>2009</v>
      </c>
      <c r="C3763" s="8" t="s">
        <v>10</v>
      </c>
      <c r="D3763" s="8" t="s">
        <v>37</v>
      </c>
      <c r="E3763" s="8" t="s">
        <v>40</v>
      </c>
      <c r="F3763" s="15">
        <v>1787.3442841099982</v>
      </c>
      <c r="G3763" s="15">
        <v>49.70674924406439</v>
      </c>
      <c r="H3763" s="26">
        <v>0.10315280848733452</v>
      </c>
      <c r="J3763" s="46" t="e">
        <f>+IF(A3820=#REF!,"si","no")</f>
        <v>#REF!</v>
      </c>
    </row>
    <row r="3764" spans="1:10" x14ac:dyDescent="0.2">
      <c r="A3764" s="8" t="s">
        <v>24</v>
      </c>
      <c r="B3764" s="8">
        <v>2010</v>
      </c>
      <c r="C3764" s="8" t="s">
        <v>10</v>
      </c>
      <c r="D3764" s="8" t="s">
        <v>37</v>
      </c>
      <c r="E3764" s="8" t="s">
        <v>40</v>
      </c>
      <c r="F3764" s="15">
        <v>34.277749000000014</v>
      </c>
      <c r="G3764" s="15">
        <v>0.92971355502699637</v>
      </c>
      <c r="H3764" s="26">
        <v>1.7287006921848122E-3</v>
      </c>
      <c r="J3764" s="46" t="e">
        <f>+IF(A3821=#REF!,"si","no")</f>
        <v>#REF!</v>
      </c>
    </row>
    <row r="3765" spans="1:10" x14ac:dyDescent="0.2">
      <c r="A3765" s="8" t="s">
        <v>24</v>
      </c>
      <c r="B3765" s="8">
        <v>2011</v>
      </c>
      <c r="C3765" s="8" t="s">
        <v>10</v>
      </c>
      <c r="D3765" s="8" t="s">
        <v>37</v>
      </c>
      <c r="E3765" s="8" t="s">
        <v>40</v>
      </c>
      <c r="F3765" s="15">
        <v>0</v>
      </c>
      <c r="G3765" s="15">
        <v>0</v>
      </c>
      <c r="H3765" s="26">
        <v>0</v>
      </c>
      <c r="J3765" s="46" t="e">
        <f>+IF(A3822=#REF!,"si","no")</f>
        <v>#REF!</v>
      </c>
    </row>
    <row r="3766" spans="1:10" x14ac:dyDescent="0.2">
      <c r="A3766" s="8" t="s">
        <v>24</v>
      </c>
      <c r="B3766" s="8">
        <v>2012</v>
      </c>
      <c r="C3766" s="8" t="s">
        <v>10</v>
      </c>
      <c r="D3766" s="8" t="s">
        <v>37</v>
      </c>
      <c r="E3766" s="8" t="s">
        <v>40</v>
      </c>
      <c r="F3766" s="15">
        <v>16.084925083599998</v>
      </c>
      <c r="G3766" s="15">
        <v>0.40948878534096445</v>
      </c>
      <c r="H3766" s="26">
        <v>6.7507968447600136E-4</v>
      </c>
      <c r="J3766" s="46" t="e">
        <f>+IF(A3823=#REF!,"si","no")</f>
        <v>#REF!</v>
      </c>
    </row>
    <row r="3767" spans="1:10" x14ac:dyDescent="0.2">
      <c r="A3767" s="8" t="s">
        <v>24</v>
      </c>
      <c r="B3767" s="8">
        <v>2013</v>
      </c>
      <c r="C3767" s="8" t="s">
        <v>10</v>
      </c>
      <c r="D3767" s="8" t="s">
        <v>37</v>
      </c>
      <c r="E3767" s="8" t="s">
        <v>40</v>
      </c>
      <c r="F3767" s="15">
        <v>69.307167440000143</v>
      </c>
      <c r="G3767" s="15">
        <v>1.6603049542179991</v>
      </c>
      <c r="H3767" s="26">
        <v>2.6496324681361131E-3</v>
      </c>
      <c r="J3767" s="46" t="e">
        <f>+IF(A3824=#REF!,"si","no")</f>
        <v>#REF!</v>
      </c>
    </row>
    <row r="3768" spans="1:10" x14ac:dyDescent="0.2">
      <c r="A3768" s="8" t="s">
        <v>24</v>
      </c>
      <c r="B3768" s="8">
        <v>2014</v>
      </c>
      <c r="C3768" s="8" t="s">
        <v>10</v>
      </c>
      <c r="D3768" s="8" t="s">
        <v>37</v>
      </c>
      <c r="E3768" s="8" t="s">
        <v>40</v>
      </c>
      <c r="F3768" s="15">
        <v>60.88951278000016</v>
      </c>
      <c r="G3768" s="15">
        <v>1.4008070092701594</v>
      </c>
      <c r="H3768" s="26">
        <v>2.0854573479353409E-3</v>
      </c>
      <c r="J3768" s="46" t="e">
        <f>+IF(A3825=#REF!,"si","no")</f>
        <v>#REF!</v>
      </c>
    </row>
    <row r="3769" spans="1:10" x14ac:dyDescent="0.2">
      <c r="A3769" s="8" t="s">
        <v>24</v>
      </c>
      <c r="B3769" s="8">
        <v>2015</v>
      </c>
      <c r="C3769" s="8" t="s">
        <v>10</v>
      </c>
      <c r="D3769" s="8" t="s">
        <v>37</v>
      </c>
      <c r="E3769" s="8" t="s">
        <v>40</v>
      </c>
      <c r="F3769" s="15">
        <v>0.26789700000000011</v>
      </c>
      <c r="G3769" s="15">
        <v>5.9531772610047166E-3</v>
      </c>
      <c r="H3769" s="26">
        <v>8.3664876868369463E-6</v>
      </c>
      <c r="J3769" s="46" t="e">
        <f>+IF(A3826=#REF!,"si","no")</f>
        <v>#REF!</v>
      </c>
    </row>
    <row r="3770" spans="1:10" x14ac:dyDescent="0.2">
      <c r="A3770" s="8" t="s">
        <v>24</v>
      </c>
      <c r="B3770" s="8">
        <v>2016</v>
      </c>
      <c r="C3770" s="8" t="s">
        <v>10</v>
      </c>
      <c r="D3770" s="8" t="s">
        <v>37</v>
      </c>
      <c r="E3770" s="8" t="s">
        <v>40</v>
      </c>
      <c r="F3770" s="15">
        <v>0</v>
      </c>
      <c r="G3770" s="15">
        <v>0</v>
      </c>
      <c r="H3770" s="26">
        <v>0</v>
      </c>
      <c r="J3770" s="46" t="e">
        <f>+IF(A3827=#REF!,"si","no")</f>
        <v>#REF!</v>
      </c>
    </row>
    <row r="3771" spans="1:10" x14ac:dyDescent="0.2">
      <c r="A3771" s="8" t="s">
        <v>24</v>
      </c>
      <c r="B3771" s="8">
        <v>2017</v>
      </c>
      <c r="C3771" s="8" t="s">
        <v>10</v>
      </c>
      <c r="D3771" s="8" t="s">
        <v>37</v>
      </c>
      <c r="E3771" s="8" t="s">
        <v>40</v>
      </c>
      <c r="F3771" s="15">
        <v>0</v>
      </c>
      <c r="G3771" s="15">
        <v>0</v>
      </c>
      <c r="H3771" s="26">
        <v>0</v>
      </c>
      <c r="J3771" s="46" t="e">
        <f>+IF(A3828=#REF!,"si","no")</f>
        <v>#REF!</v>
      </c>
    </row>
    <row r="3772" spans="1:10" x14ac:dyDescent="0.2">
      <c r="A3772" s="8" t="s">
        <v>24</v>
      </c>
      <c r="B3772" s="8">
        <v>2018</v>
      </c>
      <c r="C3772" s="8" t="s">
        <v>10</v>
      </c>
      <c r="D3772" s="8" t="s">
        <v>37</v>
      </c>
      <c r="E3772" s="8" t="s">
        <v>40</v>
      </c>
      <c r="F3772" s="15">
        <v>0</v>
      </c>
      <c r="G3772" s="15">
        <v>0</v>
      </c>
      <c r="H3772" s="26">
        <v>0</v>
      </c>
      <c r="J3772" s="46" t="e">
        <f>+IF(A3829=#REF!,"si","no")</f>
        <v>#REF!</v>
      </c>
    </row>
    <row r="3773" spans="1:10" x14ac:dyDescent="0.2">
      <c r="A3773" s="8" t="s">
        <v>24</v>
      </c>
      <c r="B3773" s="8">
        <v>2019</v>
      </c>
      <c r="C3773" s="8" t="s">
        <v>10</v>
      </c>
      <c r="D3773" s="8" t="s">
        <v>37</v>
      </c>
      <c r="E3773" s="8" t="s">
        <v>40</v>
      </c>
      <c r="F3773" s="15">
        <v>0</v>
      </c>
      <c r="G3773" s="15">
        <v>0</v>
      </c>
      <c r="H3773" s="26">
        <v>0</v>
      </c>
      <c r="J3773" s="46" t="e">
        <f>+IF(A3830=#REF!,"si","no")</f>
        <v>#REF!</v>
      </c>
    </row>
    <row r="3774" spans="1:10" x14ac:dyDescent="0.2">
      <c r="A3774" s="8" t="s">
        <v>24</v>
      </c>
      <c r="B3774" s="8">
        <v>2020</v>
      </c>
      <c r="C3774" s="8" t="s">
        <v>10</v>
      </c>
      <c r="D3774" s="8" t="s">
        <v>37</v>
      </c>
      <c r="E3774" s="8" t="s">
        <v>40</v>
      </c>
      <c r="F3774" s="15">
        <v>0</v>
      </c>
      <c r="G3774" s="15">
        <v>0</v>
      </c>
      <c r="H3774" s="26">
        <v>0</v>
      </c>
      <c r="J3774" s="46" t="e">
        <f>+IF(A3831=#REF!,"si","no")</f>
        <v>#REF!</v>
      </c>
    </row>
    <row r="3775" spans="1:10" x14ac:dyDescent="0.2">
      <c r="A3775" s="8" t="s">
        <v>24</v>
      </c>
      <c r="B3775" s="8">
        <v>2021</v>
      </c>
      <c r="C3775" s="8" t="s">
        <v>10</v>
      </c>
      <c r="D3775" s="8" t="s">
        <v>37</v>
      </c>
      <c r="E3775" s="8" t="s">
        <v>40</v>
      </c>
      <c r="F3775" s="15">
        <v>0</v>
      </c>
      <c r="G3775" s="15">
        <v>0</v>
      </c>
      <c r="H3775" s="26">
        <v>0</v>
      </c>
      <c r="J3775" s="46" t="e">
        <f>+IF(A3832=#REF!,"si","no")</f>
        <v>#REF!</v>
      </c>
    </row>
    <row r="3776" spans="1:10" x14ac:dyDescent="0.2">
      <c r="A3776" s="8" t="s">
        <v>24</v>
      </c>
      <c r="B3776" s="8">
        <v>2022</v>
      </c>
      <c r="C3776" s="8" t="s">
        <v>10</v>
      </c>
      <c r="D3776" s="8" t="s">
        <v>37</v>
      </c>
      <c r="E3776" s="8" t="s">
        <v>105</v>
      </c>
      <c r="F3776" s="15"/>
      <c r="G3776" s="15"/>
      <c r="H3776" s="15"/>
      <c r="J3776" s="46" t="e">
        <f>+IF(A3833=#REF!,"si","no")</f>
        <v>#REF!</v>
      </c>
    </row>
    <row r="3777" spans="1:10" x14ac:dyDescent="0.2">
      <c r="A3777" s="8" t="s">
        <v>24</v>
      </c>
      <c r="B3777" s="8">
        <v>2023</v>
      </c>
      <c r="C3777" s="8" t="s">
        <v>10</v>
      </c>
      <c r="D3777" s="8" t="s">
        <v>37</v>
      </c>
      <c r="E3777" s="8" t="s">
        <v>105</v>
      </c>
      <c r="F3777" s="15">
        <v>930.38707211999963</v>
      </c>
      <c r="G3777" s="15">
        <v>16.614161352087102</v>
      </c>
      <c r="H3777" s="15">
        <v>1.3599263129197027E-2</v>
      </c>
      <c r="J3777" s="46" t="e">
        <f>+IF(A3834=#REF!,"si","no")</f>
        <v>#REF!</v>
      </c>
    </row>
    <row r="3778" spans="1:10" x14ac:dyDescent="0.2">
      <c r="A3778" s="8" t="s">
        <v>43</v>
      </c>
      <c r="B3778" s="8">
        <v>2008</v>
      </c>
      <c r="C3778" s="8" t="s">
        <v>10</v>
      </c>
      <c r="D3778" s="8" t="s">
        <v>41</v>
      </c>
      <c r="E3778" s="8" t="s">
        <v>40</v>
      </c>
      <c r="F3778" s="15">
        <v>783.3</v>
      </c>
      <c r="G3778" s="15">
        <v>125.18373510638493</v>
      </c>
      <c r="H3778" s="26">
        <v>0.4479643917890983</v>
      </c>
      <c r="J3778" s="46" t="e">
        <f>+IF(A3835=#REF!,"si","no")</f>
        <v>#REF!</v>
      </c>
    </row>
    <row r="3779" spans="1:10" x14ac:dyDescent="0.2">
      <c r="A3779" s="8" t="s">
        <v>43</v>
      </c>
      <c r="B3779" s="8">
        <v>2009</v>
      </c>
      <c r="C3779" s="8" t="s">
        <v>10</v>
      </c>
      <c r="D3779" s="8" t="s">
        <v>41</v>
      </c>
      <c r="E3779" s="8" t="s">
        <v>40</v>
      </c>
      <c r="F3779" s="15">
        <v>1795.48</v>
      </c>
      <c r="G3779" s="15">
        <v>285.0470657380539</v>
      </c>
      <c r="H3779" s="26">
        <v>1.4825584338144102</v>
      </c>
      <c r="J3779" s="46" t="e">
        <f>+IF(A3836=#REF!,"si","no")</f>
        <v>#REF!</v>
      </c>
    </row>
    <row r="3780" spans="1:10" x14ac:dyDescent="0.2">
      <c r="A3780" s="8" t="s">
        <v>43</v>
      </c>
      <c r="B3780" s="8">
        <v>2010</v>
      </c>
      <c r="C3780" s="8" t="s">
        <v>10</v>
      </c>
      <c r="D3780" s="8" t="s">
        <v>41</v>
      </c>
      <c r="E3780" s="8" t="s">
        <v>40</v>
      </c>
      <c r="F3780" s="15">
        <v>1256.48</v>
      </c>
      <c r="G3780" s="15">
        <v>198.23203727856125</v>
      </c>
      <c r="H3780" s="26">
        <v>0.89223374357859908</v>
      </c>
      <c r="J3780" s="46" t="e">
        <f>+IF(A3837=#REF!,"si","no")</f>
        <v>#REF!</v>
      </c>
    </row>
    <row r="3781" spans="1:10" x14ac:dyDescent="0.2">
      <c r="A3781" s="8" t="s">
        <v>43</v>
      </c>
      <c r="B3781" s="8">
        <v>2011</v>
      </c>
      <c r="C3781" s="8" t="s">
        <v>10</v>
      </c>
      <c r="D3781" s="8" t="s">
        <v>41</v>
      </c>
      <c r="E3781" s="8" t="s">
        <v>40</v>
      </c>
      <c r="F3781" s="15">
        <v>1112.79</v>
      </c>
      <c r="G3781" s="15">
        <v>174.44000869661113</v>
      </c>
      <c r="H3781" s="26">
        <v>0.68404017132904749</v>
      </c>
      <c r="J3781" s="46" t="e">
        <f>+IF(A3838=#REF!,"si","no")</f>
        <v>#REF!</v>
      </c>
    </row>
    <row r="3782" spans="1:10" x14ac:dyDescent="0.2">
      <c r="A3782" s="8" t="s">
        <v>43</v>
      </c>
      <c r="B3782" s="8">
        <v>2012</v>
      </c>
      <c r="C3782" s="8" t="s">
        <v>10</v>
      </c>
      <c r="D3782" s="8" t="s">
        <v>41</v>
      </c>
      <c r="E3782" s="8" t="s">
        <v>40</v>
      </c>
      <c r="F3782" s="15">
        <v>1645.3</v>
      </c>
      <c r="G3782" s="15">
        <v>257.83263659007832</v>
      </c>
      <c r="H3782" s="26">
        <v>1.0007782847684423</v>
      </c>
      <c r="J3782" s="46" t="e">
        <f>+IF(A3839=#REF!,"si","no")</f>
        <v>#REF!</v>
      </c>
    </row>
    <row r="3783" spans="1:10" x14ac:dyDescent="0.2">
      <c r="A3783" s="8" t="s">
        <v>43</v>
      </c>
      <c r="B3783" s="8">
        <v>2013</v>
      </c>
      <c r="C3783" s="8" t="s">
        <v>10</v>
      </c>
      <c r="D3783" s="8" t="s">
        <v>41</v>
      </c>
      <c r="E3783" s="8" t="s">
        <v>40</v>
      </c>
      <c r="F3783" s="15">
        <v>1721.972</v>
      </c>
      <c r="G3783" s="15">
        <v>270.17912970948379</v>
      </c>
      <c r="H3783" s="26">
        <v>0.99081580086907406</v>
      </c>
      <c r="J3783" s="46" t="e">
        <f>+IF(A3840=#REF!,"si","no")</f>
        <v>#REF!</v>
      </c>
    </row>
    <row r="3784" spans="1:10" x14ac:dyDescent="0.2">
      <c r="A3784" s="8" t="s">
        <v>43</v>
      </c>
      <c r="B3784" s="8">
        <v>2014</v>
      </c>
      <c r="C3784" s="8" t="s">
        <v>10</v>
      </c>
      <c r="D3784" s="8" t="s">
        <v>41</v>
      </c>
      <c r="E3784" s="8" t="s">
        <v>40</v>
      </c>
      <c r="F3784" s="15">
        <v>1936.5</v>
      </c>
      <c r="G3784" s="15">
        <v>304.84642275349393</v>
      </c>
      <c r="H3784" s="26">
        <v>1.1038812273287113</v>
      </c>
      <c r="J3784" s="46" t="e">
        <f>+IF(A3841=#REF!,"si","no")</f>
        <v>#REF!</v>
      </c>
    </row>
    <row r="3785" spans="1:10" x14ac:dyDescent="0.2">
      <c r="A3785" s="8" t="s">
        <v>43</v>
      </c>
      <c r="B3785" s="8">
        <v>2015</v>
      </c>
      <c r="C3785" s="8" t="s">
        <v>10</v>
      </c>
      <c r="D3785" s="8" t="s">
        <v>41</v>
      </c>
      <c r="E3785" s="8" t="s">
        <v>40</v>
      </c>
      <c r="F3785" s="15">
        <v>2267.1999999999998</v>
      </c>
      <c r="G3785" s="15">
        <v>356.89887726651216</v>
      </c>
      <c r="H3785" s="26">
        <v>1.4240221514845701</v>
      </c>
      <c r="J3785" s="46" t="e">
        <f>+IF(A3842=#REF!,"si","no")</f>
        <v>#REF!</v>
      </c>
    </row>
    <row r="3786" spans="1:10" x14ac:dyDescent="0.2">
      <c r="A3786" s="8" t="s">
        <v>43</v>
      </c>
      <c r="B3786" s="8">
        <v>2016</v>
      </c>
      <c r="C3786" s="8" t="s">
        <v>10</v>
      </c>
      <c r="D3786" s="8" t="s">
        <v>41</v>
      </c>
      <c r="E3786" s="8" t="s">
        <v>40</v>
      </c>
      <c r="F3786" s="15">
        <v>2085.5</v>
      </c>
      <c r="G3786" s="15">
        <v>314.478960823899</v>
      </c>
      <c r="H3786" s="26">
        <v>1.4111754619860557</v>
      </c>
      <c r="J3786" s="46" t="e">
        <f>+IF(A3843=#REF!,"si","no")</f>
        <v>#REF!</v>
      </c>
    </row>
    <row r="3787" spans="1:10" x14ac:dyDescent="0.2">
      <c r="A3787" s="8" t="s">
        <v>43</v>
      </c>
      <c r="B3787" s="8">
        <v>2017</v>
      </c>
      <c r="C3787" s="8" t="s">
        <v>10</v>
      </c>
      <c r="D3787" s="8" t="s">
        <v>41</v>
      </c>
      <c r="E3787" s="8" t="s">
        <v>40</v>
      </c>
      <c r="F3787" s="15">
        <v>1624.2</v>
      </c>
      <c r="G3787" s="15">
        <v>240.80817485630845</v>
      </c>
      <c r="H3787" s="26">
        <v>1.0714613522875256</v>
      </c>
      <c r="J3787" s="46" t="e">
        <f>+IF(A3844=#REF!,"si","no")</f>
        <v>#REF!</v>
      </c>
    </row>
    <row r="3788" spans="1:10" x14ac:dyDescent="0.2">
      <c r="A3788" s="8" t="s">
        <v>43</v>
      </c>
      <c r="B3788" s="8">
        <v>2018</v>
      </c>
      <c r="C3788" s="8" t="s">
        <v>10</v>
      </c>
      <c r="D3788" s="8" t="s">
        <v>41</v>
      </c>
      <c r="E3788" s="8" t="s">
        <v>40</v>
      </c>
      <c r="F3788" s="15">
        <v>1890.4</v>
      </c>
      <c r="G3788" s="15">
        <v>278.66196094805798</v>
      </c>
      <c r="H3788" s="26">
        <v>1.176781929679299</v>
      </c>
      <c r="J3788" s="46" t="e">
        <f>+IF(A3845=#REF!,"si","no")</f>
        <v>#REF!</v>
      </c>
    </row>
    <row r="3789" spans="1:10" x14ac:dyDescent="0.2">
      <c r="A3789" s="8" t="s">
        <v>43</v>
      </c>
      <c r="B3789" s="8">
        <v>2019</v>
      </c>
      <c r="C3789" s="8" t="s">
        <v>10</v>
      </c>
      <c r="D3789" s="8" t="s">
        <v>41</v>
      </c>
      <c r="E3789" s="8" t="s">
        <v>40</v>
      </c>
      <c r="F3789" s="15">
        <v>1942.8</v>
      </c>
      <c r="G3789" s="15">
        <v>287.16187285258309</v>
      </c>
      <c r="H3789" s="26">
        <v>1.2373400243561836</v>
      </c>
      <c r="J3789" s="46" t="e">
        <f>+IF(A3846=#REF!,"si","no")</f>
        <v>#REF!</v>
      </c>
    </row>
    <row r="3790" spans="1:10" x14ac:dyDescent="0.2">
      <c r="A3790" s="8" t="s">
        <v>43</v>
      </c>
      <c r="B3790" s="8">
        <v>2020</v>
      </c>
      <c r="C3790" s="8" t="s">
        <v>10</v>
      </c>
      <c r="D3790" s="8" t="s">
        <v>41</v>
      </c>
      <c r="E3790" s="8" t="s">
        <v>40</v>
      </c>
      <c r="F3790" s="15">
        <v>1705.5</v>
      </c>
      <c r="G3790" s="15">
        <v>251.22428005243538</v>
      </c>
      <c r="H3790" s="26">
        <v>1.1637757912282178</v>
      </c>
      <c r="J3790" s="46" t="e">
        <f>+IF(A3847=#REF!,"si","no")</f>
        <v>#REF!</v>
      </c>
    </row>
    <row r="3791" spans="1:10" x14ac:dyDescent="0.2">
      <c r="A3791" s="8" t="s">
        <v>43</v>
      </c>
      <c r="B3791" s="8">
        <v>2021</v>
      </c>
      <c r="C3791" s="8" t="s">
        <v>10</v>
      </c>
      <c r="D3791" s="8" t="s">
        <v>41</v>
      </c>
      <c r="E3791" s="8" t="s">
        <v>40</v>
      </c>
      <c r="F3791" s="15">
        <v>1159</v>
      </c>
      <c r="G3791" s="15">
        <v>171.30976458520885</v>
      </c>
      <c r="H3791" s="26">
        <v>0.79313748129639738</v>
      </c>
      <c r="J3791" s="46" t="e">
        <f>+IF(A3848=#REF!,"si","no")</f>
        <v>#REF!</v>
      </c>
    </row>
    <row r="3792" spans="1:10" x14ac:dyDescent="0.2">
      <c r="A3792" s="8" t="s">
        <v>43</v>
      </c>
      <c r="B3792" s="8">
        <v>2008</v>
      </c>
      <c r="C3792" s="8" t="s">
        <v>10</v>
      </c>
      <c r="D3792" s="8" t="s">
        <v>25</v>
      </c>
      <c r="E3792" s="8" t="s">
        <v>26</v>
      </c>
      <c r="F3792" s="15">
        <v>99.9</v>
      </c>
      <c r="G3792" s="15">
        <v>15.965600838922324</v>
      </c>
      <c r="H3792" s="26">
        <v>5.7132187845947813E-2</v>
      </c>
      <c r="J3792" s="46" t="e">
        <f>+IF(A3849=#REF!,"si","no")</f>
        <v>#REF!</v>
      </c>
    </row>
    <row r="3793" spans="1:10" x14ac:dyDescent="0.2">
      <c r="A3793" s="8" t="s">
        <v>43</v>
      </c>
      <c r="B3793" s="8">
        <v>2008</v>
      </c>
      <c r="C3793" s="8" t="s">
        <v>10</v>
      </c>
      <c r="D3793" s="8" t="s">
        <v>25</v>
      </c>
      <c r="E3793" s="8" t="s">
        <v>27</v>
      </c>
      <c r="F3793" s="15">
        <v>84.7</v>
      </c>
      <c r="G3793" s="15">
        <v>13.536400310878085</v>
      </c>
      <c r="H3793" s="26">
        <v>4.8439402508025815E-2</v>
      </c>
      <c r="J3793" s="46" t="e">
        <f>+IF(A3850=#REF!,"si","no")</f>
        <v>#REF!</v>
      </c>
    </row>
    <row r="3794" spans="1:10" x14ac:dyDescent="0.2">
      <c r="A3794" s="8" t="s">
        <v>43</v>
      </c>
      <c r="B3794" s="8">
        <v>2008</v>
      </c>
      <c r="C3794" s="8" t="s">
        <v>10</v>
      </c>
      <c r="D3794" s="8" t="s">
        <v>25</v>
      </c>
      <c r="E3794" s="8" t="s">
        <v>28</v>
      </c>
      <c r="F3794" s="15"/>
      <c r="G3794" s="15"/>
      <c r="H3794" s="26"/>
      <c r="J3794" s="46" t="e">
        <f>+IF(A3851=#REF!,"si","no")</f>
        <v>#REF!</v>
      </c>
    </row>
    <row r="3795" spans="1:10" x14ac:dyDescent="0.2">
      <c r="A3795" s="8" t="s">
        <v>43</v>
      </c>
      <c r="B3795" s="8">
        <v>2008</v>
      </c>
      <c r="C3795" s="8" t="s">
        <v>10</v>
      </c>
      <c r="D3795" s="8" t="s">
        <v>25</v>
      </c>
      <c r="E3795" s="8" t="s">
        <v>40</v>
      </c>
      <c r="F3795" s="15">
        <v>184.60000000000002</v>
      </c>
      <c r="G3795" s="15">
        <v>29.50200114980041</v>
      </c>
      <c r="H3795" s="26">
        <v>0.10557159035397365</v>
      </c>
      <c r="J3795" s="46" t="e">
        <f>+IF(A3852=#REF!,"si","no")</f>
        <v>#REF!</v>
      </c>
    </row>
    <row r="3796" spans="1:10" x14ac:dyDescent="0.2">
      <c r="A3796" s="8" t="s">
        <v>43</v>
      </c>
      <c r="B3796" s="8">
        <v>2009</v>
      </c>
      <c r="C3796" s="8" t="s">
        <v>10</v>
      </c>
      <c r="D3796" s="8" t="s">
        <v>25</v>
      </c>
      <c r="E3796" s="8" t="s">
        <v>26</v>
      </c>
      <c r="F3796" s="15">
        <v>307.12</v>
      </c>
      <c r="G3796" s="15">
        <v>48.757800047603489</v>
      </c>
      <c r="H3796" s="26">
        <v>0.25359421780976765</v>
      </c>
      <c r="J3796" s="46" t="e">
        <f>+IF(A3853=#REF!,"si","no")</f>
        <v>#REF!</v>
      </c>
    </row>
    <row r="3797" spans="1:10" x14ac:dyDescent="0.2">
      <c r="A3797" s="8" t="s">
        <v>43</v>
      </c>
      <c r="B3797" s="8">
        <v>2009</v>
      </c>
      <c r="C3797" s="8" t="s">
        <v>10</v>
      </c>
      <c r="D3797" s="8" t="s">
        <v>25</v>
      </c>
      <c r="E3797" s="8" t="s">
        <v>27</v>
      </c>
      <c r="F3797" s="15">
        <v>202.52</v>
      </c>
      <c r="G3797" s="15">
        <v>32.151698572677319</v>
      </c>
      <c r="H3797" s="26">
        <v>0.16722421526059569</v>
      </c>
      <c r="J3797" s="46" t="e">
        <f>+IF(A3854=#REF!,"si","no")</f>
        <v>#REF!</v>
      </c>
    </row>
    <row r="3798" spans="1:10" x14ac:dyDescent="0.2">
      <c r="A3798" s="8" t="s">
        <v>43</v>
      </c>
      <c r="B3798" s="8">
        <v>2009</v>
      </c>
      <c r="C3798" s="8" t="s">
        <v>10</v>
      </c>
      <c r="D3798" s="8" t="s">
        <v>25</v>
      </c>
      <c r="E3798" s="8" t="s">
        <v>28</v>
      </c>
      <c r="F3798" s="15"/>
      <c r="G3798" s="15"/>
      <c r="H3798" s="26"/>
      <c r="J3798" s="46" t="e">
        <f>+IF(A3855=#REF!,"si","no")</f>
        <v>#REF!</v>
      </c>
    </row>
    <row r="3799" spans="1:10" x14ac:dyDescent="0.2">
      <c r="A3799" s="8" t="s">
        <v>43</v>
      </c>
      <c r="B3799" s="8">
        <v>2009</v>
      </c>
      <c r="C3799" s="8" t="s">
        <v>10</v>
      </c>
      <c r="D3799" s="8" t="s">
        <v>25</v>
      </c>
      <c r="E3799" s="8" t="s">
        <v>40</v>
      </c>
      <c r="F3799" s="15">
        <v>509.64</v>
      </c>
      <c r="G3799" s="15">
        <v>80.9094986202808</v>
      </c>
      <c r="H3799" s="26">
        <v>0.42081843307036332</v>
      </c>
      <c r="J3799" s="46" t="e">
        <f>+IF(A3856=#REF!,"si","no")</f>
        <v>#REF!</v>
      </c>
    </row>
    <row r="3800" spans="1:10" x14ac:dyDescent="0.2">
      <c r="A3800" s="8" t="s">
        <v>43</v>
      </c>
      <c r="B3800" s="8">
        <v>2010</v>
      </c>
      <c r="C3800" s="8" t="s">
        <v>10</v>
      </c>
      <c r="D3800" s="8" t="s">
        <v>25</v>
      </c>
      <c r="E3800" s="8" t="s">
        <v>26</v>
      </c>
      <c r="F3800" s="15">
        <v>262</v>
      </c>
      <c r="G3800" s="15">
        <v>41.335153577440984</v>
      </c>
      <c r="H3800" s="26">
        <v>0.18604772126702612</v>
      </c>
      <c r="J3800" s="46" t="e">
        <f>+IF(A3857=#REF!,"si","no")</f>
        <v>#REF!</v>
      </c>
    </row>
    <row r="3801" spans="1:10" x14ac:dyDescent="0.2">
      <c r="A3801" s="8" t="s">
        <v>43</v>
      </c>
      <c r="B3801" s="8">
        <v>2010</v>
      </c>
      <c r="C3801" s="8" t="s">
        <v>10</v>
      </c>
      <c r="D3801" s="8" t="s">
        <v>25</v>
      </c>
      <c r="E3801" s="8" t="s">
        <v>27</v>
      </c>
      <c r="F3801" s="15">
        <v>140.80000000000001</v>
      </c>
      <c r="G3801" s="15">
        <v>22.213700853830883</v>
      </c>
      <c r="H3801" s="26">
        <v>9.9982897535867477E-2</v>
      </c>
      <c r="J3801" s="46" t="e">
        <f>+IF(A3858=#REF!,"si","no")</f>
        <v>#REF!</v>
      </c>
    </row>
    <row r="3802" spans="1:10" x14ac:dyDescent="0.2">
      <c r="A3802" s="8" t="s">
        <v>43</v>
      </c>
      <c r="B3802" s="8">
        <v>2010</v>
      </c>
      <c r="C3802" s="8" t="s">
        <v>10</v>
      </c>
      <c r="D3802" s="8" t="s">
        <v>25</v>
      </c>
      <c r="E3802" s="8" t="s">
        <v>28</v>
      </c>
      <c r="F3802" s="15"/>
      <c r="G3802" s="15"/>
      <c r="H3802" s="26"/>
      <c r="J3802" s="46" t="e">
        <f>+IF(A3859=#REF!,"si","no")</f>
        <v>#REF!</v>
      </c>
    </row>
    <row r="3803" spans="1:10" x14ac:dyDescent="0.2">
      <c r="A3803" s="8" t="s">
        <v>43</v>
      </c>
      <c r="B3803" s="8">
        <v>2010</v>
      </c>
      <c r="C3803" s="8" t="s">
        <v>10</v>
      </c>
      <c r="D3803" s="8" t="s">
        <v>25</v>
      </c>
      <c r="E3803" s="8" t="s">
        <v>40</v>
      </c>
      <c r="F3803" s="15">
        <v>402.8</v>
      </c>
      <c r="G3803" s="15">
        <v>63.548854431271863</v>
      </c>
      <c r="H3803" s="26">
        <v>0.28603061880289354</v>
      </c>
      <c r="J3803" s="46" t="e">
        <f>+IF(A3860=#REF!,"si","no")</f>
        <v>#REF!</v>
      </c>
    </row>
    <row r="3804" spans="1:10" x14ac:dyDescent="0.2">
      <c r="A3804" s="8" t="s">
        <v>43</v>
      </c>
      <c r="B3804" s="8">
        <v>2011</v>
      </c>
      <c r="C3804" s="8" t="s">
        <v>10</v>
      </c>
      <c r="D3804" s="8" t="s">
        <v>25</v>
      </c>
      <c r="E3804" s="8" t="s">
        <v>26</v>
      </c>
      <c r="F3804" s="15">
        <v>195.2</v>
      </c>
      <c r="G3804" s="15">
        <v>30.59938505699952</v>
      </c>
      <c r="H3804" s="26">
        <v>0.11999087109286576</v>
      </c>
      <c r="J3804" s="46" t="e">
        <f>+IF(A3861=#REF!,"si","no")</f>
        <v>#REF!</v>
      </c>
    </row>
    <row r="3805" spans="1:10" x14ac:dyDescent="0.2">
      <c r="A3805" s="8" t="s">
        <v>43</v>
      </c>
      <c r="B3805" s="8">
        <v>2011</v>
      </c>
      <c r="C3805" s="8" t="s">
        <v>10</v>
      </c>
      <c r="D3805" s="8" t="s">
        <v>25</v>
      </c>
      <c r="E3805" s="8" t="s">
        <v>27</v>
      </c>
      <c r="F3805" s="15">
        <v>171.4</v>
      </c>
      <c r="G3805" s="15">
        <v>26.868517411730114</v>
      </c>
      <c r="H3805" s="26">
        <v>0.10536083660510857</v>
      </c>
      <c r="J3805" s="46" t="e">
        <f>+IF(A3862=#REF!,"si","no")</f>
        <v>#REF!</v>
      </c>
    </row>
    <row r="3806" spans="1:10" x14ac:dyDescent="0.2">
      <c r="A3806" s="8" t="s">
        <v>43</v>
      </c>
      <c r="B3806" s="8">
        <v>2011</v>
      </c>
      <c r="C3806" s="8" t="s">
        <v>10</v>
      </c>
      <c r="D3806" s="8" t="s">
        <v>25</v>
      </c>
      <c r="E3806" s="8" t="s">
        <v>28</v>
      </c>
      <c r="F3806" s="15"/>
      <c r="G3806" s="15"/>
      <c r="H3806" s="26"/>
      <c r="J3806" s="46" t="e">
        <f>+IF(A3863=#REF!,"si","no")</f>
        <v>#REF!</v>
      </c>
    </row>
    <row r="3807" spans="1:10" x14ac:dyDescent="0.2">
      <c r="A3807" s="8" t="s">
        <v>43</v>
      </c>
      <c r="B3807" s="8">
        <v>2011</v>
      </c>
      <c r="C3807" s="8" t="s">
        <v>10</v>
      </c>
      <c r="D3807" s="8" t="s">
        <v>25</v>
      </c>
      <c r="E3807" s="8" t="s">
        <v>40</v>
      </c>
      <c r="F3807" s="15">
        <v>366.6</v>
      </c>
      <c r="G3807" s="15">
        <v>57.467902468729633</v>
      </c>
      <c r="H3807" s="26">
        <v>0.22535170769797436</v>
      </c>
      <c r="J3807" s="46" t="e">
        <f>+IF(A3864=#REF!,"si","no")</f>
        <v>#REF!</v>
      </c>
    </row>
    <row r="3808" spans="1:10" x14ac:dyDescent="0.2">
      <c r="A3808" s="8" t="s">
        <v>43</v>
      </c>
      <c r="B3808" s="8">
        <v>2012</v>
      </c>
      <c r="C3808" s="8" t="s">
        <v>10</v>
      </c>
      <c r="D3808" s="8" t="s">
        <v>25</v>
      </c>
      <c r="E3808" s="8" t="s">
        <v>26</v>
      </c>
      <c r="F3808" s="15">
        <v>354</v>
      </c>
      <c r="G3808" s="15">
        <v>55.474839453526855</v>
      </c>
      <c r="H3808" s="26">
        <v>0.21532578423875803</v>
      </c>
      <c r="J3808" s="46" t="e">
        <f>+IF(A3865=#REF!,"si","no")</f>
        <v>#REF!</v>
      </c>
    </row>
    <row r="3809" spans="1:10" x14ac:dyDescent="0.2">
      <c r="A3809" s="8" t="s">
        <v>43</v>
      </c>
      <c r="B3809" s="8">
        <v>2012</v>
      </c>
      <c r="C3809" s="8" t="s">
        <v>10</v>
      </c>
      <c r="D3809" s="8" t="s">
        <v>25</v>
      </c>
      <c r="E3809" s="8" t="s">
        <v>27</v>
      </c>
      <c r="F3809" s="15">
        <v>138.30000000000001</v>
      </c>
      <c r="G3809" s="15">
        <v>21.672797447521933</v>
      </c>
      <c r="H3809" s="26">
        <v>8.4123039435650387E-2</v>
      </c>
      <c r="J3809" s="46" t="e">
        <f>+IF(A3866=#REF!,"si","no")</f>
        <v>#REF!</v>
      </c>
    </row>
    <row r="3810" spans="1:10" x14ac:dyDescent="0.2">
      <c r="A3810" s="8" t="s">
        <v>43</v>
      </c>
      <c r="B3810" s="8">
        <v>2012</v>
      </c>
      <c r="C3810" s="8" t="s">
        <v>10</v>
      </c>
      <c r="D3810" s="8" t="s">
        <v>25</v>
      </c>
      <c r="E3810" s="8" t="s">
        <v>28</v>
      </c>
      <c r="F3810" s="15"/>
      <c r="G3810" s="15"/>
      <c r="H3810" s="26"/>
      <c r="J3810" s="46" t="e">
        <f>+IF(A3867=#REF!,"si","no")</f>
        <v>#REF!</v>
      </c>
    </row>
    <row r="3811" spans="1:10" x14ac:dyDescent="0.2">
      <c r="A3811" s="8" t="s">
        <v>43</v>
      </c>
      <c r="B3811" s="8">
        <v>2012</v>
      </c>
      <c r="C3811" s="8" t="s">
        <v>10</v>
      </c>
      <c r="D3811" s="8" t="s">
        <v>25</v>
      </c>
      <c r="E3811" s="8" t="s">
        <v>40</v>
      </c>
      <c r="F3811" s="15">
        <v>492.3</v>
      </c>
      <c r="G3811" s="15">
        <v>77.147636901048784</v>
      </c>
      <c r="H3811" s="26">
        <v>0.29944882367440839</v>
      </c>
      <c r="J3811" s="46" t="e">
        <f>+IF(A3868=#REF!,"si","no")</f>
        <v>#REF!</v>
      </c>
    </row>
    <row r="3812" spans="1:10" x14ac:dyDescent="0.2">
      <c r="A3812" s="8" t="s">
        <v>43</v>
      </c>
      <c r="B3812" s="8">
        <v>2013</v>
      </c>
      <c r="C3812" s="8" t="s">
        <v>10</v>
      </c>
      <c r="D3812" s="8" t="s">
        <v>25</v>
      </c>
      <c r="E3812" s="8" t="s">
        <v>26</v>
      </c>
      <c r="F3812" s="15">
        <v>200.471</v>
      </c>
      <c r="G3812" s="15">
        <v>31.454100480141328</v>
      </c>
      <c r="H3812" s="26">
        <v>0.11535021151100258</v>
      </c>
      <c r="J3812" s="46" t="e">
        <f>+IF(A3869=#REF!,"si","no")</f>
        <v>#REF!</v>
      </c>
    </row>
    <row r="3813" spans="1:10" x14ac:dyDescent="0.2">
      <c r="A3813" s="8" t="s">
        <v>43</v>
      </c>
      <c r="B3813" s="8">
        <v>2013</v>
      </c>
      <c r="C3813" s="8" t="s">
        <v>10</v>
      </c>
      <c r="D3813" s="8" t="s">
        <v>25</v>
      </c>
      <c r="E3813" s="8" t="s">
        <v>27</v>
      </c>
      <c r="F3813" s="15">
        <v>202.5</v>
      </c>
      <c r="G3813" s="15">
        <v>31.772452610245963</v>
      </c>
      <c r="H3813" s="26">
        <v>0.11651768999495199</v>
      </c>
      <c r="J3813" s="46" t="e">
        <f>+IF(A3870=#REF!,"si","no")</f>
        <v>#REF!</v>
      </c>
    </row>
    <row r="3814" spans="1:10" x14ac:dyDescent="0.2">
      <c r="A3814" s="8" t="s">
        <v>43</v>
      </c>
      <c r="B3814" s="8">
        <v>2013</v>
      </c>
      <c r="C3814" s="8" t="s">
        <v>10</v>
      </c>
      <c r="D3814" s="8" t="s">
        <v>25</v>
      </c>
      <c r="E3814" s="8" t="s">
        <v>28</v>
      </c>
      <c r="F3814" s="15"/>
      <c r="G3814" s="15"/>
      <c r="H3814" s="26"/>
      <c r="J3814" s="46" t="e">
        <f>+IF(A3871=#REF!,"si","no")</f>
        <v>#REF!</v>
      </c>
    </row>
    <row r="3815" spans="1:10" x14ac:dyDescent="0.2">
      <c r="A3815" s="8" t="s">
        <v>43</v>
      </c>
      <c r="B3815" s="8">
        <v>2013</v>
      </c>
      <c r="C3815" s="8" t="s">
        <v>10</v>
      </c>
      <c r="D3815" s="8" t="s">
        <v>25</v>
      </c>
      <c r="E3815" s="8" t="s">
        <v>40</v>
      </c>
      <c r="F3815" s="15">
        <v>402.971</v>
      </c>
      <c r="G3815" s="15">
        <v>63.226553090387291</v>
      </c>
      <c r="H3815" s="26">
        <v>0.23186790150595454</v>
      </c>
      <c r="J3815" s="46" t="e">
        <f>+IF(A3872=#REF!,"si","no")</f>
        <v>#REF!</v>
      </c>
    </row>
    <row r="3816" spans="1:10" x14ac:dyDescent="0.2">
      <c r="A3816" s="8" t="s">
        <v>43</v>
      </c>
      <c r="B3816" s="8">
        <v>2014</v>
      </c>
      <c r="C3816" s="8" t="s">
        <v>10</v>
      </c>
      <c r="D3816" s="8" t="s">
        <v>25</v>
      </c>
      <c r="E3816" s="8" t="s">
        <v>26</v>
      </c>
      <c r="F3816" s="15">
        <v>190.8</v>
      </c>
      <c r="G3816" s="15">
        <v>30.035991459523185</v>
      </c>
      <c r="H3816" s="26">
        <v>0.10876351054702718</v>
      </c>
      <c r="J3816" s="46"/>
    </row>
    <row r="3817" spans="1:10" x14ac:dyDescent="0.2">
      <c r="A3817" s="8" t="s">
        <v>43</v>
      </c>
      <c r="B3817" s="8">
        <v>2014</v>
      </c>
      <c r="C3817" s="8" t="s">
        <v>10</v>
      </c>
      <c r="D3817" s="8" t="s">
        <v>25</v>
      </c>
      <c r="E3817" s="8" t="s">
        <v>27</v>
      </c>
      <c r="F3817" s="15">
        <v>296.7</v>
      </c>
      <c r="G3817" s="15">
        <v>46.706911247591862</v>
      </c>
      <c r="H3817" s="26">
        <v>0.16913067913680796</v>
      </c>
      <c r="J3817" s="46"/>
    </row>
    <row r="3818" spans="1:10" x14ac:dyDescent="0.2">
      <c r="A3818" s="8" t="s">
        <v>43</v>
      </c>
      <c r="B3818" s="8">
        <v>2014</v>
      </c>
      <c r="C3818" s="8" t="s">
        <v>10</v>
      </c>
      <c r="D3818" s="8" t="s">
        <v>25</v>
      </c>
      <c r="E3818" s="8" t="s">
        <v>28</v>
      </c>
      <c r="F3818" s="15"/>
      <c r="G3818" s="15"/>
      <c r="H3818" s="26"/>
      <c r="J3818" s="46"/>
    </row>
    <row r="3819" spans="1:10" x14ac:dyDescent="0.2">
      <c r="A3819" s="8" t="s">
        <v>43</v>
      </c>
      <c r="B3819" s="8">
        <v>2014</v>
      </c>
      <c r="C3819" s="8" t="s">
        <v>10</v>
      </c>
      <c r="D3819" s="8" t="s">
        <v>25</v>
      </c>
      <c r="E3819" s="8" t="s">
        <v>40</v>
      </c>
      <c r="F3819" s="15">
        <v>487.5</v>
      </c>
      <c r="G3819" s="15">
        <v>76.74290270711505</v>
      </c>
      <c r="H3819" s="26">
        <v>0.27789418968383517</v>
      </c>
      <c r="J3819" s="46"/>
    </row>
    <row r="3820" spans="1:10" x14ac:dyDescent="0.2">
      <c r="A3820" s="8" t="s">
        <v>43</v>
      </c>
      <c r="B3820" s="8">
        <v>2015</v>
      </c>
      <c r="C3820" s="8" t="s">
        <v>10</v>
      </c>
      <c r="D3820" s="8" t="s">
        <v>25</v>
      </c>
      <c r="E3820" s="8" t="s">
        <v>26</v>
      </c>
      <c r="F3820" s="15">
        <v>415.3</v>
      </c>
      <c r="G3820" s="15">
        <v>65.375839682772821</v>
      </c>
      <c r="H3820" s="26">
        <v>0.26084880006684114</v>
      </c>
      <c r="J3820" s="46"/>
    </row>
    <row r="3821" spans="1:10" x14ac:dyDescent="0.2">
      <c r="A3821" s="8" t="s">
        <v>43</v>
      </c>
      <c r="B3821" s="8">
        <v>2015</v>
      </c>
      <c r="C3821" s="8" t="s">
        <v>10</v>
      </c>
      <c r="D3821" s="8" t="s">
        <v>25</v>
      </c>
      <c r="E3821" s="8" t="s">
        <v>27</v>
      </c>
      <c r="F3821" s="15">
        <v>355.3</v>
      </c>
      <c r="G3821" s="15">
        <v>55.930738837681631</v>
      </c>
      <c r="H3821" s="26">
        <v>0.22316296331266228</v>
      </c>
      <c r="J3821" s="46"/>
    </row>
    <row r="3822" spans="1:10" x14ac:dyDescent="0.2">
      <c r="A3822" s="8" t="s">
        <v>43</v>
      </c>
      <c r="B3822" s="8">
        <v>2015</v>
      </c>
      <c r="C3822" s="8" t="s">
        <v>10</v>
      </c>
      <c r="D3822" s="8" t="s">
        <v>25</v>
      </c>
      <c r="E3822" s="8" t="s">
        <v>28</v>
      </c>
      <c r="F3822" s="15"/>
      <c r="G3822" s="15"/>
      <c r="H3822" s="26"/>
      <c r="J3822" s="46"/>
    </row>
    <row r="3823" spans="1:10" x14ac:dyDescent="0.2">
      <c r="A3823" s="8" t="s">
        <v>43</v>
      </c>
      <c r="B3823" s="8">
        <v>2015</v>
      </c>
      <c r="C3823" s="8" t="s">
        <v>10</v>
      </c>
      <c r="D3823" s="8" t="s">
        <v>25</v>
      </c>
      <c r="E3823" s="8" t="s">
        <v>40</v>
      </c>
      <c r="F3823" s="15">
        <v>770.6</v>
      </c>
      <c r="G3823" s="15">
        <v>121.30657852045445</v>
      </c>
      <c r="H3823" s="26">
        <v>0.48401176337950341</v>
      </c>
      <c r="J3823" s="46"/>
    </row>
    <row r="3824" spans="1:10" x14ac:dyDescent="0.2">
      <c r="A3824" s="8" t="s">
        <v>43</v>
      </c>
      <c r="B3824" s="8">
        <v>2016</v>
      </c>
      <c r="C3824" s="8" t="s">
        <v>10</v>
      </c>
      <c r="D3824" s="8" t="s">
        <v>25</v>
      </c>
      <c r="E3824" s="8" t="s">
        <v>26</v>
      </c>
      <c r="F3824" s="15">
        <v>515.29999999999995</v>
      </c>
      <c r="G3824" s="15">
        <v>77.703672266868921</v>
      </c>
      <c r="H3824" s="26">
        <v>0.34868315299036901</v>
      </c>
      <c r="J3824" s="46"/>
    </row>
    <row r="3825" spans="1:10" x14ac:dyDescent="0.2">
      <c r="A3825" s="8" t="s">
        <v>43</v>
      </c>
      <c r="B3825" s="8">
        <v>2016</v>
      </c>
      <c r="C3825" s="8" t="s">
        <v>10</v>
      </c>
      <c r="D3825" s="8" t="s">
        <v>25</v>
      </c>
      <c r="E3825" s="8" t="s">
        <v>27</v>
      </c>
      <c r="F3825" s="15">
        <v>330.6</v>
      </c>
      <c r="G3825" s="15">
        <v>49.852191056524099</v>
      </c>
      <c r="H3825" s="26">
        <v>0.22370395959366579</v>
      </c>
      <c r="J3825" s="46"/>
    </row>
    <row r="3826" spans="1:10" x14ac:dyDescent="0.2">
      <c r="A3826" s="8" t="s">
        <v>43</v>
      </c>
      <c r="B3826" s="8">
        <v>2016</v>
      </c>
      <c r="C3826" s="8" t="s">
        <v>10</v>
      </c>
      <c r="D3826" s="8" t="s">
        <v>25</v>
      </c>
      <c r="E3826" s="8" t="s">
        <v>28</v>
      </c>
      <c r="F3826" s="15"/>
      <c r="G3826" s="15"/>
      <c r="H3826" s="26"/>
      <c r="J3826" s="46" t="e">
        <f>+IF(A3883=#REF!,"si","no")</f>
        <v>#REF!</v>
      </c>
    </row>
    <row r="3827" spans="1:10" x14ac:dyDescent="0.2">
      <c r="A3827" s="8" t="s">
        <v>43</v>
      </c>
      <c r="B3827" s="8">
        <v>2016</v>
      </c>
      <c r="C3827" s="8" t="s">
        <v>10</v>
      </c>
      <c r="D3827" s="8" t="s">
        <v>25</v>
      </c>
      <c r="E3827" s="8" t="s">
        <v>40</v>
      </c>
      <c r="F3827" s="15">
        <v>845.9</v>
      </c>
      <c r="G3827" s="15">
        <v>127.55586332339301</v>
      </c>
      <c r="H3827" s="26">
        <v>0.57238711258403474</v>
      </c>
      <c r="J3827" s="46" t="e">
        <f>+IF(A3884=#REF!,"si","no")</f>
        <v>#REF!</v>
      </c>
    </row>
    <row r="3828" spans="1:10" x14ac:dyDescent="0.2">
      <c r="A3828" s="8" t="s">
        <v>43</v>
      </c>
      <c r="B3828" s="8">
        <v>2017</v>
      </c>
      <c r="C3828" s="8" t="s">
        <v>10</v>
      </c>
      <c r="D3828" s="8" t="s">
        <v>25</v>
      </c>
      <c r="E3828" s="8" t="s">
        <v>26</v>
      </c>
      <c r="F3828" s="15">
        <v>445.9</v>
      </c>
      <c r="G3828" s="15">
        <v>66.110309794623774</v>
      </c>
      <c r="H3828" s="26">
        <v>0.29415380925071272</v>
      </c>
      <c r="J3828" s="46" t="e">
        <f>+IF(A3885=#REF!,"si","no")</f>
        <v>#REF!</v>
      </c>
    </row>
    <row r="3829" spans="1:10" x14ac:dyDescent="0.2">
      <c r="A3829" s="8" t="s">
        <v>43</v>
      </c>
      <c r="B3829" s="8">
        <v>2017</v>
      </c>
      <c r="C3829" s="8" t="s">
        <v>10</v>
      </c>
      <c r="D3829" s="8" t="s">
        <v>25</v>
      </c>
      <c r="E3829" s="8" t="s">
        <v>27</v>
      </c>
      <c r="F3829" s="15">
        <v>239.4</v>
      </c>
      <c r="G3829" s="15">
        <v>35.4940752743506</v>
      </c>
      <c r="H3829" s="26">
        <v>0.15792873275312994</v>
      </c>
      <c r="J3829" s="46" t="e">
        <f>+IF(A3886=#REF!,"si","no")</f>
        <v>#REF!</v>
      </c>
    </row>
    <row r="3830" spans="1:10" x14ac:dyDescent="0.2">
      <c r="A3830" s="8" t="s">
        <v>43</v>
      </c>
      <c r="B3830" s="8">
        <v>2017</v>
      </c>
      <c r="C3830" s="8" t="s">
        <v>10</v>
      </c>
      <c r="D3830" s="8" t="s">
        <v>25</v>
      </c>
      <c r="E3830" s="8" t="s">
        <v>28</v>
      </c>
      <c r="F3830" s="15"/>
      <c r="G3830" s="15"/>
      <c r="H3830" s="26"/>
      <c r="J3830" s="46" t="e">
        <f>+IF(A3887=#REF!,"si","no")</f>
        <v>#REF!</v>
      </c>
    </row>
    <row r="3831" spans="1:10" x14ac:dyDescent="0.2">
      <c r="A3831" s="8" t="s">
        <v>43</v>
      </c>
      <c r="B3831" s="8">
        <v>2017</v>
      </c>
      <c r="C3831" s="8" t="s">
        <v>10</v>
      </c>
      <c r="D3831" s="8" t="s">
        <v>25</v>
      </c>
      <c r="E3831" s="8" t="s">
        <v>40</v>
      </c>
      <c r="F3831" s="15">
        <v>685.3</v>
      </c>
      <c r="G3831" s="15">
        <v>101.60438506897437</v>
      </c>
      <c r="H3831" s="26">
        <v>0.45208254200384268</v>
      </c>
      <c r="J3831" s="46" t="e">
        <f>+IF(A3888=#REF!,"si","no")</f>
        <v>#REF!</v>
      </c>
    </row>
    <row r="3832" spans="1:10" x14ac:dyDescent="0.2">
      <c r="A3832" s="8" t="s">
        <v>43</v>
      </c>
      <c r="B3832" s="8">
        <v>2018</v>
      </c>
      <c r="C3832" s="8" t="s">
        <v>10</v>
      </c>
      <c r="D3832" s="8" t="s">
        <v>25</v>
      </c>
      <c r="E3832" s="8" t="s">
        <v>26</v>
      </c>
      <c r="F3832" s="15">
        <v>587.9</v>
      </c>
      <c r="G3832" s="15">
        <v>86.661747165342405</v>
      </c>
      <c r="H3832" s="26">
        <v>0.36597021606985813</v>
      </c>
      <c r="J3832" s="46" t="e">
        <f>+IF(A3889=#REF!,"si","no")</f>
        <v>#REF!</v>
      </c>
    </row>
    <row r="3833" spans="1:10" x14ac:dyDescent="0.2">
      <c r="A3833" s="8" t="s">
        <v>43</v>
      </c>
      <c r="B3833" s="8">
        <v>2018</v>
      </c>
      <c r="C3833" s="8" t="s">
        <v>10</v>
      </c>
      <c r="D3833" s="8" t="s">
        <v>25</v>
      </c>
      <c r="E3833" s="8" t="s">
        <v>27</v>
      </c>
      <c r="F3833" s="15">
        <v>243.9</v>
      </c>
      <c r="G3833" s="15">
        <v>35.953053467642476</v>
      </c>
      <c r="H3833" s="26">
        <v>0.15182877308970641</v>
      </c>
      <c r="J3833" s="46" t="e">
        <f>+IF(A3890=#REF!,"si","no")</f>
        <v>#REF!</v>
      </c>
    </row>
    <row r="3834" spans="1:10" x14ac:dyDescent="0.2">
      <c r="A3834" s="8" t="s">
        <v>43</v>
      </c>
      <c r="B3834" s="8">
        <v>2018</v>
      </c>
      <c r="C3834" s="8" t="s">
        <v>10</v>
      </c>
      <c r="D3834" s="8" t="s">
        <v>25</v>
      </c>
      <c r="E3834" s="8" t="s">
        <v>28</v>
      </c>
      <c r="F3834" s="15"/>
      <c r="G3834" s="15"/>
      <c r="H3834" s="26"/>
      <c r="J3834" s="46" t="e">
        <f>+IF(A3891=#REF!,"si","no")</f>
        <v>#REF!</v>
      </c>
    </row>
    <row r="3835" spans="1:10" x14ac:dyDescent="0.2">
      <c r="A3835" s="8" t="s">
        <v>43</v>
      </c>
      <c r="B3835" s="8">
        <v>2018</v>
      </c>
      <c r="C3835" s="8" t="s">
        <v>10</v>
      </c>
      <c r="D3835" s="8" t="s">
        <v>25</v>
      </c>
      <c r="E3835" s="8" t="s">
        <v>40</v>
      </c>
      <c r="F3835" s="15">
        <v>831.8</v>
      </c>
      <c r="G3835" s="15">
        <v>122.61480063298488</v>
      </c>
      <c r="H3835" s="26">
        <v>0.51779898915956457</v>
      </c>
      <c r="J3835" s="46" t="e">
        <f>+IF(A3892=#REF!,"si","no")</f>
        <v>#REF!</v>
      </c>
    </row>
    <row r="3836" spans="1:10" x14ac:dyDescent="0.2">
      <c r="A3836" s="8" t="s">
        <v>43</v>
      </c>
      <c r="B3836" s="8">
        <v>2019</v>
      </c>
      <c r="C3836" s="8" t="s">
        <v>10</v>
      </c>
      <c r="D3836" s="8" t="s">
        <v>25</v>
      </c>
      <c r="E3836" s="8" t="s">
        <v>26</v>
      </c>
      <c r="F3836" s="15">
        <v>271.7</v>
      </c>
      <c r="G3836" s="15">
        <v>40.15950218964732</v>
      </c>
      <c r="H3836" s="26">
        <v>0.17304163301295811</v>
      </c>
      <c r="J3836" s="46" t="e">
        <f>+IF(A3893=#REF!,"si","no")</f>
        <v>#REF!</v>
      </c>
    </row>
    <row r="3837" spans="1:10" x14ac:dyDescent="0.2">
      <c r="A3837" s="8" t="s">
        <v>43</v>
      </c>
      <c r="B3837" s="8">
        <v>2019</v>
      </c>
      <c r="C3837" s="8" t="s">
        <v>10</v>
      </c>
      <c r="D3837" s="8" t="s">
        <v>25</v>
      </c>
      <c r="E3837" s="8" t="s">
        <v>27</v>
      </c>
      <c r="F3837" s="15">
        <v>272.8</v>
      </c>
      <c r="G3837" s="15">
        <v>40.322091267338209</v>
      </c>
      <c r="H3837" s="26">
        <v>0.17374220642596608</v>
      </c>
      <c r="J3837" s="46" t="e">
        <f>+IF(A3894=#REF!,"si","no")</f>
        <v>#REF!</v>
      </c>
    </row>
    <row r="3838" spans="1:10" x14ac:dyDescent="0.2">
      <c r="A3838" s="8" t="s">
        <v>43</v>
      </c>
      <c r="B3838" s="8">
        <v>2019</v>
      </c>
      <c r="C3838" s="8" t="s">
        <v>10</v>
      </c>
      <c r="D3838" s="8" t="s">
        <v>25</v>
      </c>
      <c r="E3838" s="8" t="s">
        <v>28</v>
      </c>
      <c r="F3838" s="15"/>
      <c r="G3838" s="15"/>
      <c r="H3838" s="26"/>
    </row>
    <row r="3839" spans="1:10" x14ac:dyDescent="0.2">
      <c r="A3839" s="8" t="s">
        <v>43</v>
      </c>
      <c r="B3839" s="8">
        <v>2019</v>
      </c>
      <c r="C3839" s="8" t="s">
        <v>10</v>
      </c>
      <c r="D3839" s="8" t="s">
        <v>25</v>
      </c>
      <c r="E3839" s="8" t="s">
        <v>40</v>
      </c>
      <c r="F3839" s="15">
        <v>544.5</v>
      </c>
      <c r="G3839" s="15">
        <v>80.481593456985522</v>
      </c>
      <c r="H3839" s="26">
        <v>0.34678383943892416</v>
      </c>
    </row>
    <row r="3840" spans="1:10" x14ac:dyDescent="0.2">
      <c r="A3840" s="8" t="s">
        <v>43</v>
      </c>
      <c r="B3840" s="8">
        <v>2020</v>
      </c>
      <c r="C3840" s="8" t="s">
        <v>10</v>
      </c>
      <c r="D3840" s="8" t="s">
        <v>25</v>
      </c>
      <c r="E3840" s="8" t="s">
        <v>26</v>
      </c>
      <c r="F3840" s="15">
        <v>202.5</v>
      </c>
      <c r="G3840" s="15">
        <v>29.828740375618978</v>
      </c>
      <c r="H3840" s="26">
        <v>0.13817918365506543</v>
      </c>
    </row>
    <row r="3841" spans="1:8" x14ac:dyDescent="0.2">
      <c r="A3841" s="8" t="s">
        <v>43</v>
      </c>
      <c r="B3841" s="8">
        <v>2020</v>
      </c>
      <c r="C3841" s="8" t="s">
        <v>10</v>
      </c>
      <c r="D3841" s="8" t="s">
        <v>25</v>
      </c>
      <c r="E3841" s="8" t="s">
        <v>27</v>
      </c>
      <c r="F3841" s="15">
        <v>223.9</v>
      </c>
      <c r="G3841" s="15">
        <v>32.981012198030072</v>
      </c>
      <c r="H3841" s="26">
        <v>0.15278182331046497</v>
      </c>
    </row>
    <row r="3842" spans="1:8" x14ac:dyDescent="0.2">
      <c r="A3842" s="8" t="s">
        <v>43</v>
      </c>
      <c r="B3842" s="8">
        <v>2020</v>
      </c>
      <c r="C3842" s="8" t="s">
        <v>10</v>
      </c>
      <c r="D3842" s="8" t="s">
        <v>25</v>
      </c>
      <c r="E3842" s="8" t="s">
        <v>28</v>
      </c>
      <c r="F3842" s="15"/>
      <c r="G3842" s="15">
        <v>0</v>
      </c>
      <c r="H3842" s="26">
        <v>0</v>
      </c>
    </row>
    <row r="3843" spans="1:8" x14ac:dyDescent="0.2">
      <c r="A3843" s="8" t="s">
        <v>43</v>
      </c>
      <c r="B3843" s="8">
        <v>2020</v>
      </c>
      <c r="C3843" s="8" t="s">
        <v>10</v>
      </c>
      <c r="D3843" s="8" t="s">
        <v>25</v>
      </c>
      <c r="E3843" s="8" t="s">
        <v>40</v>
      </c>
      <c r="F3843" s="15">
        <v>426.4</v>
      </c>
      <c r="G3843" s="15">
        <v>62.809752573649043</v>
      </c>
      <c r="H3843" s="26">
        <v>0.29096100696553034</v>
      </c>
    </row>
    <row r="3844" spans="1:8" x14ac:dyDescent="0.2">
      <c r="A3844" s="8" t="s">
        <v>43</v>
      </c>
      <c r="B3844" s="8">
        <v>2021</v>
      </c>
      <c r="C3844" s="8" t="s">
        <v>10</v>
      </c>
      <c r="D3844" s="8" t="s">
        <v>25</v>
      </c>
      <c r="E3844" s="8" t="s">
        <v>26</v>
      </c>
      <c r="F3844" s="15">
        <v>38.4</v>
      </c>
      <c r="G3844" s="15">
        <v>5.675836893936169</v>
      </c>
      <c r="H3844" s="26">
        <v>2.6278239242261997E-2</v>
      </c>
    </row>
    <row r="3845" spans="1:8" x14ac:dyDescent="0.2">
      <c r="A3845" s="8" t="s">
        <v>43</v>
      </c>
      <c r="B3845" s="8">
        <v>2021</v>
      </c>
      <c r="C3845" s="8" t="s">
        <v>10</v>
      </c>
      <c r="D3845" s="8" t="s">
        <v>25</v>
      </c>
      <c r="E3845" s="8" t="s">
        <v>27</v>
      </c>
      <c r="F3845" s="15">
        <v>153.1</v>
      </c>
      <c r="G3845" s="15">
        <v>22.629443449521549</v>
      </c>
      <c r="H3845" s="26">
        <v>0.10477079239558104</v>
      </c>
    </row>
    <row r="3846" spans="1:8" x14ac:dyDescent="0.2">
      <c r="A3846" s="8" t="s">
        <v>43</v>
      </c>
      <c r="B3846" s="8">
        <v>2021</v>
      </c>
      <c r="C3846" s="8" t="s">
        <v>10</v>
      </c>
      <c r="D3846" s="8" t="s">
        <v>25</v>
      </c>
      <c r="E3846" s="8" t="s">
        <v>28</v>
      </c>
      <c r="F3846" s="15"/>
      <c r="G3846" s="15">
        <v>0</v>
      </c>
      <c r="H3846" s="26">
        <v>0</v>
      </c>
    </row>
    <row r="3847" spans="1:8" x14ac:dyDescent="0.2">
      <c r="A3847" s="8" t="s">
        <v>43</v>
      </c>
      <c r="B3847" s="8">
        <v>2021</v>
      </c>
      <c r="C3847" s="8" t="s">
        <v>10</v>
      </c>
      <c r="D3847" s="8" t="s">
        <v>25</v>
      </c>
      <c r="E3847" s="8" t="s">
        <v>40</v>
      </c>
      <c r="F3847" s="15">
        <v>191.5</v>
      </c>
      <c r="G3847" s="15">
        <v>28.305280343457721</v>
      </c>
      <c r="H3847" s="26">
        <v>0.13104903163784304</v>
      </c>
    </row>
    <row r="3848" spans="1:8" x14ac:dyDescent="0.2">
      <c r="A3848" s="8" t="s">
        <v>43</v>
      </c>
      <c r="B3848" s="8">
        <v>2008</v>
      </c>
      <c r="C3848" s="8" t="s">
        <v>10</v>
      </c>
      <c r="D3848" s="8" t="s">
        <v>30</v>
      </c>
      <c r="E3848" s="8" t="s">
        <v>31</v>
      </c>
      <c r="F3848" s="15">
        <v>115.2</v>
      </c>
      <c r="G3848" s="15">
        <v>18.410782949387904</v>
      </c>
      <c r="H3848" s="26">
        <v>6.5882162561092972E-2</v>
      </c>
    </row>
    <row r="3849" spans="1:8" x14ac:dyDescent="0.2">
      <c r="A3849" s="8" t="s">
        <v>43</v>
      </c>
      <c r="B3849" s="8">
        <v>2008</v>
      </c>
      <c r="C3849" s="8" t="s">
        <v>10</v>
      </c>
      <c r="D3849" s="8" t="s">
        <v>30</v>
      </c>
      <c r="E3849" s="8" t="s">
        <v>32</v>
      </c>
      <c r="F3849" s="15"/>
      <c r="G3849" s="15"/>
      <c r="H3849" s="26"/>
    </row>
    <row r="3850" spans="1:8" x14ac:dyDescent="0.2">
      <c r="A3850" s="8" t="s">
        <v>43</v>
      </c>
      <c r="B3850" s="8">
        <v>2008</v>
      </c>
      <c r="C3850" s="8" t="s">
        <v>10</v>
      </c>
      <c r="D3850" s="8" t="s">
        <v>30</v>
      </c>
      <c r="E3850" s="8" t="s">
        <v>40</v>
      </c>
      <c r="F3850" s="15">
        <v>115.2</v>
      </c>
      <c r="G3850" s="15">
        <v>18.410782949387904</v>
      </c>
      <c r="H3850" s="26">
        <v>6.5882162561092972E-2</v>
      </c>
    </row>
    <row r="3851" spans="1:8" x14ac:dyDescent="0.2">
      <c r="A3851" s="8" t="s">
        <v>43</v>
      </c>
      <c r="B3851" s="8">
        <v>2009</v>
      </c>
      <c r="C3851" s="8" t="s">
        <v>10</v>
      </c>
      <c r="D3851" s="8" t="s">
        <v>30</v>
      </c>
      <c r="E3851" s="8" t="s">
        <v>31</v>
      </c>
      <c r="F3851" s="15">
        <v>122.7</v>
      </c>
      <c r="G3851" s="15">
        <v>19.479623814277637</v>
      </c>
      <c r="H3851" s="26">
        <v>0.10131548100175337</v>
      </c>
    </row>
    <row r="3852" spans="1:8" x14ac:dyDescent="0.2">
      <c r="A3852" s="8" t="s">
        <v>43</v>
      </c>
      <c r="B3852" s="8">
        <v>2009</v>
      </c>
      <c r="C3852" s="8" t="s">
        <v>10</v>
      </c>
      <c r="D3852" s="8" t="s">
        <v>30</v>
      </c>
      <c r="E3852" s="8" t="s">
        <v>32</v>
      </c>
      <c r="F3852" s="15"/>
      <c r="G3852" s="15"/>
      <c r="H3852" s="26"/>
    </row>
    <row r="3853" spans="1:8" x14ac:dyDescent="0.2">
      <c r="A3853" s="8" t="s">
        <v>43</v>
      </c>
      <c r="B3853" s="8">
        <v>2009</v>
      </c>
      <c r="C3853" s="8" t="s">
        <v>10</v>
      </c>
      <c r="D3853" s="8" t="s">
        <v>30</v>
      </c>
      <c r="E3853" s="8" t="s">
        <v>40</v>
      </c>
      <c r="F3853" s="15">
        <v>122.7</v>
      </c>
      <c r="G3853" s="15">
        <v>19.479623814277637</v>
      </c>
      <c r="H3853" s="26">
        <v>0.10131548100175337</v>
      </c>
    </row>
    <row r="3854" spans="1:8" x14ac:dyDescent="0.2">
      <c r="A3854" s="8" t="s">
        <v>43</v>
      </c>
      <c r="B3854" s="8">
        <v>2010</v>
      </c>
      <c r="C3854" s="8" t="s">
        <v>10</v>
      </c>
      <c r="D3854" s="8" t="s">
        <v>30</v>
      </c>
      <c r="E3854" s="8" t="s">
        <v>31</v>
      </c>
      <c r="F3854" s="15">
        <v>33.4</v>
      </c>
      <c r="G3854" s="15">
        <v>5.2694432423149955</v>
      </c>
      <c r="H3854" s="26">
        <v>2.3717533932514013E-2</v>
      </c>
    </row>
    <row r="3855" spans="1:8" x14ac:dyDescent="0.2">
      <c r="A3855" s="8" t="s">
        <v>43</v>
      </c>
      <c r="B3855" s="8">
        <v>2010</v>
      </c>
      <c r="C3855" s="8" t="s">
        <v>10</v>
      </c>
      <c r="D3855" s="8" t="s">
        <v>30</v>
      </c>
      <c r="E3855" s="8" t="s">
        <v>32</v>
      </c>
      <c r="F3855" s="15"/>
      <c r="G3855" s="15"/>
      <c r="H3855" s="26"/>
    </row>
    <row r="3856" spans="1:8" x14ac:dyDescent="0.2">
      <c r="A3856" s="8" t="s">
        <v>43</v>
      </c>
      <c r="B3856" s="8">
        <v>2010</v>
      </c>
      <c r="C3856" s="8" t="s">
        <v>10</v>
      </c>
      <c r="D3856" s="8" t="s">
        <v>30</v>
      </c>
      <c r="E3856" s="8" t="s">
        <v>40</v>
      </c>
      <c r="F3856" s="15">
        <v>33.4</v>
      </c>
      <c r="G3856" s="15">
        <v>5.2694432423149955</v>
      </c>
      <c r="H3856" s="26">
        <v>2.3717533932514013E-2</v>
      </c>
    </row>
    <row r="3857" spans="1:8" x14ac:dyDescent="0.2">
      <c r="A3857" s="8" t="s">
        <v>43</v>
      </c>
      <c r="B3857" s="8">
        <v>2011</v>
      </c>
      <c r="C3857" s="8" t="s">
        <v>10</v>
      </c>
      <c r="D3857" s="8" t="s">
        <v>30</v>
      </c>
      <c r="E3857" s="8" t="s">
        <v>31</v>
      </c>
      <c r="F3857" s="15">
        <v>102.4</v>
      </c>
      <c r="G3857" s="15">
        <v>16.052136423344013</v>
      </c>
      <c r="H3857" s="26">
        <v>6.2946030737241074E-2</v>
      </c>
    </row>
    <row r="3858" spans="1:8" x14ac:dyDescent="0.2">
      <c r="A3858" s="8" t="s">
        <v>43</v>
      </c>
      <c r="B3858" s="8">
        <v>2011</v>
      </c>
      <c r="C3858" s="8" t="s">
        <v>10</v>
      </c>
      <c r="D3858" s="8" t="s">
        <v>30</v>
      </c>
      <c r="E3858" s="8" t="s">
        <v>32</v>
      </c>
      <c r="F3858" s="15"/>
      <c r="G3858" s="15"/>
      <c r="H3858" s="26"/>
    </row>
    <row r="3859" spans="1:8" x14ac:dyDescent="0.2">
      <c r="A3859" s="8" t="s">
        <v>43</v>
      </c>
      <c r="B3859" s="8">
        <v>2011</v>
      </c>
      <c r="C3859" s="8" t="s">
        <v>10</v>
      </c>
      <c r="D3859" s="8" t="s">
        <v>30</v>
      </c>
      <c r="E3859" s="8" t="s">
        <v>40</v>
      </c>
      <c r="F3859" s="15">
        <v>102.4</v>
      </c>
      <c r="G3859" s="15">
        <v>16.052136423344013</v>
      </c>
      <c r="H3859" s="26">
        <v>6.2946030737241074E-2</v>
      </c>
    </row>
    <row r="3860" spans="1:8" x14ac:dyDescent="0.2">
      <c r="A3860" s="8" t="s">
        <v>43</v>
      </c>
      <c r="B3860" s="8">
        <v>2012</v>
      </c>
      <c r="C3860" s="8" t="s">
        <v>10</v>
      </c>
      <c r="D3860" s="8" t="s">
        <v>30</v>
      </c>
      <c r="E3860" s="8" t="s">
        <v>31</v>
      </c>
      <c r="F3860" s="15">
        <v>16.399999999999999</v>
      </c>
      <c r="G3860" s="15">
        <v>2.5700208108413567</v>
      </c>
      <c r="H3860" s="26">
        <v>9.9755448065413314E-3</v>
      </c>
    </row>
    <row r="3861" spans="1:8" x14ac:dyDescent="0.2">
      <c r="A3861" s="8" t="s">
        <v>43</v>
      </c>
      <c r="B3861" s="8">
        <v>2012</v>
      </c>
      <c r="C3861" s="8" t="s">
        <v>10</v>
      </c>
      <c r="D3861" s="8" t="s">
        <v>30</v>
      </c>
      <c r="E3861" s="8" t="s">
        <v>32</v>
      </c>
      <c r="F3861" s="15"/>
      <c r="G3861" s="15"/>
      <c r="H3861" s="26"/>
    </row>
    <row r="3862" spans="1:8" x14ac:dyDescent="0.2">
      <c r="A3862" s="8" t="s">
        <v>43</v>
      </c>
      <c r="B3862" s="8">
        <v>2012</v>
      </c>
      <c r="C3862" s="8" t="s">
        <v>10</v>
      </c>
      <c r="D3862" s="8" t="s">
        <v>30</v>
      </c>
      <c r="E3862" s="8" t="s">
        <v>40</v>
      </c>
      <c r="F3862" s="15">
        <v>16.399999999999999</v>
      </c>
      <c r="G3862" s="15">
        <v>2.5700208108413567</v>
      </c>
      <c r="H3862" s="26">
        <v>9.9755448065413314E-3</v>
      </c>
    </row>
    <row r="3863" spans="1:8" x14ac:dyDescent="0.2">
      <c r="A3863" s="8" t="s">
        <v>43</v>
      </c>
      <c r="B3863" s="8">
        <v>2013</v>
      </c>
      <c r="C3863" s="8" t="s">
        <v>10</v>
      </c>
      <c r="D3863" s="8" t="s">
        <v>30</v>
      </c>
      <c r="E3863" s="8" t="s">
        <v>31</v>
      </c>
      <c r="F3863" s="15">
        <v>66.849999999999994</v>
      </c>
      <c r="G3863" s="15">
        <v>10.488831886394777</v>
      </c>
      <c r="H3863" s="26">
        <v>3.8465222598333529E-2</v>
      </c>
    </row>
    <row r="3864" spans="1:8" x14ac:dyDescent="0.2">
      <c r="A3864" s="8" t="s">
        <v>43</v>
      </c>
      <c r="B3864" s="8">
        <v>2013</v>
      </c>
      <c r="C3864" s="8" t="s">
        <v>10</v>
      </c>
      <c r="D3864" s="8" t="s">
        <v>30</v>
      </c>
      <c r="E3864" s="8" t="s">
        <v>32</v>
      </c>
      <c r="F3864" s="15"/>
      <c r="G3864" s="15"/>
      <c r="H3864" s="26"/>
    </row>
    <row r="3865" spans="1:8" x14ac:dyDescent="0.2">
      <c r="A3865" s="8" t="s">
        <v>43</v>
      </c>
      <c r="B3865" s="8">
        <v>2013</v>
      </c>
      <c r="C3865" s="8" t="s">
        <v>10</v>
      </c>
      <c r="D3865" s="8" t="s">
        <v>30</v>
      </c>
      <c r="E3865" s="8" t="s">
        <v>40</v>
      </c>
      <c r="F3865" s="15">
        <v>66.849999999999994</v>
      </c>
      <c r="G3865" s="15">
        <v>10.488831886394777</v>
      </c>
      <c r="H3865" s="26">
        <v>3.8465222598333529E-2</v>
      </c>
    </row>
    <row r="3866" spans="1:8" x14ac:dyDescent="0.2">
      <c r="A3866" s="8" t="s">
        <v>43</v>
      </c>
      <c r="B3866" s="8">
        <v>2014</v>
      </c>
      <c r="C3866" s="8" t="s">
        <v>10</v>
      </c>
      <c r="D3866" s="8" t="s">
        <v>30</v>
      </c>
      <c r="E3866" s="8" t="s">
        <v>31</v>
      </c>
      <c r="F3866" s="15">
        <v>98</v>
      </c>
      <c r="G3866" s="15">
        <v>15.427291210866205</v>
      </c>
      <c r="H3866" s="26">
        <v>5.5863857618494051E-2</v>
      </c>
    </row>
    <row r="3867" spans="1:8" x14ac:dyDescent="0.2">
      <c r="A3867" s="8" t="s">
        <v>43</v>
      </c>
      <c r="B3867" s="8">
        <v>2014</v>
      </c>
      <c r="C3867" s="8" t="s">
        <v>10</v>
      </c>
      <c r="D3867" s="8" t="s">
        <v>30</v>
      </c>
      <c r="E3867" s="8" t="s">
        <v>32</v>
      </c>
      <c r="F3867" s="15"/>
      <c r="G3867" s="15"/>
      <c r="H3867" s="26"/>
    </row>
    <row r="3868" spans="1:8" x14ac:dyDescent="0.2">
      <c r="A3868" s="8" t="s">
        <v>43</v>
      </c>
      <c r="B3868" s="8">
        <v>2014</v>
      </c>
      <c r="C3868" s="8" t="s">
        <v>10</v>
      </c>
      <c r="D3868" s="8" t="s">
        <v>30</v>
      </c>
      <c r="E3868" s="8" t="s">
        <v>40</v>
      </c>
      <c r="F3868" s="15">
        <v>98</v>
      </c>
      <c r="G3868" s="15">
        <v>15.427291210866205</v>
      </c>
      <c r="H3868" s="26">
        <v>5.5863857618494051E-2</v>
      </c>
    </row>
    <row r="3869" spans="1:8" x14ac:dyDescent="0.2">
      <c r="A3869" s="8" t="s">
        <v>43</v>
      </c>
      <c r="B3869" s="8">
        <v>2015</v>
      </c>
      <c r="C3869" s="8" t="s">
        <v>10</v>
      </c>
      <c r="D3869" s="8" t="s">
        <v>30</v>
      </c>
      <c r="E3869" s="8" t="s">
        <v>31</v>
      </c>
      <c r="F3869" s="15">
        <v>160</v>
      </c>
      <c r="G3869" s="15">
        <v>25.186935586909826</v>
      </c>
      <c r="H3869" s="26">
        <v>0.10049556467781021</v>
      </c>
    </row>
    <row r="3870" spans="1:8" x14ac:dyDescent="0.2">
      <c r="A3870" s="8" t="s">
        <v>43</v>
      </c>
      <c r="B3870" s="8">
        <v>2015</v>
      </c>
      <c r="C3870" s="8" t="s">
        <v>10</v>
      </c>
      <c r="D3870" s="8" t="s">
        <v>30</v>
      </c>
      <c r="E3870" s="8" t="s">
        <v>32</v>
      </c>
      <c r="F3870" s="15"/>
      <c r="G3870" s="15"/>
      <c r="H3870" s="26"/>
    </row>
    <row r="3871" spans="1:8" x14ac:dyDescent="0.2">
      <c r="A3871" s="8" t="s">
        <v>43</v>
      </c>
      <c r="B3871" s="8">
        <v>2015</v>
      </c>
      <c r="C3871" s="8" t="s">
        <v>10</v>
      </c>
      <c r="D3871" s="8" t="s">
        <v>30</v>
      </c>
      <c r="E3871" s="8" t="s">
        <v>40</v>
      </c>
      <c r="F3871" s="15">
        <v>160</v>
      </c>
      <c r="G3871" s="15">
        <v>25.186935586909826</v>
      </c>
      <c r="H3871" s="26">
        <v>0.10049556467781021</v>
      </c>
    </row>
    <row r="3872" spans="1:8" x14ac:dyDescent="0.2">
      <c r="A3872" s="8" t="s">
        <v>43</v>
      </c>
      <c r="B3872" s="8">
        <v>2016</v>
      </c>
      <c r="C3872" s="8" t="s">
        <v>10</v>
      </c>
      <c r="D3872" s="8" t="s">
        <v>30</v>
      </c>
      <c r="E3872" s="8" t="s">
        <v>31</v>
      </c>
      <c r="F3872" s="15">
        <v>76</v>
      </c>
      <c r="G3872" s="15">
        <v>11.460273806097494</v>
      </c>
      <c r="H3872" s="26">
        <v>5.1426197607739262E-2</v>
      </c>
    </row>
    <row r="3873" spans="1:8" x14ac:dyDescent="0.2">
      <c r="A3873" s="8" t="s">
        <v>43</v>
      </c>
      <c r="B3873" s="8">
        <v>2016</v>
      </c>
      <c r="C3873" s="8" t="s">
        <v>10</v>
      </c>
      <c r="D3873" s="8" t="s">
        <v>30</v>
      </c>
      <c r="E3873" s="8" t="s">
        <v>32</v>
      </c>
      <c r="F3873" s="15"/>
      <c r="G3873" s="15"/>
      <c r="H3873" s="26"/>
    </row>
    <row r="3874" spans="1:8" x14ac:dyDescent="0.2">
      <c r="A3874" s="8" t="s">
        <v>43</v>
      </c>
      <c r="B3874" s="8">
        <v>2016</v>
      </c>
      <c r="C3874" s="8" t="s">
        <v>10</v>
      </c>
      <c r="D3874" s="8" t="s">
        <v>30</v>
      </c>
      <c r="E3874" s="8" t="s">
        <v>40</v>
      </c>
      <c r="F3874" s="15">
        <v>76</v>
      </c>
      <c r="G3874" s="15">
        <v>11.460273806097494</v>
      </c>
      <c r="H3874" s="26">
        <v>5.1426197607739262E-2</v>
      </c>
    </row>
    <row r="3875" spans="1:8" x14ac:dyDescent="0.2">
      <c r="A3875" s="8" t="s">
        <v>43</v>
      </c>
      <c r="B3875" s="8">
        <v>2017</v>
      </c>
      <c r="C3875" s="8" t="s">
        <v>10</v>
      </c>
      <c r="D3875" s="8" t="s">
        <v>30</v>
      </c>
      <c r="E3875" s="8" t="s">
        <v>31</v>
      </c>
      <c r="F3875" s="15">
        <v>62</v>
      </c>
      <c r="G3875" s="15">
        <v>9.192283487927055</v>
      </c>
      <c r="H3875" s="26">
        <v>4.0900507229298472E-2</v>
      </c>
    </row>
    <row r="3876" spans="1:8" x14ac:dyDescent="0.2">
      <c r="A3876" s="8" t="s">
        <v>43</v>
      </c>
      <c r="B3876" s="8">
        <v>2017</v>
      </c>
      <c r="C3876" s="8" t="s">
        <v>10</v>
      </c>
      <c r="D3876" s="8" t="s">
        <v>30</v>
      </c>
      <c r="E3876" s="8" t="s">
        <v>32</v>
      </c>
      <c r="F3876" s="15"/>
      <c r="G3876" s="15"/>
      <c r="H3876" s="26"/>
    </row>
    <row r="3877" spans="1:8" x14ac:dyDescent="0.2">
      <c r="A3877" s="8" t="s">
        <v>43</v>
      </c>
      <c r="B3877" s="8">
        <v>2017</v>
      </c>
      <c r="C3877" s="8" t="s">
        <v>10</v>
      </c>
      <c r="D3877" s="8" t="s">
        <v>30</v>
      </c>
      <c r="E3877" s="8" t="s">
        <v>40</v>
      </c>
      <c r="F3877" s="15">
        <v>62</v>
      </c>
      <c r="G3877" s="15">
        <v>9.192283487927055</v>
      </c>
      <c r="H3877" s="26">
        <v>4.0900507229298472E-2</v>
      </c>
    </row>
    <row r="3878" spans="1:8" x14ac:dyDescent="0.2">
      <c r="A3878" s="8" t="s">
        <v>43</v>
      </c>
      <c r="B3878" s="8">
        <v>2018</v>
      </c>
      <c r="C3878" s="8" t="s">
        <v>10</v>
      </c>
      <c r="D3878" s="8" t="s">
        <v>30</v>
      </c>
      <c r="E3878" s="8" t="s">
        <v>31</v>
      </c>
      <c r="F3878" s="15">
        <v>115</v>
      </c>
      <c r="G3878" s="15">
        <v>16.952034230335734</v>
      </c>
      <c r="H3878" s="26">
        <v>7.1587982391620508E-2</v>
      </c>
    </row>
    <row r="3879" spans="1:8" x14ac:dyDescent="0.2">
      <c r="A3879" s="8" t="s">
        <v>43</v>
      </c>
      <c r="B3879" s="8">
        <v>2018</v>
      </c>
      <c r="C3879" s="8" t="s">
        <v>10</v>
      </c>
      <c r="D3879" s="8" t="s">
        <v>30</v>
      </c>
      <c r="E3879" s="8" t="s">
        <v>32</v>
      </c>
      <c r="F3879" s="15"/>
      <c r="G3879" s="15"/>
      <c r="H3879" s="26"/>
    </row>
    <row r="3880" spans="1:8" x14ac:dyDescent="0.2">
      <c r="A3880" s="8" t="s">
        <v>43</v>
      </c>
      <c r="B3880" s="8">
        <v>2018</v>
      </c>
      <c r="C3880" s="8" t="s">
        <v>10</v>
      </c>
      <c r="D3880" s="8" t="s">
        <v>30</v>
      </c>
      <c r="E3880" s="8" t="s">
        <v>40</v>
      </c>
      <c r="F3880" s="15">
        <v>115</v>
      </c>
      <c r="G3880" s="15">
        <v>16.952034230335734</v>
      </c>
      <c r="H3880" s="26">
        <v>7.1587982391620508E-2</v>
      </c>
    </row>
    <row r="3881" spans="1:8" x14ac:dyDescent="0.2">
      <c r="A3881" s="8" t="s">
        <v>43</v>
      </c>
      <c r="B3881" s="8">
        <v>2019</v>
      </c>
      <c r="C3881" s="8" t="s">
        <v>10</v>
      </c>
      <c r="D3881" s="8" t="s">
        <v>30</v>
      </c>
      <c r="E3881" s="8" t="s">
        <v>31</v>
      </c>
      <c r="F3881" s="15">
        <v>86.2</v>
      </c>
      <c r="G3881" s="15">
        <v>12.741071360867132</v>
      </c>
      <c r="H3881" s="26">
        <v>5.4899480182984885E-2</v>
      </c>
    </row>
    <row r="3882" spans="1:8" x14ac:dyDescent="0.2">
      <c r="A3882" s="8" t="s">
        <v>43</v>
      </c>
      <c r="B3882" s="8">
        <v>2019</v>
      </c>
      <c r="C3882" s="8" t="s">
        <v>10</v>
      </c>
      <c r="D3882" s="8" t="s">
        <v>30</v>
      </c>
      <c r="E3882" s="8" t="s">
        <v>32</v>
      </c>
      <c r="F3882" s="15"/>
      <c r="G3882" s="15"/>
      <c r="H3882" s="26"/>
    </row>
    <row r="3883" spans="1:8" x14ac:dyDescent="0.2">
      <c r="A3883" s="8" t="s">
        <v>43</v>
      </c>
      <c r="B3883" s="8">
        <v>2019</v>
      </c>
      <c r="C3883" s="8" t="s">
        <v>10</v>
      </c>
      <c r="D3883" s="8" t="s">
        <v>30</v>
      </c>
      <c r="E3883" s="8" t="s">
        <v>40</v>
      </c>
      <c r="F3883" s="15">
        <v>86.2</v>
      </c>
      <c r="G3883" s="15">
        <v>12.741071360867132</v>
      </c>
      <c r="H3883" s="26">
        <v>5.4899480182984885E-2</v>
      </c>
    </row>
    <row r="3884" spans="1:8" x14ac:dyDescent="0.2">
      <c r="A3884" s="8" t="s">
        <v>43</v>
      </c>
      <c r="B3884" s="8">
        <v>2020</v>
      </c>
      <c r="C3884" s="8" t="s">
        <v>10</v>
      </c>
      <c r="D3884" s="8" t="s">
        <v>30</v>
      </c>
      <c r="E3884" s="8" t="s">
        <v>31</v>
      </c>
      <c r="F3884" s="15">
        <v>45.9</v>
      </c>
      <c r="G3884" s="15">
        <v>6.7611811518069675</v>
      </c>
      <c r="H3884" s="26">
        <v>3.1320614961814833E-2</v>
      </c>
    </row>
    <row r="3885" spans="1:8" x14ac:dyDescent="0.2">
      <c r="A3885" s="8" t="s">
        <v>43</v>
      </c>
      <c r="B3885" s="8">
        <v>2020</v>
      </c>
      <c r="C3885" s="8" t="s">
        <v>10</v>
      </c>
      <c r="D3885" s="8" t="s">
        <v>30</v>
      </c>
      <c r="E3885" s="8" t="s">
        <v>32</v>
      </c>
      <c r="F3885" s="15"/>
      <c r="G3885" s="15">
        <v>0</v>
      </c>
      <c r="H3885" s="26">
        <v>0</v>
      </c>
    </row>
    <row r="3886" spans="1:8" x14ac:dyDescent="0.2">
      <c r="A3886" s="8" t="s">
        <v>43</v>
      </c>
      <c r="B3886" s="8">
        <v>2020</v>
      </c>
      <c r="C3886" s="8" t="s">
        <v>10</v>
      </c>
      <c r="D3886" s="8" t="s">
        <v>30</v>
      </c>
      <c r="E3886" s="8" t="s">
        <v>40</v>
      </c>
      <c r="F3886" s="15">
        <v>45.9</v>
      </c>
      <c r="G3886" s="15">
        <v>6.7611811518069675</v>
      </c>
      <c r="H3886" s="26">
        <v>3.1320614961814833E-2</v>
      </c>
    </row>
    <row r="3887" spans="1:8" x14ac:dyDescent="0.2">
      <c r="A3887" s="8" t="s">
        <v>43</v>
      </c>
      <c r="B3887" s="8">
        <v>2021</v>
      </c>
      <c r="C3887" s="8" t="s">
        <v>10</v>
      </c>
      <c r="D3887" s="8" t="s">
        <v>30</v>
      </c>
      <c r="E3887" s="8" t="s">
        <v>31</v>
      </c>
      <c r="F3887" s="15">
        <v>21.8</v>
      </c>
      <c r="G3887" s="15">
        <v>3.2222199033283463</v>
      </c>
      <c r="H3887" s="26">
        <v>1.4918375403159158E-2</v>
      </c>
    </row>
    <row r="3888" spans="1:8" x14ac:dyDescent="0.2">
      <c r="A3888" s="8" t="s">
        <v>43</v>
      </c>
      <c r="B3888" s="8">
        <v>2021</v>
      </c>
      <c r="C3888" s="8" t="s">
        <v>10</v>
      </c>
      <c r="D3888" s="8" t="s">
        <v>30</v>
      </c>
      <c r="E3888" s="8" t="s">
        <v>32</v>
      </c>
      <c r="F3888" s="15"/>
      <c r="G3888" s="15">
        <v>0</v>
      </c>
      <c r="H3888" s="26">
        <v>0</v>
      </c>
    </row>
    <row r="3889" spans="1:8" x14ac:dyDescent="0.2">
      <c r="A3889" s="8" t="s">
        <v>43</v>
      </c>
      <c r="B3889" s="8">
        <v>2021</v>
      </c>
      <c r="C3889" s="8" t="s">
        <v>10</v>
      </c>
      <c r="D3889" s="8" t="s">
        <v>30</v>
      </c>
      <c r="E3889" s="8" t="s">
        <v>40</v>
      </c>
      <c r="F3889" s="15">
        <v>21.8</v>
      </c>
      <c r="G3889" s="15">
        <v>3.2222199033283463</v>
      </c>
      <c r="H3889" s="26">
        <v>1.4918375403159158E-2</v>
      </c>
    </row>
    <row r="3890" spans="1:8" x14ac:dyDescent="0.2">
      <c r="A3890" s="8" t="s">
        <v>43</v>
      </c>
      <c r="B3890" s="8">
        <v>2008</v>
      </c>
      <c r="C3890" s="8" t="s">
        <v>10</v>
      </c>
      <c r="D3890" s="8" t="s">
        <v>33</v>
      </c>
      <c r="E3890" s="8" t="s">
        <v>34</v>
      </c>
      <c r="F3890" s="15"/>
      <c r="G3890" s="15"/>
      <c r="H3890" s="26"/>
    </row>
    <row r="3891" spans="1:8" x14ac:dyDescent="0.2">
      <c r="A3891" s="8" t="s">
        <v>43</v>
      </c>
      <c r="B3891" s="8">
        <v>2008</v>
      </c>
      <c r="C3891" s="8" t="s">
        <v>10</v>
      </c>
      <c r="D3891" s="8" t="s">
        <v>33</v>
      </c>
      <c r="E3891" s="8" t="s">
        <v>35</v>
      </c>
      <c r="F3891" s="15">
        <v>424.20000000000005</v>
      </c>
      <c r="G3891" s="15">
        <v>67.793872631339838</v>
      </c>
      <c r="H3891" s="26">
        <v>0.24259733818069132</v>
      </c>
    </row>
    <row r="3892" spans="1:8" x14ac:dyDescent="0.2">
      <c r="A3892" s="8" t="s">
        <v>43</v>
      </c>
      <c r="B3892" s="8">
        <v>2008</v>
      </c>
      <c r="C3892" s="8" t="s">
        <v>10</v>
      </c>
      <c r="D3892" s="8" t="s">
        <v>33</v>
      </c>
      <c r="E3892" s="8" t="s">
        <v>36</v>
      </c>
      <c r="F3892" s="15"/>
      <c r="G3892" s="15"/>
      <c r="H3892" s="26"/>
    </row>
    <row r="3893" spans="1:8" x14ac:dyDescent="0.2">
      <c r="A3893" s="8" t="s">
        <v>43</v>
      </c>
      <c r="B3893" s="8">
        <v>2008</v>
      </c>
      <c r="C3893" s="8" t="s">
        <v>10</v>
      </c>
      <c r="D3893" s="8" t="s">
        <v>33</v>
      </c>
      <c r="E3893" s="8" t="s">
        <v>42</v>
      </c>
      <c r="F3893" s="15"/>
      <c r="G3893" s="15"/>
      <c r="H3893" s="26"/>
    </row>
    <row r="3894" spans="1:8" x14ac:dyDescent="0.2">
      <c r="A3894" s="8" t="s">
        <v>43</v>
      </c>
      <c r="B3894" s="8">
        <v>2008</v>
      </c>
      <c r="C3894" s="8" t="s">
        <v>10</v>
      </c>
      <c r="D3894" s="8" t="s">
        <v>33</v>
      </c>
      <c r="E3894" s="8" t="s">
        <v>40</v>
      </c>
      <c r="F3894" s="15">
        <v>424.20000000000005</v>
      </c>
      <c r="G3894" s="15">
        <v>67.793872631339838</v>
      </c>
      <c r="H3894" s="26">
        <v>0.24259733818069132</v>
      </c>
    </row>
    <row r="3895" spans="1:8" x14ac:dyDescent="0.2">
      <c r="A3895" s="8" t="s">
        <v>43</v>
      </c>
      <c r="B3895" s="8">
        <v>2009</v>
      </c>
      <c r="C3895" s="8" t="s">
        <v>10</v>
      </c>
      <c r="D3895" s="8" t="s">
        <v>33</v>
      </c>
      <c r="E3895" s="8" t="s">
        <v>34</v>
      </c>
      <c r="F3895" s="15"/>
      <c r="G3895" s="15"/>
      <c r="H3895" s="26"/>
    </row>
    <row r="3896" spans="1:8" x14ac:dyDescent="0.2">
      <c r="A3896" s="8" t="s">
        <v>43</v>
      </c>
      <c r="B3896" s="8">
        <v>2009</v>
      </c>
      <c r="C3896" s="8" t="s">
        <v>10</v>
      </c>
      <c r="D3896" s="8" t="s">
        <v>33</v>
      </c>
      <c r="E3896" s="8" t="s">
        <v>35</v>
      </c>
      <c r="F3896" s="15">
        <v>1126.1400000000001</v>
      </c>
      <c r="G3896" s="15">
        <v>178.78389211255598</v>
      </c>
      <c r="H3896" s="26">
        <v>0.92987298920386752</v>
      </c>
    </row>
    <row r="3897" spans="1:8" x14ac:dyDescent="0.2">
      <c r="A3897" s="8" t="s">
        <v>43</v>
      </c>
      <c r="B3897" s="8">
        <v>2009</v>
      </c>
      <c r="C3897" s="8" t="s">
        <v>10</v>
      </c>
      <c r="D3897" s="8" t="s">
        <v>33</v>
      </c>
      <c r="E3897" s="8" t="s">
        <v>36</v>
      </c>
      <c r="F3897" s="15"/>
      <c r="G3897" s="15"/>
      <c r="H3897" s="26"/>
    </row>
    <row r="3898" spans="1:8" x14ac:dyDescent="0.2">
      <c r="A3898" s="8" t="s">
        <v>43</v>
      </c>
      <c r="B3898" s="8">
        <v>2009</v>
      </c>
      <c r="C3898" s="8" t="s">
        <v>10</v>
      </c>
      <c r="D3898" s="8" t="s">
        <v>33</v>
      </c>
      <c r="E3898" s="8" t="s">
        <v>42</v>
      </c>
      <c r="F3898" s="15"/>
      <c r="G3898" s="15"/>
      <c r="H3898" s="26"/>
    </row>
    <row r="3899" spans="1:8" x14ac:dyDescent="0.2">
      <c r="A3899" s="8" t="s">
        <v>43</v>
      </c>
      <c r="B3899" s="8">
        <v>2009</v>
      </c>
      <c r="C3899" s="8" t="s">
        <v>10</v>
      </c>
      <c r="D3899" s="8" t="s">
        <v>33</v>
      </c>
      <c r="E3899" s="8" t="s">
        <v>40</v>
      </c>
      <c r="F3899" s="15">
        <v>1126.1400000000001</v>
      </c>
      <c r="G3899" s="15">
        <v>178.78389211255598</v>
      </c>
      <c r="H3899" s="26">
        <v>0.92987298920386752</v>
      </c>
    </row>
    <row r="3900" spans="1:8" x14ac:dyDescent="0.2">
      <c r="A3900" s="8" t="s">
        <v>43</v>
      </c>
      <c r="B3900" s="8">
        <v>2010</v>
      </c>
      <c r="C3900" s="8" t="s">
        <v>10</v>
      </c>
      <c r="D3900" s="8" t="s">
        <v>33</v>
      </c>
      <c r="E3900" s="8" t="s">
        <v>34</v>
      </c>
      <c r="F3900" s="15"/>
      <c r="G3900" s="15"/>
      <c r="H3900" s="26"/>
    </row>
    <row r="3901" spans="1:8" x14ac:dyDescent="0.2">
      <c r="A3901" s="8" t="s">
        <v>43</v>
      </c>
      <c r="B3901" s="8">
        <v>2010</v>
      </c>
      <c r="C3901" s="8" t="s">
        <v>10</v>
      </c>
      <c r="D3901" s="8" t="s">
        <v>33</v>
      </c>
      <c r="E3901" s="8" t="s">
        <v>35</v>
      </c>
      <c r="F3901" s="15">
        <v>790.62999999999988</v>
      </c>
      <c r="G3901" s="15">
        <v>124.73592546920672</v>
      </c>
      <c r="H3901" s="26">
        <v>0.56143095368453755</v>
      </c>
    </row>
    <row r="3902" spans="1:8" x14ac:dyDescent="0.2">
      <c r="A3902" s="8" t="s">
        <v>43</v>
      </c>
      <c r="B3902" s="8">
        <v>2010</v>
      </c>
      <c r="C3902" s="8" t="s">
        <v>10</v>
      </c>
      <c r="D3902" s="8" t="s">
        <v>33</v>
      </c>
      <c r="E3902" s="8" t="s">
        <v>36</v>
      </c>
      <c r="F3902" s="15"/>
      <c r="G3902" s="15"/>
      <c r="H3902" s="26"/>
    </row>
    <row r="3903" spans="1:8" x14ac:dyDescent="0.2">
      <c r="A3903" s="8" t="s">
        <v>43</v>
      </c>
      <c r="B3903" s="8">
        <v>2010</v>
      </c>
      <c r="C3903" s="8" t="s">
        <v>10</v>
      </c>
      <c r="D3903" s="8" t="s">
        <v>33</v>
      </c>
      <c r="E3903" s="8" t="s">
        <v>42</v>
      </c>
      <c r="F3903" s="15"/>
      <c r="G3903" s="15"/>
      <c r="H3903" s="26"/>
    </row>
    <row r="3904" spans="1:8" x14ac:dyDescent="0.2">
      <c r="A3904" s="8" t="s">
        <v>43</v>
      </c>
      <c r="B3904" s="8">
        <v>2010</v>
      </c>
      <c r="C3904" s="8" t="s">
        <v>10</v>
      </c>
      <c r="D3904" s="8" t="s">
        <v>33</v>
      </c>
      <c r="E3904" s="8" t="s">
        <v>40</v>
      </c>
      <c r="F3904" s="15">
        <v>790.62999999999988</v>
      </c>
      <c r="G3904" s="15">
        <v>124.73592546920672</v>
      </c>
      <c r="H3904" s="26">
        <v>0.56143095368453755</v>
      </c>
    </row>
    <row r="3905" spans="1:8" x14ac:dyDescent="0.2">
      <c r="A3905" s="8" t="s">
        <v>43</v>
      </c>
      <c r="B3905" s="8">
        <v>2011</v>
      </c>
      <c r="C3905" s="8" t="s">
        <v>10</v>
      </c>
      <c r="D3905" s="8" t="s">
        <v>33</v>
      </c>
      <c r="E3905" s="8" t="s">
        <v>34</v>
      </c>
      <c r="F3905" s="15"/>
      <c r="G3905" s="15"/>
      <c r="H3905" s="26"/>
    </row>
    <row r="3906" spans="1:8" x14ac:dyDescent="0.2">
      <c r="A3906" s="8" t="s">
        <v>43</v>
      </c>
      <c r="B3906" s="8">
        <v>2011</v>
      </c>
      <c r="C3906" s="8" t="s">
        <v>10</v>
      </c>
      <c r="D3906" s="8" t="s">
        <v>33</v>
      </c>
      <c r="E3906" s="8" t="s">
        <v>35</v>
      </c>
      <c r="F3906" s="15">
        <v>643.79</v>
      </c>
      <c r="G3906" s="15">
        <v>100.9199698045375</v>
      </c>
      <c r="H3906" s="26">
        <v>0.39574243289383221</v>
      </c>
    </row>
    <row r="3907" spans="1:8" x14ac:dyDescent="0.2">
      <c r="A3907" s="8" t="s">
        <v>43</v>
      </c>
      <c r="B3907" s="8">
        <v>2011</v>
      </c>
      <c r="C3907" s="8" t="s">
        <v>10</v>
      </c>
      <c r="D3907" s="8" t="s">
        <v>33</v>
      </c>
      <c r="E3907" s="8" t="s">
        <v>36</v>
      </c>
      <c r="F3907" s="15"/>
      <c r="G3907" s="15"/>
      <c r="H3907" s="26"/>
    </row>
    <row r="3908" spans="1:8" x14ac:dyDescent="0.2">
      <c r="A3908" s="8" t="s">
        <v>43</v>
      </c>
      <c r="B3908" s="8">
        <v>2011</v>
      </c>
      <c r="C3908" s="8" t="s">
        <v>10</v>
      </c>
      <c r="D3908" s="8" t="s">
        <v>33</v>
      </c>
      <c r="E3908" s="8" t="s">
        <v>42</v>
      </c>
      <c r="F3908" s="15"/>
      <c r="G3908" s="15"/>
      <c r="H3908" s="26"/>
    </row>
    <row r="3909" spans="1:8" x14ac:dyDescent="0.2">
      <c r="A3909" s="8" t="s">
        <v>43</v>
      </c>
      <c r="B3909" s="8">
        <v>2011</v>
      </c>
      <c r="C3909" s="8" t="s">
        <v>10</v>
      </c>
      <c r="D3909" s="8" t="s">
        <v>33</v>
      </c>
      <c r="E3909" s="8" t="s">
        <v>40</v>
      </c>
      <c r="F3909" s="15">
        <v>643.79</v>
      </c>
      <c r="G3909" s="15">
        <v>100.9199698045375</v>
      </c>
      <c r="H3909" s="26">
        <v>0.39574243289383221</v>
      </c>
    </row>
    <row r="3910" spans="1:8" x14ac:dyDescent="0.2">
      <c r="A3910" s="8" t="s">
        <v>43</v>
      </c>
      <c r="B3910" s="8">
        <v>2012</v>
      </c>
      <c r="C3910" s="8" t="s">
        <v>10</v>
      </c>
      <c r="D3910" s="8" t="s">
        <v>33</v>
      </c>
      <c r="E3910" s="8" t="s">
        <v>34</v>
      </c>
      <c r="F3910" s="15"/>
      <c r="G3910" s="15"/>
      <c r="H3910" s="26"/>
    </row>
    <row r="3911" spans="1:8" x14ac:dyDescent="0.2">
      <c r="A3911" s="8" t="s">
        <v>43</v>
      </c>
      <c r="B3911" s="8">
        <v>2012</v>
      </c>
      <c r="C3911" s="8" t="s">
        <v>10</v>
      </c>
      <c r="D3911" s="8" t="s">
        <v>33</v>
      </c>
      <c r="E3911" s="8" t="s">
        <v>35</v>
      </c>
      <c r="F3911" s="15">
        <v>961.8</v>
      </c>
      <c r="G3911" s="15">
        <v>150.72231804068397</v>
      </c>
      <c r="H3911" s="26">
        <v>0.58502920700801542</v>
      </c>
    </row>
    <row r="3912" spans="1:8" x14ac:dyDescent="0.2">
      <c r="A3912" s="8" t="s">
        <v>43</v>
      </c>
      <c r="B3912" s="8">
        <v>2012</v>
      </c>
      <c r="C3912" s="8" t="s">
        <v>10</v>
      </c>
      <c r="D3912" s="8" t="s">
        <v>33</v>
      </c>
      <c r="E3912" s="8" t="s">
        <v>36</v>
      </c>
      <c r="F3912" s="15"/>
      <c r="G3912" s="15"/>
      <c r="H3912" s="26"/>
    </row>
    <row r="3913" spans="1:8" x14ac:dyDescent="0.2">
      <c r="A3913" s="8" t="s">
        <v>43</v>
      </c>
      <c r="B3913" s="8">
        <v>2012</v>
      </c>
      <c r="C3913" s="8" t="s">
        <v>10</v>
      </c>
      <c r="D3913" s="8" t="s">
        <v>33</v>
      </c>
      <c r="E3913" s="8" t="s">
        <v>42</v>
      </c>
      <c r="F3913" s="15"/>
      <c r="G3913" s="15"/>
      <c r="H3913" s="26"/>
    </row>
    <row r="3914" spans="1:8" x14ac:dyDescent="0.2">
      <c r="A3914" s="8" t="s">
        <v>43</v>
      </c>
      <c r="B3914" s="8">
        <v>2012</v>
      </c>
      <c r="C3914" s="8" t="s">
        <v>10</v>
      </c>
      <c r="D3914" s="8" t="s">
        <v>33</v>
      </c>
      <c r="E3914" s="8" t="s">
        <v>40</v>
      </c>
      <c r="F3914" s="15">
        <v>961.8</v>
      </c>
      <c r="G3914" s="15">
        <v>150.72231804068397</v>
      </c>
      <c r="H3914" s="26">
        <v>0.58502920700801542</v>
      </c>
    </row>
    <row r="3915" spans="1:8" x14ac:dyDescent="0.2">
      <c r="A3915" s="8" t="s">
        <v>43</v>
      </c>
      <c r="B3915" s="8">
        <v>2013</v>
      </c>
      <c r="C3915" s="8" t="s">
        <v>10</v>
      </c>
      <c r="D3915" s="8" t="s">
        <v>33</v>
      </c>
      <c r="E3915" s="8" t="s">
        <v>34</v>
      </c>
      <c r="F3915" s="15"/>
      <c r="G3915" s="15"/>
      <c r="H3915" s="26"/>
    </row>
    <row r="3916" spans="1:8" x14ac:dyDescent="0.2">
      <c r="A3916" s="8" t="s">
        <v>43</v>
      </c>
      <c r="B3916" s="8">
        <v>2013</v>
      </c>
      <c r="C3916" s="8" t="s">
        <v>10</v>
      </c>
      <c r="D3916" s="8" t="s">
        <v>33</v>
      </c>
      <c r="E3916" s="8" t="s">
        <v>35</v>
      </c>
      <c r="F3916" s="15">
        <v>1055.4000000000001</v>
      </c>
      <c r="G3916" s="15">
        <v>165.59331597458566</v>
      </c>
      <c r="H3916" s="26">
        <v>0.60727293837369067</v>
      </c>
    </row>
    <row r="3917" spans="1:8" x14ac:dyDescent="0.2">
      <c r="A3917" s="8" t="s">
        <v>43</v>
      </c>
      <c r="B3917" s="8">
        <v>2013</v>
      </c>
      <c r="C3917" s="8" t="s">
        <v>10</v>
      </c>
      <c r="D3917" s="8" t="s">
        <v>33</v>
      </c>
      <c r="E3917" s="8" t="s">
        <v>36</v>
      </c>
      <c r="F3917" s="15"/>
      <c r="G3917" s="15"/>
      <c r="H3917" s="26"/>
    </row>
    <row r="3918" spans="1:8" x14ac:dyDescent="0.2">
      <c r="A3918" s="8" t="s">
        <v>43</v>
      </c>
      <c r="B3918" s="8">
        <v>2013</v>
      </c>
      <c r="C3918" s="8" t="s">
        <v>10</v>
      </c>
      <c r="D3918" s="8" t="s">
        <v>33</v>
      </c>
      <c r="E3918" s="8" t="s">
        <v>42</v>
      </c>
      <c r="F3918" s="15"/>
      <c r="G3918" s="15"/>
      <c r="H3918" s="26"/>
    </row>
    <row r="3919" spans="1:8" x14ac:dyDescent="0.2">
      <c r="A3919" s="8" t="s">
        <v>43</v>
      </c>
      <c r="B3919" s="8">
        <v>2013</v>
      </c>
      <c r="C3919" s="8" t="s">
        <v>10</v>
      </c>
      <c r="D3919" s="8" t="s">
        <v>33</v>
      </c>
      <c r="E3919" s="8" t="s">
        <v>40</v>
      </c>
      <c r="F3919" s="15">
        <v>1055.4000000000001</v>
      </c>
      <c r="G3919" s="15">
        <v>165.59331597458566</v>
      </c>
      <c r="H3919" s="26">
        <v>0.60727293837369067</v>
      </c>
    </row>
    <row r="3920" spans="1:8" x14ac:dyDescent="0.2">
      <c r="A3920" s="8" t="s">
        <v>43</v>
      </c>
      <c r="B3920" s="8">
        <v>2014</v>
      </c>
      <c r="C3920" s="8" t="s">
        <v>10</v>
      </c>
      <c r="D3920" s="8" t="s">
        <v>33</v>
      </c>
      <c r="E3920" s="8" t="s">
        <v>34</v>
      </c>
      <c r="F3920" s="15"/>
      <c r="G3920" s="15"/>
      <c r="H3920" s="26"/>
    </row>
    <row r="3921" spans="1:8" x14ac:dyDescent="0.2">
      <c r="A3921" s="8" t="s">
        <v>43</v>
      </c>
      <c r="B3921" s="8">
        <v>2014</v>
      </c>
      <c r="C3921" s="8" t="s">
        <v>10</v>
      </c>
      <c r="D3921" s="8" t="s">
        <v>33</v>
      </c>
      <c r="E3921" s="8" t="s">
        <v>35</v>
      </c>
      <c r="F3921" s="15">
        <v>1122</v>
      </c>
      <c r="G3921" s="15">
        <v>176.6267422305294</v>
      </c>
      <c r="H3921" s="26">
        <v>0.63958416579541144</v>
      </c>
    </row>
    <row r="3922" spans="1:8" x14ac:dyDescent="0.2">
      <c r="A3922" s="8" t="s">
        <v>43</v>
      </c>
      <c r="B3922" s="8">
        <v>2014</v>
      </c>
      <c r="C3922" s="8" t="s">
        <v>10</v>
      </c>
      <c r="D3922" s="8" t="s">
        <v>33</v>
      </c>
      <c r="E3922" s="8" t="s">
        <v>36</v>
      </c>
      <c r="F3922" s="15"/>
      <c r="G3922" s="15"/>
      <c r="H3922" s="26"/>
    </row>
    <row r="3923" spans="1:8" x14ac:dyDescent="0.2">
      <c r="A3923" s="8" t="s">
        <v>43</v>
      </c>
      <c r="B3923" s="8">
        <v>2014</v>
      </c>
      <c r="C3923" s="8" t="s">
        <v>10</v>
      </c>
      <c r="D3923" s="8" t="s">
        <v>33</v>
      </c>
      <c r="E3923" s="8" t="s">
        <v>42</v>
      </c>
      <c r="F3923" s="15"/>
      <c r="G3923" s="15"/>
      <c r="H3923" s="26"/>
    </row>
    <row r="3924" spans="1:8" x14ac:dyDescent="0.2">
      <c r="A3924" s="8" t="s">
        <v>43</v>
      </c>
      <c r="B3924" s="8">
        <v>2014</v>
      </c>
      <c r="C3924" s="8" t="s">
        <v>10</v>
      </c>
      <c r="D3924" s="8" t="s">
        <v>33</v>
      </c>
      <c r="E3924" s="8" t="s">
        <v>40</v>
      </c>
      <c r="F3924" s="15">
        <v>1122</v>
      </c>
      <c r="G3924" s="15">
        <v>176.6267422305294</v>
      </c>
      <c r="H3924" s="26">
        <v>0.63958416579541144</v>
      </c>
    </row>
    <row r="3925" spans="1:8" x14ac:dyDescent="0.2">
      <c r="A3925" s="8" t="s">
        <v>43</v>
      </c>
      <c r="B3925" s="8">
        <v>2015</v>
      </c>
      <c r="C3925" s="8" t="s">
        <v>10</v>
      </c>
      <c r="D3925" s="8" t="s">
        <v>33</v>
      </c>
      <c r="E3925" s="8" t="s">
        <v>34</v>
      </c>
      <c r="F3925" s="15"/>
      <c r="G3925" s="15"/>
      <c r="H3925" s="26"/>
    </row>
    <row r="3926" spans="1:8" x14ac:dyDescent="0.2">
      <c r="A3926" s="8" t="s">
        <v>43</v>
      </c>
      <c r="B3926" s="8">
        <v>2015</v>
      </c>
      <c r="C3926" s="8" t="s">
        <v>10</v>
      </c>
      <c r="D3926" s="8" t="s">
        <v>33</v>
      </c>
      <c r="E3926" s="8" t="s">
        <v>35</v>
      </c>
      <c r="F3926" s="15">
        <v>1109.9000000000001</v>
      </c>
      <c r="G3926" s="15">
        <v>174.71862379944511</v>
      </c>
      <c r="H3926" s="26">
        <v>0.69712517022438469</v>
      </c>
    </row>
    <row r="3927" spans="1:8" x14ac:dyDescent="0.2">
      <c r="A3927" s="8" t="s">
        <v>43</v>
      </c>
      <c r="B3927" s="8">
        <v>2015</v>
      </c>
      <c r="C3927" s="8" t="s">
        <v>10</v>
      </c>
      <c r="D3927" s="8" t="s">
        <v>33</v>
      </c>
      <c r="E3927" s="8" t="s">
        <v>36</v>
      </c>
      <c r="F3927" s="15"/>
      <c r="G3927" s="15"/>
      <c r="H3927" s="26"/>
    </row>
    <row r="3928" spans="1:8" x14ac:dyDescent="0.2">
      <c r="A3928" s="8" t="s">
        <v>43</v>
      </c>
      <c r="B3928" s="8">
        <v>2015</v>
      </c>
      <c r="C3928" s="8" t="s">
        <v>10</v>
      </c>
      <c r="D3928" s="8" t="s">
        <v>33</v>
      </c>
      <c r="E3928" s="8" t="s">
        <v>42</v>
      </c>
      <c r="F3928" s="15"/>
      <c r="G3928" s="15"/>
      <c r="H3928" s="26"/>
    </row>
    <row r="3929" spans="1:8" x14ac:dyDescent="0.2">
      <c r="A3929" s="8" t="s">
        <v>43</v>
      </c>
      <c r="B3929" s="8">
        <v>2015</v>
      </c>
      <c r="C3929" s="8" t="s">
        <v>10</v>
      </c>
      <c r="D3929" s="8" t="s">
        <v>33</v>
      </c>
      <c r="E3929" s="8" t="s">
        <v>40</v>
      </c>
      <c r="F3929" s="15">
        <v>1109.9000000000001</v>
      </c>
      <c r="G3929" s="15">
        <v>174.71862379944511</v>
      </c>
      <c r="H3929" s="26">
        <v>0.69712517022438469</v>
      </c>
    </row>
    <row r="3930" spans="1:8" x14ac:dyDescent="0.2">
      <c r="A3930" s="8" t="s">
        <v>43</v>
      </c>
      <c r="B3930" s="8">
        <v>2016</v>
      </c>
      <c r="C3930" s="8" t="s">
        <v>10</v>
      </c>
      <c r="D3930" s="8" t="s">
        <v>33</v>
      </c>
      <c r="E3930" s="8" t="s">
        <v>34</v>
      </c>
      <c r="F3930" s="15"/>
      <c r="G3930" s="15"/>
      <c r="H3930" s="26"/>
    </row>
    <row r="3931" spans="1:8" x14ac:dyDescent="0.2">
      <c r="A3931" s="8" t="s">
        <v>43</v>
      </c>
      <c r="B3931" s="8">
        <v>2016</v>
      </c>
      <c r="C3931" s="8" t="s">
        <v>10</v>
      </c>
      <c r="D3931" s="8" t="s">
        <v>33</v>
      </c>
      <c r="E3931" s="8" t="s">
        <v>35</v>
      </c>
      <c r="F3931" s="15">
        <v>930.40000000000009</v>
      </c>
      <c r="G3931" s="15">
        <v>140.2978782788567</v>
      </c>
      <c r="H3931" s="26">
        <v>0.62956492439790279</v>
      </c>
    </row>
    <row r="3932" spans="1:8" x14ac:dyDescent="0.2">
      <c r="A3932" s="8" t="s">
        <v>43</v>
      </c>
      <c r="B3932" s="8">
        <v>2016</v>
      </c>
      <c r="C3932" s="8" t="s">
        <v>10</v>
      </c>
      <c r="D3932" s="8" t="s">
        <v>33</v>
      </c>
      <c r="E3932" s="8" t="s">
        <v>36</v>
      </c>
      <c r="F3932" s="15"/>
      <c r="G3932" s="15"/>
      <c r="H3932" s="26"/>
    </row>
    <row r="3933" spans="1:8" x14ac:dyDescent="0.2">
      <c r="A3933" s="8" t="s">
        <v>43</v>
      </c>
      <c r="B3933" s="8">
        <v>2016</v>
      </c>
      <c r="C3933" s="8" t="s">
        <v>10</v>
      </c>
      <c r="D3933" s="8" t="s">
        <v>33</v>
      </c>
      <c r="E3933" s="8" t="s">
        <v>42</v>
      </c>
      <c r="F3933" s="15"/>
      <c r="G3933" s="15"/>
      <c r="H3933" s="26"/>
    </row>
    <row r="3934" spans="1:8" x14ac:dyDescent="0.2">
      <c r="A3934" s="8" t="s">
        <v>43</v>
      </c>
      <c r="B3934" s="8">
        <v>2016</v>
      </c>
      <c r="C3934" s="8" t="s">
        <v>10</v>
      </c>
      <c r="D3934" s="8" t="s">
        <v>33</v>
      </c>
      <c r="E3934" s="8" t="s">
        <v>40</v>
      </c>
      <c r="F3934" s="15">
        <v>930.40000000000009</v>
      </c>
      <c r="G3934" s="15">
        <v>140.2978782788567</v>
      </c>
      <c r="H3934" s="26">
        <v>0.62956492439790279</v>
      </c>
    </row>
    <row r="3935" spans="1:8" x14ac:dyDescent="0.2">
      <c r="A3935" s="8" t="s">
        <v>43</v>
      </c>
      <c r="B3935" s="8">
        <v>2017</v>
      </c>
      <c r="C3935" s="8" t="s">
        <v>10</v>
      </c>
      <c r="D3935" s="8" t="s">
        <v>33</v>
      </c>
      <c r="E3935" s="8" t="s">
        <v>34</v>
      </c>
      <c r="F3935" s="15"/>
      <c r="G3935" s="15"/>
      <c r="H3935" s="26"/>
    </row>
    <row r="3936" spans="1:8" x14ac:dyDescent="0.2">
      <c r="A3936" s="8" t="s">
        <v>43</v>
      </c>
      <c r="B3936" s="8">
        <v>2017</v>
      </c>
      <c r="C3936" s="8" t="s">
        <v>10</v>
      </c>
      <c r="D3936" s="8" t="s">
        <v>33</v>
      </c>
      <c r="E3936" s="8" t="s">
        <v>35</v>
      </c>
      <c r="F3936" s="15">
        <v>726.2</v>
      </c>
      <c r="G3936" s="15">
        <v>107.66832691826819</v>
      </c>
      <c r="H3936" s="26">
        <v>0.47906368306317026</v>
      </c>
    </row>
    <row r="3937" spans="1:8" x14ac:dyDescent="0.2">
      <c r="A3937" s="8" t="s">
        <v>43</v>
      </c>
      <c r="B3937" s="8">
        <v>2017</v>
      </c>
      <c r="C3937" s="8" t="s">
        <v>10</v>
      </c>
      <c r="D3937" s="8" t="s">
        <v>33</v>
      </c>
      <c r="E3937" s="8" t="s">
        <v>36</v>
      </c>
      <c r="F3937" s="15"/>
      <c r="G3937" s="15"/>
      <c r="H3937" s="26"/>
    </row>
    <row r="3938" spans="1:8" x14ac:dyDescent="0.2">
      <c r="A3938" s="8" t="s">
        <v>43</v>
      </c>
      <c r="B3938" s="8">
        <v>2017</v>
      </c>
      <c r="C3938" s="8" t="s">
        <v>10</v>
      </c>
      <c r="D3938" s="8" t="s">
        <v>33</v>
      </c>
      <c r="E3938" s="8" t="s">
        <v>42</v>
      </c>
      <c r="F3938" s="15"/>
      <c r="G3938" s="15"/>
      <c r="H3938" s="26"/>
    </row>
    <row r="3939" spans="1:8" x14ac:dyDescent="0.2">
      <c r="A3939" s="8" t="s">
        <v>43</v>
      </c>
      <c r="B3939" s="8">
        <v>2017</v>
      </c>
      <c r="C3939" s="8" t="s">
        <v>10</v>
      </c>
      <c r="D3939" s="8" t="s">
        <v>33</v>
      </c>
      <c r="E3939" s="8" t="s">
        <v>40</v>
      </c>
      <c r="F3939" s="15">
        <v>726.2</v>
      </c>
      <c r="G3939" s="15">
        <v>107.66832691826819</v>
      </c>
      <c r="H3939" s="26">
        <v>0.47906368306317026</v>
      </c>
    </row>
    <row r="3940" spans="1:8" x14ac:dyDescent="0.2">
      <c r="A3940" s="8" t="s">
        <v>43</v>
      </c>
      <c r="B3940" s="8">
        <v>2018</v>
      </c>
      <c r="C3940" s="8" t="s">
        <v>10</v>
      </c>
      <c r="D3940" s="8" t="s">
        <v>33</v>
      </c>
      <c r="E3940" s="8" t="s">
        <v>34</v>
      </c>
      <c r="F3940" s="15"/>
      <c r="G3940" s="15"/>
      <c r="H3940" s="26"/>
    </row>
    <row r="3941" spans="1:8" x14ac:dyDescent="0.2">
      <c r="A3941" s="8" t="s">
        <v>43</v>
      </c>
      <c r="B3941" s="8">
        <v>2018</v>
      </c>
      <c r="C3941" s="8" t="s">
        <v>10</v>
      </c>
      <c r="D3941" s="8" t="s">
        <v>33</v>
      </c>
      <c r="E3941" s="8" t="s">
        <v>35</v>
      </c>
      <c r="F3941" s="15">
        <v>804.2</v>
      </c>
      <c r="G3941" s="15">
        <v>118.54631241770431</v>
      </c>
      <c r="H3941" s="26">
        <v>0.50061787338557573</v>
      </c>
    </row>
    <row r="3942" spans="1:8" x14ac:dyDescent="0.2">
      <c r="A3942" s="8" t="s">
        <v>43</v>
      </c>
      <c r="B3942" s="8">
        <v>2018</v>
      </c>
      <c r="C3942" s="8" t="s">
        <v>10</v>
      </c>
      <c r="D3942" s="8" t="s">
        <v>33</v>
      </c>
      <c r="E3942" s="8" t="s">
        <v>36</v>
      </c>
      <c r="F3942" s="15"/>
      <c r="G3942" s="15"/>
      <c r="H3942" s="26"/>
    </row>
    <row r="3943" spans="1:8" x14ac:dyDescent="0.2">
      <c r="A3943" s="8" t="s">
        <v>43</v>
      </c>
      <c r="B3943" s="8">
        <v>2018</v>
      </c>
      <c r="C3943" s="8" t="s">
        <v>10</v>
      </c>
      <c r="D3943" s="8" t="s">
        <v>33</v>
      </c>
      <c r="E3943" s="8" t="s">
        <v>42</v>
      </c>
      <c r="F3943" s="15"/>
      <c r="G3943" s="15"/>
      <c r="H3943" s="26"/>
    </row>
    <row r="3944" spans="1:8" x14ac:dyDescent="0.2">
      <c r="A3944" s="8" t="s">
        <v>43</v>
      </c>
      <c r="B3944" s="8">
        <v>2018</v>
      </c>
      <c r="C3944" s="8" t="s">
        <v>10</v>
      </c>
      <c r="D3944" s="8" t="s">
        <v>33</v>
      </c>
      <c r="E3944" s="8" t="s">
        <v>40</v>
      </c>
      <c r="F3944" s="15">
        <v>804.2</v>
      </c>
      <c r="G3944" s="15">
        <v>118.54631241770431</v>
      </c>
      <c r="H3944" s="26">
        <v>0.50061787338557573</v>
      </c>
    </row>
    <row r="3945" spans="1:8" x14ac:dyDescent="0.2">
      <c r="A3945" s="8" t="s">
        <v>43</v>
      </c>
      <c r="B3945" s="8">
        <v>2019</v>
      </c>
      <c r="C3945" s="8" t="s">
        <v>10</v>
      </c>
      <c r="D3945" s="8" t="s">
        <v>33</v>
      </c>
      <c r="E3945" s="8" t="s">
        <v>34</v>
      </c>
      <c r="F3945" s="15"/>
      <c r="G3945" s="15"/>
      <c r="H3945" s="26"/>
    </row>
    <row r="3946" spans="1:8" x14ac:dyDescent="0.2">
      <c r="A3946" s="8" t="s">
        <v>43</v>
      </c>
      <c r="B3946" s="8">
        <v>2019</v>
      </c>
      <c r="C3946" s="8" t="s">
        <v>10</v>
      </c>
      <c r="D3946" s="8" t="s">
        <v>33</v>
      </c>
      <c r="E3946" s="8" t="s">
        <v>35</v>
      </c>
      <c r="F3946" s="15">
        <v>1146</v>
      </c>
      <c r="G3946" s="15">
        <v>169.38825730340756</v>
      </c>
      <c r="H3946" s="26">
        <v>0.7298701193700774</v>
      </c>
    </row>
    <row r="3947" spans="1:8" x14ac:dyDescent="0.2">
      <c r="A3947" s="8" t="s">
        <v>43</v>
      </c>
      <c r="B3947" s="8">
        <v>2019</v>
      </c>
      <c r="C3947" s="8" t="s">
        <v>10</v>
      </c>
      <c r="D3947" s="8" t="s">
        <v>33</v>
      </c>
      <c r="E3947" s="8" t="s">
        <v>36</v>
      </c>
      <c r="F3947" s="15"/>
      <c r="G3947" s="15"/>
      <c r="H3947" s="26"/>
    </row>
    <row r="3948" spans="1:8" x14ac:dyDescent="0.2">
      <c r="A3948" s="8" t="s">
        <v>43</v>
      </c>
      <c r="B3948" s="8">
        <v>2019</v>
      </c>
      <c r="C3948" s="8" t="s">
        <v>10</v>
      </c>
      <c r="D3948" s="8" t="s">
        <v>33</v>
      </c>
      <c r="E3948" s="8" t="s">
        <v>42</v>
      </c>
      <c r="F3948" s="15"/>
      <c r="G3948" s="15"/>
      <c r="H3948" s="26"/>
    </row>
    <row r="3949" spans="1:8" x14ac:dyDescent="0.2">
      <c r="A3949" s="8" t="s">
        <v>43</v>
      </c>
      <c r="B3949" s="8">
        <v>2019</v>
      </c>
      <c r="C3949" s="8" t="s">
        <v>10</v>
      </c>
      <c r="D3949" s="8" t="s">
        <v>33</v>
      </c>
      <c r="E3949" s="8" t="s">
        <v>40</v>
      </c>
      <c r="F3949" s="15">
        <v>1146</v>
      </c>
      <c r="G3949" s="15">
        <v>169.38825730340756</v>
      </c>
      <c r="H3949" s="26">
        <v>0.7298701193700774</v>
      </c>
    </row>
    <row r="3950" spans="1:8" x14ac:dyDescent="0.2">
      <c r="A3950" s="8" t="s">
        <v>43</v>
      </c>
      <c r="B3950" s="8">
        <v>2020</v>
      </c>
      <c r="C3950" s="8" t="s">
        <v>10</v>
      </c>
      <c r="D3950" s="8" t="s">
        <v>33</v>
      </c>
      <c r="E3950" s="8" t="s">
        <v>34</v>
      </c>
      <c r="F3950" s="15"/>
      <c r="G3950" s="15">
        <v>0</v>
      </c>
      <c r="H3950" s="26">
        <v>0</v>
      </c>
    </row>
    <row r="3951" spans="1:8" x14ac:dyDescent="0.2">
      <c r="A3951" s="8" t="s">
        <v>43</v>
      </c>
      <c r="B3951" s="8">
        <v>2020</v>
      </c>
      <c r="C3951" s="8" t="s">
        <v>10</v>
      </c>
      <c r="D3951" s="8" t="s">
        <v>33</v>
      </c>
      <c r="E3951" s="8" t="s">
        <v>35</v>
      </c>
      <c r="F3951" s="15">
        <v>1225.8</v>
      </c>
      <c r="G3951" s="15">
        <v>180.5633084070802</v>
      </c>
      <c r="H3951" s="26">
        <v>0.836444658391996</v>
      </c>
    </row>
    <row r="3952" spans="1:8" x14ac:dyDescent="0.2">
      <c r="A3952" s="8" t="s">
        <v>43</v>
      </c>
      <c r="B3952" s="8">
        <v>2020</v>
      </c>
      <c r="C3952" s="8" t="s">
        <v>10</v>
      </c>
      <c r="D3952" s="8" t="s">
        <v>33</v>
      </c>
      <c r="E3952" s="8" t="s">
        <v>36</v>
      </c>
      <c r="F3952" s="15"/>
      <c r="G3952" s="15">
        <v>0</v>
      </c>
      <c r="H3952" s="26">
        <v>0</v>
      </c>
    </row>
    <row r="3953" spans="1:8" x14ac:dyDescent="0.2">
      <c r="A3953" s="73" t="s">
        <v>43</v>
      </c>
      <c r="B3953" s="74">
        <v>2020</v>
      </c>
      <c r="C3953" s="73" t="s">
        <v>10</v>
      </c>
      <c r="D3953" s="73" t="s">
        <v>33</v>
      </c>
      <c r="E3953" s="73" t="s">
        <v>42</v>
      </c>
      <c r="F3953" s="76"/>
      <c r="G3953" s="76">
        <v>0</v>
      </c>
      <c r="H3953" s="81">
        <v>0</v>
      </c>
    </row>
    <row r="3954" spans="1:8" x14ac:dyDescent="0.2">
      <c r="A3954" s="73" t="s">
        <v>43</v>
      </c>
      <c r="B3954" s="74">
        <v>2020</v>
      </c>
      <c r="C3954" s="73" t="s">
        <v>10</v>
      </c>
      <c r="D3954" s="73" t="s">
        <v>33</v>
      </c>
      <c r="E3954" s="73" t="s">
        <v>40</v>
      </c>
      <c r="F3954" s="76">
        <v>1225.8</v>
      </c>
      <c r="G3954" s="76">
        <v>180.5633084070802</v>
      </c>
      <c r="H3954" s="81">
        <v>0.836444658391996</v>
      </c>
    </row>
    <row r="3955" spans="1:8" x14ac:dyDescent="0.2">
      <c r="A3955" s="73" t="s">
        <v>43</v>
      </c>
      <c r="B3955" s="74">
        <v>2021</v>
      </c>
      <c r="C3955" s="73" t="s">
        <v>10</v>
      </c>
      <c r="D3955" s="73" t="s">
        <v>33</v>
      </c>
      <c r="E3955" s="73" t="s">
        <v>34</v>
      </c>
      <c r="F3955" s="76"/>
      <c r="G3955" s="76">
        <v>0</v>
      </c>
      <c r="H3955" s="81">
        <v>0</v>
      </c>
    </row>
    <row r="3956" spans="1:8" x14ac:dyDescent="0.2">
      <c r="A3956" s="73" t="s">
        <v>43</v>
      </c>
      <c r="B3956" s="74">
        <v>2021</v>
      </c>
      <c r="C3956" s="73" t="s">
        <v>10</v>
      </c>
      <c r="D3956" s="73" t="s">
        <v>33</v>
      </c>
      <c r="E3956" s="73" t="s">
        <v>35</v>
      </c>
      <c r="F3956" s="76">
        <v>937.69999999999993</v>
      </c>
      <c r="G3956" s="76">
        <v>138.59979831885275</v>
      </c>
      <c r="H3956" s="81">
        <v>0.64169544107992382</v>
      </c>
    </row>
    <row r="3957" spans="1:8" x14ac:dyDescent="0.2">
      <c r="A3957" s="73" t="s">
        <v>43</v>
      </c>
      <c r="B3957" s="74">
        <v>2021</v>
      </c>
      <c r="C3957" s="73" t="s">
        <v>10</v>
      </c>
      <c r="D3957" s="73" t="s">
        <v>33</v>
      </c>
      <c r="E3957" s="73" t="s">
        <v>36</v>
      </c>
      <c r="F3957" s="76"/>
      <c r="G3957" s="76">
        <v>0</v>
      </c>
      <c r="H3957" s="81">
        <v>0</v>
      </c>
    </row>
    <row r="3958" spans="1:8" x14ac:dyDescent="0.2">
      <c r="A3958" s="73" t="s">
        <v>43</v>
      </c>
      <c r="B3958" s="74">
        <v>2021</v>
      </c>
      <c r="C3958" s="73" t="s">
        <v>10</v>
      </c>
      <c r="D3958" s="73" t="s">
        <v>33</v>
      </c>
      <c r="E3958" s="73" t="s">
        <v>42</v>
      </c>
      <c r="F3958" s="76"/>
      <c r="G3958" s="76">
        <v>0</v>
      </c>
      <c r="H3958" s="81">
        <v>0</v>
      </c>
    </row>
    <row r="3959" spans="1:8" x14ac:dyDescent="0.2">
      <c r="A3959" s="73" t="s">
        <v>43</v>
      </c>
      <c r="B3959" s="74">
        <v>2021</v>
      </c>
      <c r="C3959" s="73" t="s">
        <v>10</v>
      </c>
      <c r="D3959" s="73" t="s">
        <v>33</v>
      </c>
      <c r="E3959" s="73" t="s">
        <v>40</v>
      </c>
      <c r="F3959" s="76">
        <v>937.69999999999993</v>
      </c>
      <c r="G3959" s="76">
        <v>138.59979831885275</v>
      </c>
      <c r="H3959" s="81">
        <v>0.64169544107992382</v>
      </c>
    </row>
    <row r="3960" spans="1:8" x14ac:dyDescent="0.2">
      <c r="A3960" s="73" t="s">
        <v>43</v>
      </c>
      <c r="B3960" s="74">
        <v>2008</v>
      </c>
      <c r="C3960" s="73" t="s">
        <v>10</v>
      </c>
      <c r="D3960" s="73" t="s">
        <v>37</v>
      </c>
      <c r="E3960" s="73" t="s">
        <v>40</v>
      </c>
      <c r="F3960" s="76">
        <v>59.3</v>
      </c>
      <c r="G3960" s="76">
        <v>9.4770783758567934</v>
      </c>
      <c r="H3960" s="81">
        <v>3.3913300693340392E-2</v>
      </c>
    </row>
    <row r="3961" spans="1:8" x14ac:dyDescent="0.2">
      <c r="A3961" s="73" t="s">
        <v>43</v>
      </c>
      <c r="B3961" s="74">
        <v>2009</v>
      </c>
      <c r="C3961" s="73" t="s">
        <v>10</v>
      </c>
      <c r="D3961" s="73" t="s">
        <v>37</v>
      </c>
      <c r="E3961" s="73" t="s">
        <v>40</v>
      </c>
      <c r="F3961" s="76">
        <v>37</v>
      </c>
      <c r="G3961" s="76">
        <v>5.8740511909394666</v>
      </c>
      <c r="H3961" s="81">
        <v>3.0551530538426033E-2</v>
      </c>
    </row>
    <row r="3962" spans="1:8" x14ac:dyDescent="0.2">
      <c r="A3962" s="73" t="s">
        <v>43</v>
      </c>
      <c r="B3962" s="74">
        <v>2010</v>
      </c>
      <c r="C3962" s="73" t="s">
        <v>10</v>
      </c>
      <c r="D3962" s="73" t="s">
        <v>37</v>
      </c>
      <c r="E3962" s="73" t="s">
        <v>40</v>
      </c>
      <c r="F3962" s="76">
        <v>29.65</v>
      </c>
      <c r="G3962" s="76">
        <v>4.6778141357676528</v>
      </c>
      <c r="H3962" s="81">
        <v>2.1054637158653904E-2</v>
      </c>
    </row>
    <row r="3963" spans="1:8" x14ac:dyDescent="0.2">
      <c r="A3963" s="73" t="s">
        <v>43</v>
      </c>
      <c r="B3963" s="74">
        <v>2011</v>
      </c>
      <c r="C3963" s="73" t="s">
        <v>10</v>
      </c>
      <c r="D3963" s="73" t="s">
        <v>37</v>
      </c>
      <c r="E3963" s="73" t="s">
        <v>40</v>
      </c>
      <c r="F3963" s="76">
        <v>0</v>
      </c>
      <c r="G3963" s="76">
        <v>0</v>
      </c>
      <c r="H3963" s="81">
        <v>0</v>
      </c>
    </row>
    <row r="3964" spans="1:8" x14ac:dyDescent="0.2">
      <c r="A3964" s="73" t="s">
        <v>43</v>
      </c>
      <c r="B3964" s="74">
        <v>2012</v>
      </c>
      <c r="C3964" s="73" t="s">
        <v>10</v>
      </c>
      <c r="D3964" s="73" t="s">
        <v>37</v>
      </c>
      <c r="E3964" s="73" t="s">
        <v>40</v>
      </c>
      <c r="F3964" s="76">
        <v>174.8</v>
      </c>
      <c r="G3964" s="76">
        <v>27.39266083750422</v>
      </c>
      <c r="H3964" s="81">
        <v>0.10632470927947711</v>
      </c>
    </row>
    <row r="3965" spans="1:8" x14ac:dyDescent="0.2">
      <c r="A3965" s="73" t="s">
        <v>43</v>
      </c>
      <c r="B3965" s="74">
        <v>2013</v>
      </c>
      <c r="C3965" s="73" t="s">
        <v>10</v>
      </c>
      <c r="D3965" s="73" t="s">
        <v>37</v>
      </c>
      <c r="E3965" s="73" t="s">
        <v>40</v>
      </c>
      <c r="F3965" s="76">
        <v>196.751</v>
      </c>
      <c r="G3965" s="76">
        <v>30.87042875811607</v>
      </c>
      <c r="H3965" s="81">
        <v>0.11320973839109531</v>
      </c>
    </row>
    <row r="3966" spans="1:8" x14ac:dyDescent="0.2">
      <c r="A3966" s="73" t="s">
        <v>43</v>
      </c>
      <c r="B3966" s="74">
        <v>2014</v>
      </c>
      <c r="C3966" s="73" t="s">
        <v>10</v>
      </c>
      <c r="D3966" s="73" t="s">
        <v>37</v>
      </c>
      <c r="E3966" s="73" t="s">
        <v>40</v>
      </c>
      <c r="F3966" s="76">
        <v>229</v>
      </c>
      <c r="G3966" s="76">
        <v>36.049486604983272</v>
      </c>
      <c r="H3966" s="81">
        <v>0.13053901423097078</v>
      </c>
    </row>
    <row r="3967" spans="1:8" x14ac:dyDescent="0.2">
      <c r="A3967" s="73" t="s">
        <v>43</v>
      </c>
      <c r="B3967" s="74">
        <v>2015</v>
      </c>
      <c r="C3967" s="73" t="s">
        <v>10</v>
      </c>
      <c r="D3967" s="73" t="s">
        <v>37</v>
      </c>
      <c r="E3967" s="73" t="s">
        <v>40</v>
      </c>
      <c r="F3967" s="76">
        <v>226.7</v>
      </c>
      <c r="G3967" s="76">
        <v>35.686739359702855</v>
      </c>
      <c r="H3967" s="81">
        <v>0.14238965320287231</v>
      </c>
    </row>
    <row r="3968" spans="1:8" x14ac:dyDescent="0.2">
      <c r="A3968" s="73" t="s">
        <v>43</v>
      </c>
      <c r="B3968" s="74">
        <v>2016</v>
      </c>
      <c r="C3968" s="73" t="s">
        <v>10</v>
      </c>
      <c r="D3968" s="73" t="s">
        <v>37</v>
      </c>
      <c r="E3968" s="73" t="s">
        <v>40</v>
      </c>
      <c r="F3968" s="76">
        <v>233.2</v>
      </c>
      <c r="G3968" s="76">
        <v>35.164945415551777</v>
      </c>
      <c r="H3968" s="81">
        <v>0.15779722739637889</v>
      </c>
    </row>
    <row r="3969" spans="1:8" x14ac:dyDescent="0.2">
      <c r="A3969" s="73" t="s">
        <v>43</v>
      </c>
      <c r="B3969" s="74">
        <v>2017</v>
      </c>
      <c r="C3969" s="73" t="s">
        <v>10</v>
      </c>
      <c r="D3969" s="73" t="s">
        <v>37</v>
      </c>
      <c r="E3969" s="73" t="s">
        <v>40</v>
      </c>
      <c r="F3969" s="76">
        <v>150.69999999999999</v>
      </c>
      <c r="G3969" s="76">
        <v>22.343179381138825</v>
      </c>
      <c r="H3969" s="81">
        <v>9.941461999121419E-2</v>
      </c>
    </row>
    <row r="3970" spans="1:8" x14ac:dyDescent="0.2">
      <c r="A3970" s="73" t="s">
        <v>43</v>
      </c>
      <c r="B3970" s="74">
        <v>2018</v>
      </c>
      <c r="C3970" s="73" t="s">
        <v>10</v>
      </c>
      <c r="D3970" s="73" t="s">
        <v>37</v>
      </c>
      <c r="E3970" s="73" t="s">
        <v>40</v>
      </c>
      <c r="F3970" s="76">
        <v>139.4</v>
      </c>
      <c r="G3970" s="76">
        <v>20.548813667033052</v>
      </c>
      <c r="H3970" s="81">
        <v>8.6777084742538216E-2</v>
      </c>
    </row>
    <row r="3971" spans="1:8" x14ac:dyDescent="0.2">
      <c r="A3971" s="73" t="s">
        <v>43</v>
      </c>
      <c r="B3971" s="74">
        <v>2019</v>
      </c>
      <c r="C3971" s="73" t="s">
        <v>10</v>
      </c>
      <c r="D3971" s="73" t="s">
        <v>37</v>
      </c>
      <c r="E3971" s="73" t="s">
        <v>40</v>
      </c>
      <c r="F3971" s="76">
        <v>166.1</v>
      </c>
      <c r="G3971" s="76">
        <v>24.550950731322857</v>
      </c>
      <c r="H3971" s="81">
        <v>0.10578658536419706</v>
      </c>
    </row>
    <row r="3972" spans="1:8" x14ac:dyDescent="0.2">
      <c r="A3972" s="73" t="s">
        <v>43</v>
      </c>
      <c r="B3972" s="74">
        <v>2020</v>
      </c>
      <c r="C3972" s="73" t="s">
        <v>10</v>
      </c>
      <c r="D3972" s="73" t="s">
        <v>37</v>
      </c>
      <c r="E3972" s="73" t="s">
        <v>40</v>
      </c>
      <c r="F3972" s="76">
        <v>7.4</v>
      </c>
      <c r="G3972" s="76">
        <v>1.0900379198991628</v>
      </c>
      <c r="H3972" s="81">
        <v>5.0495109088764664E-3</v>
      </c>
    </row>
    <row r="3973" spans="1:8" x14ac:dyDescent="0.2">
      <c r="A3973" s="73" t="s">
        <v>43</v>
      </c>
      <c r="B3973" s="74">
        <v>2021</v>
      </c>
      <c r="C3973" s="73" t="s">
        <v>10</v>
      </c>
      <c r="D3973" s="73" t="s">
        <v>37</v>
      </c>
      <c r="E3973" s="73" t="s">
        <v>40</v>
      </c>
      <c r="F3973" s="76">
        <v>8</v>
      </c>
      <c r="G3973" s="76">
        <v>1.1824660195700354</v>
      </c>
      <c r="H3973" s="81">
        <v>5.47463317547125E-3</v>
      </c>
    </row>
    <row r="3974" spans="1:8" x14ac:dyDescent="0.2">
      <c r="A3974" s="73" t="s">
        <v>44</v>
      </c>
      <c r="B3974" s="74">
        <v>2008</v>
      </c>
      <c r="C3974" s="73" t="s">
        <v>10</v>
      </c>
      <c r="D3974" s="73" t="s">
        <v>41</v>
      </c>
      <c r="E3974" s="73" t="s">
        <v>40</v>
      </c>
      <c r="F3974" s="76">
        <v>13104.531535411999</v>
      </c>
      <c r="G3974" s="76">
        <v>626.86533526052904</v>
      </c>
      <c r="H3974" s="81">
        <v>1.9002829370090004</v>
      </c>
    </row>
    <row r="3975" spans="1:8" x14ac:dyDescent="0.2">
      <c r="A3975" s="73" t="s">
        <v>44</v>
      </c>
      <c r="B3975" s="74">
        <v>2009</v>
      </c>
      <c r="C3975" s="73" t="s">
        <v>10</v>
      </c>
      <c r="D3975" s="73" t="s">
        <v>41</v>
      </c>
      <c r="E3975" s="73" t="s">
        <v>40</v>
      </c>
      <c r="F3975" s="76">
        <v>15699.986881999999</v>
      </c>
      <c r="G3975" s="76">
        <v>696.65924596928198</v>
      </c>
      <c r="H3975" s="81">
        <v>2.0254666258737668</v>
      </c>
    </row>
    <row r="3976" spans="1:8" x14ac:dyDescent="0.2">
      <c r="A3976" s="73" t="s">
        <v>44</v>
      </c>
      <c r="B3976" s="74">
        <v>2010</v>
      </c>
      <c r="C3976" s="73" t="s">
        <v>10</v>
      </c>
      <c r="D3976" s="73" t="s">
        <v>41</v>
      </c>
      <c r="E3976" s="73" t="s">
        <v>40</v>
      </c>
      <c r="F3976" s="76">
        <v>17580.811696000001</v>
      </c>
      <c r="G3976" s="76">
        <v>878.61354447182055</v>
      </c>
      <c r="H3976" s="81">
        <v>2.0076629675109579</v>
      </c>
    </row>
    <row r="3977" spans="1:8" x14ac:dyDescent="0.2">
      <c r="A3977" s="73" t="s">
        <v>44</v>
      </c>
      <c r="B3977" s="74">
        <v>2011</v>
      </c>
      <c r="C3977" s="73" t="s">
        <v>10</v>
      </c>
      <c r="D3977" s="73" t="s">
        <v>41</v>
      </c>
      <c r="E3977" s="73" t="s">
        <v>40</v>
      </c>
      <c r="F3977" s="76">
        <v>18913.479588000002</v>
      </c>
      <c r="G3977" s="76">
        <v>982.09932563711072</v>
      </c>
      <c r="H3977" s="81">
        <v>1.884918959824023</v>
      </c>
    </row>
    <row r="3978" spans="1:8" x14ac:dyDescent="0.2">
      <c r="A3978" s="73" t="s">
        <v>44</v>
      </c>
      <c r="B3978" s="74">
        <v>2012</v>
      </c>
      <c r="C3978" s="73" t="s">
        <v>10</v>
      </c>
      <c r="D3978" s="73" t="s">
        <v>41</v>
      </c>
      <c r="E3978" s="73" t="s">
        <v>40</v>
      </c>
      <c r="F3978" s="76">
        <v>23425.2170245046</v>
      </c>
      <c r="G3978" s="76">
        <v>1157.1333843268187</v>
      </c>
      <c r="H3978" s="81">
        <v>2.0777744776118561</v>
      </c>
    </row>
    <row r="3979" spans="1:8" x14ac:dyDescent="0.2">
      <c r="A3979" s="73" t="s">
        <v>44</v>
      </c>
      <c r="B3979" s="74">
        <v>2013</v>
      </c>
      <c r="C3979" s="73" t="s">
        <v>10</v>
      </c>
      <c r="D3979" s="73" t="s">
        <v>41</v>
      </c>
      <c r="E3979" s="73" t="s">
        <v>40</v>
      </c>
      <c r="F3979" s="76">
        <v>28117.035667935997</v>
      </c>
      <c r="G3979" s="76">
        <v>1375.918999227242</v>
      </c>
      <c r="H3979" s="81">
        <v>2.2015408480707257</v>
      </c>
    </row>
    <row r="3980" spans="1:8" x14ac:dyDescent="0.2">
      <c r="A3980" s="73" t="s">
        <v>44</v>
      </c>
      <c r="B3980" s="74">
        <v>2014</v>
      </c>
      <c r="C3980" s="73" t="s">
        <v>10</v>
      </c>
      <c r="D3980" s="73" t="s">
        <v>41</v>
      </c>
      <c r="E3980" s="73" t="s">
        <v>40</v>
      </c>
      <c r="F3980" s="76">
        <v>34606.498842000001</v>
      </c>
      <c r="G3980" s="76">
        <v>1490.4765094229347</v>
      </c>
      <c r="H3980" s="80">
        <v>2.3971123378412535</v>
      </c>
    </row>
    <row r="3981" spans="1:8" x14ac:dyDescent="0.2">
      <c r="A3981" s="73" t="s">
        <v>44</v>
      </c>
      <c r="B3981" s="74">
        <v>2015</v>
      </c>
      <c r="C3981" s="73" t="s">
        <v>10</v>
      </c>
      <c r="D3981" s="73" t="s">
        <v>41</v>
      </c>
      <c r="E3981" s="73" t="s">
        <v>40</v>
      </c>
      <c r="F3981" s="76">
        <v>31504.244713</v>
      </c>
      <c r="G3981" s="76">
        <v>1154.7992247756172</v>
      </c>
      <c r="H3981" s="81">
        <v>1.9953679109368925</v>
      </c>
    </row>
    <row r="3982" spans="1:8" x14ac:dyDescent="0.2">
      <c r="A3982" s="73" t="s">
        <v>44</v>
      </c>
      <c r="B3982" s="74">
        <v>2016</v>
      </c>
      <c r="C3982" s="73" t="s">
        <v>10</v>
      </c>
      <c r="D3982" s="73" t="s">
        <v>41</v>
      </c>
      <c r="E3982" s="73" t="s">
        <v>40</v>
      </c>
      <c r="F3982" s="76">
        <v>33110.487014999999</v>
      </c>
      <c r="G3982" s="76">
        <v>1100.7599741589181</v>
      </c>
      <c r="H3982" s="81">
        <v>1.923161546130856</v>
      </c>
    </row>
    <row r="3983" spans="1:8" x14ac:dyDescent="0.2">
      <c r="A3983" s="73" t="s">
        <v>44</v>
      </c>
      <c r="B3983" s="74">
        <v>2017</v>
      </c>
      <c r="C3983" s="73" t="s">
        <v>10</v>
      </c>
      <c r="D3983" s="73" t="s">
        <v>41</v>
      </c>
      <c r="E3983" s="73" t="s">
        <v>40</v>
      </c>
      <c r="F3983" s="76">
        <v>31220.273186000002</v>
      </c>
      <c r="G3983" s="76">
        <v>1089.6560644706028</v>
      </c>
      <c r="H3983" s="81">
        <v>1.6963851923756934</v>
      </c>
    </row>
    <row r="3984" spans="1:8" x14ac:dyDescent="0.2">
      <c r="A3984" s="73" t="s">
        <v>44</v>
      </c>
      <c r="B3984" s="74">
        <v>2018</v>
      </c>
      <c r="C3984" s="73" t="s">
        <v>10</v>
      </c>
      <c r="D3984" s="73" t="s">
        <v>41</v>
      </c>
      <c r="E3984" s="73" t="s">
        <v>40</v>
      </c>
      <c r="F3984" s="76">
        <v>26069.710965999999</v>
      </c>
      <c r="G3984" s="76">
        <v>848.45704870983752</v>
      </c>
      <c r="H3984" s="81">
        <v>1.3151314403004535</v>
      </c>
    </row>
    <row r="3985" spans="1:8" x14ac:dyDescent="0.2">
      <c r="A3985" s="73" t="s">
        <v>44</v>
      </c>
      <c r="B3985" s="74">
        <v>2019</v>
      </c>
      <c r="C3985" s="73" t="s">
        <v>10</v>
      </c>
      <c r="D3985" s="73" t="s">
        <v>41</v>
      </c>
      <c r="E3985" s="73" t="s">
        <v>40</v>
      </c>
      <c r="F3985" s="76">
        <v>26832.528328999997</v>
      </c>
      <c r="G3985" s="76">
        <v>761.14903255350566</v>
      </c>
      <c r="H3985" s="81">
        <v>1.2430779058867334</v>
      </c>
    </row>
    <row r="3986" spans="1:8" x14ac:dyDescent="0.2">
      <c r="A3986" s="73" t="s">
        <v>44</v>
      </c>
      <c r="B3986" s="74">
        <v>2020</v>
      </c>
      <c r="C3986" s="73" t="s">
        <v>10</v>
      </c>
      <c r="D3986" s="73" t="s">
        <v>41</v>
      </c>
      <c r="E3986" s="73" t="s">
        <v>40</v>
      </c>
      <c r="F3986" s="76">
        <v>25967.496446999998</v>
      </c>
      <c r="G3986" s="76">
        <v>779.97148977451468</v>
      </c>
      <c r="H3986" s="81">
        <v>1.4562302604031192</v>
      </c>
    </row>
    <row r="3987" spans="1:8" x14ac:dyDescent="0.2">
      <c r="A3987" s="73" t="s">
        <v>44</v>
      </c>
      <c r="B3987" s="74">
        <v>2021</v>
      </c>
      <c r="C3987" s="73" t="s">
        <v>10</v>
      </c>
      <c r="D3987" s="73" t="s">
        <v>41</v>
      </c>
      <c r="E3987" s="73" t="s">
        <v>40</v>
      </c>
      <c r="F3987" s="76">
        <v>32629.861356000001</v>
      </c>
      <c r="G3987" s="76">
        <v>749.14092900553828</v>
      </c>
      <c r="H3987" s="81">
        <v>1.262923444832156</v>
      </c>
    </row>
    <row r="3988" spans="1:8" x14ac:dyDescent="0.2">
      <c r="A3988" s="73" t="s">
        <v>44</v>
      </c>
      <c r="B3988" s="74">
        <v>2008</v>
      </c>
      <c r="C3988" s="73" t="s">
        <v>10</v>
      </c>
      <c r="D3988" s="73" t="s">
        <v>25</v>
      </c>
      <c r="E3988" s="73" t="s">
        <v>26</v>
      </c>
      <c r="F3988" s="76">
        <v>1480.222642</v>
      </c>
      <c r="G3988" s="76">
        <v>70.807587454012975</v>
      </c>
      <c r="H3988" s="81">
        <v>0.2146465001031071</v>
      </c>
    </row>
    <row r="3989" spans="1:8" x14ac:dyDescent="0.2">
      <c r="A3989" s="73" t="s">
        <v>44</v>
      </c>
      <c r="B3989" s="74">
        <v>2008</v>
      </c>
      <c r="C3989" s="73" t="s">
        <v>10</v>
      </c>
      <c r="D3989" s="73" t="s">
        <v>25</v>
      </c>
      <c r="E3989" s="73" t="s">
        <v>27</v>
      </c>
      <c r="F3989" s="76"/>
      <c r="G3989" s="76"/>
      <c r="H3989" s="81"/>
    </row>
    <row r="3990" spans="1:8" x14ac:dyDescent="0.2">
      <c r="A3990" s="73" t="s">
        <v>44</v>
      </c>
      <c r="B3990" s="74">
        <v>2008</v>
      </c>
      <c r="C3990" s="73" t="s">
        <v>10</v>
      </c>
      <c r="D3990" s="73" t="s">
        <v>25</v>
      </c>
      <c r="E3990" s="73" t="s">
        <v>28</v>
      </c>
      <c r="F3990" s="76"/>
      <c r="G3990" s="76"/>
      <c r="H3990" s="81"/>
    </row>
    <row r="3991" spans="1:8" x14ac:dyDescent="0.2">
      <c r="A3991" s="73" t="s">
        <v>44</v>
      </c>
      <c r="B3991" s="74">
        <v>2008</v>
      </c>
      <c r="C3991" s="73" t="s">
        <v>10</v>
      </c>
      <c r="D3991" s="73" t="s">
        <v>25</v>
      </c>
      <c r="E3991" s="73" t="s">
        <v>40</v>
      </c>
      <c r="F3991" s="76">
        <v>1480.222642</v>
      </c>
      <c r="G3991" s="76">
        <v>70.807587454012975</v>
      </c>
      <c r="H3991" s="81">
        <v>0.2146465001031071</v>
      </c>
    </row>
    <row r="3992" spans="1:8" x14ac:dyDescent="0.2">
      <c r="A3992" s="73" t="s">
        <v>44</v>
      </c>
      <c r="B3992" s="74">
        <v>2009</v>
      </c>
      <c r="C3992" s="73" t="s">
        <v>10</v>
      </c>
      <c r="D3992" s="73" t="s">
        <v>25</v>
      </c>
      <c r="E3992" s="73" t="s">
        <v>26</v>
      </c>
      <c r="F3992" s="76">
        <v>1906.41578</v>
      </c>
      <c r="G3992" s="76">
        <v>84.59384009558822</v>
      </c>
      <c r="H3992" s="81">
        <v>0.24594807412585615</v>
      </c>
    </row>
    <row r="3993" spans="1:8" x14ac:dyDescent="0.2">
      <c r="A3993" s="73" t="s">
        <v>44</v>
      </c>
      <c r="B3993" s="74">
        <v>2009</v>
      </c>
      <c r="C3993" s="73" t="s">
        <v>10</v>
      </c>
      <c r="D3993" s="73" t="s">
        <v>25</v>
      </c>
      <c r="E3993" s="73" t="s">
        <v>27</v>
      </c>
      <c r="F3993" s="76"/>
      <c r="G3993" s="76"/>
      <c r="H3993" s="81"/>
    </row>
    <row r="3994" spans="1:8" x14ac:dyDescent="0.2">
      <c r="A3994" s="73" t="s">
        <v>44</v>
      </c>
      <c r="B3994" s="74">
        <v>2009</v>
      </c>
      <c r="C3994" s="73" t="s">
        <v>10</v>
      </c>
      <c r="D3994" s="73" t="s">
        <v>25</v>
      </c>
      <c r="E3994" s="73" t="s">
        <v>28</v>
      </c>
      <c r="F3994" s="76"/>
      <c r="G3994" s="76"/>
      <c r="H3994" s="81"/>
    </row>
    <row r="3995" spans="1:8" x14ac:dyDescent="0.2">
      <c r="A3995" s="73" t="s">
        <v>44</v>
      </c>
      <c r="B3995" s="74">
        <v>2009</v>
      </c>
      <c r="C3995" s="73" t="s">
        <v>10</v>
      </c>
      <c r="D3995" s="73" t="s">
        <v>25</v>
      </c>
      <c r="E3995" s="73" t="s">
        <v>40</v>
      </c>
      <c r="F3995" s="76">
        <v>1906.41578</v>
      </c>
      <c r="G3995" s="76">
        <v>84.59384009558822</v>
      </c>
      <c r="H3995" s="81">
        <v>0.24594807412585615</v>
      </c>
    </row>
    <row r="3996" spans="1:8" x14ac:dyDescent="0.2">
      <c r="A3996" s="73" t="s">
        <v>44</v>
      </c>
      <c r="B3996" s="74">
        <v>2010</v>
      </c>
      <c r="C3996" s="73" t="s">
        <v>10</v>
      </c>
      <c r="D3996" s="73" t="s">
        <v>25</v>
      </c>
      <c r="E3996" s="73" t="s">
        <v>26</v>
      </c>
      <c r="F3996" s="76">
        <v>1910.59861</v>
      </c>
      <c r="G3996" s="76">
        <v>95.483521797629379</v>
      </c>
      <c r="H3996" s="81">
        <v>0.21818321823830492</v>
      </c>
    </row>
    <row r="3997" spans="1:8" x14ac:dyDescent="0.2">
      <c r="A3997" s="73" t="s">
        <v>44</v>
      </c>
      <c r="B3997" s="74">
        <v>2010</v>
      </c>
      <c r="C3997" s="73" t="s">
        <v>10</v>
      </c>
      <c r="D3997" s="73" t="s">
        <v>25</v>
      </c>
      <c r="E3997" s="73" t="s">
        <v>27</v>
      </c>
      <c r="F3997" s="76"/>
      <c r="G3997" s="76"/>
      <c r="H3997" s="81"/>
    </row>
    <row r="3998" spans="1:8" x14ac:dyDescent="0.2">
      <c r="A3998" s="73" t="s">
        <v>44</v>
      </c>
      <c r="B3998" s="74">
        <v>2010</v>
      </c>
      <c r="C3998" s="73" t="s">
        <v>10</v>
      </c>
      <c r="D3998" s="73" t="s">
        <v>25</v>
      </c>
      <c r="E3998" s="73" t="s">
        <v>28</v>
      </c>
      <c r="F3998" s="76"/>
      <c r="G3998" s="76"/>
      <c r="H3998" s="81"/>
    </row>
    <row r="3999" spans="1:8" x14ac:dyDescent="0.2">
      <c r="A3999" s="73" t="s">
        <v>44</v>
      </c>
      <c r="B3999" s="74">
        <v>2010</v>
      </c>
      <c r="C3999" s="73" t="s">
        <v>10</v>
      </c>
      <c r="D3999" s="73" t="s">
        <v>25</v>
      </c>
      <c r="E3999" s="73" t="s">
        <v>40</v>
      </c>
      <c r="F3999" s="76">
        <v>1910.59861</v>
      </c>
      <c r="G3999" s="76">
        <v>95.483521797629379</v>
      </c>
      <c r="H3999" s="81">
        <v>0.21818321823830492</v>
      </c>
    </row>
    <row r="4000" spans="1:8" x14ac:dyDescent="0.2">
      <c r="A4000" s="73" t="s">
        <v>44</v>
      </c>
      <c r="B4000" s="74">
        <v>2011</v>
      </c>
      <c r="C4000" s="73" t="s">
        <v>10</v>
      </c>
      <c r="D4000" s="73" t="s">
        <v>25</v>
      </c>
      <c r="E4000" s="73" t="s">
        <v>26</v>
      </c>
      <c r="F4000" s="76">
        <v>2482.7077599999998</v>
      </c>
      <c r="G4000" s="76">
        <v>128.91681858461536</v>
      </c>
      <c r="H4000" s="81">
        <v>0.24742686329887983</v>
      </c>
    </row>
    <row r="4001" spans="1:8" x14ac:dyDescent="0.2">
      <c r="A4001" s="73" t="s">
        <v>44</v>
      </c>
      <c r="B4001" s="74">
        <v>2011</v>
      </c>
      <c r="C4001" s="73" t="s">
        <v>10</v>
      </c>
      <c r="D4001" s="73" t="s">
        <v>25</v>
      </c>
      <c r="E4001" s="73" t="s">
        <v>27</v>
      </c>
      <c r="F4001" s="76"/>
      <c r="G4001" s="76"/>
      <c r="H4001" s="81"/>
    </row>
    <row r="4002" spans="1:8" x14ac:dyDescent="0.2">
      <c r="A4002" s="73" t="s">
        <v>44</v>
      </c>
      <c r="B4002" s="74">
        <v>2011</v>
      </c>
      <c r="C4002" s="73" t="s">
        <v>10</v>
      </c>
      <c r="D4002" s="73" t="s">
        <v>25</v>
      </c>
      <c r="E4002" s="73" t="s">
        <v>28</v>
      </c>
      <c r="F4002" s="76"/>
      <c r="G4002" s="76"/>
      <c r="H4002" s="81"/>
    </row>
    <row r="4003" spans="1:8" x14ac:dyDescent="0.2">
      <c r="A4003" s="73" t="s">
        <v>44</v>
      </c>
      <c r="B4003" s="74">
        <v>2011</v>
      </c>
      <c r="C4003" s="73" t="s">
        <v>10</v>
      </c>
      <c r="D4003" s="73" t="s">
        <v>25</v>
      </c>
      <c r="E4003" s="73" t="s">
        <v>40</v>
      </c>
      <c r="F4003" s="76">
        <v>2482.7077599999998</v>
      </c>
      <c r="G4003" s="76">
        <v>128.91681858461536</v>
      </c>
      <c r="H4003" s="81">
        <v>0.24742686329887983</v>
      </c>
    </row>
    <row r="4004" spans="1:8" x14ac:dyDescent="0.2">
      <c r="A4004" s="73" t="s">
        <v>44</v>
      </c>
      <c r="B4004" s="74">
        <v>2012</v>
      </c>
      <c r="C4004" s="73" t="s">
        <v>10</v>
      </c>
      <c r="D4004" s="73" t="s">
        <v>25</v>
      </c>
      <c r="E4004" s="73" t="s">
        <v>26</v>
      </c>
      <c r="F4004" s="76">
        <v>2358.33718</v>
      </c>
      <c r="G4004" s="76">
        <v>116.4945741856954</v>
      </c>
      <c r="H4004" s="81">
        <v>0.20918025207968147</v>
      </c>
    </row>
    <row r="4005" spans="1:8" x14ac:dyDescent="0.2">
      <c r="A4005" s="73" t="s">
        <v>44</v>
      </c>
      <c r="B4005" s="74">
        <v>2012</v>
      </c>
      <c r="C4005" s="73" t="s">
        <v>10</v>
      </c>
      <c r="D4005" s="73" t="s">
        <v>25</v>
      </c>
      <c r="E4005" s="73" t="s">
        <v>27</v>
      </c>
      <c r="F4005" s="76"/>
      <c r="G4005" s="76"/>
      <c r="H4005" s="81"/>
    </row>
    <row r="4006" spans="1:8" x14ac:dyDescent="0.2">
      <c r="A4006" s="73" t="s">
        <v>44</v>
      </c>
      <c r="B4006" s="74">
        <v>2012</v>
      </c>
      <c r="C4006" s="73" t="s">
        <v>10</v>
      </c>
      <c r="D4006" s="73" t="s">
        <v>25</v>
      </c>
      <c r="E4006" s="73" t="s">
        <v>28</v>
      </c>
      <c r="F4006" s="76"/>
      <c r="G4006" s="76"/>
      <c r="H4006" s="81"/>
    </row>
    <row r="4007" spans="1:8" x14ac:dyDescent="0.2">
      <c r="A4007" s="73" t="s">
        <v>44</v>
      </c>
      <c r="B4007" s="74">
        <v>2012</v>
      </c>
      <c r="C4007" s="73" t="s">
        <v>10</v>
      </c>
      <c r="D4007" s="73" t="s">
        <v>25</v>
      </c>
      <c r="E4007" s="73" t="s">
        <v>40</v>
      </c>
      <c r="F4007" s="76">
        <v>2358.33718</v>
      </c>
      <c r="G4007" s="76">
        <v>116.4945741856954</v>
      </c>
      <c r="H4007" s="81">
        <v>0.20918025207968147</v>
      </c>
    </row>
    <row r="4008" spans="1:8" x14ac:dyDescent="0.2">
      <c r="A4008" s="73" t="s">
        <v>44</v>
      </c>
      <c r="B4008" s="74">
        <v>2013</v>
      </c>
      <c r="C4008" s="73" t="s">
        <v>10</v>
      </c>
      <c r="D4008" s="73" t="s">
        <v>25</v>
      </c>
      <c r="E4008" s="73" t="s">
        <v>26</v>
      </c>
      <c r="F4008" s="76">
        <v>2799.0151059999998</v>
      </c>
      <c r="G4008" s="76">
        <v>136.97098474222483</v>
      </c>
      <c r="H4008" s="81">
        <v>0.21916058872639896</v>
      </c>
    </row>
    <row r="4009" spans="1:8" x14ac:dyDescent="0.2">
      <c r="A4009" s="73" t="s">
        <v>44</v>
      </c>
      <c r="B4009" s="74">
        <v>2013</v>
      </c>
      <c r="C4009" s="73" t="s">
        <v>10</v>
      </c>
      <c r="D4009" s="73" t="s">
        <v>25</v>
      </c>
      <c r="E4009" s="73" t="s">
        <v>27</v>
      </c>
      <c r="F4009" s="76"/>
      <c r="G4009" s="76"/>
      <c r="H4009" s="81"/>
    </row>
    <row r="4010" spans="1:8" x14ac:dyDescent="0.2">
      <c r="A4010" s="73" t="s">
        <v>44</v>
      </c>
      <c r="B4010" s="74">
        <v>2013</v>
      </c>
      <c r="C4010" s="73" t="s">
        <v>10</v>
      </c>
      <c r="D4010" s="73" t="s">
        <v>25</v>
      </c>
      <c r="E4010" s="73" t="s">
        <v>28</v>
      </c>
      <c r="F4010" s="76"/>
      <c r="G4010" s="76"/>
      <c r="H4010" s="81"/>
    </row>
    <row r="4011" spans="1:8" x14ac:dyDescent="0.2">
      <c r="A4011" s="73" t="s">
        <v>44</v>
      </c>
      <c r="B4011" s="74">
        <v>2013</v>
      </c>
      <c r="C4011" s="73" t="s">
        <v>10</v>
      </c>
      <c r="D4011" s="73" t="s">
        <v>25</v>
      </c>
      <c r="E4011" s="73" t="s">
        <v>40</v>
      </c>
      <c r="F4011" s="76">
        <v>2799.0151059999998</v>
      </c>
      <c r="G4011" s="76">
        <v>136.97098474222483</v>
      </c>
      <c r="H4011" s="81">
        <v>0.21916058872639896</v>
      </c>
    </row>
    <row r="4012" spans="1:8" x14ac:dyDescent="0.2">
      <c r="A4012" s="73" t="s">
        <v>44</v>
      </c>
      <c r="B4012" s="74">
        <v>2014</v>
      </c>
      <c r="C4012" s="73" t="s">
        <v>10</v>
      </c>
      <c r="D4012" s="73" t="s">
        <v>25</v>
      </c>
      <c r="E4012" s="73" t="s">
        <v>26</v>
      </c>
      <c r="F4012" s="76">
        <v>2063.1825100000001</v>
      </c>
      <c r="G4012" s="76">
        <v>88.859756655739446</v>
      </c>
      <c r="H4012" s="81">
        <v>0.14291189272047902</v>
      </c>
    </row>
    <row r="4013" spans="1:8" x14ac:dyDescent="0.2">
      <c r="A4013" s="73" t="s">
        <v>44</v>
      </c>
      <c r="B4013" s="74">
        <v>2014</v>
      </c>
      <c r="C4013" s="73" t="s">
        <v>10</v>
      </c>
      <c r="D4013" s="73" t="s">
        <v>25</v>
      </c>
      <c r="E4013" s="73" t="s">
        <v>27</v>
      </c>
      <c r="F4013" s="76"/>
      <c r="G4013" s="76"/>
      <c r="H4013" s="81"/>
    </row>
    <row r="4014" spans="1:8" x14ac:dyDescent="0.2">
      <c r="A4014" s="73" t="s">
        <v>44</v>
      </c>
      <c r="B4014" s="74">
        <v>2014</v>
      </c>
      <c r="C4014" s="73" t="s">
        <v>10</v>
      </c>
      <c r="D4014" s="73" t="s">
        <v>25</v>
      </c>
      <c r="E4014" s="73" t="s">
        <v>28</v>
      </c>
      <c r="F4014" s="76"/>
      <c r="G4014" s="76"/>
      <c r="H4014" s="81"/>
    </row>
    <row r="4015" spans="1:8" x14ac:dyDescent="0.2">
      <c r="A4015" s="73" t="s">
        <v>44</v>
      </c>
      <c r="B4015" s="74">
        <v>2014</v>
      </c>
      <c r="C4015" s="73" t="s">
        <v>10</v>
      </c>
      <c r="D4015" s="73" t="s">
        <v>25</v>
      </c>
      <c r="E4015" s="73" t="s">
        <v>40</v>
      </c>
      <c r="F4015" s="76">
        <v>2063.1825100000001</v>
      </c>
      <c r="G4015" s="76">
        <v>88.859756655739446</v>
      </c>
      <c r="H4015" s="81">
        <v>0.14291189272047902</v>
      </c>
    </row>
    <row r="4016" spans="1:8" x14ac:dyDescent="0.2">
      <c r="A4016" s="73" t="s">
        <v>44</v>
      </c>
      <c r="B4016" s="74">
        <v>2015</v>
      </c>
      <c r="C4016" s="73" t="s">
        <v>10</v>
      </c>
      <c r="D4016" s="73" t="s">
        <v>25</v>
      </c>
      <c r="E4016" s="73" t="s">
        <v>26</v>
      </c>
      <c r="F4016" s="76">
        <v>2112.7162999999996</v>
      </c>
      <c r="G4016" s="76">
        <v>77.442362692290132</v>
      </c>
      <c r="H4016" s="81">
        <v>0.13381201004300747</v>
      </c>
    </row>
    <row r="4017" spans="1:8" x14ac:dyDescent="0.2">
      <c r="A4017" s="73" t="s">
        <v>44</v>
      </c>
      <c r="B4017" s="74">
        <v>2015</v>
      </c>
      <c r="C4017" s="73" t="s">
        <v>10</v>
      </c>
      <c r="D4017" s="73" t="s">
        <v>25</v>
      </c>
      <c r="E4017" s="73" t="s">
        <v>27</v>
      </c>
      <c r="F4017" s="76"/>
      <c r="G4017" s="76"/>
      <c r="H4017" s="81"/>
    </row>
    <row r="4018" spans="1:8" x14ac:dyDescent="0.2">
      <c r="A4018" s="73" t="s">
        <v>44</v>
      </c>
      <c r="B4018" s="74">
        <v>2015</v>
      </c>
      <c r="C4018" s="73" t="s">
        <v>10</v>
      </c>
      <c r="D4018" s="73" t="s">
        <v>25</v>
      </c>
      <c r="E4018" s="73" t="s">
        <v>28</v>
      </c>
      <c r="F4018" s="76"/>
      <c r="G4018" s="76"/>
      <c r="H4018" s="81"/>
    </row>
    <row r="4019" spans="1:8" x14ac:dyDescent="0.2">
      <c r="A4019" s="73" t="s">
        <v>44</v>
      </c>
      <c r="B4019" s="74">
        <v>2015</v>
      </c>
      <c r="C4019" s="73" t="s">
        <v>10</v>
      </c>
      <c r="D4019" s="73" t="s">
        <v>25</v>
      </c>
      <c r="E4019" s="73" t="s">
        <v>40</v>
      </c>
      <c r="F4019" s="76">
        <v>2112.7162999999996</v>
      </c>
      <c r="G4019" s="76">
        <v>77.442362692290132</v>
      </c>
      <c r="H4019" s="81">
        <v>0.13381201004300747</v>
      </c>
    </row>
    <row r="4020" spans="1:8" x14ac:dyDescent="0.2">
      <c r="A4020" s="73" t="s">
        <v>44</v>
      </c>
      <c r="B4020" s="74">
        <v>2016</v>
      </c>
      <c r="C4020" s="73" t="s">
        <v>10</v>
      </c>
      <c r="D4020" s="73" t="s">
        <v>25</v>
      </c>
      <c r="E4020" s="73" t="s">
        <v>26</v>
      </c>
      <c r="F4020" s="76">
        <v>2504.9967000000001</v>
      </c>
      <c r="G4020" s="76">
        <v>83.278753994497094</v>
      </c>
      <c r="H4020" s="81">
        <v>0.14549811135191762</v>
      </c>
    </row>
    <row r="4021" spans="1:8" x14ac:dyDescent="0.2">
      <c r="A4021" s="73" t="s">
        <v>44</v>
      </c>
      <c r="B4021" s="74">
        <v>2016</v>
      </c>
      <c r="C4021" s="73" t="s">
        <v>10</v>
      </c>
      <c r="D4021" s="73" t="s">
        <v>25</v>
      </c>
      <c r="E4021" s="73" t="s">
        <v>27</v>
      </c>
      <c r="F4021" s="76"/>
      <c r="G4021" s="76"/>
      <c r="H4021" s="81"/>
    </row>
    <row r="4022" spans="1:8" x14ac:dyDescent="0.2">
      <c r="A4022" s="73" t="s">
        <v>44</v>
      </c>
      <c r="B4022" s="74">
        <v>2016</v>
      </c>
      <c r="C4022" s="73" t="s">
        <v>10</v>
      </c>
      <c r="D4022" s="73" t="s">
        <v>25</v>
      </c>
      <c r="E4022" s="73" t="s">
        <v>28</v>
      </c>
      <c r="F4022" s="76"/>
      <c r="G4022" s="76"/>
      <c r="H4022" s="81"/>
    </row>
    <row r="4023" spans="1:8" x14ac:dyDescent="0.2">
      <c r="A4023" s="73" t="s">
        <v>44</v>
      </c>
      <c r="B4023" s="74">
        <v>2016</v>
      </c>
      <c r="C4023" s="73" t="s">
        <v>10</v>
      </c>
      <c r="D4023" s="73" t="s">
        <v>25</v>
      </c>
      <c r="E4023" s="73" t="s">
        <v>40</v>
      </c>
      <c r="F4023" s="76">
        <v>2504.9967000000001</v>
      </c>
      <c r="G4023" s="76">
        <v>83.278753994497094</v>
      </c>
      <c r="H4023" s="81">
        <v>0.14549811135191762</v>
      </c>
    </row>
    <row r="4024" spans="1:8" x14ac:dyDescent="0.2">
      <c r="A4024" s="73" t="s">
        <v>44</v>
      </c>
      <c r="B4024" s="74">
        <v>2017</v>
      </c>
      <c r="C4024" s="73" t="s">
        <v>10</v>
      </c>
      <c r="D4024" s="73" t="s">
        <v>25</v>
      </c>
      <c r="E4024" s="73" t="s">
        <v>26</v>
      </c>
      <c r="F4024" s="76">
        <v>2485.8983320000002</v>
      </c>
      <c r="G4024" s="76">
        <v>86.763308475335265</v>
      </c>
      <c r="H4024" s="81">
        <v>0.13507380588992632</v>
      </c>
    </row>
    <row r="4025" spans="1:8" x14ac:dyDescent="0.2">
      <c r="A4025" s="73" t="s">
        <v>44</v>
      </c>
      <c r="B4025" s="74">
        <v>2017</v>
      </c>
      <c r="C4025" s="73" t="s">
        <v>10</v>
      </c>
      <c r="D4025" s="73" t="s">
        <v>25</v>
      </c>
      <c r="E4025" s="73" t="s">
        <v>27</v>
      </c>
      <c r="F4025" s="76"/>
      <c r="G4025" s="76"/>
      <c r="H4025" s="81"/>
    </row>
    <row r="4026" spans="1:8" x14ac:dyDescent="0.2">
      <c r="A4026" s="73" t="s">
        <v>44</v>
      </c>
      <c r="B4026" s="74">
        <v>2017</v>
      </c>
      <c r="C4026" s="73" t="s">
        <v>10</v>
      </c>
      <c r="D4026" s="73" t="s">
        <v>25</v>
      </c>
      <c r="E4026" s="73" t="s">
        <v>28</v>
      </c>
      <c r="F4026" s="76"/>
      <c r="G4026" s="76"/>
      <c r="H4026" s="81"/>
    </row>
    <row r="4027" spans="1:8" x14ac:dyDescent="0.2">
      <c r="A4027" s="73" t="s">
        <v>44</v>
      </c>
      <c r="B4027" s="74">
        <v>2017</v>
      </c>
      <c r="C4027" s="73" t="s">
        <v>10</v>
      </c>
      <c r="D4027" s="73" t="s">
        <v>25</v>
      </c>
      <c r="E4027" s="73" t="s">
        <v>40</v>
      </c>
      <c r="F4027" s="76">
        <v>2485.8983320000002</v>
      </c>
      <c r="G4027" s="76">
        <v>86.763308475335265</v>
      </c>
      <c r="H4027" s="81">
        <v>0.13507380588992632</v>
      </c>
    </row>
    <row r="4028" spans="1:8" x14ac:dyDescent="0.2">
      <c r="A4028" s="73" t="s">
        <v>44</v>
      </c>
      <c r="B4028" s="74">
        <v>2018</v>
      </c>
      <c r="C4028" s="73" t="s">
        <v>10</v>
      </c>
      <c r="D4028" s="73" t="s">
        <v>25</v>
      </c>
      <c r="E4028" s="73" t="s">
        <v>26</v>
      </c>
      <c r="F4028" s="76">
        <v>2789.0606429999998</v>
      </c>
      <c r="G4028" s="76">
        <v>90.771937016056214</v>
      </c>
      <c r="H4028" s="81">
        <v>0.14069896460676776</v>
      </c>
    </row>
    <row r="4029" spans="1:8" x14ac:dyDescent="0.2">
      <c r="A4029" s="73" t="s">
        <v>44</v>
      </c>
      <c r="B4029" s="74">
        <v>2018</v>
      </c>
      <c r="C4029" s="73" t="s">
        <v>10</v>
      </c>
      <c r="D4029" s="73" t="s">
        <v>25</v>
      </c>
      <c r="E4029" s="73" t="s">
        <v>27</v>
      </c>
      <c r="F4029" s="76"/>
      <c r="G4029" s="76"/>
      <c r="H4029" s="81"/>
    </row>
    <row r="4030" spans="1:8" x14ac:dyDescent="0.2">
      <c r="A4030" s="73" t="s">
        <v>44</v>
      </c>
      <c r="B4030" s="74">
        <v>2018</v>
      </c>
      <c r="C4030" s="73" t="s">
        <v>10</v>
      </c>
      <c r="D4030" s="73" t="s">
        <v>25</v>
      </c>
      <c r="E4030" s="73" t="s">
        <v>28</v>
      </c>
      <c r="F4030" s="76"/>
      <c r="G4030" s="76"/>
      <c r="H4030" s="81"/>
    </row>
    <row r="4031" spans="1:8" x14ac:dyDescent="0.2">
      <c r="A4031" s="73" t="s">
        <v>44</v>
      </c>
      <c r="B4031" s="74">
        <v>2018</v>
      </c>
      <c r="C4031" s="73" t="s">
        <v>10</v>
      </c>
      <c r="D4031" s="73" t="s">
        <v>25</v>
      </c>
      <c r="E4031" s="73" t="s">
        <v>40</v>
      </c>
      <c r="F4031" s="76">
        <v>2789.0606429999998</v>
      </c>
      <c r="G4031" s="76">
        <v>90.771937016056214</v>
      </c>
      <c r="H4031" s="81">
        <v>0.14069896460676776</v>
      </c>
    </row>
    <row r="4032" spans="1:8" x14ac:dyDescent="0.2">
      <c r="A4032" s="73" t="s">
        <v>44</v>
      </c>
      <c r="B4032" s="74">
        <v>2019</v>
      </c>
      <c r="C4032" s="73" t="s">
        <v>10</v>
      </c>
      <c r="D4032" s="73" t="s">
        <v>25</v>
      </c>
      <c r="E4032" s="73" t="s">
        <v>26</v>
      </c>
      <c r="F4032" s="76">
        <v>3165.5498899999998</v>
      </c>
      <c r="G4032" s="76">
        <v>89.796056738688719</v>
      </c>
      <c r="H4032" s="81">
        <v>0.14665129875175761</v>
      </c>
    </row>
    <row r="4033" spans="1:8" x14ac:dyDescent="0.2">
      <c r="A4033" s="73" t="s">
        <v>44</v>
      </c>
      <c r="B4033" s="74">
        <v>2019</v>
      </c>
      <c r="C4033" s="73" t="s">
        <v>10</v>
      </c>
      <c r="D4033" s="73" t="s">
        <v>25</v>
      </c>
      <c r="E4033" s="73" t="s">
        <v>27</v>
      </c>
      <c r="F4033" s="76"/>
      <c r="G4033" s="76"/>
      <c r="H4033" s="81"/>
    </row>
    <row r="4034" spans="1:8" x14ac:dyDescent="0.2">
      <c r="A4034" s="73" t="s">
        <v>44</v>
      </c>
      <c r="B4034" s="74">
        <v>2019</v>
      </c>
      <c r="C4034" s="73" t="s">
        <v>10</v>
      </c>
      <c r="D4034" s="73" t="s">
        <v>25</v>
      </c>
      <c r="E4034" s="73" t="s">
        <v>28</v>
      </c>
      <c r="F4034" s="76"/>
      <c r="G4034" s="76"/>
      <c r="H4034" s="81"/>
    </row>
    <row r="4035" spans="1:8" x14ac:dyDescent="0.2">
      <c r="A4035" s="73" t="s">
        <v>44</v>
      </c>
      <c r="B4035" s="74">
        <v>2019</v>
      </c>
      <c r="C4035" s="73" t="s">
        <v>10</v>
      </c>
      <c r="D4035" s="73" t="s">
        <v>25</v>
      </c>
      <c r="E4035" s="73" t="s">
        <v>40</v>
      </c>
      <c r="F4035" s="76">
        <v>3165.5498899999998</v>
      </c>
      <c r="G4035" s="76">
        <v>89.796056738688719</v>
      </c>
      <c r="H4035" s="81">
        <v>0.14665129875175761</v>
      </c>
    </row>
    <row r="4036" spans="1:8" x14ac:dyDescent="0.2">
      <c r="A4036" s="73" t="s">
        <v>44</v>
      </c>
      <c r="B4036" s="74">
        <v>2020</v>
      </c>
      <c r="C4036" s="73" t="s">
        <v>10</v>
      </c>
      <c r="D4036" s="73" t="s">
        <v>25</v>
      </c>
      <c r="E4036" s="73" t="s">
        <v>26</v>
      </c>
      <c r="F4036" s="76">
        <v>3251.249476</v>
      </c>
      <c r="G4036" s="76">
        <v>97.656002479873194</v>
      </c>
      <c r="H4036" s="81">
        <v>0.18232669755955488</v>
      </c>
    </row>
    <row r="4037" spans="1:8" x14ac:dyDescent="0.2">
      <c r="A4037" s="73" t="s">
        <v>44</v>
      </c>
      <c r="B4037" s="74">
        <v>2020</v>
      </c>
      <c r="C4037" s="73" t="s">
        <v>10</v>
      </c>
      <c r="D4037" s="73" t="s">
        <v>25</v>
      </c>
      <c r="E4037" s="73" t="s">
        <v>27</v>
      </c>
      <c r="F4037" s="76">
        <v>0</v>
      </c>
      <c r="G4037" s="76"/>
      <c r="H4037" s="81"/>
    </row>
    <row r="4038" spans="1:8" x14ac:dyDescent="0.2">
      <c r="A4038" s="73" t="s">
        <v>44</v>
      </c>
      <c r="B4038" s="74">
        <v>2020</v>
      </c>
      <c r="C4038" s="73" t="s">
        <v>10</v>
      </c>
      <c r="D4038" s="73" t="s">
        <v>25</v>
      </c>
      <c r="E4038" s="73" t="s">
        <v>28</v>
      </c>
      <c r="F4038" s="76">
        <v>0</v>
      </c>
      <c r="G4038" s="76"/>
      <c r="H4038" s="81"/>
    </row>
    <row r="4039" spans="1:8" x14ac:dyDescent="0.2">
      <c r="A4039" s="73" t="s">
        <v>44</v>
      </c>
      <c r="B4039" s="74">
        <v>2020</v>
      </c>
      <c r="C4039" s="73" t="s">
        <v>10</v>
      </c>
      <c r="D4039" s="73" t="s">
        <v>25</v>
      </c>
      <c r="E4039" s="73" t="s">
        <v>40</v>
      </c>
      <c r="F4039" s="76">
        <v>3251.249476</v>
      </c>
      <c r="G4039" s="76">
        <v>97.656002479873194</v>
      </c>
      <c r="H4039" s="81">
        <v>0.18232669755955488</v>
      </c>
    </row>
    <row r="4040" spans="1:8" x14ac:dyDescent="0.2">
      <c r="A4040" s="73" t="s">
        <v>44</v>
      </c>
      <c r="B4040" s="74">
        <v>2021</v>
      </c>
      <c r="C4040" s="73" t="s">
        <v>10</v>
      </c>
      <c r="D4040" s="73" t="s">
        <v>25</v>
      </c>
      <c r="E4040" s="73" t="s">
        <v>26</v>
      </c>
      <c r="F4040" s="76">
        <v>2677.9303690000002</v>
      </c>
      <c r="G4040" s="76">
        <v>61.481942033318269</v>
      </c>
      <c r="H4040" s="81">
        <v>0.10364803606547468</v>
      </c>
    </row>
    <row r="4041" spans="1:8" x14ac:dyDescent="0.2">
      <c r="A4041" s="73" t="s">
        <v>44</v>
      </c>
      <c r="B4041" s="74">
        <v>2021</v>
      </c>
      <c r="C4041" s="73" t="s">
        <v>10</v>
      </c>
      <c r="D4041" s="73" t="s">
        <v>25</v>
      </c>
      <c r="E4041" s="73" t="s">
        <v>27</v>
      </c>
      <c r="F4041" s="76">
        <v>0</v>
      </c>
      <c r="G4041" s="76"/>
      <c r="H4041" s="81"/>
    </row>
    <row r="4042" spans="1:8" x14ac:dyDescent="0.2">
      <c r="A4042" s="73" t="s">
        <v>44</v>
      </c>
      <c r="B4042" s="74">
        <v>2021</v>
      </c>
      <c r="C4042" s="73" t="s">
        <v>10</v>
      </c>
      <c r="D4042" s="73" t="s">
        <v>25</v>
      </c>
      <c r="E4042" s="73" t="s">
        <v>28</v>
      </c>
      <c r="F4042" s="76">
        <v>0</v>
      </c>
      <c r="G4042" s="76"/>
      <c r="H4042" s="81"/>
    </row>
    <row r="4043" spans="1:8" x14ac:dyDescent="0.2">
      <c r="A4043" s="73" t="s">
        <v>44</v>
      </c>
      <c r="B4043" s="74">
        <v>2021</v>
      </c>
      <c r="C4043" s="73" t="s">
        <v>10</v>
      </c>
      <c r="D4043" s="73" t="s">
        <v>25</v>
      </c>
      <c r="E4043" s="73" t="s">
        <v>40</v>
      </c>
      <c r="F4043" s="76">
        <v>2677.9303690000002</v>
      </c>
      <c r="G4043" s="76">
        <v>61.481942033318269</v>
      </c>
      <c r="H4043" s="81">
        <v>0.10364803606547468</v>
      </c>
    </row>
    <row r="4044" spans="1:8" x14ac:dyDescent="0.2">
      <c r="A4044" s="73" t="s">
        <v>44</v>
      </c>
      <c r="B4044" s="74">
        <v>2008</v>
      </c>
      <c r="C4044" s="73" t="s">
        <v>10</v>
      </c>
      <c r="D4044" s="73" t="s">
        <v>30</v>
      </c>
      <c r="E4044" s="73" t="s">
        <v>31</v>
      </c>
      <c r="F4044" s="76">
        <v>6801.3922560000001</v>
      </c>
      <c r="G4044" s="76">
        <v>325.34982462169808</v>
      </c>
      <c r="H4044" s="81">
        <v>0.98626720207862884</v>
      </c>
    </row>
    <row r="4045" spans="1:8" x14ac:dyDescent="0.2">
      <c r="A4045" s="73" t="s">
        <v>44</v>
      </c>
      <c r="B4045" s="74">
        <v>2008</v>
      </c>
      <c r="C4045" s="73" t="s">
        <v>10</v>
      </c>
      <c r="D4045" s="73" t="s">
        <v>30</v>
      </c>
      <c r="E4045" s="73" t="s">
        <v>32</v>
      </c>
      <c r="F4045" s="76"/>
      <c r="G4045" s="76"/>
      <c r="H4045" s="81"/>
    </row>
    <row r="4046" spans="1:8" x14ac:dyDescent="0.2">
      <c r="A4046" s="73" t="s">
        <v>44</v>
      </c>
      <c r="B4046" s="74">
        <v>2008</v>
      </c>
      <c r="C4046" s="73" t="s">
        <v>10</v>
      </c>
      <c r="D4046" s="73" t="s">
        <v>30</v>
      </c>
      <c r="E4046" s="73" t="s">
        <v>40</v>
      </c>
      <c r="F4046" s="76">
        <v>6801.3922560000001</v>
      </c>
      <c r="G4046" s="76">
        <v>325.34982462169808</v>
      </c>
      <c r="H4046" s="81">
        <v>0.98626720207862884</v>
      </c>
    </row>
    <row r="4047" spans="1:8" x14ac:dyDescent="0.2">
      <c r="A4047" s="73" t="s">
        <v>44</v>
      </c>
      <c r="B4047" s="74">
        <v>2009</v>
      </c>
      <c r="C4047" s="73" t="s">
        <v>10</v>
      </c>
      <c r="D4047" s="73" t="s">
        <v>30</v>
      </c>
      <c r="E4047" s="73" t="s">
        <v>31</v>
      </c>
      <c r="F4047" s="76">
        <v>8379.5689750000001</v>
      </c>
      <c r="G4047" s="76">
        <v>371.82860390565065</v>
      </c>
      <c r="H4047" s="81">
        <v>1.0810542343528149</v>
      </c>
    </row>
    <row r="4048" spans="1:8" x14ac:dyDescent="0.2">
      <c r="A4048" s="73" t="s">
        <v>44</v>
      </c>
      <c r="B4048" s="74">
        <v>2009</v>
      </c>
      <c r="C4048" s="73" t="s">
        <v>10</v>
      </c>
      <c r="D4048" s="73" t="s">
        <v>30</v>
      </c>
      <c r="E4048" s="73" t="s">
        <v>32</v>
      </c>
      <c r="F4048" s="76"/>
      <c r="G4048" s="76"/>
      <c r="H4048" s="81"/>
    </row>
    <row r="4049" spans="1:8" x14ac:dyDescent="0.2">
      <c r="A4049" s="73" t="s">
        <v>44</v>
      </c>
      <c r="B4049" s="74">
        <v>2009</v>
      </c>
      <c r="C4049" s="73" t="s">
        <v>10</v>
      </c>
      <c r="D4049" s="73" t="s">
        <v>30</v>
      </c>
      <c r="E4049" s="73" t="s">
        <v>40</v>
      </c>
      <c r="F4049" s="76">
        <v>8379.5689750000001</v>
      </c>
      <c r="G4049" s="76">
        <v>371.82860390565065</v>
      </c>
      <c r="H4049" s="81">
        <v>1.0810542343528149</v>
      </c>
    </row>
    <row r="4050" spans="1:8" x14ac:dyDescent="0.2">
      <c r="A4050" s="73" t="s">
        <v>44</v>
      </c>
      <c r="B4050" s="74">
        <v>2010</v>
      </c>
      <c r="C4050" s="73" t="s">
        <v>10</v>
      </c>
      <c r="D4050" s="73" t="s">
        <v>30</v>
      </c>
      <c r="E4050" s="73" t="s">
        <v>31</v>
      </c>
      <c r="F4050" s="76">
        <v>8578.5993259999996</v>
      </c>
      <c r="G4050" s="76">
        <v>428.72159094538944</v>
      </c>
      <c r="H4050" s="81">
        <v>0.979643970809564</v>
      </c>
    </row>
    <row r="4051" spans="1:8" x14ac:dyDescent="0.2">
      <c r="A4051" s="73" t="s">
        <v>44</v>
      </c>
      <c r="B4051" s="74">
        <v>2010</v>
      </c>
      <c r="C4051" s="73" t="s">
        <v>10</v>
      </c>
      <c r="D4051" s="73" t="s">
        <v>30</v>
      </c>
      <c r="E4051" s="73" t="s">
        <v>32</v>
      </c>
      <c r="F4051" s="76"/>
      <c r="G4051" s="76"/>
      <c r="H4051" s="81"/>
    </row>
    <row r="4052" spans="1:8" x14ac:dyDescent="0.2">
      <c r="A4052" s="73" t="s">
        <v>44</v>
      </c>
      <c r="B4052" s="74">
        <v>2010</v>
      </c>
      <c r="C4052" s="73" t="s">
        <v>10</v>
      </c>
      <c r="D4052" s="73" t="s">
        <v>30</v>
      </c>
      <c r="E4052" s="73" t="s">
        <v>40</v>
      </c>
      <c r="F4052" s="76">
        <v>8578.5993259999996</v>
      </c>
      <c r="G4052" s="76">
        <v>428.72159094538944</v>
      </c>
      <c r="H4052" s="81">
        <v>0.979643970809564</v>
      </c>
    </row>
    <row r="4053" spans="1:8" x14ac:dyDescent="0.2">
      <c r="A4053" s="73" t="s">
        <v>44</v>
      </c>
      <c r="B4053" s="74">
        <v>2011</v>
      </c>
      <c r="C4053" s="73" t="s">
        <v>10</v>
      </c>
      <c r="D4053" s="73" t="s">
        <v>30</v>
      </c>
      <c r="E4053" s="73" t="s">
        <v>31</v>
      </c>
      <c r="F4053" s="76">
        <v>5032.998998</v>
      </c>
      <c r="G4053" s="76">
        <v>261.34296964605971</v>
      </c>
      <c r="H4053" s="81">
        <v>0.50158910167564197</v>
      </c>
    </row>
    <row r="4054" spans="1:8" x14ac:dyDescent="0.2">
      <c r="A4054" s="73" t="s">
        <v>44</v>
      </c>
      <c r="B4054" s="74">
        <v>2011</v>
      </c>
      <c r="C4054" s="73" t="s">
        <v>10</v>
      </c>
      <c r="D4054" s="73" t="s">
        <v>30</v>
      </c>
      <c r="E4054" s="73" t="s">
        <v>32</v>
      </c>
      <c r="F4054" s="76"/>
      <c r="G4054" s="76"/>
      <c r="H4054" s="81"/>
    </row>
    <row r="4055" spans="1:8" x14ac:dyDescent="0.2">
      <c r="A4055" s="73" t="s">
        <v>44</v>
      </c>
      <c r="B4055" s="74">
        <v>2011</v>
      </c>
      <c r="C4055" s="73" t="s">
        <v>10</v>
      </c>
      <c r="D4055" s="73" t="s">
        <v>30</v>
      </c>
      <c r="E4055" s="73" t="s">
        <v>40</v>
      </c>
      <c r="F4055" s="76">
        <v>5032.998998</v>
      </c>
      <c r="G4055" s="76">
        <v>261.34296964605971</v>
      </c>
      <c r="H4055" s="81">
        <v>0.50158910167564197</v>
      </c>
    </row>
    <row r="4056" spans="1:8" x14ac:dyDescent="0.2">
      <c r="A4056" s="73" t="s">
        <v>44</v>
      </c>
      <c r="B4056" s="74">
        <v>2012</v>
      </c>
      <c r="C4056" s="73" t="s">
        <v>10</v>
      </c>
      <c r="D4056" s="73" t="s">
        <v>30</v>
      </c>
      <c r="E4056" s="73" t="s">
        <v>31</v>
      </c>
      <c r="F4056" s="76">
        <v>7265.5653899999998</v>
      </c>
      <c r="G4056" s="76">
        <v>358.8964943199411</v>
      </c>
      <c r="H4056" s="81">
        <v>0.64444253886613834</v>
      </c>
    </row>
    <row r="4057" spans="1:8" x14ac:dyDescent="0.2">
      <c r="A4057" s="73" t="s">
        <v>44</v>
      </c>
      <c r="B4057" s="74">
        <v>2012</v>
      </c>
      <c r="C4057" s="73" t="s">
        <v>10</v>
      </c>
      <c r="D4057" s="73" t="s">
        <v>30</v>
      </c>
      <c r="E4057" s="73" t="s">
        <v>32</v>
      </c>
      <c r="F4057" s="76"/>
      <c r="G4057" s="76"/>
      <c r="H4057" s="81"/>
    </row>
    <row r="4058" spans="1:8" x14ac:dyDescent="0.2">
      <c r="A4058" s="73" t="s">
        <v>44</v>
      </c>
      <c r="B4058" s="74">
        <v>2012</v>
      </c>
      <c r="C4058" s="73" t="s">
        <v>10</v>
      </c>
      <c r="D4058" s="73" t="s">
        <v>30</v>
      </c>
      <c r="E4058" s="73" t="s">
        <v>40</v>
      </c>
      <c r="F4058" s="76">
        <v>7265.5653899999998</v>
      </c>
      <c r="G4058" s="76">
        <v>358.8964943199411</v>
      </c>
      <c r="H4058" s="81">
        <v>0.64444253886613834</v>
      </c>
    </row>
    <row r="4059" spans="1:8" x14ac:dyDescent="0.2">
      <c r="A4059" s="73" t="s">
        <v>44</v>
      </c>
      <c r="B4059" s="74">
        <v>2013</v>
      </c>
      <c r="C4059" s="73" t="s">
        <v>10</v>
      </c>
      <c r="D4059" s="73" t="s">
        <v>30</v>
      </c>
      <c r="E4059" s="73" t="s">
        <v>31</v>
      </c>
      <c r="F4059" s="76">
        <v>7627.3366669999996</v>
      </c>
      <c r="G4059" s="76">
        <v>373.24693675285545</v>
      </c>
      <c r="H4059" s="81">
        <v>0.59721420965927785</v>
      </c>
    </row>
    <row r="4060" spans="1:8" x14ac:dyDescent="0.2">
      <c r="A4060" s="73" t="s">
        <v>44</v>
      </c>
      <c r="B4060" s="74">
        <v>2013</v>
      </c>
      <c r="C4060" s="73" t="s">
        <v>10</v>
      </c>
      <c r="D4060" s="73" t="s">
        <v>30</v>
      </c>
      <c r="E4060" s="73" t="s">
        <v>32</v>
      </c>
      <c r="F4060" s="76"/>
      <c r="G4060" s="76"/>
      <c r="H4060" s="81"/>
    </row>
    <row r="4061" spans="1:8" x14ac:dyDescent="0.2">
      <c r="A4061" s="73" t="s">
        <v>44</v>
      </c>
      <c r="B4061" s="74">
        <v>2013</v>
      </c>
      <c r="C4061" s="73" t="s">
        <v>10</v>
      </c>
      <c r="D4061" s="73" t="s">
        <v>30</v>
      </c>
      <c r="E4061" s="73" t="s">
        <v>40</v>
      </c>
      <c r="F4061" s="76">
        <v>7627.3366669999996</v>
      </c>
      <c r="G4061" s="76">
        <v>373.24693675285545</v>
      </c>
      <c r="H4061" s="81">
        <v>0.59721420965927785</v>
      </c>
    </row>
    <row r="4062" spans="1:8" x14ac:dyDescent="0.2">
      <c r="A4062" s="73" t="s">
        <v>44</v>
      </c>
      <c r="B4062" s="74">
        <v>2014</v>
      </c>
      <c r="C4062" s="73" t="s">
        <v>10</v>
      </c>
      <c r="D4062" s="73" t="s">
        <v>30</v>
      </c>
      <c r="E4062" s="73" t="s">
        <v>31</v>
      </c>
      <c r="F4062" s="76">
        <v>12208.903615000001</v>
      </c>
      <c r="G4062" s="76">
        <v>525.82851929191554</v>
      </c>
      <c r="H4062" s="81">
        <v>0.8456825875581645</v>
      </c>
    </row>
    <row r="4063" spans="1:8" x14ac:dyDescent="0.2">
      <c r="A4063" s="73" t="s">
        <v>44</v>
      </c>
      <c r="B4063" s="74">
        <v>2014</v>
      </c>
      <c r="C4063" s="73" t="s">
        <v>10</v>
      </c>
      <c r="D4063" s="73" t="s">
        <v>30</v>
      </c>
      <c r="E4063" s="73" t="s">
        <v>32</v>
      </c>
      <c r="F4063" s="76"/>
      <c r="G4063" s="76"/>
      <c r="H4063" s="81"/>
    </row>
    <row r="4064" spans="1:8" x14ac:dyDescent="0.2">
      <c r="A4064" s="73" t="s">
        <v>44</v>
      </c>
      <c r="B4064" s="74">
        <v>2014</v>
      </c>
      <c r="C4064" s="73" t="s">
        <v>10</v>
      </c>
      <c r="D4064" s="73" t="s">
        <v>30</v>
      </c>
      <c r="E4064" s="73" t="s">
        <v>40</v>
      </c>
      <c r="F4064" s="76">
        <v>12208.903615000001</v>
      </c>
      <c r="G4064" s="76">
        <v>525.82851929191554</v>
      </c>
      <c r="H4064" s="81">
        <v>0.8456825875581645</v>
      </c>
    </row>
    <row r="4065" spans="1:8" x14ac:dyDescent="0.2">
      <c r="A4065" s="73" t="s">
        <v>44</v>
      </c>
      <c r="B4065" s="74">
        <v>2015</v>
      </c>
      <c r="C4065" s="73" t="s">
        <v>10</v>
      </c>
      <c r="D4065" s="73" t="s">
        <v>30</v>
      </c>
      <c r="E4065" s="73" t="s">
        <v>31</v>
      </c>
      <c r="F4065" s="76">
        <v>11350.503957000001</v>
      </c>
      <c r="G4065" s="76">
        <v>416.05673425166862</v>
      </c>
      <c r="H4065" s="81">
        <v>0.71890094731946752</v>
      </c>
    </row>
    <row r="4066" spans="1:8" x14ac:dyDescent="0.2">
      <c r="A4066" s="73" t="s">
        <v>44</v>
      </c>
      <c r="B4066" s="74">
        <v>2015</v>
      </c>
      <c r="C4066" s="73" t="s">
        <v>10</v>
      </c>
      <c r="D4066" s="73" t="s">
        <v>30</v>
      </c>
      <c r="E4066" s="73" t="s">
        <v>32</v>
      </c>
      <c r="F4066" s="76"/>
      <c r="G4066" s="76"/>
      <c r="H4066" s="81"/>
    </row>
    <row r="4067" spans="1:8" x14ac:dyDescent="0.2">
      <c r="A4067" s="73" t="s">
        <v>44</v>
      </c>
      <c r="B4067" s="74">
        <v>2015</v>
      </c>
      <c r="C4067" s="73" t="s">
        <v>10</v>
      </c>
      <c r="D4067" s="73" t="s">
        <v>30</v>
      </c>
      <c r="E4067" s="73" t="s">
        <v>40</v>
      </c>
      <c r="F4067" s="76">
        <v>11350.503957000001</v>
      </c>
      <c r="G4067" s="76">
        <v>416.05673425166862</v>
      </c>
      <c r="H4067" s="81">
        <v>0.71890094731946752</v>
      </c>
    </row>
    <row r="4068" spans="1:8" x14ac:dyDescent="0.2">
      <c r="A4068" s="73" t="s">
        <v>44</v>
      </c>
      <c r="B4068" s="74">
        <v>2016</v>
      </c>
      <c r="C4068" s="73" t="s">
        <v>10</v>
      </c>
      <c r="D4068" s="73" t="s">
        <v>30</v>
      </c>
      <c r="E4068" s="73" t="s">
        <v>31</v>
      </c>
      <c r="F4068" s="76">
        <v>10106.533380000001</v>
      </c>
      <c r="G4068" s="76">
        <v>335.99226182221844</v>
      </c>
      <c r="H4068" s="81">
        <v>0.58701934381993892</v>
      </c>
    </row>
    <row r="4069" spans="1:8" x14ac:dyDescent="0.2">
      <c r="A4069" s="73" t="s">
        <v>44</v>
      </c>
      <c r="B4069" s="74">
        <v>2016</v>
      </c>
      <c r="C4069" s="73" t="s">
        <v>10</v>
      </c>
      <c r="D4069" s="73" t="s">
        <v>30</v>
      </c>
      <c r="E4069" s="73" t="s">
        <v>32</v>
      </c>
      <c r="F4069" s="76"/>
      <c r="G4069" s="76"/>
      <c r="H4069" s="81"/>
    </row>
    <row r="4070" spans="1:8" x14ac:dyDescent="0.2">
      <c r="A4070" s="73" t="s">
        <v>44</v>
      </c>
      <c r="B4070" s="74">
        <v>2016</v>
      </c>
      <c r="C4070" s="73" t="s">
        <v>10</v>
      </c>
      <c r="D4070" s="73" t="s">
        <v>30</v>
      </c>
      <c r="E4070" s="73" t="s">
        <v>40</v>
      </c>
      <c r="F4070" s="76">
        <v>10106.533380000001</v>
      </c>
      <c r="G4070" s="76">
        <v>335.99226182221844</v>
      </c>
      <c r="H4070" s="81">
        <v>0.58701934381993892</v>
      </c>
    </row>
    <row r="4071" spans="1:8" x14ac:dyDescent="0.2">
      <c r="A4071" s="73" t="s">
        <v>44</v>
      </c>
      <c r="B4071" s="74">
        <v>2017</v>
      </c>
      <c r="C4071" s="73" t="s">
        <v>10</v>
      </c>
      <c r="D4071" s="73" t="s">
        <v>30</v>
      </c>
      <c r="E4071" s="73" t="s">
        <v>31</v>
      </c>
      <c r="F4071" s="76">
        <v>6595.4128520000004</v>
      </c>
      <c r="G4071" s="76">
        <v>230.19438584194953</v>
      </c>
      <c r="H4071" s="81">
        <v>0.35836844325738632</v>
      </c>
    </row>
    <row r="4072" spans="1:8" x14ac:dyDescent="0.2">
      <c r="A4072" s="73" t="s">
        <v>44</v>
      </c>
      <c r="B4072" s="74">
        <v>2017</v>
      </c>
      <c r="C4072" s="73" t="s">
        <v>10</v>
      </c>
      <c r="D4072" s="73" t="s">
        <v>30</v>
      </c>
      <c r="E4072" s="73" t="s">
        <v>32</v>
      </c>
      <c r="F4072" s="76"/>
      <c r="G4072" s="76"/>
      <c r="H4072" s="81"/>
    </row>
    <row r="4073" spans="1:8" x14ac:dyDescent="0.2">
      <c r="A4073" s="73" t="s">
        <v>44</v>
      </c>
      <c r="B4073" s="74">
        <v>2017</v>
      </c>
      <c r="C4073" s="73" t="s">
        <v>10</v>
      </c>
      <c r="D4073" s="73" t="s">
        <v>30</v>
      </c>
      <c r="E4073" s="73" t="s">
        <v>40</v>
      </c>
      <c r="F4073" s="76">
        <v>6595.4128520000004</v>
      </c>
      <c r="G4073" s="76">
        <v>230.19438584194953</v>
      </c>
      <c r="H4073" s="81">
        <v>0.35836844325738632</v>
      </c>
    </row>
    <row r="4074" spans="1:8" x14ac:dyDescent="0.2">
      <c r="A4074" s="73" t="s">
        <v>44</v>
      </c>
      <c r="B4074" s="74">
        <v>2018</v>
      </c>
      <c r="C4074" s="73" t="s">
        <v>10</v>
      </c>
      <c r="D4074" s="73" t="s">
        <v>30</v>
      </c>
      <c r="E4074" s="73" t="s">
        <v>31</v>
      </c>
      <c r="F4074" s="76">
        <v>7335.2401239999999</v>
      </c>
      <c r="G4074" s="76">
        <v>238.73054040774988</v>
      </c>
      <c r="H4074" s="81">
        <v>0.37003881331124522</v>
      </c>
    </row>
    <row r="4075" spans="1:8" x14ac:dyDescent="0.2">
      <c r="A4075" s="73" t="s">
        <v>44</v>
      </c>
      <c r="B4075" s="74">
        <v>2018</v>
      </c>
      <c r="C4075" s="73" t="s">
        <v>10</v>
      </c>
      <c r="D4075" s="73" t="s">
        <v>30</v>
      </c>
      <c r="E4075" s="73" t="s">
        <v>32</v>
      </c>
      <c r="F4075" s="76"/>
      <c r="G4075" s="76"/>
      <c r="H4075" s="81"/>
    </row>
    <row r="4076" spans="1:8" x14ac:dyDescent="0.2">
      <c r="A4076" s="73" t="s">
        <v>44</v>
      </c>
      <c r="B4076" s="74">
        <v>2018</v>
      </c>
      <c r="C4076" s="73" t="s">
        <v>10</v>
      </c>
      <c r="D4076" s="73" t="s">
        <v>30</v>
      </c>
      <c r="E4076" s="73" t="s">
        <v>40</v>
      </c>
      <c r="F4076" s="76">
        <v>7335.2401239999999</v>
      </c>
      <c r="G4076" s="76">
        <v>238.73054040774988</v>
      </c>
      <c r="H4076" s="81">
        <v>0.37003881331124522</v>
      </c>
    </row>
    <row r="4077" spans="1:8" x14ac:dyDescent="0.2">
      <c r="A4077" s="73" t="s">
        <v>44</v>
      </c>
      <c r="B4077" s="74">
        <v>2019</v>
      </c>
      <c r="C4077" s="73" t="s">
        <v>10</v>
      </c>
      <c r="D4077" s="73" t="s">
        <v>30</v>
      </c>
      <c r="E4077" s="73" t="s">
        <v>31</v>
      </c>
      <c r="F4077" s="76">
        <v>7358.2096019999999</v>
      </c>
      <c r="G4077" s="76">
        <v>208.72778186299763</v>
      </c>
      <c r="H4077" s="81">
        <v>0.34088579618656828</v>
      </c>
    </row>
    <row r="4078" spans="1:8" x14ac:dyDescent="0.2">
      <c r="A4078" s="73" t="s">
        <v>44</v>
      </c>
      <c r="B4078" s="74">
        <v>2019</v>
      </c>
      <c r="C4078" s="73" t="s">
        <v>10</v>
      </c>
      <c r="D4078" s="73" t="s">
        <v>30</v>
      </c>
      <c r="E4078" s="73" t="s">
        <v>32</v>
      </c>
      <c r="F4078" s="76"/>
      <c r="G4078" s="76"/>
      <c r="H4078" s="81"/>
    </row>
    <row r="4079" spans="1:8" x14ac:dyDescent="0.2">
      <c r="A4079" s="73" t="s">
        <v>44</v>
      </c>
      <c r="B4079" s="74">
        <v>2019</v>
      </c>
      <c r="C4079" s="73" t="s">
        <v>10</v>
      </c>
      <c r="D4079" s="73" t="s">
        <v>30</v>
      </c>
      <c r="E4079" s="73" t="s">
        <v>40</v>
      </c>
      <c r="F4079" s="76">
        <v>7358.2096019999999</v>
      </c>
      <c r="G4079" s="76">
        <v>208.72778186299763</v>
      </c>
      <c r="H4079" s="81">
        <v>0.34088579618656828</v>
      </c>
    </row>
    <row r="4080" spans="1:8" x14ac:dyDescent="0.2">
      <c r="A4080" s="73" t="s">
        <v>44</v>
      </c>
      <c r="B4080" s="74">
        <v>2020</v>
      </c>
      <c r="C4080" s="73" t="s">
        <v>10</v>
      </c>
      <c r="D4080" s="73" t="s">
        <v>30</v>
      </c>
      <c r="E4080" s="73" t="s">
        <v>31</v>
      </c>
      <c r="F4080" s="76">
        <v>8619.3138889999991</v>
      </c>
      <c r="G4080" s="76"/>
      <c r="H4080" s="81"/>
    </row>
    <row r="4081" spans="1:8" x14ac:dyDescent="0.2">
      <c r="A4081" s="73" t="s">
        <v>44</v>
      </c>
      <c r="B4081" s="74">
        <v>2020</v>
      </c>
      <c r="C4081" s="73" t="s">
        <v>10</v>
      </c>
      <c r="D4081" s="73" t="s">
        <v>30</v>
      </c>
      <c r="E4081" s="73" t="s">
        <v>32</v>
      </c>
      <c r="F4081" s="76">
        <v>0</v>
      </c>
      <c r="G4081" s="76"/>
      <c r="H4081" s="81"/>
    </row>
    <row r="4082" spans="1:8" x14ac:dyDescent="0.2">
      <c r="A4082" s="73" t="s">
        <v>44</v>
      </c>
      <c r="B4082" s="74">
        <v>2020</v>
      </c>
      <c r="C4082" s="73" t="s">
        <v>10</v>
      </c>
      <c r="D4082" s="73" t="s">
        <v>30</v>
      </c>
      <c r="E4082" s="73" t="s">
        <v>40</v>
      </c>
      <c r="F4082" s="76">
        <v>8619.3138889999991</v>
      </c>
      <c r="G4082" s="76"/>
      <c r="H4082" s="81"/>
    </row>
    <row r="4083" spans="1:8" x14ac:dyDescent="0.2">
      <c r="A4083" s="73" t="s">
        <v>44</v>
      </c>
      <c r="B4083" s="74">
        <v>2021</v>
      </c>
      <c r="C4083" s="73" t="s">
        <v>10</v>
      </c>
      <c r="D4083" s="73" t="s">
        <v>30</v>
      </c>
      <c r="E4083" s="73" t="s">
        <v>31</v>
      </c>
      <c r="F4083" s="76">
        <v>10631.518483</v>
      </c>
      <c r="G4083" s="76"/>
      <c r="H4083" s="81"/>
    </row>
    <row r="4084" spans="1:8" x14ac:dyDescent="0.2">
      <c r="A4084" s="73" t="s">
        <v>44</v>
      </c>
      <c r="B4084" s="74">
        <v>2021</v>
      </c>
      <c r="C4084" s="73" t="s">
        <v>10</v>
      </c>
      <c r="D4084" s="73" t="s">
        <v>30</v>
      </c>
      <c r="E4084" s="73" t="s">
        <v>32</v>
      </c>
      <c r="F4084" s="76">
        <v>0</v>
      </c>
      <c r="G4084" s="76"/>
      <c r="H4084" s="81"/>
    </row>
    <row r="4085" spans="1:8" x14ac:dyDescent="0.2">
      <c r="A4085" s="73" t="s">
        <v>44</v>
      </c>
      <c r="B4085" s="74">
        <v>2021</v>
      </c>
      <c r="C4085" s="73" t="s">
        <v>10</v>
      </c>
      <c r="D4085" s="73" t="s">
        <v>30</v>
      </c>
      <c r="E4085" s="73" t="s">
        <v>40</v>
      </c>
      <c r="F4085" s="76">
        <v>10631.518483</v>
      </c>
      <c r="G4085" s="76"/>
      <c r="H4085" s="81"/>
    </row>
    <row r="4086" spans="1:8" x14ac:dyDescent="0.2">
      <c r="A4086" s="73" t="s">
        <v>44</v>
      </c>
      <c r="B4086" s="74">
        <v>2008</v>
      </c>
      <c r="C4086" s="73" t="s">
        <v>10</v>
      </c>
      <c r="D4086" s="73" t="s">
        <v>33</v>
      </c>
      <c r="E4086" s="73" t="s">
        <v>34</v>
      </c>
      <c r="F4086" s="76">
        <v>0.22999</v>
      </c>
      <c r="G4086" s="76">
        <v>1.100174836978912E-2</v>
      </c>
      <c r="H4086" s="81">
        <v>3.3350758972320597E-5</v>
      </c>
    </row>
    <row r="4087" spans="1:8" x14ac:dyDescent="0.2">
      <c r="A4087" s="73" t="s">
        <v>44</v>
      </c>
      <c r="B4087" s="74">
        <v>2008</v>
      </c>
      <c r="C4087" s="73" t="s">
        <v>10</v>
      </c>
      <c r="D4087" s="73" t="s">
        <v>33</v>
      </c>
      <c r="E4087" s="73" t="s">
        <v>35</v>
      </c>
      <c r="F4087" s="76">
        <v>1159.780117</v>
      </c>
      <c r="G4087" s="76">
        <v>55.478973048909019</v>
      </c>
      <c r="H4087" s="81">
        <v>0.16817925624138783</v>
      </c>
    </row>
    <row r="4088" spans="1:8" x14ac:dyDescent="0.2">
      <c r="A4088" s="73" t="s">
        <v>44</v>
      </c>
      <c r="B4088" s="74">
        <v>2008</v>
      </c>
      <c r="C4088" s="73" t="s">
        <v>10</v>
      </c>
      <c r="D4088" s="73" t="s">
        <v>33</v>
      </c>
      <c r="E4088" s="73" t="s">
        <v>36</v>
      </c>
      <c r="F4088" s="76">
        <v>112.76300000000001</v>
      </c>
      <c r="G4088" s="76">
        <v>5.3941047498696921</v>
      </c>
      <c r="H4088" s="81">
        <v>1.6351718048592496E-2</v>
      </c>
    </row>
    <row r="4089" spans="1:8" x14ac:dyDescent="0.2">
      <c r="A4089" s="73" t="s">
        <v>44</v>
      </c>
      <c r="B4089" s="74">
        <v>2008</v>
      </c>
      <c r="C4089" s="73" t="s">
        <v>10</v>
      </c>
      <c r="D4089" s="73" t="s">
        <v>33</v>
      </c>
      <c r="E4089" s="73" t="s">
        <v>42</v>
      </c>
      <c r="F4089" s="76">
        <v>683.39792699999998</v>
      </c>
      <c r="G4089" s="76">
        <v>32.690864947560826</v>
      </c>
      <c r="H4089" s="81">
        <v>9.9099263209533245E-2</v>
      </c>
    </row>
    <row r="4090" spans="1:8" x14ac:dyDescent="0.2">
      <c r="A4090" s="73" t="s">
        <v>44</v>
      </c>
      <c r="B4090" s="74">
        <v>2008</v>
      </c>
      <c r="C4090" s="73" t="s">
        <v>10</v>
      </c>
      <c r="D4090" s="73" t="s">
        <v>33</v>
      </c>
      <c r="E4090" s="73" t="s">
        <v>40</v>
      </c>
      <c r="F4090" s="76">
        <v>1956.171034</v>
      </c>
      <c r="G4090" s="76">
        <v>93.574944494709314</v>
      </c>
      <c r="H4090" s="81">
        <v>0.28366358825848581</v>
      </c>
    </row>
    <row r="4091" spans="1:8" x14ac:dyDescent="0.2">
      <c r="A4091" s="73" t="s">
        <v>44</v>
      </c>
      <c r="B4091" s="74">
        <v>2009</v>
      </c>
      <c r="C4091" s="73" t="s">
        <v>10</v>
      </c>
      <c r="D4091" s="73" t="s">
        <v>33</v>
      </c>
      <c r="E4091" s="73" t="s">
        <v>34</v>
      </c>
      <c r="F4091" s="76">
        <v>0.51880199999999999</v>
      </c>
      <c r="G4091" s="76">
        <v>2.3020924338588593E-2</v>
      </c>
      <c r="H4091" s="81">
        <v>6.6931020027877862E-5</v>
      </c>
    </row>
    <row r="4092" spans="1:8" x14ac:dyDescent="0.2">
      <c r="A4092" s="73" t="s">
        <v>44</v>
      </c>
      <c r="B4092" s="74">
        <v>2009</v>
      </c>
      <c r="C4092" s="73" t="s">
        <v>10</v>
      </c>
      <c r="D4092" s="73" t="s">
        <v>33</v>
      </c>
      <c r="E4092" s="73" t="s">
        <v>35</v>
      </c>
      <c r="F4092" s="76">
        <v>1589.0313779999999</v>
      </c>
      <c r="G4092" s="76">
        <v>70.510466660847811</v>
      </c>
      <c r="H4092" s="81">
        <v>0.20500208361926969</v>
      </c>
    </row>
    <row r="4093" spans="1:8" x14ac:dyDescent="0.2">
      <c r="A4093" s="73" t="s">
        <v>44</v>
      </c>
      <c r="B4093" s="74">
        <v>2009</v>
      </c>
      <c r="C4093" s="73" t="s">
        <v>10</v>
      </c>
      <c r="D4093" s="73" t="s">
        <v>33</v>
      </c>
      <c r="E4093" s="73" t="s">
        <v>36</v>
      </c>
      <c r="F4093" s="76">
        <v>99.476752000000005</v>
      </c>
      <c r="G4093" s="76">
        <v>4.4141055378362877</v>
      </c>
      <c r="H4093" s="81">
        <v>1.2833567488984701E-2</v>
      </c>
    </row>
    <row r="4094" spans="1:8" x14ac:dyDescent="0.2">
      <c r="A4094" s="73" t="s">
        <v>44</v>
      </c>
      <c r="B4094" s="74">
        <v>2009</v>
      </c>
      <c r="C4094" s="73" t="s">
        <v>10</v>
      </c>
      <c r="D4094" s="73" t="s">
        <v>33</v>
      </c>
      <c r="E4094" s="73" t="s">
        <v>42</v>
      </c>
      <c r="F4094" s="76">
        <v>1087.5393650000001</v>
      </c>
      <c r="G4094" s="76">
        <v>48.257642485768535</v>
      </c>
      <c r="H4094" s="81">
        <v>0.14030423749314883</v>
      </c>
    </row>
    <row r="4095" spans="1:8" x14ac:dyDescent="0.2">
      <c r="A4095" s="73" t="s">
        <v>44</v>
      </c>
      <c r="B4095" s="74">
        <v>2009</v>
      </c>
      <c r="C4095" s="73" t="s">
        <v>10</v>
      </c>
      <c r="D4095" s="73" t="s">
        <v>33</v>
      </c>
      <c r="E4095" s="73" t="s">
        <v>40</v>
      </c>
      <c r="F4095" s="76">
        <v>2776.5662970000003</v>
      </c>
      <c r="G4095" s="76">
        <v>123.20523560879124</v>
      </c>
      <c r="H4095" s="81">
        <v>0.35820681962143114</v>
      </c>
    </row>
    <row r="4096" spans="1:8" x14ac:dyDescent="0.2">
      <c r="A4096" s="73" t="s">
        <v>44</v>
      </c>
      <c r="B4096" s="74">
        <v>2010</v>
      </c>
      <c r="C4096" s="73" t="s">
        <v>10</v>
      </c>
      <c r="D4096" s="73" t="s">
        <v>33</v>
      </c>
      <c r="E4096" s="73" t="s">
        <v>34</v>
      </c>
      <c r="F4096" s="76">
        <v>5.9021929999999996</v>
      </c>
      <c r="G4096" s="76">
        <v>0.29496628492225035</v>
      </c>
      <c r="H4096" s="81">
        <v>6.7400837447672776E-4</v>
      </c>
    </row>
    <row r="4097" spans="1:8" x14ac:dyDescent="0.2">
      <c r="A4097" s="73" t="s">
        <v>44</v>
      </c>
      <c r="B4097" s="74">
        <v>2010</v>
      </c>
      <c r="C4097" s="73" t="s">
        <v>10</v>
      </c>
      <c r="D4097" s="73" t="s">
        <v>33</v>
      </c>
      <c r="E4097" s="73" t="s">
        <v>35</v>
      </c>
      <c r="F4097" s="76">
        <v>3420.7860660000001</v>
      </c>
      <c r="G4097" s="76">
        <v>170.95621193712574</v>
      </c>
      <c r="H4097" s="81">
        <v>0.39064097967946837</v>
      </c>
    </row>
    <row r="4098" spans="1:8" x14ac:dyDescent="0.2">
      <c r="A4098" s="73" t="s">
        <v>44</v>
      </c>
      <c r="B4098" s="74">
        <v>2010</v>
      </c>
      <c r="C4098" s="73" t="s">
        <v>10</v>
      </c>
      <c r="D4098" s="73" t="s">
        <v>33</v>
      </c>
      <c r="E4098" s="73" t="s">
        <v>36</v>
      </c>
      <c r="F4098" s="76">
        <v>43.045496</v>
      </c>
      <c r="G4098" s="76">
        <v>2.1512292189963271</v>
      </c>
      <c r="H4098" s="81">
        <v>4.9156347119629074E-3</v>
      </c>
    </row>
    <row r="4099" spans="1:8" x14ac:dyDescent="0.2">
      <c r="A4099" s="73" t="s">
        <v>44</v>
      </c>
      <c r="B4099" s="74">
        <v>2010</v>
      </c>
      <c r="C4099" s="73" t="s">
        <v>10</v>
      </c>
      <c r="D4099" s="73" t="s">
        <v>33</v>
      </c>
      <c r="E4099" s="73" t="s">
        <v>42</v>
      </c>
      <c r="F4099" s="76">
        <v>1303.9033079999999</v>
      </c>
      <c r="G4099" s="76">
        <v>65.163493409753414</v>
      </c>
      <c r="H4099" s="81">
        <v>0.14890088295992826</v>
      </c>
    </row>
    <row r="4100" spans="1:8" x14ac:dyDescent="0.2">
      <c r="A4100" s="73" t="s">
        <v>44</v>
      </c>
      <c r="B4100" s="74">
        <v>2010</v>
      </c>
      <c r="C4100" s="73" t="s">
        <v>10</v>
      </c>
      <c r="D4100" s="73" t="s">
        <v>33</v>
      </c>
      <c r="E4100" s="73" t="s">
        <v>40</v>
      </c>
      <c r="F4100" s="76">
        <v>4773.6370630000001</v>
      </c>
      <c r="G4100" s="76">
        <v>238.56590085079776</v>
      </c>
      <c r="H4100" s="81">
        <v>0.54513150572583635</v>
      </c>
    </row>
    <row r="4101" spans="1:8" x14ac:dyDescent="0.2">
      <c r="A4101" s="73" t="s">
        <v>44</v>
      </c>
      <c r="B4101" s="74">
        <v>2011</v>
      </c>
      <c r="C4101" s="73" t="s">
        <v>10</v>
      </c>
      <c r="D4101" s="73" t="s">
        <v>33</v>
      </c>
      <c r="E4101" s="73" t="s">
        <v>34</v>
      </c>
      <c r="F4101" s="76">
        <v>216.65172000000001</v>
      </c>
      <c r="G4101" s="76">
        <v>11.249834125980612</v>
      </c>
      <c r="H4101" s="81">
        <v>2.1591528560698257E-2</v>
      </c>
    </row>
    <row r="4102" spans="1:8" x14ac:dyDescent="0.2">
      <c r="A4102" s="73" t="s">
        <v>44</v>
      </c>
      <c r="B4102" s="74">
        <v>2011</v>
      </c>
      <c r="C4102" s="73" t="s">
        <v>10</v>
      </c>
      <c r="D4102" s="73" t="s">
        <v>33</v>
      </c>
      <c r="E4102" s="73" t="s">
        <v>35</v>
      </c>
      <c r="F4102" s="76">
        <v>5970.928586</v>
      </c>
      <c r="G4102" s="76">
        <v>310.04580148533307</v>
      </c>
      <c r="H4102" s="81">
        <v>0.59506324297129354</v>
      </c>
    </row>
    <row r="4103" spans="1:8" x14ac:dyDescent="0.2">
      <c r="A4103" s="73" t="s">
        <v>44</v>
      </c>
      <c r="B4103" s="74">
        <v>2011</v>
      </c>
      <c r="C4103" s="73" t="s">
        <v>10</v>
      </c>
      <c r="D4103" s="73" t="s">
        <v>33</v>
      </c>
      <c r="E4103" s="73" t="s">
        <v>36</v>
      </c>
      <c r="F4103" s="76">
        <v>30.318175</v>
      </c>
      <c r="G4103" s="76">
        <v>1.5742983242987973</v>
      </c>
      <c r="H4103" s="81">
        <v>3.0215118597754394E-3</v>
      </c>
    </row>
    <row r="4104" spans="1:8" x14ac:dyDescent="0.2">
      <c r="A4104" s="73" t="s">
        <v>44</v>
      </c>
      <c r="B4104" s="74">
        <v>2011</v>
      </c>
      <c r="C4104" s="73" t="s">
        <v>10</v>
      </c>
      <c r="D4104" s="73" t="s">
        <v>33</v>
      </c>
      <c r="E4104" s="73" t="s">
        <v>42</v>
      </c>
      <c r="F4104" s="76">
        <v>1594.0334520000001</v>
      </c>
      <c r="G4104" s="76">
        <v>82.771611165903863</v>
      </c>
      <c r="H4104" s="81">
        <v>0.15886150733336635</v>
      </c>
    </row>
    <row r="4105" spans="1:8" x14ac:dyDescent="0.2">
      <c r="A4105" s="73" t="s">
        <v>44</v>
      </c>
      <c r="B4105" s="74">
        <v>2011</v>
      </c>
      <c r="C4105" s="73" t="s">
        <v>10</v>
      </c>
      <c r="D4105" s="73" t="s">
        <v>33</v>
      </c>
      <c r="E4105" s="73" t="s">
        <v>40</v>
      </c>
      <c r="F4105" s="76">
        <v>7811.9319329999998</v>
      </c>
      <c r="G4105" s="76">
        <v>405.64154510151633</v>
      </c>
      <c r="H4105" s="81">
        <v>0.77853779072513352</v>
      </c>
    </row>
    <row r="4106" spans="1:8" x14ac:dyDescent="0.2">
      <c r="A4106" s="73" t="s">
        <v>44</v>
      </c>
      <c r="B4106" s="74">
        <v>2012</v>
      </c>
      <c r="C4106" s="73" t="s">
        <v>10</v>
      </c>
      <c r="D4106" s="73" t="s">
        <v>33</v>
      </c>
      <c r="E4106" s="73" t="s">
        <v>34</v>
      </c>
      <c r="F4106" s="76">
        <v>209.24332799999999</v>
      </c>
      <c r="G4106" s="76">
        <v>10.335974263255178</v>
      </c>
      <c r="H4106" s="81">
        <v>1.8559505599208451E-2</v>
      </c>
    </row>
    <row r="4107" spans="1:8" x14ac:dyDescent="0.2">
      <c r="A4107" s="73" t="s">
        <v>44</v>
      </c>
      <c r="B4107" s="74">
        <v>2012</v>
      </c>
      <c r="C4107" s="73" t="s">
        <v>10</v>
      </c>
      <c r="D4107" s="73" t="s">
        <v>33</v>
      </c>
      <c r="E4107" s="73" t="s">
        <v>35</v>
      </c>
      <c r="F4107" s="76">
        <v>6423.2096659999997</v>
      </c>
      <c r="G4107" s="76">
        <v>317.28672273491986</v>
      </c>
      <c r="H4107" s="81">
        <v>0.56972710623784784</v>
      </c>
    </row>
    <row r="4108" spans="1:8" x14ac:dyDescent="0.2">
      <c r="A4108" s="73" t="s">
        <v>44</v>
      </c>
      <c r="B4108" s="74">
        <v>2012</v>
      </c>
      <c r="C4108" s="73" t="s">
        <v>10</v>
      </c>
      <c r="D4108" s="73" t="s">
        <v>33</v>
      </c>
      <c r="E4108" s="73" t="s">
        <v>36</v>
      </c>
      <c r="F4108" s="76">
        <v>6.4548139999999998</v>
      </c>
      <c r="G4108" s="76">
        <v>0.31884787924085783</v>
      </c>
      <c r="H4108" s="81">
        <v>5.7253035363139079E-4</v>
      </c>
    </row>
    <row r="4109" spans="1:8" x14ac:dyDescent="0.2">
      <c r="A4109" s="73" t="s">
        <v>44</v>
      </c>
      <c r="B4109" s="74">
        <v>2012</v>
      </c>
      <c r="C4109" s="73" t="s">
        <v>10</v>
      </c>
      <c r="D4109" s="73" t="s">
        <v>33</v>
      </c>
      <c r="E4109" s="73" t="s">
        <v>42</v>
      </c>
      <c r="F4109" s="76">
        <v>2609.4467505045995</v>
      </c>
      <c r="G4109" s="76">
        <v>128.89861154641164</v>
      </c>
      <c r="H4109" s="81">
        <v>0.23145321783845083</v>
      </c>
    </row>
    <row r="4110" spans="1:8" x14ac:dyDescent="0.2">
      <c r="A4110" s="73" t="s">
        <v>44</v>
      </c>
      <c r="B4110" s="74">
        <v>2012</v>
      </c>
      <c r="C4110" s="73" t="s">
        <v>10</v>
      </c>
      <c r="D4110" s="73" t="s">
        <v>33</v>
      </c>
      <c r="E4110" s="73" t="s">
        <v>40</v>
      </c>
      <c r="F4110" s="76">
        <v>9248.3545585045977</v>
      </c>
      <c r="G4110" s="76">
        <v>456.84015642382741</v>
      </c>
      <c r="H4110" s="81">
        <v>0.82031236002913832</v>
      </c>
    </row>
    <row r="4111" spans="1:8" x14ac:dyDescent="0.2">
      <c r="A4111" s="73" t="s">
        <v>44</v>
      </c>
      <c r="B4111" s="74">
        <v>2013</v>
      </c>
      <c r="C4111" s="73" t="s">
        <v>10</v>
      </c>
      <c r="D4111" s="73" t="s">
        <v>33</v>
      </c>
      <c r="E4111" s="73" t="s">
        <v>34</v>
      </c>
      <c r="F4111" s="76">
        <v>276.41838799999999</v>
      </c>
      <c r="G4111" s="76">
        <v>13.526650400727913</v>
      </c>
      <c r="H4111" s="81">
        <v>2.1643333227827952E-2</v>
      </c>
    </row>
    <row r="4112" spans="1:8" x14ac:dyDescent="0.2">
      <c r="A4112" s="73" t="s">
        <v>44</v>
      </c>
      <c r="B4112" s="74">
        <v>2013</v>
      </c>
      <c r="C4112" s="73" t="s">
        <v>10</v>
      </c>
      <c r="D4112" s="73" t="s">
        <v>33</v>
      </c>
      <c r="E4112" s="73" t="s">
        <v>35</v>
      </c>
      <c r="F4112" s="76">
        <v>6452.5103000000008</v>
      </c>
      <c r="G4112" s="76">
        <v>315.75631298159516</v>
      </c>
      <c r="H4112" s="81">
        <v>0.50522626801112858</v>
      </c>
    </row>
    <row r="4113" spans="1:8" x14ac:dyDescent="0.2">
      <c r="A4113" s="73" t="s">
        <v>44</v>
      </c>
      <c r="B4113" s="74">
        <v>2013</v>
      </c>
      <c r="C4113" s="73" t="s">
        <v>10</v>
      </c>
      <c r="D4113" s="73" t="s">
        <v>33</v>
      </c>
      <c r="E4113" s="73" t="s">
        <v>36</v>
      </c>
      <c r="F4113" s="76">
        <v>23.132269000000001</v>
      </c>
      <c r="G4113" s="76">
        <v>1.1319873399254319</v>
      </c>
      <c r="H4113" s="81">
        <v>1.8112377034872026E-3</v>
      </c>
    </row>
    <row r="4114" spans="1:8" x14ac:dyDescent="0.2">
      <c r="A4114" s="73" t="s">
        <v>44</v>
      </c>
      <c r="B4114" s="74">
        <v>2013</v>
      </c>
      <c r="C4114" s="73" t="s">
        <v>10</v>
      </c>
      <c r="D4114" s="73" t="s">
        <v>33</v>
      </c>
      <c r="E4114" s="73" t="s">
        <v>42</v>
      </c>
      <c r="F4114" s="76">
        <v>2528.1123619999998</v>
      </c>
      <c r="G4114" s="76">
        <v>123.71424470694942</v>
      </c>
      <c r="H4114" s="81">
        <v>0.19794912590314795</v>
      </c>
    </row>
    <row r="4115" spans="1:8" x14ac:dyDescent="0.2">
      <c r="A4115" s="73" t="s">
        <v>44</v>
      </c>
      <c r="B4115" s="74">
        <v>2013</v>
      </c>
      <c r="C4115" s="73" t="s">
        <v>10</v>
      </c>
      <c r="D4115" s="73" t="s">
        <v>33</v>
      </c>
      <c r="E4115" s="73" t="s">
        <v>40</v>
      </c>
      <c r="F4115" s="76">
        <v>9280.1733190000014</v>
      </c>
      <c r="G4115" s="76">
        <v>454.12919542919792</v>
      </c>
      <c r="H4115" s="81">
        <v>0.72662996484559172</v>
      </c>
    </row>
    <row r="4116" spans="1:8" x14ac:dyDescent="0.2">
      <c r="A4116" s="73" t="s">
        <v>44</v>
      </c>
      <c r="B4116" s="74">
        <v>2014</v>
      </c>
      <c r="C4116" s="73" t="s">
        <v>10</v>
      </c>
      <c r="D4116" s="73" t="s">
        <v>33</v>
      </c>
      <c r="E4116" s="73" t="s">
        <v>34</v>
      </c>
      <c r="F4116" s="76">
        <v>476.697226</v>
      </c>
      <c r="G4116" s="76">
        <v>20.530999703378658</v>
      </c>
      <c r="H4116" s="81">
        <v>3.3019717107945989E-2</v>
      </c>
    </row>
    <row r="4117" spans="1:8" x14ac:dyDescent="0.2">
      <c r="A4117" s="73" t="s">
        <v>44</v>
      </c>
      <c r="B4117" s="74">
        <v>2014</v>
      </c>
      <c r="C4117" s="73" t="s">
        <v>10</v>
      </c>
      <c r="D4117" s="73" t="s">
        <v>33</v>
      </c>
      <c r="E4117" s="73" t="s">
        <v>35</v>
      </c>
      <c r="F4117" s="76">
        <v>6838.3930339999997</v>
      </c>
      <c r="G4117" s="76">
        <v>294.52456967442197</v>
      </c>
      <c r="H4117" s="81">
        <v>0.47367970934160308</v>
      </c>
    </row>
    <row r="4118" spans="1:8" x14ac:dyDescent="0.2">
      <c r="A4118" s="73" t="s">
        <v>44</v>
      </c>
      <c r="B4118" s="74">
        <v>2014</v>
      </c>
      <c r="C4118" s="73" t="s">
        <v>10</v>
      </c>
      <c r="D4118" s="73" t="s">
        <v>33</v>
      </c>
      <c r="E4118" s="73" t="s">
        <v>36</v>
      </c>
      <c r="F4118" s="76">
        <v>15.190067000000001</v>
      </c>
      <c r="G4118" s="76">
        <v>0.65422503858099212</v>
      </c>
      <c r="H4118" s="81">
        <v>1.0521808977146131E-3</v>
      </c>
    </row>
    <row r="4119" spans="1:8" x14ac:dyDescent="0.2">
      <c r="A4119" s="73" t="s">
        <v>44</v>
      </c>
      <c r="B4119" s="74">
        <v>2014</v>
      </c>
      <c r="C4119" s="73" t="s">
        <v>10</v>
      </c>
      <c r="D4119" s="73" t="s">
        <v>33</v>
      </c>
      <c r="E4119" s="73" t="s">
        <v>42</v>
      </c>
      <c r="F4119" s="76">
        <v>2351.6142300000001</v>
      </c>
      <c r="G4119" s="76">
        <v>101.28229917283184</v>
      </c>
      <c r="H4119" s="81">
        <v>0.16289089255497419</v>
      </c>
    </row>
    <row r="4120" spans="1:8" x14ac:dyDescent="0.2">
      <c r="A4120" s="73" t="s">
        <v>44</v>
      </c>
      <c r="B4120" s="74">
        <v>2014</v>
      </c>
      <c r="C4120" s="73" t="s">
        <v>10</v>
      </c>
      <c r="D4120" s="73" t="s">
        <v>33</v>
      </c>
      <c r="E4120" s="73" t="s">
        <v>40</v>
      </c>
      <c r="F4120" s="76">
        <v>9681.8945569999996</v>
      </c>
      <c r="G4120" s="76">
        <v>416.99209358921343</v>
      </c>
      <c r="H4120" s="81">
        <v>0.67064249990223779</v>
      </c>
    </row>
    <row r="4121" spans="1:8" x14ac:dyDescent="0.2">
      <c r="A4121" s="73" t="s">
        <v>44</v>
      </c>
      <c r="B4121" s="74">
        <v>2015</v>
      </c>
      <c r="C4121" s="73" t="s">
        <v>10</v>
      </c>
      <c r="D4121" s="73" t="s">
        <v>33</v>
      </c>
      <c r="E4121" s="73" t="s">
        <v>34</v>
      </c>
      <c r="F4121" s="76">
        <v>192.95872</v>
      </c>
      <c r="G4121" s="76">
        <v>7.0729700806871518</v>
      </c>
      <c r="H4121" s="81">
        <v>1.222132577787461E-2</v>
      </c>
    </row>
    <row r="4122" spans="1:8" x14ac:dyDescent="0.2">
      <c r="A4122" s="73" t="s">
        <v>44</v>
      </c>
      <c r="B4122" s="74">
        <v>2015</v>
      </c>
      <c r="C4122" s="73" t="s">
        <v>10</v>
      </c>
      <c r="D4122" s="73" t="s">
        <v>33</v>
      </c>
      <c r="E4122" s="73" t="s">
        <v>35</v>
      </c>
      <c r="F4122" s="76">
        <v>8760.0516860000007</v>
      </c>
      <c r="G4122" s="76">
        <v>321.1027906919731</v>
      </c>
      <c r="H4122" s="81">
        <v>0.55483082332649047</v>
      </c>
    </row>
    <row r="4123" spans="1:8" x14ac:dyDescent="0.2">
      <c r="A4123" s="73" t="s">
        <v>44</v>
      </c>
      <c r="B4123" s="74">
        <v>2015</v>
      </c>
      <c r="C4123" s="73" t="s">
        <v>10</v>
      </c>
      <c r="D4123" s="73" t="s">
        <v>33</v>
      </c>
      <c r="E4123" s="73" t="s">
        <v>36</v>
      </c>
      <c r="F4123" s="76">
        <v>197.537803</v>
      </c>
      <c r="G4123" s="76">
        <v>7.2408179864774844</v>
      </c>
      <c r="H4123" s="81">
        <v>1.2511348768838311E-2</v>
      </c>
    </row>
    <row r="4124" spans="1:8" x14ac:dyDescent="0.2">
      <c r="A4124" s="73" t="s">
        <v>44</v>
      </c>
      <c r="B4124" s="74">
        <v>2015</v>
      </c>
      <c r="C4124" s="73" t="s">
        <v>10</v>
      </c>
      <c r="D4124" s="73" t="s">
        <v>33</v>
      </c>
      <c r="E4124" s="73" t="s">
        <v>42</v>
      </c>
      <c r="F4124" s="76">
        <v>3500.7108720000001</v>
      </c>
      <c r="G4124" s="76">
        <v>128.31979430000484</v>
      </c>
      <c r="H4124" s="81">
        <v>0.22172269810278339</v>
      </c>
    </row>
    <row r="4125" spans="1:8" x14ac:dyDescent="0.2">
      <c r="A4125" s="73" t="s">
        <v>44</v>
      </c>
      <c r="B4125" s="74">
        <v>2015</v>
      </c>
      <c r="C4125" s="73" t="s">
        <v>10</v>
      </c>
      <c r="D4125" s="73" t="s">
        <v>33</v>
      </c>
      <c r="E4125" s="73" t="s">
        <v>40</v>
      </c>
      <c r="F4125" s="76">
        <v>12651.259081</v>
      </c>
      <c r="G4125" s="76">
        <v>463.73637305914252</v>
      </c>
      <c r="H4125" s="81">
        <v>0.8012861959759866</v>
      </c>
    </row>
    <row r="4126" spans="1:8" x14ac:dyDescent="0.2">
      <c r="A4126" s="73" t="s">
        <v>44</v>
      </c>
      <c r="B4126" s="74">
        <v>2016</v>
      </c>
      <c r="C4126" s="73" t="s">
        <v>10</v>
      </c>
      <c r="D4126" s="73" t="s">
        <v>33</v>
      </c>
      <c r="E4126" s="73" t="s">
        <v>34</v>
      </c>
      <c r="F4126" s="76">
        <v>216.99063200000001</v>
      </c>
      <c r="G4126" s="76">
        <v>7.2138655757264862</v>
      </c>
      <c r="H4126" s="81">
        <v>1.2603500490463312E-2</v>
      </c>
    </row>
    <row r="4127" spans="1:8" x14ac:dyDescent="0.2">
      <c r="A4127" s="73" t="s">
        <v>44</v>
      </c>
      <c r="B4127" s="74">
        <v>2016</v>
      </c>
      <c r="C4127" s="73" t="s">
        <v>10</v>
      </c>
      <c r="D4127" s="73" t="s">
        <v>33</v>
      </c>
      <c r="E4127" s="73" t="s">
        <v>35</v>
      </c>
      <c r="F4127" s="76">
        <v>12928.655554000001</v>
      </c>
      <c r="G4127" s="76">
        <v>429.81386975925136</v>
      </c>
      <c r="H4127" s="81">
        <v>0.75093710320116602</v>
      </c>
    </row>
    <row r="4128" spans="1:8" x14ac:dyDescent="0.2">
      <c r="A4128" s="73" t="s">
        <v>44</v>
      </c>
      <c r="B4128" s="74">
        <v>2016</v>
      </c>
      <c r="C4128" s="73" t="s">
        <v>10</v>
      </c>
      <c r="D4128" s="73" t="s">
        <v>33</v>
      </c>
      <c r="E4128" s="73" t="s">
        <v>36</v>
      </c>
      <c r="F4128" s="76">
        <v>156.06947199999999</v>
      </c>
      <c r="G4128" s="76">
        <v>5.1885382382895155</v>
      </c>
      <c r="H4128" s="81">
        <v>9.0650073174511521E-3</v>
      </c>
    </row>
    <row r="4129" spans="1:8" x14ac:dyDescent="0.2">
      <c r="A4129" s="73" t="s">
        <v>44</v>
      </c>
      <c r="B4129" s="74">
        <v>2016</v>
      </c>
      <c r="C4129" s="73" t="s">
        <v>10</v>
      </c>
      <c r="D4129" s="73" t="s">
        <v>33</v>
      </c>
      <c r="E4129" s="73" t="s">
        <v>42</v>
      </c>
      <c r="F4129" s="76">
        <v>2984.3812449999996</v>
      </c>
      <c r="G4129" s="76">
        <v>99.21591973679881</v>
      </c>
      <c r="H4129" s="81">
        <v>0.17334227813616856</v>
      </c>
    </row>
    <row r="4130" spans="1:8" x14ac:dyDescent="0.2">
      <c r="A4130" s="73" t="s">
        <v>44</v>
      </c>
      <c r="B4130" s="74">
        <v>2016</v>
      </c>
      <c r="C4130" s="73" t="s">
        <v>10</v>
      </c>
      <c r="D4130" s="73" t="s">
        <v>33</v>
      </c>
      <c r="E4130" s="73" t="s">
        <v>40</v>
      </c>
      <c r="F4130" s="76">
        <v>16286.096903000001</v>
      </c>
      <c r="G4130" s="76">
        <v>541.43219331006617</v>
      </c>
      <c r="H4130" s="81">
        <v>0.94594788914524897</v>
      </c>
    </row>
    <row r="4131" spans="1:8" x14ac:dyDescent="0.2">
      <c r="A4131" s="73" t="s">
        <v>44</v>
      </c>
      <c r="B4131" s="74">
        <v>2017</v>
      </c>
      <c r="C4131" s="73" t="s">
        <v>10</v>
      </c>
      <c r="D4131" s="73" t="s">
        <v>33</v>
      </c>
      <c r="E4131" s="73" t="s">
        <v>34</v>
      </c>
      <c r="F4131" s="76">
        <v>270.49602599999997</v>
      </c>
      <c r="G4131" s="76">
        <v>9.4409050615953767</v>
      </c>
      <c r="H4131" s="81">
        <v>1.4697675781666059E-2</v>
      </c>
    </row>
    <row r="4132" spans="1:8" x14ac:dyDescent="0.2">
      <c r="A4132" s="73" t="s">
        <v>44</v>
      </c>
      <c r="B4132" s="74">
        <v>2017</v>
      </c>
      <c r="C4132" s="73" t="s">
        <v>10</v>
      </c>
      <c r="D4132" s="73" t="s">
        <v>33</v>
      </c>
      <c r="E4132" s="73" t="s">
        <v>35</v>
      </c>
      <c r="F4132" s="76">
        <v>12823.09058</v>
      </c>
      <c r="G4132" s="76">
        <v>447.55400865674085</v>
      </c>
      <c r="H4132" s="81">
        <v>0.69675562576943806</v>
      </c>
    </row>
    <row r="4133" spans="1:8" x14ac:dyDescent="0.2">
      <c r="A4133" s="73" t="s">
        <v>44</v>
      </c>
      <c r="B4133" s="74">
        <v>2017</v>
      </c>
      <c r="C4133" s="73" t="s">
        <v>10</v>
      </c>
      <c r="D4133" s="73" t="s">
        <v>33</v>
      </c>
      <c r="E4133" s="73" t="s">
        <v>36</v>
      </c>
      <c r="F4133" s="76">
        <v>11.781041999999999</v>
      </c>
      <c r="G4133" s="76">
        <v>0.41118422585871084</v>
      </c>
      <c r="H4133" s="81">
        <v>6.4013485982300782E-4</v>
      </c>
    </row>
    <row r="4134" spans="1:8" x14ac:dyDescent="0.2">
      <c r="A4134" s="73" t="s">
        <v>44</v>
      </c>
      <c r="B4134" s="74">
        <v>2017</v>
      </c>
      <c r="C4134" s="73" t="s">
        <v>10</v>
      </c>
      <c r="D4134" s="73" t="s">
        <v>33</v>
      </c>
      <c r="E4134" s="73" t="s">
        <v>42</v>
      </c>
      <c r="F4134" s="76">
        <v>3995.1308159999999</v>
      </c>
      <c r="G4134" s="76">
        <v>139.43883501826409</v>
      </c>
      <c r="H4134" s="81">
        <v>0.21707948285684231</v>
      </c>
    </row>
    <row r="4135" spans="1:8" x14ac:dyDescent="0.2">
      <c r="A4135" s="73" t="s">
        <v>44</v>
      </c>
      <c r="B4135" s="74">
        <v>2017</v>
      </c>
      <c r="C4135" s="73" t="s">
        <v>10</v>
      </c>
      <c r="D4135" s="73" t="s">
        <v>33</v>
      </c>
      <c r="E4135" s="73" t="s">
        <v>40</v>
      </c>
      <c r="F4135" s="76">
        <v>17100.498464</v>
      </c>
      <c r="G4135" s="76">
        <v>596.8449329624591</v>
      </c>
      <c r="H4135" s="81">
        <v>0.92917291926776957</v>
      </c>
    </row>
    <row r="4136" spans="1:8" x14ac:dyDescent="0.2">
      <c r="A4136" s="73" t="s">
        <v>44</v>
      </c>
      <c r="B4136" s="74">
        <v>2018</v>
      </c>
      <c r="C4136" s="73" t="s">
        <v>10</v>
      </c>
      <c r="D4136" s="73" t="s">
        <v>33</v>
      </c>
      <c r="E4136" s="73" t="s">
        <v>34</v>
      </c>
      <c r="F4136" s="76">
        <v>90.263259000000005</v>
      </c>
      <c r="G4136" s="76">
        <v>2.9376811441428274</v>
      </c>
      <c r="H4136" s="81">
        <v>4.5534854594169224E-3</v>
      </c>
    </row>
    <row r="4137" spans="1:8" x14ac:dyDescent="0.2">
      <c r="A4137" s="73" t="s">
        <v>44</v>
      </c>
      <c r="B4137" s="74">
        <v>2018</v>
      </c>
      <c r="C4137" s="73" t="s">
        <v>10</v>
      </c>
      <c r="D4137" s="73" t="s">
        <v>33</v>
      </c>
      <c r="E4137" s="73" t="s">
        <v>35</v>
      </c>
      <c r="F4137" s="76">
        <v>6927.5269369999996</v>
      </c>
      <c r="G4137" s="76">
        <v>225.46122845361049</v>
      </c>
      <c r="H4137" s="81">
        <v>0.34947101984594359</v>
      </c>
    </row>
    <row r="4138" spans="1:8" x14ac:dyDescent="0.2">
      <c r="A4138" s="73" t="s">
        <v>44</v>
      </c>
      <c r="B4138" s="74">
        <v>2018</v>
      </c>
      <c r="C4138" s="73" t="s">
        <v>10</v>
      </c>
      <c r="D4138" s="73" t="s">
        <v>33</v>
      </c>
      <c r="E4138" s="73" t="s">
        <v>36</v>
      </c>
      <c r="F4138" s="76">
        <v>7.7379129999999998</v>
      </c>
      <c r="G4138" s="76">
        <v>0.25183581190124826</v>
      </c>
      <c r="H4138" s="81">
        <v>3.9035233961287803E-4</v>
      </c>
    </row>
    <row r="4139" spans="1:8" x14ac:dyDescent="0.2">
      <c r="A4139" s="73" t="s">
        <v>44</v>
      </c>
      <c r="B4139" s="74">
        <v>2018</v>
      </c>
      <c r="C4139" s="73" t="s">
        <v>10</v>
      </c>
      <c r="D4139" s="73" t="s">
        <v>33</v>
      </c>
      <c r="E4139" s="73" t="s">
        <v>42</v>
      </c>
      <c r="F4139" s="76">
        <v>3242.7322060000006</v>
      </c>
      <c r="G4139" s="76">
        <v>105.5369965876246</v>
      </c>
      <c r="H4139" s="81">
        <v>0.16358520745194854</v>
      </c>
    </row>
    <row r="4140" spans="1:8" x14ac:dyDescent="0.2">
      <c r="A4140" s="73" t="s">
        <v>44</v>
      </c>
      <c r="B4140" s="74">
        <v>2018</v>
      </c>
      <c r="C4140" s="73" t="s">
        <v>10</v>
      </c>
      <c r="D4140" s="73" t="s">
        <v>33</v>
      </c>
      <c r="E4140" s="73" t="s">
        <v>40</v>
      </c>
      <c r="F4140" s="76">
        <v>10268.260315</v>
      </c>
      <c r="G4140" s="76">
        <v>334.18774199727915</v>
      </c>
      <c r="H4140" s="81">
        <v>0.51800006509692187</v>
      </c>
    </row>
    <row r="4141" spans="1:8" x14ac:dyDescent="0.2">
      <c r="A4141" s="73" t="s">
        <v>44</v>
      </c>
      <c r="B4141" s="74">
        <v>2019</v>
      </c>
      <c r="C4141" s="73" t="s">
        <v>10</v>
      </c>
      <c r="D4141" s="73" t="s">
        <v>33</v>
      </c>
      <c r="E4141" s="73" t="s">
        <v>34</v>
      </c>
      <c r="F4141" s="76">
        <v>86.480166999999994</v>
      </c>
      <c r="G4141" s="76">
        <v>2.4531529284168938</v>
      </c>
      <c r="H4141" s="81">
        <v>4.006390436897803E-3</v>
      </c>
    </row>
    <row r="4142" spans="1:8" x14ac:dyDescent="0.2">
      <c r="A4142" s="73" t="s">
        <v>44</v>
      </c>
      <c r="B4142" s="74">
        <v>2019</v>
      </c>
      <c r="C4142" s="73" t="s">
        <v>10</v>
      </c>
      <c r="D4142" s="73" t="s">
        <v>33</v>
      </c>
      <c r="E4142" s="73" t="s">
        <v>35</v>
      </c>
      <c r="F4142" s="76">
        <v>8032.1557059999996</v>
      </c>
      <c r="G4142" s="76">
        <v>227.84537744560973</v>
      </c>
      <c r="H4142" s="81">
        <v>0.37210788235633868</v>
      </c>
    </row>
    <row r="4143" spans="1:8" x14ac:dyDescent="0.2">
      <c r="A4143" s="73" t="s">
        <v>44</v>
      </c>
      <c r="B4143" s="74">
        <v>2019</v>
      </c>
      <c r="C4143" s="73" t="s">
        <v>10</v>
      </c>
      <c r="D4143" s="73" t="s">
        <v>33</v>
      </c>
      <c r="E4143" s="73" t="s">
        <v>36</v>
      </c>
      <c r="F4143" s="76">
        <v>10.229545</v>
      </c>
      <c r="G4143" s="76">
        <v>0.29017795806433161</v>
      </c>
      <c r="H4143" s="81">
        <v>4.739069394005187E-4</v>
      </c>
    </row>
    <row r="4144" spans="1:8" x14ac:dyDescent="0.2">
      <c r="A4144" s="73" t="s">
        <v>44</v>
      </c>
      <c r="B4144" s="74">
        <v>2019</v>
      </c>
      <c r="C4144" s="73" t="s">
        <v>10</v>
      </c>
      <c r="D4144" s="73" t="s">
        <v>33</v>
      </c>
      <c r="E4144" s="73" t="s">
        <v>42</v>
      </c>
      <c r="F4144" s="76">
        <v>3715.6388350000002</v>
      </c>
      <c r="G4144" s="76">
        <v>105.40023921345788</v>
      </c>
      <c r="H4144" s="81">
        <v>0.17213542031562098</v>
      </c>
    </row>
    <row r="4145" spans="1:8" x14ac:dyDescent="0.2">
      <c r="A4145" s="73" t="s">
        <v>44</v>
      </c>
      <c r="B4145" s="74">
        <v>2019</v>
      </c>
      <c r="C4145" s="73" t="s">
        <v>10</v>
      </c>
      <c r="D4145" s="73" t="s">
        <v>33</v>
      </c>
      <c r="E4145" s="73" t="s">
        <v>40</v>
      </c>
      <c r="F4145" s="76">
        <v>11844.504252999999</v>
      </c>
      <c r="G4145" s="76">
        <v>335.9889475455488</v>
      </c>
      <c r="H4145" s="81">
        <v>0.54872360004825793</v>
      </c>
    </row>
    <row r="4146" spans="1:8" x14ac:dyDescent="0.2">
      <c r="A4146" s="73" t="s">
        <v>44</v>
      </c>
      <c r="B4146" s="74">
        <v>2020</v>
      </c>
      <c r="C4146" s="73" t="s">
        <v>10</v>
      </c>
      <c r="D4146" s="73" t="s">
        <v>33</v>
      </c>
      <c r="E4146" s="73" t="s">
        <v>34</v>
      </c>
      <c r="F4146" s="76">
        <v>108.471715</v>
      </c>
      <c r="G4146" s="76">
        <v>3.2581055828630294</v>
      </c>
      <c r="H4146" s="81">
        <v>6.0829812416927044E-3</v>
      </c>
    </row>
    <row r="4147" spans="1:8" x14ac:dyDescent="0.2">
      <c r="A4147" s="73" t="s">
        <v>44</v>
      </c>
      <c r="B4147" s="74">
        <v>2020</v>
      </c>
      <c r="C4147" s="73" t="s">
        <v>10</v>
      </c>
      <c r="D4147" s="73" t="s">
        <v>33</v>
      </c>
      <c r="E4147" s="73" t="s">
        <v>35</v>
      </c>
      <c r="F4147" s="76">
        <v>7591.4961910000002</v>
      </c>
      <c r="G4147" s="76">
        <v>228.02161948099118</v>
      </c>
      <c r="H4147" s="81">
        <v>0.42572323048671828</v>
      </c>
    </row>
    <row r="4148" spans="1:8" x14ac:dyDescent="0.2">
      <c r="A4148" s="73" t="s">
        <v>44</v>
      </c>
      <c r="B4148" s="74">
        <v>2020</v>
      </c>
      <c r="C4148" s="73" t="s">
        <v>10</v>
      </c>
      <c r="D4148" s="73" t="s">
        <v>33</v>
      </c>
      <c r="E4148" s="73" t="s">
        <v>36</v>
      </c>
      <c r="F4148" s="76">
        <v>4.2507999999999997E-2</v>
      </c>
      <c r="G4148" s="76">
        <v>1.2767895493893651E-3</v>
      </c>
      <c r="H4148" s="80">
        <v>2.3838045394771667E-6</v>
      </c>
    </row>
    <row r="4149" spans="1:8" x14ac:dyDescent="0.2">
      <c r="A4149" s="73" t="s">
        <v>44</v>
      </c>
      <c r="B4149" s="74">
        <v>2020</v>
      </c>
      <c r="C4149" s="73" t="s">
        <v>10</v>
      </c>
      <c r="D4149" s="73" t="s">
        <v>33</v>
      </c>
      <c r="E4149" s="73" t="s">
        <v>42</v>
      </c>
      <c r="F4149" s="76">
        <v>1075.7904820000001</v>
      </c>
      <c r="G4149" s="76">
        <v>32.312930383695964</v>
      </c>
      <c r="H4149" s="81">
        <v>6.0329214136584382E-2</v>
      </c>
    </row>
    <row r="4150" spans="1:8" x14ac:dyDescent="0.2">
      <c r="A4150" s="73" t="s">
        <v>44</v>
      </c>
      <c r="B4150" s="74">
        <v>2020</v>
      </c>
      <c r="C4150" s="73" t="s">
        <v>10</v>
      </c>
      <c r="D4150" s="73" t="s">
        <v>33</v>
      </c>
      <c r="E4150" s="73" t="s">
        <v>40</v>
      </c>
      <c r="F4150" s="76">
        <v>8775.8008960000006</v>
      </c>
      <c r="G4150" s="76">
        <v>263.59393223709958</v>
      </c>
      <c r="H4150" s="81">
        <v>0.49213780966953491</v>
      </c>
    </row>
    <row r="4151" spans="1:8" x14ac:dyDescent="0.2">
      <c r="A4151" s="73" t="s">
        <v>44</v>
      </c>
      <c r="B4151" s="74">
        <v>2021</v>
      </c>
      <c r="C4151" s="73" t="s">
        <v>10</v>
      </c>
      <c r="D4151" s="73" t="s">
        <v>33</v>
      </c>
      <c r="E4151" s="73" t="s">
        <v>34</v>
      </c>
      <c r="F4151" s="76">
        <v>132.608934</v>
      </c>
      <c r="G4151" s="76">
        <v>3.0445357682442893</v>
      </c>
      <c r="H4151" s="80">
        <v>5.1325664524162805E-3</v>
      </c>
    </row>
    <row r="4152" spans="1:8" x14ac:dyDescent="0.2">
      <c r="A4152" s="73" t="s">
        <v>44</v>
      </c>
      <c r="B4152" s="74">
        <v>2021</v>
      </c>
      <c r="C4152" s="73" t="s">
        <v>10</v>
      </c>
      <c r="D4152" s="73" t="s">
        <v>33</v>
      </c>
      <c r="E4152" s="73" t="s">
        <v>35</v>
      </c>
      <c r="F4152" s="76">
        <v>10731.135209</v>
      </c>
      <c r="G4152" s="76">
        <v>246.37348323504474</v>
      </c>
      <c r="H4152" s="81">
        <v>0.41534354367147364</v>
      </c>
    </row>
    <row r="4153" spans="1:8" x14ac:dyDescent="0.2">
      <c r="A4153" s="73" t="s">
        <v>44</v>
      </c>
      <c r="B4153" s="74">
        <v>2021</v>
      </c>
      <c r="C4153" s="73" t="s">
        <v>10</v>
      </c>
      <c r="D4153" s="73" t="s">
        <v>33</v>
      </c>
      <c r="E4153" s="73" t="s">
        <v>36</v>
      </c>
      <c r="F4153" s="76">
        <v>17.913633000000001</v>
      </c>
      <c r="G4153" s="76">
        <v>0.41127467631782072</v>
      </c>
      <c r="H4153" s="81">
        <v>6.9333874425607869E-4</v>
      </c>
    </row>
    <row r="4154" spans="1:8" x14ac:dyDescent="0.2">
      <c r="A4154" s="73" t="s">
        <v>44</v>
      </c>
      <c r="B4154" s="74">
        <v>2021</v>
      </c>
      <c r="C4154" s="73" t="s">
        <v>10</v>
      </c>
      <c r="D4154" s="73" t="s">
        <v>33</v>
      </c>
      <c r="E4154" s="73" t="s">
        <v>42</v>
      </c>
      <c r="F4154" s="76">
        <v>1532.3572019999999</v>
      </c>
      <c r="G4154" s="76">
        <v>35.181010588741621</v>
      </c>
      <c r="H4154" s="81">
        <v>5.9309165158538082E-2</v>
      </c>
    </row>
    <row r="4155" spans="1:8" x14ac:dyDescent="0.2">
      <c r="A4155" s="73" t="s">
        <v>44</v>
      </c>
      <c r="B4155" s="74">
        <v>2021</v>
      </c>
      <c r="C4155" s="73" t="s">
        <v>10</v>
      </c>
      <c r="D4155" s="73" t="s">
        <v>33</v>
      </c>
      <c r="E4155" s="73" t="s">
        <v>40</v>
      </c>
      <c r="F4155" s="76">
        <v>12414.014977999999</v>
      </c>
      <c r="G4155" s="76">
        <v>285.01030426834848</v>
      </c>
      <c r="H4155" s="81">
        <v>0.48047861402668413</v>
      </c>
    </row>
    <row r="4156" spans="1:8" x14ac:dyDescent="0.2">
      <c r="A4156" s="73" t="s">
        <v>44</v>
      </c>
      <c r="B4156" s="74">
        <v>2008</v>
      </c>
      <c r="C4156" s="73" t="s">
        <v>10</v>
      </c>
      <c r="D4156" s="73" t="s">
        <v>37</v>
      </c>
      <c r="E4156" s="73" t="s">
        <v>40</v>
      </c>
      <c r="F4156" s="76">
        <v>2866.745603412</v>
      </c>
      <c r="G4156" s="76">
        <v>137.1329786901087</v>
      </c>
      <c r="H4156" s="81">
        <v>0.41570564656877868</v>
      </c>
    </row>
    <row r="4157" spans="1:8" x14ac:dyDescent="0.2">
      <c r="A4157" s="73" t="s">
        <v>44</v>
      </c>
      <c r="B4157" s="74">
        <v>2009</v>
      </c>
      <c r="C4157" s="73" t="s">
        <v>10</v>
      </c>
      <c r="D4157" s="73" t="s">
        <v>37</v>
      </c>
      <c r="E4157" s="73" t="s">
        <v>40</v>
      </c>
      <c r="F4157" s="76">
        <v>2637.4358299999999</v>
      </c>
      <c r="G4157" s="76">
        <v>117.0315663592519</v>
      </c>
      <c r="H4157" s="81">
        <v>0.34025749777366449</v>
      </c>
    </row>
    <row r="4158" spans="1:8" x14ac:dyDescent="0.2">
      <c r="A4158" s="73" t="s">
        <v>44</v>
      </c>
      <c r="B4158" s="74">
        <v>2010</v>
      </c>
      <c r="C4158" s="73" t="s">
        <v>10</v>
      </c>
      <c r="D4158" s="73" t="s">
        <v>37</v>
      </c>
      <c r="E4158" s="73" t="s">
        <v>40</v>
      </c>
      <c r="F4158" s="76">
        <v>2317.9766970000001</v>
      </c>
      <c r="G4158" s="76">
        <v>115.84253087800397</v>
      </c>
      <c r="H4158" s="81">
        <v>0.26470427273725283</v>
      </c>
    </row>
    <row r="4159" spans="1:8" x14ac:dyDescent="0.2">
      <c r="A4159" s="73" t="s">
        <v>44</v>
      </c>
      <c r="B4159" s="74">
        <v>2011</v>
      </c>
      <c r="C4159" s="73" t="s">
        <v>10</v>
      </c>
      <c r="D4159" s="73" t="s">
        <v>37</v>
      </c>
      <c r="E4159" s="73" t="s">
        <v>40</v>
      </c>
      <c r="F4159" s="76">
        <v>3585.840897</v>
      </c>
      <c r="G4159" s="76">
        <v>186.1979923049193</v>
      </c>
      <c r="H4159" s="80">
        <v>0.35736520412436767</v>
      </c>
    </row>
    <row r="4160" spans="1:8" x14ac:dyDescent="0.2">
      <c r="A4160" s="73" t="s">
        <v>44</v>
      </c>
      <c r="B4160" s="74">
        <v>2012</v>
      </c>
      <c r="C4160" s="73" t="s">
        <v>10</v>
      </c>
      <c r="D4160" s="73" t="s">
        <v>37</v>
      </c>
      <c r="E4160" s="73" t="s">
        <v>40</v>
      </c>
      <c r="F4160" s="76">
        <v>4552.9598960000003</v>
      </c>
      <c r="G4160" s="76">
        <v>224.90215939735472</v>
      </c>
      <c r="H4160" s="80">
        <v>0.40383932663689776</v>
      </c>
    </row>
    <row r="4161" spans="1:8" x14ac:dyDescent="0.2">
      <c r="A4161" s="73" t="s">
        <v>44</v>
      </c>
      <c r="B4161" s="74">
        <v>2013</v>
      </c>
      <c r="C4161" s="73" t="s">
        <v>10</v>
      </c>
      <c r="D4161" s="73" t="s">
        <v>37</v>
      </c>
      <c r="E4161" s="73" t="s">
        <v>40</v>
      </c>
      <c r="F4161" s="76">
        <v>8410.5105759359994</v>
      </c>
      <c r="G4161" s="76">
        <v>411.57188230296401</v>
      </c>
      <c r="H4161" s="81">
        <v>0.65853608483945725</v>
      </c>
    </row>
    <row r="4162" spans="1:8" x14ac:dyDescent="0.2">
      <c r="A4162" s="73" t="s">
        <v>44</v>
      </c>
      <c r="B4162" s="74">
        <v>2014</v>
      </c>
      <c r="C4162" s="73" t="s">
        <v>10</v>
      </c>
      <c r="D4162" s="73" t="s">
        <v>37</v>
      </c>
      <c r="E4162" s="73" t="s">
        <v>40</v>
      </c>
      <c r="F4162" s="76">
        <v>10652.51816</v>
      </c>
      <c r="G4162" s="76">
        <v>458.79613988606627</v>
      </c>
      <c r="H4162" s="81">
        <v>0.73787535766037238</v>
      </c>
    </row>
    <row r="4163" spans="1:8" x14ac:dyDescent="0.2">
      <c r="A4163" s="73" t="s">
        <v>44</v>
      </c>
      <c r="B4163" s="74">
        <v>2015</v>
      </c>
      <c r="C4163" s="73" t="s">
        <v>10</v>
      </c>
      <c r="D4163" s="73" t="s">
        <v>37</v>
      </c>
      <c r="E4163" s="73" t="s">
        <v>40</v>
      </c>
      <c r="F4163" s="76">
        <v>5389.7653749999999</v>
      </c>
      <c r="G4163" s="76">
        <v>197.56375477251592</v>
      </c>
      <c r="H4163" s="81">
        <v>0.34136875759843094</v>
      </c>
    </row>
    <row r="4164" spans="1:8" x14ac:dyDescent="0.2">
      <c r="A4164" s="73" t="s">
        <v>44</v>
      </c>
      <c r="B4164" s="74">
        <v>2016</v>
      </c>
      <c r="C4164" s="73" t="s">
        <v>10</v>
      </c>
      <c r="D4164" s="73" t="s">
        <v>37</v>
      </c>
      <c r="E4164" s="73" t="s">
        <v>40</v>
      </c>
      <c r="F4164" s="76">
        <v>4212.8600319999996</v>
      </c>
      <c r="G4164" s="76">
        <v>140.05676503213641</v>
      </c>
      <c r="H4164" s="81">
        <v>0.24469620181375057</v>
      </c>
    </row>
    <row r="4165" spans="1:8" x14ac:dyDescent="0.2">
      <c r="A4165" s="73" t="s">
        <v>44</v>
      </c>
      <c r="B4165" s="74">
        <v>2017</v>
      </c>
      <c r="C4165" s="73" t="s">
        <v>10</v>
      </c>
      <c r="D4165" s="73" t="s">
        <v>37</v>
      </c>
      <c r="E4165" s="73" t="s">
        <v>40</v>
      </c>
      <c r="F4165" s="76">
        <v>5038.463538</v>
      </c>
      <c r="G4165" s="76">
        <v>175.85343719085895</v>
      </c>
      <c r="H4165" s="81">
        <v>0.27377002396061118</v>
      </c>
    </row>
    <row r="4166" spans="1:8" x14ac:dyDescent="0.2">
      <c r="A4166" s="73" t="s">
        <v>44</v>
      </c>
      <c r="B4166" s="74">
        <v>2018</v>
      </c>
      <c r="C4166" s="73" t="s">
        <v>10</v>
      </c>
      <c r="D4166" s="73" t="s">
        <v>37</v>
      </c>
      <c r="E4166" s="73" t="s">
        <v>40</v>
      </c>
      <c r="F4166" s="76">
        <v>5677.1498840000004</v>
      </c>
      <c r="G4166" s="76">
        <v>184.76682928875235</v>
      </c>
      <c r="H4166" s="81">
        <v>0.28639359728551861</v>
      </c>
    </row>
    <row r="4167" spans="1:8" x14ac:dyDescent="0.2">
      <c r="A4167" s="73" t="s">
        <v>44</v>
      </c>
      <c r="B4167" s="74">
        <v>2019</v>
      </c>
      <c r="C4167" s="73" t="s">
        <v>10</v>
      </c>
      <c r="D4167" s="73" t="s">
        <v>37</v>
      </c>
      <c r="E4167" s="73" t="s">
        <v>40</v>
      </c>
      <c r="F4167" s="76">
        <v>4464.2645839999996</v>
      </c>
      <c r="G4167" s="76">
        <v>126.63624640627053</v>
      </c>
      <c r="H4167" s="81">
        <v>0.20681721090014948</v>
      </c>
    </row>
    <row r="4168" spans="1:8" x14ac:dyDescent="0.2">
      <c r="A4168" s="73" t="s">
        <v>44</v>
      </c>
      <c r="B4168" s="74">
        <v>2020</v>
      </c>
      <c r="C4168" s="73" t="s">
        <v>10</v>
      </c>
      <c r="D4168" s="73" t="s">
        <v>37</v>
      </c>
      <c r="E4168" s="73" t="s">
        <v>40</v>
      </c>
      <c r="F4168" s="76">
        <v>5321.1321859999998</v>
      </c>
      <c r="G4168" s="76">
        <v>159.82793747069229</v>
      </c>
      <c r="H4168" s="81">
        <v>0.29840357250740707</v>
      </c>
    </row>
    <row r="4169" spans="1:8" x14ac:dyDescent="0.2">
      <c r="A4169" s="73" t="s">
        <v>44</v>
      </c>
      <c r="B4169" s="74">
        <v>2021</v>
      </c>
      <c r="C4169" s="73" t="s">
        <v>10</v>
      </c>
      <c r="D4169" s="73" t="s">
        <v>37</v>
      </c>
      <c r="E4169" s="73" t="s">
        <v>40</v>
      </c>
      <c r="F4169" s="76">
        <v>6906.3975260000007</v>
      </c>
      <c r="G4169" s="76">
        <v>158.56227528094652</v>
      </c>
      <c r="H4169" s="81">
        <v>0.26730886961958683</v>
      </c>
    </row>
    <row r="4170" spans="1:8" x14ac:dyDescent="0.2">
      <c r="A4170" s="73"/>
      <c r="B4170" s="74"/>
      <c r="C4170" s="73"/>
      <c r="D4170" s="73"/>
      <c r="E4170" s="73"/>
      <c r="F4170" s="76"/>
      <c r="G4170" s="76"/>
      <c r="H4170" s="81"/>
    </row>
    <row r="4171" spans="1:8" x14ac:dyDescent="0.2">
      <c r="A4171" s="73"/>
      <c r="B4171" s="74"/>
      <c r="C4171" s="73"/>
      <c r="D4171" s="73"/>
      <c r="E4171" s="73"/>
      <c r="F4171" s="76"/>
      <c r="G4171" s="76"/>
      <c r="H4171" s="81"/>
    </row>
    <row r="4172" spans="1:8" x14ac:dyDescent="0.2">
      <c r="A4172" s="73"/>
      <c r="B4172" s="74"/>
      <c r="C4172" s="73"/>
      <c r="D4172" s="73"/>
      <c r="E4172" s="73"/>
      <c r="F4172" s="76"/>
      <c r="G4172" s="76"/>
      <c r="H4172" s="81"/>
    </row>
    <row r="4173" spans="1:8" x14ac:dyDescent="0.2">
      <c r="A4173" s="73"/>
      <c r="B4173" s="74"/>
      <c r="C4173" s="73"/>
      <c r="D4173" s="73"/>
      <c r="E4173" s="73"/>
      <c r="F4173" s="76"/>
      <c r="G4173" s="76"/>
      <c r="H4173" s="81"/>
    </row>
    <row r="4174" spans="1:8" x14ac:dyDescent="0.2">
      <c r="A4174" s="73"/>
      <c r="B4174" s="74"/>
      <c r="C4174" s="73"/>
      <c r="D4174" s="73"/>
      <c r="E4174" s="73"/>
      <c r="F4174" s="76"/>
      <c r="G4174" s="76"/>
      <c r="H4174" s="81"/>
    </row>
    <row r="4175" spans="1:8" x14ac:dyDescent="0.2">
      <c r="A4175" s="73"/>
      <c r="B4175" s="74"/>
      <c r="C4175" s="73"/>
      <c r="D4175" s="73"/>
      <c r="E4175" s="73"/>
      <c r="F4175" s="76"/>
      <c r="G4175" s="76"/>
      <c r="H4175" s="81"/>
    </row>
    <row r="4176" spans="1:8" x14ac:dyDescent="0.2">
      <c r="A4176" s="73"/>
      <c r="B4176" s="74"/>
      <c r="C4176" s="73"/>
      <c r="D4176" s="73"/>
      <c r="E4176" s="73"/>
      <c r="F4176" s="76"/>
      <c r="G4176" s="76"/>
      <c r="H4176" s="81"/>
    </row>
    <row r="4177" spans="1:8" x14ac:dyDescent="0.2">
      <c r="A4177" s="73"/>
      <c r="B4177" s="74"/>
      <c r="C4177" s="73"/>
      <c r="D4177" s="73"/>
      <c r="E4177" s="73"/>
      <c r="F4177" s="76"/>
      <c r="G4177" s="76"/>
      <c r="H4177" s="81"/>
    </row>
    <row r="4178" spans="1:8" x14ac:dyDescent="0.2">
      <c r="A4178" s="73"/>
      <c r="B4178" s="74"/>
      <c r="C4178" s="73"/>
      <c r="D4178" s="73"/>
      <c r="E4178" s="73"/>
      <c r="F4178" s="76"/>
      <c r="G4178" s="76"/>
      <c r="H4178" s="81"/>
    </row>
    <row r="4179" spans="1:8" x14ac:dyDescent="0.2">
      <c r="A4179" s="73"/>
      <c r="B4179" s="74"/>
      <c r="C4179" s="73"/>
      <c r="D4179" s="73"/>
      <c r="E4179" s="73"/>
      <c r="F4179" s="76"/>
      <c r="G4179" s="76"/>
      <c r="H4179" s="81"/>
    </row>
    <row r="4180" spans="1:8" x14ac:dyDescent="0.2">
      <c r="A4180" s="73"/>
      <c r="B4180" s="74"/>
      <c r="C4180" s="73"/>
      <c r="D4180" s="73"/>
      <c r="E4180" s="73"/>
      <c r="F4180" s="76"/>
      <c r="G4180" s="76"/>
      <c r="H4180" s="81"/>
    </row>
    <row r="4181" spans="1:8" x14ac:dyDescent="0.2">
      <c r="A4181" s="73"/>
      <c r="B4181" s="74"/>
      <c r="C4181" s="73"/>
      <c r="D4181" s="73"/>
      <c r="E4181" s="73"/>
      <c r="F4181" s="76"/>
      <c r="G4181" s="76"/>
      <c r="H4181" s="81"/>
    </row>
    <row r="4182" spans="1:8" x14ac:dyDescent="0.2">
      <c r="A4182" s="73"/>
      <c r="B4182" s="74"/>
      <c r="C4182" s="73"/>
      <c r="D4182" s="73"/>
      <c r="E4182" s="73"/>
      <c r="F4182" s="76"/>
      <c r="G4182" s="76"/>
      <c r="H4182" s="81"/>
    </row>
    <row r="4183" spans="1:8" x14ac:dyDescent="0.2">
      <c r="A4183" s="73"/>
      <c r="B4183" s="74"/>
      <c r="C4183" s="73"/>
      <c r="D4183" s="73"/>
      <c r="E4183" s="73"/>
      <c r="F4183" s="76"/>
      <c r="G4183" s="76"/>
      <c r="H4183" s="81"/>
    </row>
    <row r="4184" spans="1:8" x14ac:dyDescent="0.2">
      <c r="A4184" s="27"/>
      <c r="B4184" s="28"/>
      <c r="C4184" s="27"/>
      <c r="D4184" s="27"/>
      <c r="E4184" s="27"/>
      <c r="F4184" s="4"/>
      <c r="G4184" s="4"/>
      <c r="H4184" s="29"/>
    </row>
    <row r="4185" spans="1:8" x14ac:dyDescent="0.2">
      <c r="A4185" s="27"/>
      <c r="B4185" s="28"/>
      <c r="C4185" s="27"/>
      <c r="D4185" s="27"/>
      <c r="E4185" s="27"/>
      <c r="F4185" s="4"/>
      <c r="G4185" s="4"/>
      <c r="H4185" s="29"/>
    </row>
    <row r="4186" spans="1:8" x14ac:dyDescent="0.2">
      <c r="A4186" s="27"/>
      <c r="B4186" s="28"/>
      <c r="C4186" s="27"/>
      <c r="D4186" s="27"/>
      <c r="E4186" s="27"/>
      <c r="F4186" s="4"/>
      <c r="G4186" s="4"/>
      <c r="H4186" s="29"/>
    </row>
    <row r="4187" spans="1:8" x14ac:dyDescent="0.2">
      <c r="A4187" s="27"/>
      <c r="B4187" s="28"/>
      <c r="C4187" s="27"/>
      <c r="D4187" s="27"/>
      <c r="E4187" s="27"/>
      <c r="F4187" s="4"/>
      <c r="G4187" s="4"/>
      <c r="H4187" s="29"/>
    </row>
    <row r="4188" spans="1:8" x14ac:dyDescent="0.2">
      <c r="A4188" s="27"/>
      <c r="B4188" s="28"/>
      <c r="C4188" s="27"/>
      <c r="D4188" s="27"/>
      <c r="E4188" s="27"/>
      <c r="F4188" s="4"/>
      <c r="G4188" s="4"/>
      <c r="H4188" s="29"/>
    </row>
    <row r="4189" spans="1:8" x14ac:dyDescent="0.2">
      <c r="A4189" s="27"/>
      <c r="B4189" s="28"/>
      <c r="C4189" s="27"/>
      <c r="D4189" s="27"/>
      <c r="E4189" s="27"/>
      <c r="F4189" s="4"/>
      <c r="G4189" s="4"/>
      <c r="H4189" s="29"/>
    </row>
    <row r="4190" spans="1:8" x14ac:dyDescent="0.2">
      <c r="A4190" s="27"/>
      <c r="B4190" s="28"/>
      <c r="C4190" s="27"/>
      <c r="D4190" s="27"/>
      <c r="E4190" s="27"/>
      <c r="F4190" s="4"/>
      <c r="G4190" s="4"/>
      <c r="H4190" s="29"/>
    </row>
    <row r="4191" spans="1:8" x14ac:dyDescent="0.2">
      <c r="A4191" s="27"/>
      <c r="B4191" s="28"/>
      <c r="C4191" s="27"/>
      <c r="D4191" s="27"/>
      <c r="E4191" s="27"/>
      <c r="F4191" s="4"/>
      <c r="G4191" s="4"/>
      <c r="H4191" s="29"/>
    </row>
    <row r="4192" spans="1:8" x14ac:dyDescent="0.2">
      <c r="A4192" s="27"/>
      <c r="B4192" s="28"/>
      <c r="C4192" s="27"/>
      <c r="D4192" s="27"/>
      <c r="E4192" s="27"/>
      <c r="F4192" s="4"/>
      <c r="G4192" s="4"/>
      <c r="H4192" s="29"/>
    </row>
    <row r="4193" spans="1:8" x14ac:dyDescent="0.2">
      <c r="A4193" s="27"/>
      <c r="B4193" s="28"/>
      <c r="C4193" s="27"/>
      <c r="D4193" s="27"/>
      <c r="E4193" s="27"/>
      <c r="F4193" s="4"/>
      <c r="G4193" s="4"/>
      <c r="H4193" s="29"/>
    </row>
    <row r="4194" spans="1:8" x14ac:dyDescent="0.2">
      <c r="A4194" s="27"/>
      <c r="B4194" s="28"/>
      <c r="C4194" s="27"/>
      <c r="D4194" s="27"/>
      <c r="E4194" s="27"/>
      <c r="F4194" s="4"/>
      <c r="G4194" s="4"/>
      <c r="H4194" s="29"/>
    </row>
    <row r="4195" spans="1:8" x14ac:dyDescent="0.2">
      <c r="A4195" s="27"/>
      <c r="B4195" s="28"/>
      <c r="C4195" s="27"/>
      <c r="D4195" s="27"/>
      <c r="E4195" s="27"/>
      <c r="F4195" s="4"/>
      <c r="G4195" s="4"/>
      <c r="H4195" s="29"/>
    </row>
    <row r="4196" spans="1:8" x14ac:dyDescent="0.2">
      <c r="A4196" s="27"/>
      <c r="B4196" s="28"/>
      <c r="C4196" s="27"/>
      <c r="D4196" s="27"/>
      <c r="E4196" s="27"/>
      <c r="F4196" s="4"/>
      <c r="G4196" s="4"/>
      <c r="H4196" s="29"/>
    </row>
    <row r="4197" spans="1:8" x14ac:dyDescent="0.2">
      <c r="A4197" s="27"/>
      <c r="B4197" s="28"/>
      <c r="C4197" s="27"/>
      <c r="D4197" s="27"/>
      <c r="E4197" s="27"/>
      <c r="F4197" s="4"/>
      <c r="G4197" s="4"/>
      <c r="H4197" s="29"/>
    </row>
    <row r="4198" spans="1:8" x14ac:dyDescent="0.2">
      <c r="A4198" s="27"/>
      <c r="B4198" s="28"/>
      <c r="C4198" s="27"/>
      <c r="D4198" s="27"/>
      <c r="E4198" s="27"/>
      <c r="F4198" s="4"/>
      <c r="G4198" s="4"/>
      <c r="H4198" s="29"/>
    </row>
    <row r="4199" spans="1:8" x14ac:dyDescent="0.2">
      <c r="A4199" s="27"/>
      <c r="B4199" s="28"/>
      <c r="C4199" s="27"/>
      <c r="D4199" s="27"/>
      <c r="E4199" s="27"/>
      <c r="F4199" s="4"/>
      <c r="G4199" s="4"/>
      <c r="H4199" s="29"/>
    </row>
    <row r="4200" spans="1:8" x14ac:dyDescent="0.2">
      <c r="A4200" s="27"/>
      <c r="B4200" s="28"/>
      <c r="C4200" s="27"/>
      <c r="D4200" s="27"/>
      <c r="E4200" s="27"/>
      <c r="F4200" s="4"/>
      <c r="G4200" s="4"/>
      <c r="H4200" s="29"/>
    </row>
    <row r="4201" spans="1:8" x14ac:dyDescent="0.2">
      <c r="A4201" s="27"/>
      <c r="B4201" s="28"/>
      <c r="C4201" s="27"/>
      <c r="D4201" s="27"/>
      <c r="E4201" s="27"/>
      <c r="F4201" s="4"/>
      <c r="G4201" s="4"/>
      <c r="H4201" s="29"/>
    </row>
    <row r="4202" spans="1:8" x14ac:dyDescent="0.2">
      <c r="A4202" s="27"/>
      <c r="B4202" s="28"/>
      <c r="C4202" s="27"/>
      <c r="D4202" s="27"/>
      <c r="E4202" s="27"/>
      <c r="F4202" s="4"/>
      <c r="G4202" s="4"/>
      <c r="H4202" s="29"/>
    </row>
    <row r="4203" spans="1:8" x14ac:dyDescent="0.2">
      <c r="A4203" s="27"/>
      <c r="B4203" s="28"/>
      <c r="C4203" s="27"/>
      <c r="D4203" s="27"/>
      <c r="E4203" s="27"/>
      <c r="F4203" s="4"/>
      <c r="G4203" s="4"/>
      <c r="H4203" s="29"/>
    </row>
    <row r="4204" spans="1:8" x14ac:dyDescent="0.2">
      <c r="A4204" s="27"/>
      <c r="B4204" s="28"/>
      <c r="C4204" s="27"/>
      <c r="D4204" s="27"/>
      <c r="E4204" s="27"/>
      <c r="F4204" s="4"/>
      <c r="G4204" s="4"/>
      <c r="H4204" s="29"/>
    </row>
    <row r="4205" spans="1:8" x14ac:dyDescent="0.2">
      <c r="A4205" s="27"/>
      <c r="B4205" s="28"/>
      <c r="C4205" s="27"/>
      <c r="D4205" s="27"/>
      <c r="E4205" s="27"/>
      <c r="F4205" s="4"/>
      <c r="G4205" s="4"/>
      <c r="H4205" s="29"/>
    </row>
    <row r="4206" spans="1:8" x14ac:dyDescent="0.2">
      <c r="A4206" s="27"/>
      <c r="B4206" s="28"/>
      <c r="C4206" s="27"/>
      <c r="D4206" s="27"/>
      <c r="E4206" s="27"/>
      <c r="F4206" s="4"/>
      <c r="G4206" s="4"/>
      <c r="H4206" s="29"/>
    </row>
    <row r="4207" spans="1:8" x14ac:dyDescent="0.2">
      <c r="A4207" s="27"/>
      <c r="B4207" s="28"/>
      <c r="C4207" s="27"/>
      <c r="D4207" s="27"/>
      <c r="E4207" s="27"/>
      <c r="F4207" s="4"/>
      <c r="G4207" s="4"/>
      <c r="H4207" s="29"/>
    </row>
    <row r="4208" spans="1:8" x14ac:dyDescent="0.2">
      <c r="A4208" s="27"/>
      <c r="B4208" s="28"/>
      <c r="C4208" s="27"/>
      <c r="D4208" s="27"/>
      <c r="E4208" s="27"/>
      <c r="F4208" s="4"/>
      <c r="G4208" s="4"/>
      <c r="H4208" s="29"/>
    </row>
    <row r="4209" spans="1:8" x14ac:dyDescent="0.2">
      <c r="A4209" s="27"/>
      <c r="B4209" s="28"/>
      <c r="C4209" s="27"/>
      <c r="D4209" s="27"/>
      <c r="E4209" s="27"/>
      <c r="F4209" s="4"/>
      <c r="G4209" s="4"/>
      <c r="H4209" s="29"/>
    </row>
    <row r="4210" spans="1:8" x14ac:dyDescent="0.2">
      <c r="A4210" s="27"/>
      <c r="B4210" s="28"/>
      <c r="C4210" s="27"/>
      <c r="D4210" s="27"/>
      <c r="E4210" s="27"/>
      <c r="F4210" s="4"/>
      <c r="G4210" s="4"/>
      <c r="H4210" s="29"/>
    </row>
    <row r="4211" spans="1:8" x14ac:dyDescent="0.2">
      <c r="A4211" s="27"/>
      <c r="B4211" s="28"/>
      <c r="C4211" s="27"/>
      <c r="D4211" s="27"/>
      <c r="E4211" s="27"/>
      <c r="F4211" s="4"/>
      <c r="G4211" s="4"/>
      <c r="H4211" s="29"/>
    </row>
    <row r="4212" spans="1:8" x14ac:dyDescent="0.2">
      <c r="A4212" s="27"/>
      <c r="B4212" s="28"/>
      <c r="C4212" s="27"/>
      <c r="D4212" s="27"/>
      <c r="E4212" s="27"/>
      <c r="F4212" s="4"/>
      <c r="G4212" s="4"/>
      <c r="H4212" s="29"/>
    </row>
    <row r="4213" spans="1:8" x14ac:dyDescent="0.2">
      <c r="A4213" s="27"/>
      <c r="B4213" s="28"/>
      <c r="C4213" s="27"/>
      <c r="D4213" s="27"/>
      <c r="E4213" s="27"/>
      <c r="F4213" s="4"/>
      <c r="G4213" s="4"/>
      <c r="H4213" s="29"/>
    </row>
    <row r="4214" spans="1:8" x14ac:dyDescent="0.2">
      <c r="A4214" s="27"/>
      <c r="B4214" s="28"/>
      <c r="C4214" s="27"/>
      <c r="D4214" s="27"/>
      <c r="E4214" s="27"/>
      <c r="F4214" s="4"/>
      <c r="G4214" s="4"/>
      <c r="H4214" s="29"/>
    </row>
    <row r="4215" spans="1:8" x14ac:dyDescent="0.2">
      <c r="A4215" s="27"/>
      <c r="B4215" s="28"/>
      <c r="C4215" s="27"/>
      <c r="D4215" s="27"/>
      <c r="E4215" s="27"/>
      <c r="F4215" s="4"/>
      <c r="G4215" s="4"/>
      <c r="H4215" s="29"/>
    </row>
    <row r="4216" spans="1:8" x14ac:dyDescent="0.2">
      <c r="A4216" s="27"/>
      <c r="B4216" s="28"/>
      <c r="C4216" s="27"/>
      <c r="D4216" s="27"/>
      <c r="E4216" s="27"/>
      <c r="F4216" s="4"/>
      <c r="G4216" s="4"/>
      <c r="H4216" s="29"/>
    </row>
    <row r="4217" spans="1:8" x14ac:dyDescent="0.2">
      <c r="A4217" s="27"/>
      <c r="B4217" s="28"/>
      <c r="C4217" s="27"/>
      <c r="D4217" s="27"/>
      <c r="E4217" s="27"/>
      <c r="F4217" s="4"/>
      <c r="G4217" s="4"/>
      <c r="H4217" s="29"/>
    </row>
    <row r="4218" spans="1:8" x14ac:dyDescent="0.2">
      <c r="A4218" s="27"/>
      <c r="B4218" s="28"/>
      <c r="C4218" s="27"/>
      <c r="D4218" s="27"/>
      <c r="E4218" s="27"/>
      <c r="F4218" s="4"/>
      <c r="G4218" s="4"/>
      <c r="H4218" s="29"/>
    </row>
    <row r="4219" spans="1:8" x14ac:dyDescent="0.2">
      <c r="A4219" s="27"/>
      <c r="B4219" s="28"/>
      <c r="C4219" s="27"/>
      <c r="D4219" s="27"/>
      <c r="E4219" s="27"/>
      <c r="F4219" s="4"/>
      <c r="G4219" s="4"/>
      <c r="H4219" s="29"/>
    </row>
    <row r="4220" spans="1:8" x14ac:dyDescent="0.2">
      <c r="A4220" s="27"/>
      <c r="B4220" s="28"/>
      <c r="C4220" s="27"/>
      <c r="D4220" s="27"/>
      <c r="E4220" s="27"/>
      <c r="F4220" s="4"/>
      <c r="G4220" s="4"/>
      <c r="H4220" s="29"/>
    </row>
    <row r="4221" spans="1:8" x14ac:dyDescent="0.2">
      <c r="A4221" s="27"/>
      <c r="B4221" s="28"/>
      <c r="C4221" s="27"/>
      <c r="D4221" s="27"/>
      <c r="E4221" s="27"/>
      <c r="F4221" s="4"/>
      <c r="G4221" s="4"/>
      <c r="H4221" s="29"/>
    </row>
    <row r="4222" spans="1:8" x14ac:dyDescent="0.2">
      <c r="A4222" s="27"/>
      <c r="B4222" s="28"/>
      <c r="C4222" s="27"/>
      <c r="D4222" s="27"/>
      <c r="E4222" s="27"/>
      <c r="F4222" s="4"/>
      <c r="G4222" s="4"/>
      <c r="H4222" s="29"/>
    </row>
    <row r="4223" spans="1:8" x14ac:dyDescent="0.2">
      <c r="A4223" s="27"/>
      <c r="B4223" s="28"/>
      <c r="C4223" s="27"/>
      <c r="D4223" s="27"/>
      <c r="E4223" s="27"/>
      <c r="F4223" s="4"/>
      <c r="G4223" s="4"/>
      <c r="H4223" s="29"/>
    </row>
    <row r="4224" spans="1:8" x14ac:dyDescent="0.2">
      <c r="A4224" s="27"/>
      <c r="B4224" s="28"/>
      <c r="C4224" s="27"/>
      <c r="D4224" s="27"/>
      <c r="E4224" s="27"/>
      <c r="F4224" s="4"/>
      <c r="G4224" s="4"/>
      <c r="H4224" s="29"/>
    </row>
    <row r="4225" spans="1:8" x14ac:dyDescent="0.2">
      <c r="A4225" s="27"/>
      <c r="B4225" s="28"/>
      <c r="C4225" s="27"/>
      <c r="D4225" s="27"/>
      <c r="E4225" s="27"/>
      <c r="F4225" s="4"/>
      <c r="G4225" s="4"/>
      <c r="H4225" s="29"/>
    </row>
    <row r="4226" spans="1:8" x14ac:dyDescent="0.2">
      <c r="A4226" s="27"/>
      <c r="B4226" s="28"/>
      <c r="C4226" s="27"/>
      <c r="D4226" s="27"/>
      <c r="E4226" s="27"/>
      <c r="F4226" s="4"/>
      <c r="G4226" s="4"/>
      <c r="H4226" s="29"/>
    </row>
    <row r="4227" spans="1:8" x14ac:dyDescent="0.2">
      <c r="A4227" s="27"/>
      <c r="B4227" s="28"/>
      <c r="C4227" s="27"/>
      <c r="D4227" s="27"/>
      <c r="E4227" s="27"/>
      <c r="F4227" s="4"/>
      <c r="G4227" s="4"/>
      <c r="H4227" s="29"/>
    </row>
    <row r="4228" spans="1:8" x14ac:dyDescent="0.2">
      <c r="A4228" s="27"/>
      <c r="B4228" s="28"/>
      <c r="C4228" s="27"/>
      <c r="D4228" s="27"/>
      <c r="E4228" s="27"/>
      <c r="F4228" s="4"/>
      <c r="G4228" s="4"/>
      <c r="H4228" s="29"/>
    </row>
    <row r="4229" spans="1:8" x14ac:dyDescent="0.2">
      <c r="A4229" s="27"/>
      <c r="B4229" s="28"/>
      <c r="C4229" s="27"/>
      <c r="D4229" s="27"/>
      <c r="E4229" s="27"/>
      <c r="F4229" s="4"/>
      <c r="G4229" s="4"/>
      <c r="H4229" s="29"/>
    </row>
    <row r="4230" spans="1:8" x14ac:dyDescent="0.2">
      <c r="A4230" s="27"/>
      <c r="B4230" s="28"/>
      <c r="C4230" s="27"/>
      <c r="D4230" s="27"/>
      <c r="E4230" s="27"/>
      <c r="F4230" s="4"/>
      <c r="G4230" s="4"/>
      <c r="H4230" s="29"/>
    </row>
    <row r="4231" spans="1:8" x14ac:dyDescent="0.2">
      <c r="A4231" s="27"/>
      <c r="B4231" s="28"/>
      <c r="C4231" s="27"/>
      <c r="D4231" s="27"/>
      <c r="E4231" s="27"/>
      <c r="F4231" s="4"/>
      <c r="G4231" s="4"/>
      <c r="H4231" s="29"/>
    </row>
    <row r="4232" spans="1:8" x14ac:dyDescent="0.2">
      <c r="A4232" s="27"/>
      <c r="B4232" s="28"/>
      <c r="C4232" s="27"/>
      <c r="D4232" s="27"/>
      <c r="E4232" s="27"/>
      <c r="F4232" s="4"/>
      <c r="G4232" s="4"/>
      <c r="H4232" s="29"/>
    </row>
    <row r="4233" spans="1:8" x14ac:dyDescent="0.2">
      <c r="A4233" s="27"/>
      <c r="B4233" s="28"/>
      <c r="C4233" s="27"/>
      <c r="D4233" s="27"/>
      <c r="E4233" s="27"/>
      <c r="F4233" s="4"/>
      <c r="G4233" s="4"/>
      <c r="H4233" s="29"/>
    </row>
    <row r="4234" spans="1:8" x14ac:dyDescent="0.2">
      <c r="A4234" s="27"/>
      <c r="B4234" s="28"/>
      <c r="C4234" s="27"/>
      <c r="D4234" s="27"/>
      <c r="E4234" s="27"/>
      <c r="F4234" s="4"/>
      <c r="G4234" s="4"/>
      <c r="H4234" s="29"/>
    </row>
    <row r="4235" spans="1:8" x14ac:dyDescent="0.2">
      <c r="A4235" s="27"/>
      <c r="B4235" s="28"/>
      <c r="C4235" s="27"/>
      <c r="D4235" s="27"/>
      <c r="E4235" s="27"/>
      <c r="F4235" s="4"/>
      <c r="G4235" s="4"/>
      <c r="H4235" s="29"/>
    </row>
    <row r="4236" spans="1:8" x14ac:dyDescent="0.2">
      <c r="A4236" s="27"/>
      <c r="B4236" s="28"/>
      <c r="C4236" s="27"/>
      <c r="D4236" s="27"/>
      <c r="E4236" s="27"/>
      <c r="F4236" s="4"/>
      <c r="G4236" s="4"/>
      <c r="H4236" s="29"/>
    </row>
    <row r="4237" spans="1:8" x14ac:dyDescent="0.2">
      <c r="A4237" s="27"/>
      <c r="B4237" s="28"/>
      <c r="C4237" s="27"/>
      <c r="D4237" s="27"/>
      <c r="E4237" s="27"/>
      <c r="F4237" s="4"/>
      <c r="G4237" s="4"/>
      <c r="H4237" s="29"/>
    </row>
    <row r="4238" spans="1:8" x14ac:dyDescent="0.2">
      <c r="A4238" s="27"/>
      <c r="B4238" s="28"/>
      <c r="C4238" s="27"/>
      <c r="D4238" s="27"/>
      <c r="E4238" s="27"/>
      <c r="F4238" s="4"/>
      <c r="G4238" s="4"/>
      <c r="H4238" s="29"/>
    </row>
    <row r="4239" spans="1:8" x14ac:dyDescent="0.2">
      <c r="A4239" s="27"/>
      <c r="B4239" s="28"/>
      <c r="C4239" s="27"/>
      <c r="D4239" s="27"/>
      <c r="E4239" s="27"/>
      <c r="F4239" s="4"/>
      <c r="G4239" s="4"/>
      <c r="H4239" s="29"/>
    </row>
    <row r="4240" spans="1:8" x14ac:dyDescent="0.2">
      <c r="A4240" s="27"/>
      <c r="B4240" s="28"/>
      <c r="C4240" s="27"/>
      <c r="D4240" s="27"/>
      <c r="E4240" s="27"/>
      <c r="F4240" s="4"/>
      <c r="G4240" s="4"/>
      <c r="H4240" s="29"/>
    </row>
    <row r="4241" spans="1:8" x14ac:dyDescent="0.2">
      <c r="A4241" s="27"/>
      <c r="B4241" s="28"/>
      <c r="C4241" s="27"/>
      <c r="D4241" s="27"/>
      <c r="E4241" s="27"/>
      <c r="F4241" s="4"/>
      <c r="G4241" s="4"/>
      <c r="H4241" s="29"/>
    </row>
    <row r="4242" spans="1:8" x14ac:dyDescent="0.2">
      <c r="A4242" s="27"/>
      <c r="B4242" s="28"/>
      <c r="C4242" s="27"/>
      <c r="D4242" s="27"/>
      <c r="E4242" s="27"/>
      <c r="F4242" s="4"/>
      <c r="G4242" s="4"/>
      <c r="H4242" s="29"/>
    </row>
    <row r="4243" spans="1:8" x14ac:dyDescent="0.2">
      <c r="A4243" s="27"/>
      <c r="B4243" s="28"/>
      <c r="C4243" s="27"/>
      <c r="D4243" s="27"/>
      <c r="E4243" s="27"/>
      <c r="F4243" s="4"/>
      <c r="G4243" s="4"/>
      <c r="H4243" s="29"/>
    </row>
    <row r="4244" spans="1:8" x14ac:dyDescent="0.2">
      <c r="A4244" s="27"/>
      <c r="B4244" s="28"/>
      <c r="C4244" s="27"/>
      <c r="D4244" s="27"/>
      <c r="E4244" s="27"/>
      <c r="F4244" s="4"/>
      <c r="G4244" s="4"/>
      <c r="H4244" s="29"/>
    </row>
    <row r="4245" spans="1:8" x14ac:dyDescent="0.2">
      <c r="A4245" s="27"/>
      <c r="B4245" s="28"/>
      <c r="C4245" s="27"/>
      <c r="D4245" s="27"/>
      <c r="E4245" s="27"/>
      <c r="F4245" s="4"/>
      <c r="G4245" s="4"/>
      <c r="H4245" s="29"/>
    </row>
    <row r="4246" spans="1:8" x14ac:dyDescent="0.2">
      <c r="A4246" s="27"/>
      <c r="B4246" s="28"/>
      <c r="C4246" s="27"/>
      <c r="D4246" s="27"/>
      <c r="E4246" s="27"/>
      <c r="F4246" s="4"/>
      <c r="G4246" s="4"/>
      <c r="H4246" s="29"/>
    </row>
    <row r="4247" spans="1:8" x14ac:dyDescent="0.2">
      <c r="A4247" s="27"/>
      <c r="B4247" s="28"/>
      <c r="C4247" s="27"/>
      <c r="D4247" s="27"/>
      <c r="E4247" s="27"/>
      <c r="F4247" s="4"/>
      <c r="G4247" s="4"/>
      <c r="H4247" s="29"/>
    </row>
    <row r="4248" spans="1:8" x14ac:dyDescent="0.2">
      <c r="A4248" s="27"/>
      <c r="B4248" s="28"/>
      <c r="C4248" s="27"/>
      <c r="D4248" s="27"/>
      <c r="E4248" s="27"/>
      <c r="F4248" s="4"/>
      <c r="G4248" s="4"/>
      <c r="H4248" s="29"/>
    </row>
    <row r="4249" spans="1:8" x14ac:dyDescent="0.2">
      <c r="A4249" s="27"/>
      <c r="B4249" s="28"/>
      <c r="C4249" s="27"/>
      <c r="D4249" s="27"/>
      <c r="E4249" s="27"/>
      <c r="F4249" s="4"/>
      <c r="G4249" s="4"/>
      <c r="H4249" s="29"/>
    </row>
    <row r="4250" spans="1:8" x14ac:dyDescent="0.2">
      <c r="A4250" s="27"/>
      <c r="B4250" s="28"/>
      <c r="C4250" s="27"/>
      <c r="D4250" s="27"/>
      <c r="E4250" s="27"/>
      <c r="F4250" s="4"/>
      <c r="G4250" s="4"/>
      <c r="H4250" s="29"/>
    </row>
    <row r="4251" spans="1:8" x14ac:dyDescent="0.2">
      <c r="A4251" s="27"/>
      <c r="B4251" s="28"/>
      <c r="C4251" s="27"/>
      <c r="D4251" s="27"/>
      <c r="E4251" s="27"/>
      <c r="F4251" s="4"/>
      <c r="G4251" s="4"/>
      <c r="H4251" s="29"/>
    </row>
    <row r="4252" spans="1:8" x14ac:dyDescent="0.2">
      <c r="A4252" s="27"/>
      <c r="B4252" s="28"/>
      <c r="C4252" s="27"/>
      <c r="D4252" s="27"/>
      <c r="E4252" s="27"/>
      <c r="F4252" s="4"/>
      <c r="G4252" s="4"/>
      <c r="H4252" s="29"/>
    </row>
    <row r="4253" spans="1:8" x14ac:dyDescent="0.2">
      <c r="A4253" s="27"/>
      <c r="B4253" s="28"/>
      <c r="C4253" s="27"/>
      <c r="D4253" s="27"/>
      <c r="E4253" s="27"/>
      <c r="F4253" s="4"/>
      <c r="G4253" s="4"/>
      <c r="H4253" s="29"/>
    </row>
    <row r="4254" spans="1:8" x14ac:dyDescent="0.2">
      <c r="A4254" s="27"/>
      <c r="B4254" s="28"/>
      <c r="C4254" s="27"/>
      <c r="D4254" s="27"/>
      <c r="E4254" s="27"/>
      <c r="F4254" s="4"/>
      <c r="G4254" s="4"/>
      <c r="H4254" s="29"/>
    </row>
    <row r="4255" spans="1:8" x14ac:dyDescent="0.2">
      <c r="A4255" s="27"/>
      <c r="B4255" s="28"/>
      <c r="C4255" s="27"/>
      <c r="D4255" s="27"/>
      <c r="E4255" s="27"/>
      <c r="F4255" s="4"/>
      <c r="G4255" s="4"/>
      <c r="H4255" s="29"/>
    </row>
    <row r="4256" spans="1:8" x14ac:dyDescent="0.2">
      <c r="A4256" s="27"/>
      <c r="B4256" s="28"/>
      <c r="C4256" s="27"/>
      <c r="D4256" s="27"/>
      <c r="E4256" s="27"/>
      <c r="F4256" s="4"/>
      <c r="G4256" s="4"/>
      <c r="H4256" s="29"/>
    </row>
    <row r="4257" spans="1:8" x14ac:dyDescent="0.2">
      <c r="A4257" s="27"/>
      <c r="B4257" s="28"/>
      <c r="C4257" s="27"/>
      <c r="D4257" s="27"/>
      <c r="E4257" s="27"/>
      <c r="F4257" s="4"/>
      <c r="G4257" s="4"/>
      <c r="H4257" s="29"/>
    </row>
    <row r="4258" spans="1:8" x14ac:dyDescent="0.2">
      <c r="A4258" s="27"/>
      <c r="B4258" s="28"/>
      <c r="C4258" s="27"/>
      <c r="D4258" s="27"/>
      <c r="E4258" s="27"/>
      <c r="F4258" s="4"/>
      <c r="G4258" s="4"/>
      <c r="H4258" s="29"/>
    </row>
    <row r="4259" spans="1:8" x14ac:dyDescent="0.2">
      <c r="A4259" s="27"/>
      <c r="B4259" s="28"/>
      <c r="C4259" s="27"/>
      <c r="D4259" s="27"/>
      <c r="E4259" s="27"/>
      <c r="F4259" s="4"/>
      <c r="G4259" s="4"/>
      <c r="H4259" s="29"/>
    </row>
    <row r="4260" spans="1:8" x14ac:dyDescent="0.2">
      <c r="A4260" s="27"/>
      <c r="B4260" s="28"/>
      <c r="C4260" s="27"/>
      <c r="D4260" s="27"/>
      <c r="E4260" s="27"/>
      <c r="F4260" s="4"/>
      <c r="G4260" s="4"/>
      <c r="H4260" s="29"/>
    </row>
    <row r="4261" spans="1:8" x14ac:dyDescent="0.2">
      <c r="A4261" s="27"/>
      <c r="B4261" s="28"/>
      <c r="C4261" s="27"/>
      <c r="D4261" s="27"/>
      <c r="E4261" s="27"/>
      <c r="F4261" s="4"/>
      <c r="G4261" s="4"/>
      <c r="H4261" s="29"/>
    </row>
    <row r="4262" spans="1:8" x14ac:dyDescent="0.2">
      <c r="A4262" s="27"/>
      <c r="B4262" s="28"/>
      <c r="C4262" s="27"/>
      <c r="D4262" s="27"/>
      <c r="E4262" s="27"/>
      <c r="F4262" s="4"/>
      <c r="G4262" s="4"/>
      <c r="H4262" s="29"/>
    </row>
    <row r="4263" spans="1:8" x14ac:dyDescent="0.2">
      <c r="A4263" s="27"/>
      <c r="B4263" s="28"/>
      <c r="C4263" s="27"/>
      <c r="D4263" s="27"/>
      <c r="E4263" s="27"/>
      <c r="F4263" s="4"/>
      <c r="G4263" s="4"/>
      <c r="H4263" s="29"/>
    </row>
    <row r="4264" spans="1:8" x14ac:dyDescent="0.2">
      <c r="A4264" s="27"/>
      <c r="B4264" s="28"/>
      <c r="C4264" s="27"/>
      <c r="D4264" s="27"/>
      <c r="E4264" s="27"/>
      <c r="F4264" s="4"/>
      <c r="G4264" s="4"/>
      <c r="H4264" s="29"/>
    </row>
    <row r="4265" spans="1:8" x14ac:dyDescent="0.2">
      <c r="A4265" s="27"/>
      <c r="B4265" s="28"/>
      <c r="C4265" s="27"/>
      <c r="D4265" s="27"/>
      <c r="E4265" s="27"/>
      <c r="F4265" s="4"/>
      <c r="G4265" s="4"/>
      <c r="H4265" s="29"/>
    </row>
    <row r="4266" spans="1:8" x14ac:dyDescent="0.2">
      <c r="A4266" s="27"/>
      <c r="B4266" s="28"/>
      <c r="C4266" s="27"/>
      <c r="D4266" s="27"/>
      <c r="E4266" s="27"/>
      <c r="F4266" s="4"/>
      <c r="G4266" s="4"/>
      <c r="H4266" s="29"/>
    </row>
    <row r="4267" spans="1:8" x14ac:dyDescent="0.2">
      <c r="A4267" s="27"/>
      <c r="B4267" s="28"/>
      <c r="C4267" s="27"/>
      <c r="D4267" s="27"/>
      <c r="E4267" s="27"/>
      <c r="F4267" s="4"/>
      <c r="G4267" s="4"/>
      <c r="H4267" s="29"/>
    </row>
    <row r="4268" spans="1:8" x14ac:dyDescent="0.2">
      <c r="A4268" s="27"/>
      <c r="B4268" s="28"/>
      <c r="C4268" s="27"/>
      <c r="D4268" s="27"/>
      <c r="E4268" s="27"/>
      <c r="F4268" s="4"/>
      <c r="G4268" s="4"/>
      <c r="H4268" s="29"/>
    </row>
    <row r="4269" spans="1:8" x14ac:dyDescent="0.2">
      <c r="A4269" s="27"/>
      <c r="B4269" s="28"/>
      <c r="C4269" s="27"/>
      <c r="D4269" s="27"/>
      <c r="E4269" s="27"/>
      <c r="F4269" s="4"/>
      <c r="G4269" s="4"/>
      <c r="H4269" s="29"/>
    </row>
    <row r="4270" spans="1:8" x14ac:dyDescent="0.2">
      <c r="A4270" s="27"/>
      <c r="B4270" s="28"/>
      <c r="C4270" s="27"/>
      <c r="D4270" s="27"/>
      <c r="E4270" s="27"/>
      <c r="F4270" s="4"/>
      <c r="G4270" s="4"/>
      <c r="H4270" s="29"/>
    </row>
    <row r="4271" spans="1:8" x14ac:dyDescent="0.2">
      <c r="A4271" s="27"/>
      <c r="B4271" s="28"/>
      <c r="C4271" s="27"/>
      <c r="D4271" s="27"/>
      <c r="E4271" s="27"/>
      <c r="F4271" s="4"/>
      <c r="G4271" s="4"/>
      <c r="H4271" s="29"/>
    </row>
    <row r="4272" spans="1:8" x14ac:dyDescent="0.2">
      <c r="A4272" s="27"/>
      <c r="B4272" s="28"/>
      <c r="C4272" s="27"/>
      <c r="D4272" s="27"/>
      <c r="E4272" s="27"/>
      <c r="F4272" s="4"/>
      <c r="G4272" s="4"/>
      <c r="H4272" s="29"/>
    </row>
    <row r="4273" spans="1:8" x14ac:dyDescent="0.2">
      <c r="A4273" s="27"/>
      <c r="B4273" s="28"/>
      <c r="C4273" s="27"/>
      <c r="D4273" s="27"/>
      <c r="E4273" s="27"/>
      <c r="F4273" s="4"/>
      <c r="G4273" s="4"/>
      <c r="H4273" s="29"/>
    </row>
    <row r="4274" spans="1:8" x14ac:dyDescent="0.2">
      <c r="A4274" s="27"/>
      <c r="B4274" s="28"/>
      <c r="C4274" s="27"/>
      <c r="D4274" s="27"/>
      <c r="E4274" s="27"/>
      <c r="F4274" s="4"/>
      <c r="G4274" s="4"/>
      <c r="H4274" s="29"/>
    </row>
    <row r="4275" spans="1:8" x14ac:dyDescent="0.2">
      <c r="A4275" s="27"/>
      <c r="B4275" s="28"/>
      <c r="C4275" s="27"/>
      <c r="D4275" s="27"/>
      <c r="E4275" s="27"/>
      <c r="F4275" s="4"/>
      <c r="G4275" s="4"/>
      <c r="H4275" s="29"/>
    </row>
    <row r="4276" spans="1:8" x14ac:dyDescent="0.2">
      <c r="A4276" s="27"/>
      <c r="B4276" s="28"/>
      <c r="C4276" s="27"/>
      <c r="D4276" s="27"/>
      <c r="E4276" s="27"/>
      <c r="F4276" s="4"/>
      <c r="G4276" s="4"/>
      <c r="H4276" s="29"/>
    </row>
    <row r="4277" spans="1:8" x14ac:dyDescent="0.2">
      <c r="A4277" s="27"/>
      <c r="B4277" s="28"/>
      <c r="C4277" s="27"/>
      <c r="D4277" s="27"/>
      <c r="E4277" s="27"/>
      <c r="F4277" s="4"/>
      <c r="G4277" s="5"/>
      <c r="H4277" s="29"/>
    </row>
    <row r="4278" spans="1:8" x14ac:dyDescent="0.2">
      <c r="A4278" s="27"/>
      <c r="B4278" s="28"/>
      <c r="C4278" s="27"/>
      <c r="D4278" s="27"/>
      <c r="E4278" s="27"/>
      <c r="F4278" s="4"/>
      <c r="G4278" s="5"/>
      <c r="H4278" s="29"/>
    </row>
    <row r="4279" spans="1:8" x14ac:dyDescent="0.2">
      <c r="A4279" s="27"/>
      <c r="B4279" s="28"/>
      <c r="C4279" s="27"/>
      <c r="D4279" s="27"/>
      <c r="E4279" s="27"/>
      <c r="F4279" s="4"/>
      <c r="G4279" s="5"/>
      <c r="H4279" s="29"/>
    </row>
    <row r="4280" spans="1:8" x14ac:dyDescent="0.2">
      <c r="A4280" s="27"/>
      <c r="B4280" s="28"/>
      <c r="C4280" s="27"/>
      <c r="D4280" s="27"/>
      <c r="E4280" s="27"/>
      <c r="F4280" s="4"/>
      <c r="G4280" s="5"/>
      <c r="H4280" s="29"/>
    </row>
    <row r="4281" spans="1:8" x14ac:dyDescent="0.2">
      <c r="A4281" s="27"/>
      <c r="B4281" s="28"/>
      <c r="C4281" s="27"/>
      <c r="D4281" s="27"/>
      <c r="E4281" s="27"/>
      <c r="F4281" s="4"/>
      <c r="G4281" s="5"/>
      <c r="H4281" s="29"/>
    </row>
    <row r="4282" spans="1:8" x14ac:dyDescent="0.2">
      <c r="A4282" s="27"/>
      <c r="B4282" s="28"/>
      <c r="C4282" s="27"/>
      <c r="D4282" s="27"/>
      <c r="E4282" s="27"/>
      <c r="F4282" s="4"/>
      <c r="G4282" s="5"/>
      <c r="H4282" s="29"/>
    </row>
    <row r="4283" spans="1:8" x14ac:dyDescent="0.2">
      <c r="A4283" s="27"/>
      <c r="B4283" s="28"/>
      <c r="C4283" s="27"/>
      <c r="D4283" s="27"/>
      <c r="E4283" s="27"/>
      <c r="F4283" s="4"/>
      <c r="G4283" s="5"/>
      <c r="H4283" s="29"/>
    </row>
    <row r="4284" spans="1:8" x14ac:dyDescent="0.2">
      <c r="A4284" s="27"/>
      <c r="B4284" s="28"/>
      <c r="C4284" s="27"/>
      <c r="D4284" s="27"/>
      <c r="E4284" s="27"/>
      <c r="F4284" s="4"/>
      <c r="G4284" s="5"/>
      <c r="H4284" s="29"/>
    </row>
    <row r="4285" spans="1:8" x14ac:dyDescent="0.2">
      <c r="A4285" s="27"/>
      <c r="B4285" s="28"/>
      <c r="C4285" s="27"/>
      <c r="D4285" s="27"/>
      <c r="E4285" s="27"/>
      <c r="F4285" s="4"/>
      <c r="G4285" s="5"/>
      <c r="H4285" s="29"/>
    </row>
    <row r="4286" spans="1:8" x14ac:dyDescent="0.2">
      <c r="A4286" s="27"/>
      <c r="B4286" s="28"/>
      <c r="C4286" s="27"/>
      <c r="D4286" s="27"/>
      <c r="E4286" s="27"/>
      <c r="F4286" s="4"/>
      <c r="G4286" s="5"/>
      <c r="H4286" s="29"/>
    </row>
    <row r="4287" spans="1:8" x14ac:dyDescent="0.2">
      <c r="A4287" s="27"/>
      <c r="B4287" s="28"/>
      <c r="C4287" s="27"/>
      <c r="D4287" s="27"/>
      <c r="E4287" s="27"/>
      <c r="F4287" s="4"/>
      <c r="G4287" s="5"/>
      <c r="H4287" s="29"/>
    </row>
    <row r="4288" spans="1:8" x14ac:dyDescent="0.2">
      <c r="A4288" s="27"/>
      <c r="B4288" s="28"/>
      <c r="C4288" s="27"/>
      <c r="D4288" s="27"/>
      <c r="E4288" s="27"/>
      <c r="F4288" s="4"/>
      <c r="G4288" s="5"/>
      <c r="H4288" s="29"/>
    </row>
    <row r="4289" spans="1:8" x14ac:dyDescent="0.2">
      <c r="A4289" s="27"/>
      <c r="B4289" s="28"/>
      <c r="C4289" s="27"/>
      <c r="D4289" s="27"/>
      <c r="E4289" s="27"/>
      <c r="F4289" s="4"/>
      <c r="G4289" s="5"/>
      <c r="H4289" s="29"/>
    </row>
    <row r="4290" spans="1:8" x14ac:dyDescent="0.2">
      <c r="A4290" s="27"/>
      <c r="B4290" s="28"/>
      <c r="C4290" s="27"/>
      <c r="D4290" s="27"/>
      <c r="E4290" s="27"/>
      <c r="F4290" s="4"/>
      <c r="G4290" s="5"/>
      <c r="H4290" s="29"/>
    </row>
    <row r="4291" spans="1:8" x14ac:dyDescent="0.2">
      <c r="A4291" s="27"/>
      <c r="B4291" s="28"/>
      <c r="C4291" s="27"/>
      <c r="D4291" s="27"/>
      <c r="E4291" s="27"/>
      <c r="F4291" s="4"/>
      <c r="G4291" s="5"/>
      <c r="H4291" s="29"/>
    </row>
    <row r="4292" spans="1:8" x14ac:dyDescent="0.2">
      <c r="A4292" s="27"/>
      <c r="B4292" s="28"/>
      <c r="C4292" s="27"/>
      <c r="D4292" s="27"/>
      <c r="E4292" s="27"/>
      <c r="F4292" s="4"/>
      <c r="G4292" s="5"/>
      <c r="H4292" s="29"/>
    </row>
    <row r="4293" spans="1:8" x14ac:dyDescent="0.2">
      <c r="A4293" s="27"/>
      <c r="B4293" s="28"/>
      <c r="C4293" s="27"/>
      <c r="D4293" s="27"/>
      <c r="E4293" s="27"/>
      <c r="F4293" s="4"/>
      <c r="G4293" s="5"/>
      <c r="H4293" s="29"/>
    </row>
    <row r="4294" spans="1:8" x14ac:dyDescent="0.2">
      <c r="A4294" s="27"/>
      <c r="B4294" s="28"/>
      <c r="C4294" s="27"/>
      <c r="D4294" s="27"/>
      <c r="E4294" s="27"/>
      <c r="F4294" s="4"/>
      <c r="G4294" s="5"/>
      <c r="H4294" s="29"/>
    </row>
    <row r="4295" spans="1:8" x14ac:dyDescent="0.2">
      <c r="A4295" s="27"/>
      <c r="B4295" s="28"/>
      <c r="C4295" s="27"/>
      <c r="D4295" s="27"/>
      <c r="E4295" s="27"/>
      <c r="F4295" s="4"/>
      <c r="G4295" s="5"/>
      <c r="H4295" s="29"/>
    </row>
    <row r="4296" spans="1:8" x14ac:dyDescent="0.2">
      <c r="A4296" s="27"/>
      <c r="B4296" s="28"/>
      <c r="C4296" s="27"/>
      <c r="D4296" s="27"/>
      <c r="E4296" s="27"/>
      <c r="F4296" s="4"/>
      <c r="G4296" s="5"/>
      <c r="H4296" s="29"/>
    </row>
    <row r="4297" spans="1:8" x14ac:dyDescent="0.2">
      <c r="A4297" s="27"/>
      <c r="B4297" s="28"/>
      <c r="C4297" s="27"/>
      <c r="D4297" s="27"/>
      <c r="E4297" s="27"/>
      <c r="F4297" s="4"/>
      <c r="G4297" s="5"/>
      <c r="H4297" s="29"/>
    </row>
    <row r="4298" spans="1:8" x14ac:dyDescent="0.2">
      <c r="A4298" s="27"/>
      <c r="B4298" s="28"/>
      <c r="C4298" s="27"/>
      <c r="D4298" s="27"/>
      <c r="E4298" s="27"/>
      <c r="F4298" s="4"/>
      <c r="G4298" s="5"/>
      <c r="H4298" s="29"/>
    </row>
    <row r="4299" spans="1:8" x14ac:dyDescent="0.2">
      <c r="A4299" s="27"/>
      <c r="B4299" s="28"/>
      <c r="C4299" s="27"/>
      <c r="D4299" s="27"/>
      <c r="E4299" s="27"/>
      <c r="F4299" s="4"/>
      <c r="G4299" s="5"/>
      <c r="H4299" s="29"/>
    </row>
    <row r="4300" spans="1:8" x14ac:dyDescent="0.2">
      <c r="A4300" s="27"/>
      <c r="B4300" s="28"/>
      <c r="C4300" s="27"/>
      <c r="D4300" s="27"/>
      <c r="E4300" s="27"/>
      <c r="F4300" s="4"/>
      <c r="G4300" s="5"/>
      <c r="H4300" s="29"/>
    </row>
    <row r="4301" spans="1:8" x14ac:dyDescent="0.2">
      <c r="A4301" s="27"/>
      <c r="B4301" s="28"/>
      <c r="C4301" s="27"/>
      <c r="D4301" s="27"/>
      <c r="E4301" s="27"/>
      <c r="F4301" s="4"/>
      <c r="G4301" s="5"/>
      <c r="H4301" s="29"/>
    </row>
    <row r="4302" spans="1:8" x14ac:dyDescent="0.2">
      <c r="A4302" s="27"/>
      <c r="B4302" s="28"/>
      <c r="C4302" s="27"/>
      <c r="D4302" s="27"/>
      <c r="E4302" s="27"/>
      <c r="F4302" s="4"/>
      <c r="G4302" s="5"/>
      <c r="H4302" s="29"/>
    </row>
    <row r="4303" spans="1:8" x14ac:dyDescent="0.2">
      <c r="A4303" s="27"/>
      <c r="B4303" s="28"/>
      <c r="C4303" s="27"/>
      <c r="D4303" s="27"/>
      <c r="E4303" s="27"/>
      <c r="F4303" s="4"/>
      <c r="G4303" s="5"/>
      <c r="H4303" s="29"/>
    </row>
    <row r="4304" spans="1:8" x14ac:dyDescent="0.2">
      <c r="A4304" s="27"/>
      <c r="B4304" s="28"/>
      <c r="C4304" s="27"/>
      <c r="D4304" s="27"/>
      <c r="E4304" s="27"/>
      <c r="F4304" s="4"/>
      <c r="G4304" s="5"/>
      <c r="H4304" s="29"/>
    </row>
    <row r="4305" spans="1:8" x14ac:dyDescent="0.2">
      <c r="A4305" s="27"/>
      <c r="B4305" s="28"/>
      <c r="C4305" s="27"/>
      <c r="D4305" s="27"/>
      <c r="E4305" s="27"/>
      <c r="F4305" s="4"/>
      <c r="G4305" s="5"/>
      <c r="H4305" s="29"/>
    </row>
    <row r="4306" spans="1:8" x14ac:dyDescent="0.2">
      <c r="A4306" s="27"/>
      <c r="B4306" s="28"/>
      <c r="C4306" s="27"/>
      <c r="D4306" s="27"/>
      <c r="E4306" s="27"/>
      <c r="F4306" s="4"/>
      <c r="G4306" s="5"/>
      <c r="H4306" s="29"/>
    </row>
    <row r="4307" spans="1:8" x14ac:dyDescent="0.2">
      <c r="A4307" s="27"/>
      <c r="B4307" s="28"/>
      <c r="C4307" s="27"/>
      <c r="D4307" s="27"/>
      <c r="E4307" s="27"/>
      <c r="F4307" s="4"/>
      <c r="G4307" s="5"/>
      <c r="H4307" s="29"/>
    </row>
    <row r="4308" spans="1:8" x14ac:dyDescent="0.2">
      <c r="A4308" s="27"/>
      <c r="B4308" s="28"/>
      <c r="C4308" s="27"/>
      <c r="D4308" s="27"/>
      <c r="E4308" s="27"/>
      <c r="F4308" s="4"/>
      <c r="G4308" s="5"/>
      <c r="H4308" s="29"/>
    </row>
    <row r="4309" spans="1:8" x14ac:dyDescent="0.2">
      <c r="A4309" s="27"/>
      <c r="B4309" s="28"/>
      <c r="C4309" s="27"/>
      <c r="D4309" s="27"/>
      <c r="E4309" s="27"/>
      <c r="F4309" s="4"/>
      <c r="G4309" s="5"/>
      <c r="H4309" s="29"/>
    </row>
    <row r="4310" spans="1:8" x14ac:dyDescent="0.2">
      <c r="A4310" s="27"/>
      <c r="B4310" s="28"/>
      <c r="C4310" s="27"/>
      <c r="D4310" s="27"/>
      <c r="E4310" s="27"/>
      <c r="F4310" s="4"/>
      <c r="G4310" s="5"/>
      <c r="H4310" s="29"/>
    </row>
    <row r="4311" spans="1:8" x14ac:dyDescent="0.2">
      <c r="A4311" s="27"/>
      <c r="B4311" s="28"/>
      <c r="C4311" s="27"/>
      <c r="D4311" s="27"/>
      <c r="E4311" s="27"/>
      <c r="F4311" s="4"/>
      <c r="G4311" s="5"/>
      <c r="H4311" s="29"/>
    </row>
    <row r="4312" spans="1:8" x14ac:dyDescent="0.2">
      <c r="A4312" s="27"/>
      <c r="B4312" s="28"/>
      <c r="C4312" s="27"/>
      <c r="D4312" s="27"/>
      <c r="E4312" s="27"/>
      <c r="F4312" s="4"/>
      <c r="G4312" s="5"/>
      <c r="H4312" s="29"/>
    </row>
    <row r="4313" spans="1:8" x14ac:dyDescent="0.2">
      <c r="A4313" s="27"/>
      <c r="B4313" s="28"/>
      <c r="C4313" s="27"/>
      <c r="D4313" s="27"/>
      <c r="E4313" s="27"/>
      <c r="F4313" s="4"/>
      <c r="G4313" s="5"/>
      <c r="H4313" s="29"/>
    </row>
    <row r="4314" spans="1:8" x14ac:dyDescent="0.2">
      <c r="A4314" s="27"/>
      <c r="B4314" s="28"/>
      <c r="C4314" s="27"/>
      <c r="D4314" s="27"/>
      <c r="E4314" s="27"/>
      <c r="F4314" s="4"/>
      <c r="G4314" s="5"/>
      <c r="H4314" s="29"/>
    </row>
    <row r="4315" spans="1:8" x14ac:dyDescent="0.2">
      <c r="A4315" s="27"/>
      <c r="B4315" s="28"/>
      <c r="C4315" s="27"/>
      <c r="D4315" s="27"/>
      <c r="E4315" s="27"/>
      <c r="F4315" s="4"/>
      <c r="G4315" s="5"/>
      <c r="H4315" s="29"/>
    </row>
    <row r="4316" spans="1:8" x14ac:dyDescent="0.2">
      <c r="A4316" s="27"/>
      <c r="B4316" s="28"/>
      <c r="C4316" s="27"/>
      <c r="D4316" s="27"/>
      <c r="E4316" s="27"/>
      <c r="F4316" s="4"/>
      <c r="G4316" s="5"/>
      <c r="H4316" s="29"/>
    </row>
    <row r="4317" spans="1:8" x14ac:dyDescent="0.2">
      <c r="A4317" s="27"/>
      <c r="B4317" s="28"/>
      <c r="C4317" s="27"/>
      <c r="D4317" s="27"/>
      <c r="E4317" s="27"/>
      <c r="F4317" s="4"/>
      <c r="G4317" s="5"/>
      <c r="H4317" s="29"/>
    </row>
    <row r="4318" spans="1:8" x14ac:dyDescent="0.2">
      <c r="A4318" s="27"/>
      <c r="B4318" s="28"/>
      <c r="C4318" s="27"/>
      <c r="D4318" s="27"/>
      <c r="E4318" s="27"/>
      <c r="F4318" s="4"/>
      <c r="G4318" s="5"/>
      <c r="H4318" s="29"/>
    </row>
    <row r="4319" spans="1:8" x14ac:dyDescent="0.2">
      <c r="A4319" s="27"/>
      <c r="B4319" s="28"/>
      <c r="C4319" s="27"/>
      <c r="D4319" s="27"/>
      <c r="E4319" s="27"/>
      <c r="F4319" s="4"/>
      <c r="G4319" s="5"/>
      <c r="H4319" s="29"/>
    </row>
    <row r="4320" spans="1:8" x14ac:dyDescent="0.2">
      <c r="A4320" s="27"/>
      <c r="B4320" s="28"/>
      <c r="C4320" s="27"/>
      <c r="D4320" s="27"/>
      <c r="E4320" s="27"/>
      <c r="F4320" s="4"/>
      <c r="G4320" s="5"/>
      <c r="H4320" s="29"/>
    </row>
    <row r="4321" spans="1:8" x14ac:dyDescent="0.2">
      <c r="A4321" s="27"/>
      <c r="B4321" s="28"/>
      <c r="C4321" s="27"/>
      <c r="D4321" s="27"/>
      <c r="E4321" s="27"/>
      <c r="F4321" s="4"/>
      <c r="G4321" s="5"/>
      <c r="H4321" s="29"/>
    </row>
    <row r="4322" spans="1:8" x14ac:dyDescent="0.2">
      <c r="A4322" s="27"/>
      <c r="B4322" s="28"/>
      <c r="C4322" s="27"/>
      <c r="D4322" s="27"/>
      <c r="E4322" s="27"/>
      <c r="F4322" s="4"/>
      <c r="G4322" s="5"/>
      <c r="H4322" s="29"/>
    </row>
    <row r="4323" spans="1:8" x14ac:dyDescent="0.2">
      <c r="A4323" s="27"/>
      <c r="B4323" s="28"/>
      <c r="C4323" s="27"/>
      <c r="D4323" s="27"/>
      <c r="E4323" s="27"/>
      <c r="F4323" s="4"/>
      <c r="G4323" s="5"/>
      <c r="H4323" s="29"/>
    </row>
    <row r="4324" spans="1:8" x14ac:dyDescent="0.2">
      <c r="A4324" s="27"/>
      <c r="B4324" s="28"/>
      <c r="C4324" s="27"/>
      <c r="D4324" s="27"/>
      <c r="E4324" s="27"/>
      <c r="F4324" s="4"/>
      <c r="G4324" s="5"/>
      <c r="H4324" s="29"/>
    </row>
    <row r="4325" spans="1:8" x14ac:dyDescent="0.2">
      <c r="A4325" s="27"/>
      <c r="B4325" s="28"/>
      <c r="C4325" s="27"/>
      <c r="D4325" s="27"/>
      <c r="E4325" s="27"/>
      <c r="F4325" s="4"/>
      <c r="G4325" s="5"/>
      <c r="H4325" s="29"/>
    </row>
    <row r="4326" spans="1:8" x14ac:dyDescent="0.2">
      <c r="A4326" s="27"/>
      <c r="B4326" s="28"/>
      <c r="C4326" s="27"/>
      <c r="D4326" s="27"/>
      <c r="E4326" s="27"/>
      <c r="F4326" s="4"/>
      <c r="G4326" s="5"/>
      <c r="H4326" s="29"/>
    </row>
    <row r="4327" spans="1:8" x14ac:dyDescent="0.2">
      <c r="A4327" s="27"/>
      <c r="B4327" s="28"/>
      <c r="C4327" s="27"/>
      <c r="D4327" s="27"/>
      <c r="E4327" s="27"/>
      <c r="F4327" s="4"/>
      <c r="G4327" s="5"/>
      <c r="H4327" s="29"/>
    </row>
    <row r="4328" spans="1:8" x14ac:dyDescent="0.2">
      <c r="A4328" s="27"/>
      <c r="B4328" s="28"/>
      <c r="C4328" s="27"/>
      <c r="D4328" s="27"/>
      <c r="E4328" s="27"/>
      <c r="F4328" s="4"/>
      <c r="G4328" s="5"/>
      <c r="H4328" s="29"/>
    </row>
    <row r="4329" spans="1:8" x14ac:dyDescent="0.2">
      <c r="A4329" s="27"/>
      <c r="B4329" s="28"/>
      <c r="C4329" s="27"/>
      <c r="D4329" s="27"/>
      <c r="E4329" s="27"/>
      <c r="F4329" s="4"/>
      <c r="G4329" s="5"/>
      <c r="H4329" s="29"/>
    </row>
    <row r="4330" spans="1:8" x14ac:dyDescent="0.2">
      <c r="A4330" s="27"/>
      <c r="B4330" s="28"/>
      <c r="C4330" s="27"/>
      <c r="D4330" s="27"/>
      <c r="E4330" s="27"/>
      <c r="F4330" s="4"/>
      <c r="G4330" s="5"/>
      <c r="H4330" s="29"/>
    </row>
    <row r="4331" spans="1:8" x14ac:dyDescent="0.2">
      <c r="A4331" s="27"/>
      <c r="B4331" s="28"/>
      <c r="C4331" s="27"/>
      <c r="D4331" s="27"/>
      <c r="E4331" s="27"/>
      <c r="F4331" s="4"/>
      <c r="G4331" s="5"/>
      <c r="H4331" s="29"/>
    </row>
    <row r="4332" spans="1:8" x14ac:dyDescent="0.2">
      <c r="A4332" s="27"/>
      <c r="B4332" s="28"/>
      <c r="C4332" s="27"/>
      <c r="D4332" s="27"/>
      <c r="E4332" s="27"/>
      <c r="F4332" s="4"/>
      <c r="G4332" s="5"/>
      <c r="H4332" s="29"/>
    </row>
    <row r="4333" spans="1:8" x14ac:dyDescent="0.2">
      <c r="A4333" s="27"/>
      <c r="B4333" s="28"/>
      <c r="C4333" s="27"/>
      <c r="D4333" s="27"/>
      <c r="E4333" s="27"/>
      <c r="F4333" s="4"/>
      <c r="G4333" s="5"/>
      <c r="H4333" s="29"/>
    </row>
    <row r="4334" spans="1:8" x14ac:dyDescent="0.2">
      <c r="A4334" s="27"/>
      <c r="B4334" s="28"/>
      <c r="C4334" s="27"/>
      <c r="D4334" s="27"/>
      <c r="E4334" s="27"/>
      <c r="F4334" s="4"/>
      <c r="G4334" s="5"/>
      <c r="H4334" s="29"/>
    </row>
    <row r="4335" spans="1:8" x14ac:dyDescent="0.2">
      <c r="A4335" s="27"/>
      <c r="B4335" s="28"/>
      <c r="C4335" s="27"/>
      <c r="D4335" s="27"/>
      <c r="E4335" s="27"/>
      <c r="F4335" s="4"/>
      <c r="G4335" s="5"/>
      <c r="H4335" s="29"/>
    </row>
    <row r="4336" spans="1:8" x14ac:dyDescent="0.2">
      <c r="A4336" s="27"/>
      <c r="B4336" s="28"/>
      <c r="C4336" s="27"/>
      <c r="D4336" s="27"/>
      <c r="E4336" s="27"/>
      <c r="F4336" s="4"/>
      <c r="G4336" s="5"/>
      <c r="H4336" s="29"/>
    </row>
    <row r="4337" spans="1:8" x14ac:dyDescent="0.2">
      <c r="A4337" s="27"/>
      <c r="B4337" s="28"/>
      <c r="C4337" s="27"/>
      <c r="D4337" s="27"/>
      <c r="E4337" s="27"/>
      <c r="F4337" s="4"/>
      <c r="G4337" s="5"/>
      <c r="H4337" s="29"/>
    </row>
    <row r="4338" spans="1:8" x14ac:dyDescent="0.2">
      <c r="A4338" s="27"/>
      <c r="B4338" s="28"/>
      <c r="C4338" s="27"/>
      <c r="D4338" s="27"/>
      <c r="E4338" s="27"/>
      <c r="F4338" s="4"/>
      <c r="G4338" s="5"/>
      <c r="H4338" s="29"/>
    </row>
    <row r="4339" spans="1:8" x14ac:dyDescent="0.2">
      <c r="A4339" s="27"/>
      <c r="B4339" s="28"/>
      <c r="C4339" s="27"/>
      <c r="D4339" s="27"/>
      <c r="E4339" s="27"/>
      <c r="F4339" s="4"/>
      <c r="G4339" s="5"/>
      <c r="H4339" s="29"/>
    </row>
    <row r="4340" spans="1:8" x14ac:dyDescent="0.2">
      <c r="A4340" s="27"/>
      <c r="B4340" s="28"/>
      <c r="C4340" s="27"/>
      <c r="D4340" s="27"/>
      <c r="E4340" s="27"/>
      <c r="F4340" s="4"/>
      <c r="G4340" s="5"/>
      <c r="H4340" s="29"/>
    </row>
    <row r="4341" spans="1:8" x14ac:dyDescent="0.2">
      <c r="A4341" s="27"/>
      <c r="B4341" s="28"/>
      <c r="C4341" s="27"/>
      <c r="D4341" s="27"/>
      <c r="E4341" s="27"/>
      <c r="F4341" s="4"/>
      <c r="G4341" s="5"/>
      <c r="H4341" s="29"/>
    </row>
    <row r="4342" spans="1:8" x14ac:dyDescent="0.2">
      <c r="A4342" s="27"/>
      <c r="B4342" s="28"/>
      <c r="C4342" s="27"/>
      <c r="D4342" s="27"/>
      <c r="E4342" s="27"/>
      <c r="F4342" s="4"/>
      <c r="G4342" s="5"/>
      <c r="H4342" s="29"/>
    </row>
    <row r="4343" spans="1:8" x14ac:dyDescent="0.2">
      <c r="A4343" s="27"/>
      <c r="B4343" s="28"/>
      <c r="C4343" s="27"/>
      <c r="D4343" s="27"/>
      <c r="E4343" s="27"/>
      <c r="F4343" s="4"/>
      <c r="G4343" s="5"/>
      <c r="H4343" s="29"/>
    </row>
    <row r="4344" spans="1:8" x14ac:dyDescent="0.2">
      <c r="A4344" s="27"/>
      <c r="B4344" s="28"/>
      <c r="C4344" s="27"/>
      <c r="D4344" s="27"/>
      <c r="E4344" s="27"/>
      <c r="F4344" s="4"/>
      <c r="G4344" s="5"/>
      <c r="H4344" s="29"/>
    </row>
    <row r="4345" spans="1:8" x14ac:dyDescent="0.2">
      <c r="A4345" s="27"/>
      <c r="B4345" s="28"/>
      <c r="C4345" s="27"/>
      <c r="D4345" s="27"/>
      <c r="E4345" s="27"/>
      <c r="F4345" s="4"/>
      <c r="G4345" s="5"/>
      <c r="H4345" s="29"/>
    </row>
    <row r="4346" spans="1:8" x14ac:dyDescent="0.2">
      <c r="A4346" s="27"/>
      <c r="B4346" s="28"/>
      <c r="C4346" s="27"/>
      <c r="D4346" s="27"/>
      <c r="E4346" s="27"/>
      <c r="F4346" s="4"/>
      <c r="G4346" s="5"/>
      <c r="H4346" s="29"/>
    </row>
    <row r="4347" spans="1:8" x14ac:dyDescent="0.2">
      <c r="A4347" s="27"/>
      <c r="B4347" s="28"/>
      <c r="C4347" s="27"/>
      <c r="D4347" s="27"/>
      <c r="E4347" s="27"/>
      <c r="F4347" s="4"/>
      <c r="G4347" s="5"/>
      <c r="H4347" s="29"/>
    </row>
    <row r="4348" spans="1:8" x14ac:dyDescent="0.2">
      <c r="A4348" s="27"/>
      <c r="B4348" s="28"/>
      <c r="C4348" s="27"/>
      <c r="D4348" s="27"/>
      <c r="E4348" s="27"/>
      <c r="F4348" s="4"/>
      <c r="G4348" s="5"/>
      <c r="H4348" s="29"/>
    </row>
    <row r="4349" spans="1:8" x14ac:dyDescent="0.2">
      <c r="A4349" s="27"/>
      <c r="B4349" s="28"/>
      <c r="C4349" s="27"/>
      <c r="D4349" s="27"/>
      <c r="E4349" s="27"/>
      <c r="F4349" s="4"/>
      <c r="G4349" s="5"/>
      <c r="H4349" s="29"/>
    </row>
    <row r="4350" spans="1:8" x14ac:dyDescent="0.2">
      <c r="A4350" s="27"/>
      <c r="B4350" s="28"/>
      <c r="C4350" s="27"/>
      <c r="D4350" s="27"/>
      <c r="E4350" s="27"/>
      <c r="F4350" s="4"/>
      <c r="G4350" s="5"/>
      <c r="H4350" s="29"/>
    </row>
    <row r="4351" spans="1:8" x14ac:dyDescent="0.2">
      <c r="A4351" s="27"/>
      <c r="B4351" s="28"/>
      <c r="C4351" s="27"/>
      <c r="D4351" s="27"/>
      <c r="E4351" s="27"/>
      <c r="F4351" s="4"/>
      <c r="G4351" s="5"/>
      <c r="H4351" s="29"/>
    </row>
    <row r="4352" spans="1:8" x14ac:dyDescent="0.2">
      <c r="A4352" s="27"/>
      <c r="B4352" s="28"/>
      <c r="C4352" s="27"/>
      <c r="D4352" s="27"/>
      <c r="E4352" s="27"/>
      <c r="F4352" s="4"/>
      <c r="G4352" s="5"/>
      <c r="H4352" s="29"/>
    </row>
    <row r="4353" spans="1:8" x14ac:dyDescent="0.2">
      <c r="A4353" s="27"/>
      <c r="B4353" s="28"/>
      <c r="C4353" s="27"/>
      <c r="D4353" s="27"/>
      <c r="E4353" s="27"/>
      <c r="F4353" s="4"/>
      <c r="G4353" s="5"/>
      <c r="H4353" s="29"/>
    </row>
    <row r="4354" spans="1:8" x14ac:dyDescent="0.2">
      <c r="A4354" s="27"/>
      <c r="B4354" s="28"/>
      <c r="C4354" s="27"/>
      <c r="D4354" s="27"/>
      <c r="E4354" s="27"/>
      <c r="F4354" s="4"/>
      <c r="G4354" s="5"/>
      <c r="H4354" s="29"/>
    </row>
    <row r="4355" spans="1:8" x14ac:dyDescent="0.2">
      <c r="A4355" s="27"/>
      <c r="B4355" s="28"/>
      <c r="C4355" s="27"/>
      <c r="D4355" s="27"/>
      <c r="E4355" s="27"/>
      <c r="F4355" s="4"/>
      <c r="G4355" s="5"/>
      <c r="H4355" s="29"/>
    </row>
    <row r="4356" spans="1:8" x14ac:dyDescent="0.2">
      <c r="A4356" s="27"/>
      <c r="B4356" s="28"/>
      <c r="C4356" s="27"/>
      <c r="D4356" s="27"/>
      <c r="E4356" s="27"/>
      <c r="F4356" s="4"/>
      <c r="G4356" s="5"/>
      <c r="H4356" s="29"/>
    </row>
    <row r="4357" spans="1:8" x14ac:dyDescent="0.2">
      <c r="A4357" s="27"/>
      <c r="B4357" s="28"/>
      <c r="C4357" s="27"/>
      <c r="D4357" s="27"/>
      <c r="E4357" s="27"/>
      <c r="F4357" s="4"/>
      <c r="G4357" s="5"/>
      <c r="H4357" s="29"/>
    </row>
    <row r="4358" spans="1:8" x14ac:dyDescent="0.2">
      <c r="A4358" s="27"/>
      <c r="B4358" s="28"/>
      <c r="C4358" s="27"/>
      <c r="D4358" s="27"/>
      <c r="E4358" s="27"/>
      <c r="F4358" s="4"/>
      <c r="G4358" s="5"/>
      <c r="H4358" s="29"/>
    </row>
    <row r="4359" spans="1:8" x14ac:dyDescent="0.2">
      <c r="A4359" s="27"/>
      <c r="B4359" s="28"/>
      <c r="C4359" s="27"/>
      <c r="D4359" s="27"/>
      <c r="E4359" s="27"/>
      <c r="F4359" s="4"/>
      <c r="G4359" s="5"/>
      <c r="H4359" s="29"/>
    </row>
    <row r="4360" spans="1:8" x14ac:dyDescent="0.2">
      <c r="A4360" s="27"/>
      <c r="B4360" s="28"/>
      <c r="C4360" s="27"/>
      <c r="D4360" s="27"/>
      <c r="E4360" s="27"/>
      <c r="F4360" s="4"/>
      <c r="G4360" s="5"/>
      <c r="H4360" s="29"/>
    </row>
    <row r="4361" spans="1:8" x14ac:dyDescent="0.2">
      <c r="A4361" s="27"/>
      <c r="B4361" s="28"/>
      <c r="C4361" s="27"/>
      <c r="D4361" s="27"/>
      <c r="E4361" s="27"/>
      <c r="F4361" s="4"/>
      <c r="G4361" s="5"/>
      <c r="H4361" s="29"/>
    </row>
    <row r="4362" spans="1:8" x14ac:dyDescent="0.2">
      <c r="A4362" s="27"/>
      <c r="B4362" s="28"/>
      <c r="C4362" s="27"/>
      <c r="D4362" s="27"/>
      <c r="E4362" s="27"/>
      <c r="F4362" s="4"/>
      <c r="G4362" s="5"/>
      <c r="H4362" s="29"/>
    </row>
    <row r="4363" spans="1:8" x14ac:dyDescent="0.2">
      <c r="A4363" s="27"/>
      <c r="B4363" s="28"/>
      <c r="C4363" s="27"/>
      <c r="D4363" s="27"/>
      <c r="E4363" s="27"/>
      <c r="F4363" s="4"/>
      <c r="G4363" s="5"/>
      <c r="H4363" s="29"/>
    </row>
    <row r="4364" spans="1:8" x14ac:dyDescent="0.2">
      <c r="A4364" s="27"/>
      <c r="B4364" s="28"/>
      <c r="C4364" s="27"/>
      <c r="D4364" s="27"/>
      <c r="E4364" s="27"/>
      <c r="F4364" s="4"/>
      <c r="G4364" s="5"/>
      <c r="H4364" s="29"/>
    </row>
    <row r="4365" spans="1:8" x14ac:dyDescent="0.2">
      <c r="A4365" s="27"/>
      <c r="B4365" s="28"/>
      <c r="C4365" s="27"/>
      <c r="D4365" s="27"/>
      <c r="E4365" s="27"/>
      <c r="F4365" s="4"/>
      <c r="G4365" s="5"/>
      <c r="H4365" s="29"/>
    </row>
    <row r="4366" spans="1:8" x14ac:dyDescent="0.2">
      <c r="A4366" s="27"/>
      <c r="B4366" s="28"/>
      <c r="C4366" s="27"/>
      <c r="D4366" s="27"/>
      <c r="E4366" s="27"/>
      <c r="F4366" s="4"/>
      <c r="G4366" s="5"/>
      <c r="H4366" s="29"/>
    </row>
    <row r="4367" spans="1:8" x14ac:dyDescent="0.2">
      <c r="A4367" s="27"/>
      <c r="B4367" s="28"/>
      <c r="C4367" s="27"/>
      <c r="D4367" s="27"/>
      <c r="E4367" s="27"/>
      <c r="F4367" s="4"/>
      <c r="G4367" s="5"/>
      <c r="H4367" s="29"/>
    </row>
    <row r="4368" spans="1:8" x14ac:dyDescent="0.2">
      <c r="A4368" s="27"/>
      <c r="B4368" s="28"/>
      <c r="C4368" s="27"/>
      <c r="D4368" s="27"/>
      <c r="E4368" s="27"/>
      <c r="F4368" s="4"/>
      <c r="G4368" s="5"/>
      <c r="H4368" s="29"/>
    </row>
    <row r="4369" spans="1:8" x14ac:dyDescent="0.2">
      <c r="A4369" s="27"/>
      <c r="B4369" s="28"/>
      <c r="C4369" s="27"/>
      <c r="D4369" s="27"/>
      <c r="E4369" s="27"/>
      <c r="F4369" s="4"/>
      <c r="G4369" s="5"/>
      <c r="H4369" s="29"/>
    </row>
    <row r="4370" spans="1:8" x14ac:dyDescent="0.2">
      <c r="A4370" s="27"/>
      <c r="B4370" s="28"/>
      <c r="C4370" s="27"/>
      <c r="D4370" s="27"/>
      <c r="E4370" s="27"/>
      <c r="F4370" s="4"/>
      <c r="G4370" s="5"/>
      <c r="H4370" s="29"/>
    </row>
    <row r="4371" spans="1:8" x14ac:dyDescent="0.2">
      <c r="A4371" s="27"/>
      <c r="B4371" s="28"/>
      <c r="C4371" s="27"/>
      <c r="D4371" s="27"/>
      <c r="E4371" s="27"/>
      <c r="F4371" s="4"/>
      <c r="G4371" s="5"/>
      <c r="H4371" s="29"/>
    </row>
    <row r="4372" spans="1:8" x14ac:dyDescent="0.2">
      <c r="A4372" s="27"/>
      <c r="B4372" s="28"/>
      <c r="C4372" s="27"/>
      <c r="D4372" s="27"/>
      <c r="E4372" s="27"/>
      <c r="F4372" s="4"/>
      <c r="G4372" s="5"/>
      <c r="H4372" s="29"/>
    </row>
    <row r="4373" spans="1:8" x14ac:dyDescent="0.2">
      <c r="A4373" s="27"/>
      <c r="B4373" s="28"/>
      <c r="C4373" s="27"/>
      <c r="D4373" s="27"/>
      <c r="E4373" s="27"/>
      <c r="F4373" s="4"/>
      <c r="G4373" s="5"/>
      <c r="H4373" s="29"/>
    </row>
    <row r="4374" spans="1:8" x14ac:dyDescent="0.2">
      <c r="A4374" s="27"/>
      <c r="B4374" s="28"/>
      <c r="C4374" s="27"/>
      <c r="D4374" s="27"/>
      <c r="E4374" s="27"/>
      <c r="F4374" s="4"/>
      <c r="G4374" s="5"/>
      <c r="H4374" s="29"/>
    </row>
    <row r="4375" spans="1:8" x14ac:dyDescent="0.2">
      <c r="A4375" s="27"/>
      <c r="B4375" s="28"/>
      <c r="C4375" s="27"/>
      <c r="D4375" s="27"/>
      <c r="E4375" s="27"/>
      <c r="F4375" s="4"/>
      <c r="G4375" s="5"/>
      <c r="H4375" s="29"/>
    </row>
    <row r="4376" spans="1:8" x14ac:dyDescent="0.2">
      <c r="A4376" s="27"/>
      <c r="B4376" s="28"/>
      <c r="C4376" s="27"/>
      <c r="D4376" s="27"/>
      <c r="E4376" s="27"/>
      <c r="F4376" s="4"/>
      <c r="G4376" s="5"/>
      <c r="H4376" s="29"/>
    </row>
    <row r="4377" spans="1:8" x14ac:dyDescent="0.2">
      <c r="A4377" s="27"/>
      <c r="B4377" s="28"/>
      <c r="C4377" s="27"/>
      <c r="D4377" s="27"/>
      <c r="E4377" s="27"/>
      <c r="F4377" s="4"/>
      <c r="G4377" s="5"/>
      <c r="H4377" s="29"/>
    </row>
    <row r="4378" spans="1:8" x14ac:dyDescent="0.2">
      <c r="A4378" s="27"/>
      <c r="B4378" s="28"/>
      <c r="C4378" s="27"/>
      <c r="D4378" s="27"/>
      <c r="E4378" s="27"/>
      <c r="F4378" s="4"/>
      <c r="G4378" s="5"/>
      <c r="H4378" s="29"/>
    </row>
    <row r="4379" spans="1:8" x14ac:dyDescent="0.2">
      <c r="A4379" s="27"/>
      <c r="B4379" s="28"/>
      <c r="C4379" s="27"/>
      <c r="D4379" s="27"/>
      <c r="E4379" s="27"/>
      <c r="F4379" s="4"/>
      <c r="G4379" s="5"/>
      <c r="H4379" s="29"/>
    </row>
    <row r="4380" spans="1:8" x14ac:dyDescent="0.2">
      <c r="A4380" s="27"/>
      <c r="B4380" s="28"/>
      <c r="C4380" s="27"/>
      <c r="D4380" s="27"/>
      <c r="E4380" s="27"/>
      <c r="F4380" s="4"/>
      <c r="G4380" s="5"/>
      <c r="H4380" s="29"/>
    </row>
    <row r="4381" spans="1:8" x14ac:dyDescent="0.2">
      <c r="A4381" s="27"/>
      <c r="B4381" s="28"/>
      <c r="C4381" s="27"/>
      <c r="D4381" s="27"/>
      <c r="E4381" s="27"/>
      <c r="F4381" s="4"/>
      <c r="G4381" s="5"/>
      <c r="H4381" s="29"/>
    </row>
    <row r="4382" spans="1:8" x14ac:dyDescent="0.2">
      <c r="A4382" s="27"/>
      <c r="B4382" s="28"/>
      <c r="C4382" s="27"/>
      <c r="D4382" s="27"/>
      <c r="E4382" s="27"/>
      <c r="F4382" s="4"/>
      <c r="G4382" s="5"/>
      <c r="H4382" s="29"/>
    </row>
    <row r="4383" spans="1:8" x14ac:dyDescent="0.2">
      <c r="A4383" s="27"/>
      <c r="B4383" s="28"/>
      <c r="C4383" s="27"/>
      <c r="D4383" s="27"/>
      <c r="E4383" s="27"/>
      <c r="F4383" s="4"/>
      <c r="G4383" s="5"/>
      <c r="H4383" s="29"/>
    </row>
    <row r="4384" spans="1:8" x14ac:dyDescent="0.2">
      <c r="A4384" s="27"/>
      <c r="B4384" s="28"/>
      <c r="C4384" s="27"/>
      <c r="D4384" s="27"/>
      <c r="E4384" s="27"/>
      <c r="F4384" s="4"/>
      <c r="G4384" s="5"/>
      <c r="H4384" s="29"/>
    </row>
    <row r="4385" spans="1:8" x14ac:dyDescent="0.2">
      <c r="A4385" s="27"/>
      <c r="B4385" s="28"/>
      <c r="C4385" s="27"/>
      <c r="D4385" s="27"/>
      <c r="E4385" s="27"/>
      <c r="F4385" s="4"/>
      <c r="G4385" s="5"/>
      <c r="H4385" s="29"/>
    </row>
    <row r="4386" spans="1:8" x14ac:dyDescent="0.2">
      <c r="A4386" s="27"/>
      <c r="B4386" s="28"/>
      <c r="C4386" s="27"/>
      <c r="D4386" s="27"/>
      <c r="E4386" s="27"/>
      <c r="F4386" s="4"/>
      <c r="G4386" s="5"/>
      <c r="H4386" s="29"/>
    </row>
    <row r="4387" spans="1:8" x14ac:dyDescent="0.2">
      <c r="A4387" s="27"/>
      <c r="B4387" s="28"/>
      <c r="C4387" s="27"/>
      <c r="D4387" s="27"/>
      <c r="E4387" s="27"/>
      <c r="F4387" s="4"/>
      <c r="G4387" s="5"/>
      <c r="H4387" s="29"/>
    </row>
    <row r="4388" spans="1:8" x14ac:dyDescent="0.2">
      <c r="A4388" s="27"/>
      <c r="B4388" s="28"/>
      <c r="C4388" s="27"/>
      <c r="D4388" s="27"/>
      <c r="E4388" s="27"/>
      <c r="F4388" s="4"/>
      <c r="G4388" s="5"/>
      <c r="H4388" s="29"/>
    </row>
    <row r="4389" spans="1:8" x14ac:dyDescent="0.2">
      <c r="A4389" s="27"/>
      <c r="B4389" s="28"/>
      <c r="C4389" s="27"/>
      <c r="D4389" s="27"/>
      <c r="E4389" s="27"/>
      <c r="F4389" s="4"/>
      <c r="G4389" s="5"/>
      <c r="H4389" s="29"/>
    </row>
    <row r="4390" spans="1:8" x14ac:dyDescent="0.2">
      <c r="A4390" s="27"/>
      <c r="B4390" s="28"/>
      <c r="C4390" s="27"/>
      <c r="D4390" s="27"/>
      <c r="E4390" s="27"/>
      <c r="F4390" s="4"/>
      <c r="G4390" s="5"/>
      <c r="H4390" s="29"/>
    </row>
    <row r="4391" spans="1:8" x14ac:dyDescent="0.2">
      <c r="A4391" s="27"/>
      <c r="B4391" s="28"/>
      <c r="C4391" s="27"/>
      <c r="D4391" s="27"/>
      <c r="E4391" s="27"/>
      <c r="F4391" s="4"/>
      <c r="G4391" s="5"/>
      <c r="H4391" s="29"/>
    </row>
    <row r="4392" spans="1:8" x14ac:dyDescent="0.2">
      <c r="A4392" s="27"/>
      <c r="B4392" s="28"/>
      <c r="C4392" s="27"/>
      <c r="D4392" s="27"/>
      <c r="E4392" s="27"/>
      <c r="F4392" s="4"/>
      <c r="G4392" s="5"/>
      <c r="H4392" s="29"/>
    </row>
    <row r="4393" spans="1:8" x14ac:dyDescent="0.2">
      <c r="A4393" s="27"/>
      <c r="B4393" s="28"/>
      <c r="C4393" s="27"/>
      <c r="D4393" s="27"/>
      <c r="E4393" s="27"/>
      <c r="F4393" s="4"/>
      <c r="G4393" s="5"/>
      <c r="H4393" s="29"/>
    </row>
    <row r="4394" spans="1:8" x14ac:dyDescent="0.2">
      <c r="A4394" s="27"/>
      <c r="B4394" s="28"/>
      <c r="C4394" s="27"/>
      <c r="D4394" s="27"/>
      <c r="E4394" s="27"/>
      <c r="F4394" s="4"/>
      <c r="G4394" s="5"/>
      <c r="H4394" s="29"/>
    </row>
    <row r="4395" spans="1:8" x14ac:dyDescent="0.2">
      <c r="A4395" s="27"/>
      <c r="B4395" s="28"/>
      <c r="C4395" s="27"/>
      <c r="D4395" s="27"/>
      <c r="E4395" s="27"/>
      <c r="F4395" s="4"/>
      <c r="G4395" s="5"/>
      <c r="H4395" s="29"/>
    </row>
    <row r="4396" spans="1:8" x14ac:dyDescent="0.2">
      <c r="A4396" s="27"/>
      <c r="B4396" s="28"/>
      <c r="C4396" s="27"/>
      <c r="D4396" s="27"/>
      <c r="E4396" s="27"/>
      <c r="F4396" s="4"/>
      <c r="G4396" s="5"/>
      <c r="H4396" s="29"/>
    </row>
    <row r="4397" spans="1:8" x14ac:dyDescent="0.2">
      <c r="A4397" s="27"/>
      <c r="B4397" s="28"/>
      <c r="C4397" s="27"/>
      <c r="D4397" s="27"/>
      <c r="E4397" s="27"/>
      <c r="F4397" s="4"/>
      <c r="G4397" s="5"/>
      <c r="H4397" s="29"/>
    </row>
    <row r="4398" spans="1:8" x14ac:dyDescent="0.2">
      <c r="A4398" s="27"/>
      <c r="B4398" s="28"/>
      <c r="C4398" s="27"/>
      <c r="D4398" s="27"/>
      <c r="E4398" s="27"/>
      <c r="F4398" s="4"/>
      <c r="G4398" s="5"/>
      <c r="H4398" s="29"/>
    </row>
    <row r="4399" spans="1:8" x14ac:dyDescent="0.2">
      <c r="A4399" s="27"/>
      <c r="B4399" s="28"/>
      <c r="C4399" s="27"/>
      <c r="D4399" s="27"/>
      <c r="E4399" s="27"/>
      <c r="F4399" s="4"/>
      <c r="G4399" s="5"/>
      <c r="H4399" s="29"/>
    </row>
    <row r="4400" spans="1:8" x14ac:dyDescent="0.2">
      <c r="A4400" s="27"/>
      <c r="B4400" s="28"/>
      <c r="C4400" s="27"/>
      <c r="D4400" s="27"/>
      <c r="E4400" s="27"/>
      <c r="F4400" s="4"/>
      <c r="G4400" s="5"/>
      <c r="H4400" s="29"/>
    </row>
    <row r="4401" spans="1:8" x14ac:dyDescent="0.2">
      <c r="A4401" s="27"/>
      <c r="B4401" s="28"/>
      <c r="C4401" s="27"/>
      <c r="D4401" s="27"/>
      <c r="E4401" s="27"/>
      <c r="F4401" s="4"/>
      <c r="G4401" s="5"/>
      <c r="H4401" s="29"/>
    </row>
    <row r="4402" spans="1:8" x14ac:dyDescent="0.2">
      <c r="A4402" s="27"/>
      <c r="B4402" s="28"/>
      <c r="C4402" s="27"/>
      <c r="D4402" s="27"/>
      <c r="E4402" s="27"/>
      <c r="F4402" s="4"/>
      <c r="G4402" s="5"/>
      <c r="H4402" s="29"/>
    </row>
    <row r="4403" spans="1:8" x14ac:dyDescent="0.2">
      <c r="A4403" s="27"/>
      <c r="B4403" s="28"/>
      <c r="C4403" s="27"/>
      <c r="D4403" s="27"/>
      <c r="E4403" s="27"/>
      <c r="F4403" s="4"/>
      <c r="G4403" s="5"/>
      <c r="H4403" s="29"/>
    </row>
    <row r="4404" spans="1:8" x14ac:dyDescent="0.2">
      <c r="A4404" s="27"/>
      <c r="B4404" s="28"/>
      <c r="C4404" s="27"/>
      <c r="D4404" s="27"/>
      <c r="E4404" s="27"/>
      <c r="F4404" s="4"/>
      <c r="G4404" s="5"/>
      <c r="H4404" s="29"/>
    </row>
    <row r="4405" spans="1:8" x14ac:dyDescent="0.2">
      <c r="A4405" s="27"/>
      <c r="B4405" s="28"/>
      <c r="C4405" s="27"/>
      <c r="D4405" s="27"/>
      <c r="E4405" s="27"/>
      <c r="F4405" s="4"/>
      <c r="G4405" s="5"/>
      <c r="H4405" s="29"/>
    </row>
    <row r="4406" spans="1:8" x14ac:dyDescent="0.2">
      <c r="A4406" s="27"/>
      <c r="B4406" s="28"/>
      <c r="C4406" s="27"/>
      <c r="D4406" s="27"/>
      <c r="E4406" s="27"/>
      <c r="F4406" s="4"/>
      <c r="G4406" s="5"/>
      <c r="H4406" s="29"/>
    </row>
    <row r="4407" spans="1:8" x14ac:dyDescent="0.2">
      <c r="A4407" s="27"/>
      <c r="B4407" s="28"/>
      <c r="C4407" s="27"/>
      <c r="D4407" s="27"/>
      <c r="E4407" s="27"/>
      <c r="F4407" s="4"/>
      <c r="G4407" s="5"/>
      <c r="H4407" s="29"/>
    </row>
    <row r="4408" spans="1:8" x14ac:dyDescent="0.2">
      <c r="A4408" s="27"/>
      <c r="B4408" s="28"/>
      <c r="C4408" s="27"/>
      <c r="D4408" s="27"/>
      <c r="E4408" s="27"/>
      <c r="F4408" s="4"/>
      <c r="G4408" s="5"/>
      <c r="H4408" s="29"/>
    </row>
    <row r="4409" spans="1:8" x14ac:dyDescent="0.2">
      <c r="A4409" s="27"/>
      <c r="B4409" s="28"/>
      <c r="C4409" s="27"/>
      <c r="D4409" s="27"/>
      <c r="E4409" s="27"/>
      <c r="F4409" s="4"/>
      <c r="G4409" s="5"/>
      <c r="H4409" s="29"/>
    </row>
    <row r="4410" spans="1:8" x14ac:dyDescent="0.2">
      <c r="A4410" s="27"/>
      <c r="B4410" s="28"/>
      <c r="C4410" s="27"/>
      <c r="D4410" s="27"/>
      <c r="E4410" s="27"/>
      <c r="F4410" s="4"/>
      <c r="G4410" s="5"/>
      <c r="H4410" s="29"/>
    </row>
    <row r="4411" spans="1:8" x14ac:dyDescent="0.2">
      <c r="A4411" s="27"/>
      <c r="B4411" s="28"/>
      <c r="C4411" s="27"/>
      <c r="D4411" s="27"/>
      <c r="E4411" s="27"/>
      <c r="F4411" s="4"/>
      <c r="G4411" s="5"/>
      <c r="H4411" s="29"/>
    </row>
    <row r="4412" spans="1:8" x14ac:dyDescent="0.2">
      <c r="A4412" s="27"/>
      <c r="B4412" s="28"/>
      <c r="C4412" s="27"/>
      <c r="D4412" s="27"/>
      <c r="E4412" s="27"/>
      <c r="F4412" s="4"/>
      <c r="G4412" s="5"/>
      <c r="H4412" s="29"/>
    </row>
    <row r="4413" spans="1:8" x14ac:dyDescent="0.2">
      <c r="A4413" s="27"/>
      <c r="B4413" s="28"/>
      <c r="C4413" s="27"/>
      <c r="D4413" s="27"/>
      <c r="E4413" s="27"/>
      <c r="F4413" s="4"/>
      <c r="G4413" s="5"/>
      <c r="H4413" s="29"/>
    </row>
    <row r="4414" spans="1:8" x14ac:dyDescent="0.2">
      <c r="A4414" s="27"/>
      <c r="B4414" s="28"/>
      <c r="C4414" s="27"/>
      <c r="D4414" s="27"/>
      <c r="E4414" s="27"/>
      <c r="F4414" s="4"/>
      <c r="G4414" s="5"/>
      <c r="H4414" s="29"/>
    </row>
    <row r="4415" spans="1:8" x14ac:dyDescent="0.2">
      <c r="A4415" s="27"/>
      <c r="B4415" s="28"/>
      <c r="C4415" s="27"/>
      <c r="D4415" s="27"/>
      <c r="E4415" s="27"/>
      <c r="F4415" s="4"/>
      <c r="G4415" s="5"/>
      <c r="H4415" s="29"/>
    </row>
    <row r="4416" spans="1:8" x14ac:dyDescent="0.2">
      <c r="A4416" s="27"/>
      <c r="B4416" s="28"/>
      <c r="C4416" s="27"/>
      <c r="D4416" s="27"/>
      <c r="E4416" s="27"/>
      <c r="F4416" s="4"/>
      <c r="G4416" s="5"/>
      <c r="H4416" s="29"/>
    </row>
    <row r="4417" spans="1:8" x14ac:dyDescent="0.2">
      <c r="A4417" s="27"/>
      <c r="B4417" s="28"/>
      <c r="C4417" s="27"/>
      <c r="D4417" s="27"/>
      <c r="E4417" s="27"/>
      <c r="F4417" s="4"/>
      <c r="G4417" s="5"/>
      <c r="H4417" s="29"/>
    </row>
    <row r="4418" spans="1:8" x14ac:dyDescent="0.2">
      <c r="A4418" s="27"/>
      <c r="B4418" s="28"/>
      <c r="C4418" s="27"/>
      <c r="D4418" s="27"/>
      <c r="E4418" s="27"/>
      <c r="F4418" s="4"/>
      <c r="G4418" s="5"/>
      <c r="H4418" s="10"/>
    </row>
    <row r="4419" spans="1:8" x14ac:dyDescent="0.2">
      <c r="A4419" s="27"/>
      <c r="B4419" s="28"/>
      <c r="C4419" s="27"/>
      <c r="D4419" s="27"/>
      <c r="E4419" s="27"/>
      <c r="F4419" s="4"/>
      <c r="G4419" s="5"/>
      <c r="H4419" s="29"/>
    </row>
    <row r="4420" spans="1:8" x14ac:dyDescent="0.2">
      <c r="A4420" s="27"/>
      <c r="B4420" s="28"/>
      <c r="C4420" s="27"/>
      <c r="D4420" s="27"/>
      <c r="E4420" s="27"/>
      <c r="F4420" s="4"/>
      <c r="G4420" s="5"/>
      <c r="H4420" s="29"/>
    </row>
    <row r="4421" spans="1:8" x14ac:dyDescent="0.2">
      <c r="A4421" s="27"/>
      <c r="B4421" s="28"/>
      <c r="C4421" s="27"/>
      <c r="D4421" s="27"/>
      <c r="E4421" s="27"/>
      <c r="F4421" s="4"/>
      <c r="G4421" s="5"/>
      <c r="H4421" s="29"/>
    </row>
    <row r="4422" spans="1:8" x14ac:dyDescent="0.2">
      <c r="A4422" s="27"/>
      <c r="B4422" s="28"/>
      <c r="C4422" s="27"/>
      <c r="D4422" s="27"/>
      <c r="E4422" s="27"/>
      <c r="F4422" s="4"/>
      <c r="G4422" s="5"/>
      <c r="H4422" s="29"/>
    </row>
    <row r="4423" spans="1:8" x14ac:dyDescent="0.2">
      <c r="A4423" s="27"/>
      <c r="B4423" s="28"/>
      <c r="C4423" s="27"/>
      <c r="D4423" s="27"/>
      <c r="E4423" s="27"/>
      <c r="F4423" s="4"/>
      <c r="G4423" s="5"/>
      <c r="H4423" s="29"/>
    </row>
    <row r="4424" spans="1:8" x14ac:dyDescent="0.2">
      <c r="A4424" s="27"/>
      <c r="B4424" s="28"/>
      <c r="C4424" s="27"/>
      <c r="D4424" s="27"/>
      <c r="E4424" s="27"/>
      <c r="F4424" s="4"/>
      <c r="G4424" s="5"/>
      <c r="H4424" s="29"/>
    </row>
    <row r="4425" spans="1:8" x14ac:dyDescent="0.2">
      <c r="A4425" s="27"/>
      <c r="B4425" s="28"/>
      <c r="C4425" s="27"/>
      <c r="D4425" s="27"/>
      <c r="E4425" s="27"/>
      <c r="F4425" s="4"/>
      <c r="G4425" s="5"/>
      <c r="H4425" s="29"/>
    </row>
    <row r="4426" spans="1:8" x14ac:dyDescent="0.2">
      <c r="A4426" s="27"/>
      <c r="B4426" s="28"/>
      <c r="C4426" s="27"/>
      <c r="D4426" s="27"/>
      <c r="E4426" s="27"/>
      <c r="F4426" s="4"/>
      <c r="G4426" s="5"/>
      <c r="H4426" s="29"/>
    </row>
    <row r="4427" spans="1:8" x14ac:dyDescent="0.2">
      <c r="A4427" s="27"/>
      <c r="B4427" s="28"/>
      <c r="C4427" s="27"/>
      <c r="D4427" s="27"/>
      <c r="E4427" s="27"/>
      <c r="F4427" s="4"/>
      <c r="G4427" s="5"/>
      <c r="H4427" s="29"/>
    </row>
    <row r="4428" spans="1:8" x14ac:dyDescent="0.2">
      <c r="A4428" s="27"/>
      <c r="B4428" s="28"/>
      <c r="C4428" s="27"/>
      <c r="D4428" s="27"/>
      <c r="E4428" s="27"/>
      <c r="F4428" s="4"/>
      <c r="G4428" s="5"/>
      <c r="H4428" s="29"/>
    </row>
    <row r="4429" spans="1:8" x14ac:dyDescent="0.2">
      <c r="A4429" s="27"/>
      <c r="B4429" s="28"/>
      <c r="C4429" s="27"/>
      <c r="D4429" s="27"/>
      <c r="E4429" s="27"/>
      <c r="F4429" s="4"/>
      <c r="G4429" s="5"/>
      <c r="H4429" s="29"/>
    </row>
    <row r="4430" spans="1:8" x14ac:dyDescent="0.2">
      <c r="A4430" s="27"/>
      <c r="B4430" s="28"/>
      <c r="C4430" s="27"/>
      <c r="D4430" s="27"/>
      <c r="E4430" s="27"/>
      <c r="F4430" s="4"/>
      <c r="G4430" s="5"/>
      <c r="H4430" s="29"/>
    </row>
    <row r="4431" spans="1:8" x14ac:dyDescent="0.2">
      <c r="A4431" s="27"/>
      <c r="B4431" s="28"/>
      <c r="C4431" s="27"/>
      <c r="D4431" s="27"/>
      <c r="E4431" s="27"/>
      <c r="F4431" s="4"/>
      <c r="G4431" s="5"/>
      <c r="H4431" s="29"/>
    </row>
    <row r="4432" spans="1:8" x14ac:dyDescent="0.2">
      <c r="A4432" s="27"/>
      <c r="B4432" s="28"/>
      <c r="C4432" s="27"/>
      <c r="D4432" s="27"/>
      <c r="E4432" s="27"/>
      <c r="F4432" s="4"/>
      <c r="G4432" s="5"/>
      <c r="H4432" s="29"/>
    </row>
    <row r="4433" spans="1:8" x14ac:dyDescent="0.2">
      <c r="A4433" s="27"/>
      <c r="B4433" s="28"/>
      <c r="C4433" s="27"/>
      <c r="D4433" s="27"/>
      <c r="E4433" s="27"/>
      <c r="F4433" s="4"/>
      <c r="G4433" s="5"/>
      <c r="H4433" s="29"/>
    </row>
    <row r="4434" spans="1:8" x14ac:dyDescent="0.2">
      <c r="A4434" s="27"/>
      <c r="B4434" s="28"/>
      <c r="C4434" s="27"/>
      <c r="D4434" s="27"/>
      <c r="E4434" s="27"/>
      <c r="F4434" s="4"/>
      <c r="G4434" s="5"/>
      <c r="H4434" s="29"/>
    </row>
    <row r="4435" spans="1:8" x14ac:dyDescent="0.2">
      <c r="A4435" s="27"/>
      <c r="B4435" s="28"/>
      <c r="C4435" s="27"/>
      <c r="D4435" s="27"/>
      <c r="E4435" s="27"/>
      <c r="F4435" s="4"/>
      <c r="G4435" s="5"/>
      <c r="H4435" s="29"/>
    </row>
    <row r="4436" spans="1:8" x14ac:dyDescent="0.2">
      <c r="A4436" s="27"/>
      <c r="B4436" s="28"/>
      <c r="C4436" s="27"/>
      <c r="D4436" s="27"/>
      <c r="E4436" s="27"/>
      <c r="F4436" s="4"/>
      <c r="G4436" s="5"/>
      <c r="H4436" s="29"/>
    </row>
    <row r="4437" spans="1:8" x14ac:dyDescent="0.2">
      <c r="A4437" s="27"/>
      <c r="B4437" s="28"/>
      <c r="C4437" s="27"/>
      <c r="D4437" s="27"/>
      <c r="E4437" s="27"/>
      <c r="F4437" s="4"/>
      <c r="G4437" s="5"/>
      <c r="H4437" s="29"/>
    </row>
    <row r="4438" spans="1:8" x14ac:dyDescent="0.2">
      <c r="A4438" s="27"/>
      <c r="B4438" s="28"/>
      <c r="C4438" s="27"/>
      <c r="D4438" s="27"/>
      <c r="E4438" s="27"/>
      <c r="F4438" s="4"/>
      <c r="G4438" s="5"/>
      <c r="H4438" s="29"/>
    </row>
    <row r="4439" spans="1:8" x14ac:dyDescent="0.2">
      <c r="A4439" s="27"/>
      <c r="B4439" s="28"/>
      <c r="C4439" s="27"/>
      <c r="D4439" s="27"/>
      <c r="E4439" s="27"/>
      <c r="F4439" s="4"/>
      <c r="G4439" s="5"/>
      <c r="H4439" s="29"/>
    </row>
    <row r="4440" spans="1:8" x14ac:dyDescent="0.2">
      <c r="A4440" s="27"/>
      <c r="B4440" s="28"/>
      <c r="C4440" s="27"/>
      <c r="D4440" s="27"/>
      <c r="E4440" s="27"/>
      <c r="F4440" s="4"/>
      <c r="G4440" s="5"/>
      <c r="H4440" s="29"/>
    </row>
    <row r="4441" spans="1:8" x14ac:dyDescent="0.2">
      <c r="A4441" s="27"/>
      <c r="B4441" s="28"/>
      <c r="C4441" s="27"/>
      <c r="D4441" s="27"/>
      <c r="E4441" s="27"/>
      <c r="F4441" s="4"/>
      <c r="G4441" s="5"/>
      <c r="H4441" s="29"/>
    </row>
    <row r="4442" spans="1:8" x14ac:dyDescent="0.2">
      <c r="A4442" s="27"/>
      <c r="B4442" s="28"/>
      <c r="C4442" s="27"/>
      <c r="D4442" s="27"/>
      <c r="E4442" s="27"/>
      <c r="F4442" s="4"/>
      <c r="G4442" s="5"/>
      <c r="H4442" s="29"/>
    </row>
    <row r="4443" spans="1:8" x14ac:dyDescent="0.2">
      <c r="A4443" s="27"/>
      <c r="B4443" s="28"/>
      <c r="C4443" s="27"/>
      <c r="D4443" s="27"/>
      <c r="E4443" s="27"/>
      <c r="F4443" s="4"/>
      <c r="G4443" s="5"/>
      <c r="H4443" s="29"/>
    </row>
    <row r="4444" spans="1:8" x14ac:dyDescent="0.2">
      <c r="A4444" s="27"/>
      <c r="B4444" s="28"/>
      <c r="C4444" s="27"/>
      <c r="D4444" s="27"/>
      <c r="E4444" s="27"/>
      <c r="F4444" s="4"/>
      <c r="G4444" s="5"/>
      <c r="H4444" s="29"/>
    </row>
    <row r="4445" spans="1:8" x14ac:dyDescent="0.2">
      <c r="A4445" s="27"/>
      <c r="B4445" s="28"/>
      <c r="C4445" s="27"/>
      <c r="D4445" s="27"/>
      <c r="E4445" s="27"/>
      <c r="F4445" s="4"/>
      <c r="G4445" s="5"/>
      <c r="H4445" s="29"/>
    </row>
    <row r="4446" spans="1:8" x14ac:dyDescent="0.2">
      <c r="A4446" s="27"/>
      <c r="B4446" s="28"/>
      <c r="C4446" s="27"/>
      <c r="D4446" s="27"/>
      <c r="E4446" s="27"/>
      <c r="F4446" s="4"/>
      <c r="G4446" s="5"/>
      <c r="H4446" s="29"/>
    </row>
    <row r="4447" spans="1:8" x14ac:dyDescent="0.2">
      <c r="A4447" s="27"/>
      <c r="B4447" s="28"/>
      <c r="C4447" s="27"/>
      <c r="D4447" s="27"/>
      <c r="E4447" s="27"/>
      <c r="F4447" s="4"/>
      <c r="G4447" s="5"/>
      <c r="H4447" s="29"/>
    </row>
    <row r="4448" spans="1:8" x14ac:dyDescent="0.2">
      <c r="A4448" s="27"/>
      <c r="B4448" s="28"/>
      <c r="C4448" s="27"/>
      <c r="D4448" s="27"/>
      <c r="E4448" s="27"/>
      <c r="F4448" s="4"/>
      <c r="G4448" s="5"/>
      <c r="H4448" s="29"/>
    </row>
    <row r="4449" spans="1:8" x14ac:dyDescent="0.2">
      <c r="A4449" s="27"/>
      <c r="B4449" s="28"/>
      <c r="C4449" s="27"/>
      <c r="D4449" s="27"/>
      <c r="E4449" s="27"/>
      <c r="F4449" s="4"/>
      <c r="G4449" s="5"/>
      <c r="H4449" s="29"/>
    </row>
    <row r="4450" spans="1:8" x14ac:dyDescent="0.2">
      <c r="A4450" s="27"/>
      <c r="B4450" s="28"/>
      <c r="C4450" s="27"/>
      <c r="D4450" s="27"/>
      <c r="E4450" s="27"/>
      <c r="F4450" s="4"/>
      <c r="G4450" s="5"/>
      <c r="H4450" s="29"/>
    </row>
    <row r="4451" spans="1:8" x14ac:dyDescent="0.2">
      <c r="A4451" s="27"/>
      <c r="B4451" s="28"/>
      <c r="C4451" s="27"/>
      <c r="D4451" s="27"/>
      <c r="E4451" s="27"/>
      <c r="F4451" s="4"/>
      <c r="G4451" s="5"/>
      <c r="H4451" s="29"/>
    </row>
    <row r="4452" spans="1:8" x14ac:dyDescent="0.2">
      <c r="A4452" s="27"/>
      <c r="B4452" s="28"/>
      <c r="C4452" s="27"/>
      <c r="D4452" s="27"/>
      <c r="E4452" s="27"/>
      <c r="F4452" s="4"/>
      <c r="G4452" s="5"/>
      <c r="H4452" s="29"/>
    </row>
    <row r="4453" spans="1:8" x14ac:dyDescent="0.2">
      <c r="A4453" s="27"/>
      <c r="B4453" s="28"/>
      <c r="C4453" s="27"/>
      <c r="D4453" s="27"/>
      <c r="E4453" s="27"/>
      <c r="F4453" s="4"/>
      <c r="G4453" s="5"/>
      <c r="H4453" s="29"/>
    </row>
    <row r="4454" spans="1:8" x14ac:dyDescent="0.2">
      <c r="A4454" s="27"/>
      <c r="B4454" s="28"/>
      <c r="C4454" s="27"/>
      <c r="D4454" s="27"/>
      <c r="E4454" s="27"/>
      <c r="F4454" s="4"/>
      <c r="G4454" s="5"/>
      <c r="H4454" s="29"/>
    </row>
    <row r="4455" spans="1:8" x14ac:dyDescent="0.2">
      <c r="A4455" s="27"/>
      <c r="B4455" s="28"/>
      <c r="C4455" s="27"/>
      <c r="D4455" s="27"/>
      <c r="E4455" s="27"/>
      <c r="F4455" s="4"/>
      <c r="G4455" s="5"/>
      <c r="H4455" s="29"/>
    </row>
    <row r="4456" spans="1:8" x14ac:dyDescent="0.2">
      <c r="A4456" s="27"/>
      <c r="B4456" s="28"/>
      <c r="C4456" s="27"/>
      <c r="D4456" s="27"/>
      <c r="E4456" s="27"/>
      <c r="F4456" s="4"/>
      <c r="G4456" s="5"/>
      <c r="H4456" s="29"/>
    </row>
    <row r="4457" spans="1:8" x14ac:dyDescent="0.2">
      <c r="A4457" s="27"/>
      <c r="B4457" s="28"/>
      <c r="C4457" s="27"/>
      <c r="D4457" s="27"/>
      <c r="E4457" s="27"/>
      <c r="F4457" s="4"/>
      <c r="G4457" s="5"/>
      <c r="H4457" s="29"/>
    </row>
    <row r="4458" spans="1:8" x14ac:dyDescent="0.2">
      <c r="A4458" s="27"/>
      <c r="B4458" s="28"/>
      <c r="C4458" s="27"/>
      <c r="D4458" s="27"/>
      <c r="E4458" s="27"/>
      <c r="F4458" s="4"/>
      <c r="G4458" s="5"/>
      <c r="H4458" s="29"/>
    </row>
    <row r="4459" spans="1:8" x14ac:dyDescent="0.2">
      <c r="A4459" s="27"/>
      <c r="B4459" s="28"/>
      <c r="C4459" s="27"/>
      <c r="D4459" s="27"/>
      <c r="E4459" s="27"/>
      <c r="F4459" s="4"/>
      <c r="G4459" s="5"/>
      <c r="H4459" s="29"/>
    </row>
    <row r="4460" spans="1:8" x14ac:dyDescent="0.2">
      <c r="A4460" s="27"/>
      <c r="B4460" s="28"/>
      <c r="C4460" s="27"/>
      <c r="D4460" s="27"/>
      <c r="E4460" s="27"/>
      <c r="F4460" s="4"/>
      <c r="G4460" s="5"/>
      <c r="H4460" s="10"/>
    </row>
    <row r="4461" spans="1:8" x14ac:dyDescent="0.2">
      <c r="A4461" s="27"/>
      <c r="B4461" s="28"/>
      <c r="C4461" s="27"/>
      <c r="D4461" s="27"/>
      <c r="E4461" s="27"/>
      <c r="F4461" s="4"/>
      <c r="G4461" s="5"/>
      <c r="H4461" s="29"/>
    </row>
    <row r="4462" spans="1:8" x14ac:dyDescent="0.2">
      <c r="A4462" s="27"/>
      <c r="B4462" s="28"/>
      <c r="C4462" s="27"/>
      <c r="D4462" s="27"/>
      <c r="E4462" s="27"/>
      <c r="F4462" s="4"/>
      <c r="G4462" s="5"/>
      <c r="H4462" s="29"/>
    </row>
    <row r="4463" spans="1:8" x14ac:dyDescent="0.2">
      <c r="A4463" s="27"/>
      <c r="B4463" s="28"/>
      <c r="C4463" s="27"/>
      <c r="D4463" s="27"/>
      <c r="E4463" s="27"/>
      <c r="F4463" s="4"/>
      <c r="G4463" s="5"/>
      <c r="H4463" s="29"/>
    </row>
    <row r="4464" spans="1:8" x14ac:dyDescent="0.2">
      <c r="A4464" s="27"/>
      <c r="B4464" s="28"/>
      <c r="C4464" s="27"/>
      <c r="D4464" s="27"/>
      <c r="E4464" s="27"/>
      <c r="F4464" s="4"/>
      <c r="G4464" s="5"/>
      <c r="H4464" s="29"/>
    </row>
    <row r="4465" spans="1:8" x14ac:dyDescent="0.2">
      <c r="A4465" s="27"/>
      <c r="B4465" s="28"/>
      <c r="C4465" s="27"/>
      <c r="D4465" s="27"/>
      <c r="E4465" s="27"/>
      <c r="F4465" s="4"/>
      <c r="G4465" s="5"/>
      <c r="H4465" s="29"/>
    </row>
    <row r="4466" spans="1:8" x14ac:dyDescent="0.2">
      <c r="A4466" s="27"/>
      <c r="B4466" s="28"/>
      <c r="C4466" s="27"/>
      <c r="D4466" s="27"/>
      <c r="E4466" s="27"/>
      <c r="F4466" s="4"/>
      <c r="G4466" s="5"/>
      <c r="H4466" s="29"/>
    </row>
    <row r="4467" spans="1:8" x14ac:dyDescent="0.2">
      <c r="A4467" s="27"/>
      <c r="B4467" s="28"/>
      <c r="C4467" s="27"/>
      <c r="D4467" s="27"/>
      <c r="E4467" s="27"/>
      <c r="F4467" s="4"/>
      <c r="G4467" s="5"/>
      <c r="H4467" s="29"/>
    </row>
    <row r="4468" spans="1:8" x14ac:dyDescent="0.2">
      <c r="A4468" s="27"/>
      <c r="B4468" s="28"/>
      <c r="C4468" s="27"/>
      <c r="D4468" s="27"/>
      <c r="E4468" s="27"/>
      <c r="F4468" s="4"/>
      <c r="G4468" s="5"/>
      <c r="H4468" s="29"/>
    </row>
    <row r="4469" spans="1:8" x14ac:dyDescent="0.2">
      <c r="A4469" s="27"/>
      <c r="B4469" s="28"/>
      <c r="C4469" s="27"/>
      <c r="D4469" s="27"/>
      <c r="E4469" s="27"/>
      <c r="F4469" s="4"/>
      <c r="G4469" s="5"/>
      <c r="H4469" s="29"/>
    </row>
    <row r="4470" spans="1:8" x14ac:dyDescent="0.2">
      <c r="A4470" s="27"/>
      <c r="B4470" s="28"/>
      <c r="C4470" s="27"/>
      <c r="D4470" s="27"/>
      <c r="E4470" s="27"/>
      <c r="F4470" s="4"/>
      <c r="G4470" s="5"/>
      <c r="H4470" s="29"/>
    </row>
    <row r="4471" spans="1:8" x14ac:dyDescent="0.2">
      <c r="A4471" s="27"/>
      <c r="B4471" s="28"/>
      <c r="C4471" s="27"/>
      <c r="D4471" s="27"/>
      <c r="E4471" s="27"/>
      <c r="F4471" s="4"/>
      <c r="G4471" s="5"/>
      <c r="H4471" s="29"/>
    </row>
    <row r="4472" spans="1:8" x14ac:dyDescent="0.2">
      <c r="A4472" s="27"/>
      <c r="B4472" s="28"/>
      <c r="C4472" s="27"/>
      <c r="D4472" s="27"/>
      <c r="E4472" s="27"/>
      <c r="F4472" s="4"/>
      <c r="G4472" s="5"/>
      <c r="H4472" s="29"/>
    </row>
    <row r="4473" spans="1:8" x14ac:dyDescent="0.2">
      <c r="A4473" s="27"/>
      <c r="B4473" s="28"/>
      <c r="C4473" s="27"/>
      <c r="D4473" s="27"/>
      <c r="E4473" s="27"/>
      <c r="F4473" s="4"/>
      <c r="G4473" s="5"/>
      <c r="H4473" s="29"/>
    </row>
    <row r="4474" spans="1:8" x14ac:dyDescent="0.2">
      <c r="A4474" s="27"/>
      <c r="B4474" s="28"/>
      <c r="C4474" s="27"/>
      <c r="D4474" s="27"/>
      <c r="E4474" s="27"/>
      <c r="F4474" s="4"/>
      <c r="G4474" s="5"/>
      <c r="H4474" s="29"/>
    </row>
    <row r="4475" spans="1:8" x14ac:dyDescent="0.2">
      <c r="A4475" s="27"/>
      <c r="B4475" s="28"/>
      <c r="C4475" s="27"/>
      <c r="D4475" s="27"/>
      <c r="E4475" s="27"/>
      <c r="F4475" s="4"/>
      <c r="G4475" s="5"/>
      <c r="H4475" s="29"/>
    </row>
    <row r="4476" spans="1:8" x14ac:dyDescent="0.2">
      <c r="A4476" s="27"/>
      <c r="B4476" s="28"/>
      <c r="C4476" s="27"/>
      <c r="D4476" s="27"/>
      <c r="E4476" s="27"/>
      <c r="F4476" s="4"/>
      <c r="G4476" s="5"/>
      <c r="H4476" s="29"/>
    </row>
    <row r="4477" spans="1:8" x14ac:dyDescent="0.2">
      <c r="A4477" s="27"/>
      <c r="B4477" s="28"/>
      <c r="C4477" s="27"/>
      <c r="D4477" s="27"/>
      <c r="E4477" s="27"/>
      <c r="F4477" s="4"/>
      <c r="G4477" s="5"/>
      <c r="H4477" s="29"/>
    </row>
    <row r="4478" spans="1:8" x14ac:dyDescent="0.2">
      <c r="A4478" s="27"/>
      <c r="B4478" s="28"/>
      <c r="C4478" s="27"/>
      <c r="D4478" s="27"/>
      <c r="E4478" s="27"/>
      <c r="F4478" s="4"/>
      <c r="G4478" s="5"/>
      <c r="H4478" s="29"/>
    </row>
    <row r="4479" spans="1:8" x14ac:dyDescent="0.2">
      <c r="A4479" s="27"/>
      <c r="B4479" s="28"/>
      <c r="C4479" s="27"/>
      <c r="D4479" s="27"/>
      <c r="E4479" s="27"/>
      <c r="F4479" s="4"/>
      <c r="G4479" s="5"/>
      <c r="H4479" s="29"/>
    </row>
    <row r="4480" spans="1:8" x14ac:dyDescent="0.2">
      <c r="A4480" s="27"/>
      <c r="B4480" s="28"/>
      <c r="C4480" s="27"/>
      <c r="D4480" s="27"/>
      <c r="E4480" s="27"/>
      <c r="F4480" s="4"/>
      <c r="G4480" s="5"/>
      <c r="H4480" s="29"/>
    </row>
    <row r="4481" spans="1:8" x14ac:dyDescent="0.2">
      <c r="A4481" s="27"/>
      <c r="B4481" s="28"/>
      <c r="C4481" s="27"/>
      <c r="D4481" s="27"/>
      <c r="E4481" s="27"/>
      <c r="F4481" s="4"/>
      <c r="G4481" s="5"/>
      <c r="H4481" s="29"/>
    </row>
    <row r="4482" spans="1:8" x14ac:dyDescent="0.2">
      <c r="A4482" s="27"/>
      <c r="B4482" s="28"/>
      <c r="C4482" s="27"/>
      <c r="D4482" s="27"/>
      <c r="E4482" s="27"/>
      <c r="F4482" s="4"/>
      <c r="G4482" s="5"/>
      <c r="H4482" s="29"/>
    </row>
    <row r="4483" spans="1:8" x14ac:dyDescent="0.2">
      <c r="A4483" s="27"/>
      <c r="B4483" s="28"/>
      <c r="C4483" s="27"/>
      <c r="D4483" s="27"/>
      <c r="E4483" s="27"/>
      <c r="F4483" s="4"/>
      <c r="G4483" s="5"/>
      <c r="H4483" s="29"/>
    </row>
    <row r="4484" spans="1:8" x14ac:dyDescent="0.2">
      <c r="A4484" s="27"/>
      <c r="B4484" s="28"/>
      <c r="C4484" s="27"/>
      <c r="D4484" s="27"/>
      <c r="E4484" s="27"/>
      <c r="F4484" s="4"/>
      <c r="G4484" s="5"/>
      <c r="H4484" s="29"/>
    </row>
    <row r="4485" spans="1:8" x14ac:dyDescent="0.2">
      <c r="A4485" s="27"/>
      <c r="B4485" s="28"/>
      <c r="C4485" s="27"/>
      <c r="D4485" s="27"/>
      <c r="E4485" s="27"/>
      <c r="F4485" s="4"/>
      <c r="G4485" s="5"/>
      <c r="H4485" s="29"/>
    </row>
    <row r="4486" spans="1:8" x14ac:dyDescent="0.2">
      <c r="A4486" s="27"/>
      <c r="B4486" s="28"/>
      <c r="C4486" s="27"/>
      <c r="D4486" s="27"/>
      <c r="E4486" s="27"/>
      <c r="F4486" s="4"/>
      <c r="G4486" s="5"/>
      <c r="H4486" s="29"/>
    </row>
    <row r="4487" spans="1:8" x14ac:dyDescent="0.2">
      <c r="A4487" s="27"/>
      <c r="B4487" s="28"/>
      <c r="C4487" s="27"/>
      <c r="D4487" s="27"/>
      <c r="E4487" s="27"/>
      <c r="F4487" s="4"/>
      <c r="G4487" s="5"/>
      <c r="H4487" s="29"/>
    </row>
    <row r="4488" spans="1:8" x14ac:dyDescent="0.2">
      <c r="A4488" s="27"/>
      <c r="B4488" s="28"/>
      <c r="C4488" s="27"/>
      <c r="D4488" s="27"/>
      <c r="E4488" s="27"/>
      <c r="F4488" s="4"/>
      <c r="G4488" s="5"/>
      <c r="H4488" s="29"/>
    </row>
    <row r="4489" spans="1:8" x14ac:dyDescent="0.2">
      <c r="A4489" s="27"/>
      <c r="B4489" s="28"/>
      <c r="C4489" s="27"/>
      <c r="D4489" s="27"/>
      <c r="E4489" s="27"/>
      <c r="F4489" s="4"/>
      <c r="G4489" s="5"/>
      <c r="H4489" s="29"/>
    </row>
    <row r="4490" spans="1:8" x14ac:dyDescent="0.2">
      <c r="A4490" s="27"/>
      <c r="B4490" s="28"/>
      <c r="C4490" s="27"/>
      <c r="D4490" s="27"/>
      <c r="E4490" s="27"/>
      <c r="F4490" s="4"/>
      <c r="G4490" s="5"/>
      <c r="H4490" s="29"/>
    </row>
    <row r="4491" spans="1:8" x14ac:dyDescent="0.2">
      <c r="A4491" s="27"/>
      <c r="B4491" s="28"/>
      <c r="C4491" s="27"/>
      <c r="D4491" s="27"/>
      <c r="E4491" s="27"/>
      <c r="F4491" s="4"/>
      <c r="G4491" s="5"/>
      <c r="H4491" s="29"/>
    </row>
    <row r="4492" spans="1:8" x14ac:dyDescent="0.2">
      <c r="A4492" s="27"/>
      <c r="B4492" s="28"/>
      <c r="C4492" s="27"/>
      <c r="D4492" s="27"/>
      <c r="E4492" s="27"/>
      <c r="F4492" s="4"/>
      <c r="G4492" s="5"/>
      <c r="H4492" s="29"/>
    </row>
    <row r="4493" spans="1:8" x14ac:dyDescent="0.2">
      <c r="A4493" s="27"/>
      <c r="B4493" s="28"/>
      <c r="C4493" s="27"/>
      <c r="D4493" s="27"/>
      <c r="E4493" s="27"/>
      <c r="F4493" s="4"/>
      <c r="G4493" s="5"/>
      <c r="H4493" s="29"/>
    </row>
    <row r="4494" spans="1:8" x14ac:dyDescent="0.2">
      <c r="A4494" s="27"/>
      <c r="B4494" s="28"/>
      <c r="C4494" s="27"/>
      <c r="D4494" s="27"/>
      <c r="E4494" s="27"/>
      <c r="F4494" s="4"/>
      <c r="G4494" s="5"/>
      <c r="H4494" s="29"/>
    </row>
    <row r="4495" spans="1:8" x14ac:dyDescent="0.2">
      <c r="A4495" s="27"/>
      <c r="B4495" s="28"/>
      <c r="C4495" s="27"/>
      <c r="D4495" s="27"/>
      <c r="E4495" s="27"/>
      <c r="F4495" s="4"/>
      <c r="G4495" s="5"/>
      <c r="H4495" s="29"/>
    </row>
    <row r="4496" spans="1:8" x14ac:dyDescent="0.2">
      <c r="A4496" s="27"/>
      <c r="B4496" s="28"/>
      <c r="C4496" s="27"/>
      <c r="D4496" s="27"/>
      <c r="E4496" s="27"/>
      <c r="F4496" s="4"/>
      <c r="G4496" s="5"/>
      <c r="H4496" s="29"/>
    </row>
    <row r="4497" spans="1:8" x14ac:dyDescent="0.2">
      <c r="A4497" s="27"/>
      <c r="B4497" s="28"/>
      <c r="C4497" s="27"/>
      <c r="D4497" s="27"/>
      <c r="E4497" s="27"/>
      <c r="F4497" s="4"/>
      <c r="G4497" s="5"/>
      <c r="H4497" s="29"/>
    </row>
    <row r="4498" spans="1:8" x14ac:dyDescent="0.2">
      <c r="A4498" s="27"/>
      <c r="B4498" s="28"/>
      <c r="C4498" s="27"/>
      <c r="D4498" s="27"/>
      <c r="E4498" s="27"/>
      <c r="F4498" s="4"/>
      <c r="G4498" s="5"/>
      <c r="H4498" s="29"/>
    </row>
    <row r="4499" spans="1:8" x14ac:dyDescent="0.2">
      <c r="A4499" s="27"/>
      <c r="B4499" s="28"/>
      <c r="C4499" s="27"/>
      <c r="D4499" s="27"/>
      <c r="E4499" s="27"/>
      <c r="F4499" s="4"/>
      <c r="G4499" s="5"/>
      <c r="H4499" s="29"/>
    </row>
    <row r="4500" spans="1:8" x14ac:dyDescent="0.2">
      <c r="A4500" s="27"/>
      <c r="B4500" s="28"/>
      <c r="C4500" s="27"/>
      <c r="D4500" s="27"/>
      <c r="E4500" s="27"/>
      <c r="F4500" s="4"/>
      <c r="G4500" s="5"/>
      <c r="H4500" s="29"/>
    </row>
    <row r="4501" spans="1:8" x14ac:dyDescent="0.2">
      <c r="A4501" s="27"/>
      <c r="B4501" s="28"/>
      <c r="C4501" s="27"/>
      <c r="D4501" s="27"/>
      <c r="E4501" s="27"/>
      <c r="F4501" s="4"/>
      <c r="G4501" s="5"/>
      <c r="H4501" s="29"/>
    </row>
    <row r="4502" spans="1:8" x14ac:dyDescent="0.2">
      <c r="A4502" s="27"/>
      <c r="B4502" s="28"/>
      <c r="C4502" s="27"/>
      <c r="D4502" s="27"/>
      <c r="E4502" s="27"/>
      <c r="F4502" s="4"/>
      <c r="G4502" s="5"/>
      <c r="H4502" s="29"/>
    </row>
    <row r="4503" spans="1:8" x14ac:dyDescent="0.2">
      <c r="A4503" s="27"/>
      <c r="B4503" s="28"/>
      <c r="C4503" s="27"/>
      <c r="D4503" s="27"/>
      <c r="E4503" s="27"/>
      <c r="F4503" s="4"/>
      <c r="G4503" s="5"/>
      <c r="H4503" s="29"/>
    </row>
    <row r="4504" spans="1:8" x14ac:dyDescent="0.2">
      <c r="A4504" s="27"/>
      <c r="B4504" s="28"/>
      <c r="C4504" s="27"/>
      <c r="D4504" s="27"/>
      <c r="E4504" s="27"/>
      <c r="F4504" s="4"/>
      <c r="G4504" s="5"/>
      <c r="H4504" s="29"/>
    </row>
    <row r="4505" spans="1:8" x14ac:dyDescent="0.2">
      <c r="A4505" s="27"/>
      <c r="B4505" s="28"/>
      <c r="C4505" s="27"/>
      <c r="D4505" s="27"/>
      <c r="E4505" s="27"/>
      <c r="F4505" s="4"/>
      <c r="G4505" s="5"/>
      <c r="H4505" s="29"/>
    </row>
    <row r="4506" spans="1:8" x14ac:dyDescent="0.2">
      <c r="A4506" s="27"/>
      <c r="B4506" s="28"/>
      <c r="C4506" s="27"/>
      <c r="D4506" s="27"/>
      <c r="E4506" s="27"/>
      <c r="F4506" s="4"/>
      <c r="G4506" s="5"/>
      <c r="H4506" s="29"/>
    </row>
    <row r="4507" spans="1:8" x14ac:dyDescent="0.2">
      <c r="A4507" s="27"/>
      <c r="B4507" s="28"/>
      <c r="C4507" s="27"/>
      <c r="D4507" s="27"/>
      <c r="E4507" s="27"/>
      <c r="F4507" s="4"/>
      <c r="G4507" s="5"/>
      <c r="H4507" s="29"/>
    </row>
    <row r="4508" spans="1:8" x14ac:dyDescent="0.2">
      <c r="A4508" s="27"/>
      <c r="B4508" s="28"/>
      <c r="C4508" s="27"/>
      <c r="D4508" s="27"/>
      <c r="E4508" s="27"/>
      <c r="F4508" s="4"/>
      <c r="G4508" s="5"/>
      <c r="H4508" s="29"/>
    </row>
    <row r="4509" spans="1:8" x14ac:dyDescent="0.2">
      <c r="A4509" s="27"/>
      <c r="B4509" s="28"/>
      <c r="C4509" s="27"/>
      <c r="D4509" s="27"/>
      <c r="E4509" s="27"/>
      <c r="F4509" s="4"/>
      <c r="G4509" s="5"/>
      <c r="H4509" s="29"/>
    </row>
    <row r="4510" spans="1:8" x14ac:dyDescent="0.2">
      <c r="A4510" s="27"/>
      <c r="B4510" s="28"/>
      <c r="C4510" s="27"/>
      <c r="D4510" s="27"/>
      <c r="E4510" s="27"/>
      <c r="F4510" s="4"/>
      <c r="G4510" s="5"/>
      <c r="H4510" s="29"/>
    </row>
    <row r="4511" spans="1:8" x14ac:dyDescent="0.2">
      <c r="A4511" s="27"/>
      <c r="B4511" s="28"/>
      <c r="C4511" s="27"/>
      <c r="D4511" s="27"/>
      <c r="E4511" s="27"/>
      <c r="F4511" s="4"/>
      <c r="G4511" s="5"/>
      <c r="H4511" s="29"/>
    </row>
    <row r="4512" spans="1:8" x14ac:dyDescent="0.2">
      <c r="A4512" s="27"/>
      <c r="B4512" s="28"/>
      <c r="C4512" s="27"/>
      <c r="D4512" s="27"/>
      <c r="E4512" s="27"/>
      <c r="F4512" s="4"/>
      <c r="G4512" s="5"/>
      <c r="H4512" s="29"/>
    </row>
    <row r="4513" spans="1:8" x14ac:dyDescent="0.2">
      <c r="A4513" s="27"/>
      <c r="B4513" s="28"/>
      <c r="C4513" s="27"/>
      <c r="D4513" s="27"/>
      <c r="E4513" s="27"/>
      <c r="F4513" s="4"/>
      <c r="G4513" s="5"/>
      <c r="H4513" s="29"/>
    </row>
    <row r="4514" spans="1:8" x14ac:dyDescent="0.2">
      <c r="A4514" s="27"/>
      <c r="B4514" s="28"/>
      <c r="C4514" s="27"/>
      <c r="D4514" s="27"/>
      <c r="E4514" s="27"/>
      <c r="F4514" s="4"/>
      <c r="G4514" s="5"/>
      <c r="H4514" s="29"/>
    </row>
    <row r="4515" spans="1:8" x14ac:dyDescent="0.2">
      <c r="A4515" s="27"/>
      <c r="B4515" s="28"/>
      <c r="C4515" s="27"/>
      <c r="D4515" s="27"/>
      <c r="E4515" s="27"/>
      <c r="F4515" s="4"/>
      <c r="G4515" s="5"/>
      <c r="H4515" s="29"/>
    </row>
    <row r="4516" spans="1:8" x14ac:dyDescent="0.2">
      <c r="A4516" s="27"/>
      <c r="B4516" s="28"/>
      <c r="C4516" s="27"/>
      <c r="D4516" s="27"/>
      <c r="E4516" s="27"/>
      <c r="F4516" s="4"/>
      <c r="G4516" s="5"/>
      <c r="H4516" s="29"/>
    </row>
    <row r="4517" spans="1:8" x14ac:dyDescent="0.2">
      <c r="A4517" s="27"/>
      <c r="B4517" s="28"/>
      <c r="C4517" s="27"/>
      <c r="D4517" s="27"/>
      <c r="E4517" s="27"/>
      <c r="F4517" s="4"/>
      <c r="G4517" s="5"/>
      <c r="H4517" s="29"/>
    </row>
    <row r="4518" spans="1:8" x14ac:dyDescent="0.2">
      <c r="A4518" s="27"/>
      <c r="B4518" s="28"/>
      <c r="C4518" s="27"/>
      <c r="D4518" s="27"/>
      <c r="E4518" s="27"/>
      <c r="F4518" s="4"/>
      <c r="G4518" s="5"/>
      <c r="H4518" s="29"/>
    </row>
    <row r="4519" spans="1:8" x14ac:dyDescent="0.2">
      <c r="A4519" s="27"/>
      <c r="B4519" s="28"/>
      <c r="C4519" s="27"/>
      <c r="D4519" s="27"/>
      <c r="E4519" s="27"/>
      <c r="F4519" s="4"/>
      <c r="G4519" s="5"/>
      <c r="H4519" s="29"/>
    </row>
    <row r="4520" spans="1:8" x14ac:dyDescent="0.2">
      <c r="A4520" s="27"/>
      <c r="B4520" s="28"/>
      <c r="C4520" s="27"/>
      <c r="D4520" s="27"/>
      <c r="E4520" s="27"/>
      <c r="F4520" s="4"/>
      <c r="G4520" s="5"/>
      <c r="H4520" s="29"/>
    </row>
    <row r="4521" spans="1:8" x14ac:dyDescent="0.2">
      <c r="A4521" s="27"/>
      <c r="B4521" s="28"/>
      <c r="C4521" s="27"/>
      <c r="D4521" s="27"/>
      <c r="E4521" s="27"/>
      <c r="F4521" s="4"/>
      <c r="G4521" s="5"/>
      <c r="H4521" s="29"/>
    </row>
    <row r="4522" spans="1:8" x14ac:dyDescent="0.2">
      <c r="A4522" s="27"/>
      <c r="B4522" s="28"/>
      <c r="C4522" s="27"/>
      <c r="D4522" s="27"/>
      <c r="E4522" s="27"/>
      <c r="F4522" s="4"/>
      <c r="G4522" s="5"/>
      <c r="H4522" s="29"/>
    </row>
    <row r="4523" spans="1:8" x14ac:dyDescent="0.2">
      <c r="A4523" s="27"/>
      <c r="B4523" s="28"/>
      <c r="C4523" s="27"/>
      <c r="D4523" s="27"/>
      <c r="E4523" s="27"/>
      <c r="F4523" s="4"/>
      <c r="G4523" s="5"/>
      <c r="H4523" s="29"/>
    </row>
    <row r="4524" spans="1:8" x14ac:dyDescent="0.2">
      <c r="A4524" s="27"/>
      <c r="B4524" s="28"/>
      <c r="C4524" s="27"/>
      <c r="D4524" s="27"/>
      <c r="E4524" s="27"/>
      <c r="F4524" s="4"/>
      <c r="G4524" s="5"/>
      <c r="H4524" s="29"/>
    </row>
    <row r="4525" spans="1:8" x14ac:dyDescent="0.2">
      <c r="A4525" s="27"/>
      <c r="B4525" s="28"/>
      <c r="C4525" s="27"/>
      <c r="D4525" s="27"/>
      <c r="E4525" s="27"/>
      <c r="F4525" s="4"/>
      <c r="G4525" s="5"/>
      <c r="H4525" s="29"/>
    </row>
    <row r="4526" spans="1:8" x14ac:dyDescent="0.2">
      <c r="A4526" s="27"/>
      <c r="B4526" s="28"/>
      <c r="C4526" s="27"/>
      <c r="D4526" s="27"/>
      <c r="E4526" s="27"/>
      <c r="F4526" s="4"/>
      <c r="G4526" s="5"/>
      <c r="H4526" s="29"/>
    </row>
    <row r="4527" spans="1:8" x14ac:dyDescent="0.2">
      <c r="A4527" s="27"/>
      <c r="B4527" s="28"/>
      <c r="C4527" s="27"/>
      <c r="D4527" s="27"/>
      <c r="E4527" s="27"/>
      <c r="F4527" s="4"/>
      <c r="G4527" s="5"/>
      <c r="H4527" s="29"/>
    </row>
    <row r="4528" spans="1:8" x14ac:dyDescent="0.2">
      <c r="A4528" s="27"/>
      <c r="B4528" s="28"/>
      <c r="C4528" s="27"/>
      <c r="D4528" s="27"/>
      <c r="E4528" s="27"/>
      <c r="F4528" s="4"/>
      <c r="G4528" s="5"/>
      <c r="H4528" s="29"/>
    </row>
    <row r="4529" spans="1:8" x14ac:dyDescent="0.2">
      <c r="A4529" s="27"/>
      <c r="B4529" s="28"/>
      <c r="C4529" s="27"/>
      <c r="D4529" s="27"/>
      <c r="E4529" s="27"/>
      <c r="F4529" s="4"/>
      <c r="G4529" s="5"/>
      <c r="H4529" s="29"/>
    </row>
    <row r="4530" spans="1:8" x14ac:dyDescent="0.2">
      <c r="A4530" s="27"/>
      <c r="B4530" s="28"/>
      <c r="C4530" s="27"/>
      <c r="D4530" s="27"/>
      <c r="E4530" s="27"/>
      <c r="F4530" s="4"/>
      <c r="G4530" s="5"/>
      <c r="H4530" s="29"/>
    </row>
    <row r="4531" spans="1:8" x14ac:dyDescent="0.2">
      <c r="A4531" s="27"/>
      <c r="B4531" s="28"/>
      <c r="C4531" s="27"/>
      <c r="D4531" s="27"/>
      <c r="E4531" s="27"/>
      <c r="F4531" s="4"/>
      <c r="G4531" s="5"/>
      <c r="H4531" s="29"/>
    </row>
    <row r="4532" spans="1:8" x14ac:dyDescent="0.2">
      <c r="A4532" s="27"/>
      <c r="B4532" s="28"/>
      <c r="C4532" s="27"/>
      <c r="D4532" s="27"/>
      <c r="E4532" s="27"/>
      <c r="F4532" s="4"/>
      <c r="G4532" s="5"/>
      <c r="H4532" s="29"/>
    </row>
    <row r="4533" spans="1:8" x14ac:dyDescent="0.2">
      <c r="A4533" s="27"/>
      <c r="B4533" s="28"/>
      <c r="C4533" s="27"/>
      <c r="D4533" s="27"/>
      <c r="E4533" s="27"/>
      <c r="F4533" s="4"/>
      <c r="G4533" s="5"/>
      <c r="H4533" s="29"/>
    </row>
    <row r="4534" spans="1:8" x14ac:dyDescent="0.2">
      <c r="A4534" s="27"/>
      <c r="B4534" s="28"/>
      <c r="C4534" s="27"/>
      <c r="D4534" s="27"/>
      <c r="E4534" s="27"/>
      <c r="F4534" s="4"/>
      <c r="G4534" s="5"/>
      <c r="H4534" s="29"/>
    </row>
    <row r="4535" spans="1:8" x14ac:dyDescent="0.2">
      <c r="A4535" s="27"/>
      <c r="B4535" s="28"/>
      <c r="C4535" s="27"/>
      <c r="D4535" s="27"/>
      <c r="E4535" s="27"/>
      <c r="F4535" s="4"/>
      <c r="G4535" s="5"/>
      <c r="H4535" s="29"/>
    </row>
    <row r="4536" spans="1:8" x14ac:dyDescent="0.2">
      <c r="A4536" s="27"/>
      <c r="B4536" s="28"/>
      <c r="C4536" s="27"/>
      <c r="D4536" s="27"/>
      <c r="E4536" s="27"/>
      <c r="F4536" s="4"/>
      <c r="G4536" s="5"/>
      <c r="H4536" s="29"/>
    </row>
    <row r="4537" spans="1:8" x14ac:dyDescent="0.2">
      <c r="A4537" s="27"/>
      <c r="B4537" s="28"/>
      <c r="C4537" s="27"/>
      <c r="D4537" s="27"/>
      <c r="E4537" s="27"/>
      <c r="F4537" s="4"/>
      <c r="G4537" s="5"/>
      <c r="H4537" s="29"/>
    </row>
    <row r="4538" spans="1:8" x14ac:dyDescent="0.2">
      <c r="A4538" s="27"/>
      <c r="B4538" s="28"/>
      <c r="C4538" s="27"/>
      <c r="D4538" s="27"/>
      <c r="E4538" s="27"/>
      <c r="F4538" s="4"/>
      <c r="G4538" s="5"/>
      <c r="H4538" s="29"/>
    </row>
    <row r="4539" spans="1:8" x14ac:dyDescent="0.2">
      <c r="A4539" s="27"/>
      <c r="B4539" s="28"/>
      <c r="C4539" s="27"/>
      <c r="D4539" s="27"/>
      <c r="E4539" s="27"/>
      <c r="F4539" s="4"/>
      <c r="G4539" s="5"/>
      <c r="H4539" s="29"/>
    </row>
    <row r="4540" spans="1:8" x14ac:dyDescent="0.2">
      <c r="A4540" s="27"/>
      <c r="B4540" s="28"/>
      <c r="C4540" s="27"/>
      <c r="D4540" s="27"/>
      <c r="E4540" s="27"/>
      <c r="F4540" s="4"/>
      <c r="G4540" s="5"/>
      <c r="H4540" s="29"/>
    </row>
    <row r="4541" spans="1:8" x14ac:dyDescent="0.2">
      <c r="A4541" s="27"/>
      <c r="B4541" s="28"/>
      <c r="C4541" s="27"/>
      <c r="D4541" s="27"/>
      <c r="E4541" s="27"/>
      <c r="F4541" s="4"/>
      <c r="G4541" s="5"/>
      <c r="H4541" s="29"/>
    </row>
    <row r="4542" spans="1:8" x14ac:dyDescent="0.2">
      <c r="A4542" s="27"/>
      <c r="B4542" s="28"/>
      <c r="C4542" s="27"/>
      <c r="D4542" s="27"/>
      <c r="E4542" s="27"/>
      <c r="F4542" s="4"/>
      <c r="G4542" s="5"/>
      <c r="H4542" s="29"/>
    </row>
    <row r="4543" spans="1:8" x14ac:dyDescent="0.2">
      <c r="A4543" s="27"/>
      <c r="B4543" s="28"/>
      <c r="C4543" s="27"/>
      <c r="D4543" s="27"/>
      <c r="E4543" s="27"/>
      <c r="F4543" s="4"/>
      <c r="G4543" s="5"/>
      <c r="H4543" s="29"/>
    </row>
    <row r="4544" spans="1:8" x14ac:dyDescent="0.2">
      <c r="A4544" s="27"/>
      <c r="B4544" s="28"/>
      <c r="C4544" s="27"/>
      <c r="D4544" s="27"/>
      <c r="E4544" s="27"/>
      <c r="F4544" s="4"/>
      <c r="G4544" s="5"/>
      <c r="H4544" s="29"/>
    </row>
    <row r="4545" spans="1:8" x14ac:dyDescent="0.2">
      <c r="A4545" s="27"/>
      <c r="B4545" s="28"/>
      <c r="C4545" s="27"/>
      <c r="D4545" s="27"/>
      <c r="E4545" s="27"/>
      <c r="F4545" s="4"/>
      <c r="G4545" s="5"/>
      <c r="H4545" s="29"/>
    </row>
    <row r="4546" spans="1:8" x14ac:dyDescent="0.2">
      <c r="A4546" s="27"/>
      <c r="B4546" s="28"/>
      <c r="C4546" s="27"/>
      <c r="D4546" s="27"/>
      <c r="E4546" s="27"/>
      <c r="F4546" s="4"/>
      <c r="G4546" s="5"/>
      <c r="H4546" s="29"/>
    </row>
    <row r="4547" spans="1:8" x14ac:dyDescent="0.2">
      <c r="A4547" s="27"/>
      <c r="B4547" s="28"/>
      <c r="C4547" s="27"/>
      <c r="D4547" s="27"/>
      <c r="E4547" s="27"/>
      <c r="F4547" s="4"/>
      <c r="G4547" s="5"/>
      <c r="H4547" s="29"/>
    </row>
    <row r="4548" spans="1:8" x14ac:dyDescent="0.2">
      <c r="A4548" s="27"/>
      <c r="B4548" s="28"/>
      <c r="C4548" s="27"/>
      <c r="D4548" s="27"/>
      <c r="E4548" s="27"/>
      <c r="F4548" s="4"/>
      <c r="G4548" s="5"/>
      <c r="H4548" s="29"/>
    </row>
    <row r="4549" spans="1:8" x14ac:dyDescent="0.2">
      <c r="A4549" s="27"/>
      <c r="B4549" s="28"/>
      <c r="C4549" s="27"/>
      <c r="D4549" s="27"/>
      <c r="E4549" s="27"/>
      <c r="F4549" s="4"/>
      <c r="G4549" s="5"/>
      <c r="H4549" s="29"/>
    </row>
    <row r="4550" spans="1:8" x14ac:dyDescent="0.2">
      <c r="A4550" s="27"/>
      <c r="B4550" s="28"/>
      <c r="C4550" s="27"/>
      <c r="D4550" s="27"/>
      <c r="E4550" s="27"/>
      <c r="F4550" s="4"/>
      <c r="G4550" s="5"/>
      <c r="H4550" s="29"/>
    </row>
    <row r="4551" spans="1:8" x14ac:dyDescent="0.2">
      <c r="A4551" s="27"/>
      <c r="B4551" s="28"/>
      <c r="C4551" s="27"/>
      <c r="D4551" s="27"/>
      <c r="E4551" s="27"/>
      <c r="F4551" s="4"/>
      <c r="G4551" s="5"/>
      <c r="H4551" s="29"/>
    </row>
    <row r="4552" spans="1:8" x14ac:dyDescent="0.2">
      <c r="A4552" s="27"/>
      <c r="B4552" s="28"/>
      <c r="C4552" s="27"/>
      <c r="D4552" s="27"/>
      <c r="E4552" s="27"/>
      <c r="F4552" s="4"/>
      <c r="G4552" s="5"/>
      <c r="H4552" s="29"/>
    </row>
    <row r="4553" spans="1:8" x14ac:dyDescent="0.2">
      <c r="A4553" s="27"/>
      <c r="B4553" s="28"/>
      <c r="C4553" s="27"/>
      <c r="D4553" s="27"/>
      <c r="E4553" s="27"/>
      <c r="F4553" s="4"/>
      <c r="G4553" s="5"/>
      <c r="H4553" s="29"/>
    </row>
    <row r="4554" spans="1:8" x14ac:dyDescent="0.2">
      <c r="A4554" s="27"/>
      <c r="B4554" s="28"/>
      <c r="C4554" s="27"/>
      <c r="D4554" s="27"/>
      <c r="E4554" s="27"/>
      <c r="F4554" s="4"/>
      <c r="G4554" s="5"/>
      <c r="H4554" s="29"/>
    </row>
    <row r="4555" spans="1:8" x14ac:dyDescent="0.2">
      <c r="A4555" s="27"/>
      <c r="B4555" s="28"/>
      <c r="C4555" s="27"/>
      <c r="D4555" s="27"/>
      <c r="E4555" s="27"/>
      <c r="F4555" s="4"/>
      <c r="G4555" s="5"/>
      <c r="H4555" s="29"/>
    </row>
    <row r="4556" spans="1:8" x14ac:dyDescent="0.2">
      <c r="A4556" s="27"/>
      <c r="B4556" s="28"/>
      <c r="C4556" s="27"/>
      <c r="D4556" s="27"/>
      <c r="E4556" s="27"/>
      <c r="F4556" s="4"/>
      <c r="G4556" s="5"/>
      <c r="H4556" s="29"/>
    </row>
    <row r="4557" spans="1:8" x14ac:dyDescent="0.2">
      <c r="A4557" s="27"/>
      <c r="B4557" s="28"/>
      <c r="C4557" s="27"/>
      <c r="D4557" s="27"/>
      <c r="E4557" s="27"/>
      <c r="F4557" s="4"/>
      <c r="G4557" s="5"/>
      <c r="H4557" s="29"/>
    </row>
    <row r="4558" spans="1:8" x14ac:dyDescent="0.2">
      <c r="A4558" s="27"/>
      <c r="B4558" s="28"/>
      <c r="C4558" s="27"/>
      <c r="D4558" s="27"/>
      <c r="E4558" s="27"/>
      <c r="F4558" s="4"/>
      <c r="G4558" s="5"/>
      <c r="H4558" s="29"/>
    </row>
    <row r="4559" spans="1:8" x14ac:dyDescent="0.2">
      <c r="A4559" s="27"/>
      <c r="B4559" s="28"/>
      <c r="C4559" s="27"/>
      <c r="D4559" s="27"/>
      <c r="E4559" s="27"/>
      <c r="F4559" s="4"/>
      <c r="G4559" s="5"/>
      <c r="H4559" s="29"/>
    </row>
    <row r="4560" spans="1:8" x14ac:dyDescent="0.2">
      <c r="A4560" s="27"/>
      <c r="B4560" s="28"/>
      <c r="C4560" s="27"/>
      <c r="D4560" s="27"/>
      <c r="E4560" s="27"/>
      <c r="F4560" s="4"/>
      <c r="G4560" s="5"/>
      <c r="H4560" s="29"/>
    </row>
    <row r="4561" spans="1:8" x14ac:dyDescent="0.2">
      <c r="A4561" s="27"/>
      <c r="B4561" s="28"/>
      <c r="C4561" s="27"/>
      <c r="D4561" s="27"/>
      <c r="E4561" s="27"/>
      <c r="F4561" s="4"/>
      <c r="G4561" s="5"/>
      <c r="H4561" s="29"/>
    </row>
    <row r="4562" spans="1:8" x14ac:dyDescent="0.2">
      <c r="A4562" s="27"/>
      <c r="B4562" s="28"/>
      <c r="C4562" s="27"/>
      <c r="D4562" s="27"/>
      <c r="E4562" s="27"/>
      <c r="F4562" s="4"/>
      <c r="G4562" s="5"/>
      <c r="H4562" s="29"/>
    </row>
    <row r="4563" spans="1:8" x14ac:dyDescent="0.2">
      <c r="A4563" s="27"/>
      <c r="B4563" s="28"/>
      <c r="C4563" s="27"/>
      <c r="D4563" s="27"/>
      <c r="E4563" s="27"/>
      <c r="F4563" s="4"/>
      <c r="G4563" s="5"/>
      <c r="H4563" s="29"/>
    </row>
    <row r="4564" spans="1:8" x14ac:dyDescent="0.2">
      <c r="A4564" s="27"/>
      <c r="B4564" s="28"/>
      <c r="C4564" s="27"/>
      <c r="D4564" s="27"/>
      <c r="E4564" s="27"/>
      <c r="F4564" s="4"/>
      <c r="G4564" s="5"/>
      <c r="H4564" s="29"/>
    </row>
    <row r="4565" spans="1:8" x14ac:dyDescent="0.2">
      <c r="A4565" s="27"/>
      <c r="B4565" s="28"/>
      <c r="C4565" s="27"/>
      <c r="D4565" s="27"/>
      <c r="E4565" s="27"/>
      <c r="F4565" s="4"/>
      <c r="G4565" s="5"/>
      <c r="H4565" s="29"/>
    </row>
    <row r="4566" spans="1:8" x14ac:dyDescent="0.2">
      <c r="A4566" s="27"/>
      <c r="B4566" s="28"/>
      <c r="C4566" s="27"/>
      <c r="D4566" s="27"/>
      <c r="E4566" s="27"/>
      <c r="F4566" s="4"/>
      <c r="G4566" s="5"/>
      <c r="H4566" s="29"/>
    </row>
    <row r="4567" spans="1:8" x14ac:dyDescent="0.2">
      <c r="A4567" s="27"/>
      <c r="B4567" s="28"/>
      <c r="C4567" s="27"/>
      <c r="D4567" s="27"/>
      <c r="E4567" s="27"/>
      <c r="F4567" s="4"/>
      <c r="G4567" s="5"/>
      <c r="H4567" s="29"/>
    </row>
    <row r="4568" spans="1:8" x14ac:dyDescent="0.2">
      <c r="A4568" s="27"/>
      <c r="B4568" s="28"/>
      <c r="C4568" s="27"/>
      <c r="D4568" s="27"/>
      <c r="E4568" s="27"/>
      <c r="F4568" s="4"/>
      <c r="G4568" s="5"/>
      <c r="H4568" s="29"/>
    </row>
    <row r="4569" spans="1:8" x14ac:dyDescent="0.2">
      <c r="A4569" s="27"/>
      <c r="B4569" s="28"/>
      <c r="C4569" s="27"/>
      <c r="D4569" s="27"/>
      <c r="E4569" s="27"/>
      <c r="F4569" s="4"/>
      <c r="G4569" s="5"/>
      <c r="H4569" s="29"/>
    </row>
    <row r="4570" spans="1:8" x14ac:dyDescent="0.2">
      <c r="A4570" s="27"/>
      <c r="B4570" s="28"/>
      <c r="C4570" s="27"/>
      <c r="D4570" s="27"/>
      <c r="E4570" s="27"/>
      <c r="F4570" s="4"/>
      <c r="G4570" s="5"/>
      <c r="H4570" s="29"/>
    </row>
    <row r="4571" spans="1:8" x14ac:dyDescent="0.2">
      <c r="A4571" s="27"/>
      <c r="B4571" s="28"/>
      <c r="C4571" s="27"/>
      <c r="D4571" s="27"/>
      <c r="E4571" s="27"/>
      <c r="F4571" s="4"/>
      <c r="G4571" s="5"/>
      <c r="H4571" s="29"/>
    </row>
    <row r="4572" spans="1:8" x14ac:dyDescent="0.2">
      <c r="A4572" s="27"/>
      <c r="B4572" s="28"/>
      <c r="C4572" s="27"/>
      <c r="D4572" s="27"/>
      <c r="E4572" s="27"/>
      <c r="F4572" s="4"/>
      <c r="G4572" s="5"/>
      <c r="H4572" s="29"/>
    </row>
    <row r="4573" spans="1:8" x14ac:dyDescent="0.2">
      <c r="A4573" s="27"/>
      <c r="B4573" s="28"/>
      <c r="C4573" s="27"/>
      <c r="D4573" s="27"/>
      <c r="E4573" s="27"/>
      <c r="F4573" s="4"/>
      <c r="G4573" s="5"/>
      <c r="H4573" s="29"/>
    </row>
    <row r="4574" spans="1:8" x14ac:dyDescent="0.2">
      <c r="A4574" s="27"/>
      <c r="B4574" s="28"/>
      <c r="C4574" s="27"/>
      <c r="D4574" s="27"/>
      <c r="E4574" s="27"/>
      <c r="F4574" s="4"/>
      <c r="G4574" s="5"/>
      <c r="H4574" s="29"/>
    </row>
    <row r="4575" spans="1:8" x14ac:dyDescent="0.2">
      <c r="A4575" s="27"/>
      <c r="B4575" s="28"/>
      <c r="C4575" s="27"/>
      <c r="D4575" s="27"/>
      <c r="E4575" s="27"/>
      <c r="F4575" s="4"/>
      <c r="G4575" s="5"/>
      <c r="H4575" s="29"/>
    </row>
    <row r="4576" spans="1:8" x14ac:dyDescent="0.2">
      <c r="A4576" s="27"/>
      <c r="B4576" s="28"/>
      <c r="C4576" s="27"/>
      <c r="D4576" s="27"/>
      <c r="E4576" s="27"/>
      <c r="F4576" s="4"/>
      <c r="G4576" s="5"/>
      <c r="H4576" s="29"/>
    </row>
    <row r="4577" spans="1:8" x14ac:dyDescent="0.2">
      <c r="A4577" s="27"/>
      <c r="B4577" s="28"/>
      <c r="C4577" s="27"/>
      <c r="D4577" s="27"/>
      <c r="E4577" s="27"/>
      <c r="F4577" s="4"/>
      <c r="G4577" s="5"/>
      <c r="H4577" s="29"/>
    </row>
    <row r="4578" spans="1:8" x14ac:dyDescent="0.2">
      <c r="A4578" s="27"/>
      <c r="B4578" s="28"/>
      <c r="C4578" s="27"/>
      <c r="D4578" s="27"/>
      <c r="E4578" s="27"/>
      <c r="F4578" s="4"/>
      <c r="G4578" s="5"/>
      <c r="H4578" s="29"/>
    </row>
    <row r="4579" spans="1:8" x14ac:dyDescent="0.2">
      <c r="A4579" s="27"/>
      <c r="B4579" s="28"/>
      <c r="C4579" s="27"/>
      <c r="D4579" s="27"/>
      <c r="E4579" s="27"/>
      <c r="F4579" s="4"/>
      <c r="G4579" s="5"/>
      <c r="H4579" s="29"/>
    </row>
    <row r="4580" spans="1:8" x14ac:dyDescent="0.2">
      <c r="A4580" s="27"/>
      <c r="B4580" s="28"/>
      <c r="C4580" s="27"/>
      <c r="D4580" s="27"/>
      <c r="E4580" s="27"/>
      <c r="F4580" s="4"/>
      <c r="G4580" s="5"/>
      <c r="H4580" s="29"/>
    </row>
    <row r="4581" spans="1:8" x14ac:dyDescent="0.2">
      <c r="A4581" s="27"/>
      <c r="B4581" s="28"/>
      <c r="C4581" s="27"/>
      <c r="D4581" s="27"/>
      <c r="E4581" s="27"/>
      <c r="F4581" s="4"/>
      <c r="G4581" s="5"/>
      <c r="H4581" s="29"/>
    </row>
    <row r="4582" spans="1:8" x14ac:dyDescent="0.2">
      <c r="A4582" s="27"/>
      <c r="B4582" s="28"/>
      <c r="C4582" s="27"/>
      <c r="D4582" s="27"/>
      <c r="E4582" s="27"/>
      <c r="F4582" s="4"/>
      <c r="G4582" s="5"/>
      <c r="H4582" s="29"/>
    </row>
    <row r="4583" spans="1:8" x14ac:dyDescent="0.2">
      <c r="A4583" s="27"/>
      <c r="B4583" s="28"/>
      <c r="C4583" s="27"/>
      <c r="D4583" s="27"/>
      <c r="E4583" s="27"/>
      <c r="F4583" s="4"/>
      <c r="G4583" s="5"/>
      <c r="H4583" s="29"/>
    </row>
    <row r="4584" spans="1:8" x14ac:dyDescent="0.2">
      <c r="A4584" s="27"/>
      <c r="B4584" s="28"/>
      <c r="C4584" s="27"/>
      <c r="D4584" s="27"/>
      <c r="E4584" s="27"/>
      <c r="F4584" s="4"/>
      <c r="G4584" s="5"/>
      <c r="H4584" s="29"/>
    </row>
    <row r="4585" spans="1:8" x14ac:dyDescent="0.2">
      <c r="A4585" s="27"/>
      <c r="B4585" s="28"/>
      <c r="C4585" s="27"/>
      <c r="D4585" s="27"/>
      <c r="E4585" s="27"/>
      <c r="F4585" s="4"/>
      <c r="G4585" s="5"/>
      <c r="H4585" s="29"/>
    </row>
    <row r="4586" spans="1:8" x14ac:dyDescent="0.2">
      <c r="A4586" s="27"/>
      <c r="B4586" s="28"/>
      <c r="C4586" s="27"/>
      <c r="D4586" s="27"/>
      <c r="E4586" s="27"/>
      <c r="F4586" s="4"/>
      <c r="G4586" s="5"/>
      <c r="H4586" s="29"/>
    </row>
    <row r="4587" spans="1:8" x14ac:dyDescent="0.2">
      <c r="A4587" s="27"/>
      <c r="B4587" s="28"/>
      <c r="C4587" s="27"/>
      <c r="D4587" s="27"/>
      <c r="E4587" s="27"/>
      <c r="F4587" s="4"/>
      <c r="G4587" s="5"/>
      <c r="H4587" s="29"/>
    </row>
    <row r="4588" spans="1:8" x14ac:dyDescent="0.2">
      <c r="A4588" s="27"/>
      <c r="B4588" s="28"/>
      <c r="C4588" s="27"/>
      <c r="D4588" s="27"/>
      <c r="E4588" s="27"/>
      <c r="F4588" s="4"/>
      <c r="G4588" s="5"/>
      <c r="H4588" s="29"/>
    </row>
    <row r="4589" spans="1:8" x14ac:dyDescent="0.2">
      <c r="A4589" s="27"/>
      <c r="B4589" s="28"/>
      <c r="C4589" s="27"/>
      <c r="D4589" s="27"/>
      <c r="E4589" s="27"/>
      <c r="F4589" s="4"/>
      <c r="G4589" s="5"/>
      <c r="H4589" s="29"/>
    </row>
    <row r="4590" spans="1:8" x14ac:dyDescent="0.2">
      <c r="A4590" s="27"/>
      <c r="B4590" s="28"/>
      <c r="C4590" s="27"/>
      <c r="D4590" s="27"/>
      <c r="E4590" s="27"/>
      <c r="F4590" s="4"/>
      <c r="G4590" s="5"/>
      <c r="H4590" s="29"/>
    </row>
    <row r="4591" spans="1:8" x14ac:dyDescent="0.2">
      <c r="A4591" s="27"/>
      <c r="B4591" s="28"/>
      <c r="C4591" s="27"/>
      <c r="D4591" s="27"/>
      <c r="E4591" s="27"/>
      <c r="F4591" s="4"/>
      <c r="G4591" s="5"/>
      <c r="H4591" s="29"/>
    </row>
    <row r="4592" spans="1:8" x14ac:dyDescent="0.2">
      <c r="A4592" s="27"/>
      <c r="B4592" s="28"/>
      <c r="C4592" s="27"/>
      <c r="D4592" s="27"/>
      <c r="E4592" s="27"/>
      <c r="F4592" s="4"/>
      <c r="G4592" s="5"/>
      <c r="H4592" s="29"/>
    </row>
    <row r="4593" spans="1:8" x14ac:dyDescent="0.2">
      <c r="A4593" s="27"/>
      <c r="B4593" s="28"/>
      <c r="C4593" s="27"/>
      <c r="D4593" s="27"/>
      <c r="E4593" s="27"/>
      <c r="F4593" s="4"/>
      <c r="G4593" s="5"/>
      <c r="H4593" s="29"/>
    </row>
    <row r="4594" spans="1:8" x14ac:dyDescent="0.2">
      <c r="A4594" s="27"/>
      <c r="B4594" s="28"/>
      <c r="C4594" s="27"/>
      <c r="D4594" s="27"/>
      <c r="E4594" s="27"/>
      <c r="F4594" s="4"/>
      <c r="G4594" s="5"/>
      <c r="H4594" s="29"/>
    </row>
    <row r="4595" spans="1:8" x14ac:dyDescent="0.2">
      <c r="A4595" s="27"/>
      <c r="B4595" s="28"/>
      <c r="C4595" s="27"/>
      <c r="D4595" s="27"/>
      <c r="E4595" s="27"/>
      <c r="F4595" s="4"/>
      <c r="G4595" s="5"/>
      <c r="H4595" s="29"/>
    </row>
    <row r="4596" spans="1:8" x14ac:dyDescent="0.2">
      <c r="A4596" s="27"/>
      <c r="B4596" s="28"/>
      <c r="C4596" s="27"/>
      <c r="D4596" s="27"/>
      <c r="E4596" s="27"/>
      <c r="F4596" s="4"/>
      <c r="G4596" s="5"/>
      <c r="H4596" s="29"/>
    </row>
    <row r="4597" spans="1:8" x14ac:dyDescent="0.2">
      <c r="A4597" s="27"/>
      <c r="B4597" s="28"/>
      <c r="C4597" s="27"/>
      <c r="D4597" s="27"/>
      <c r="E4597" s="27"/>
      <c r="F4597" s="4"/>
      <c r="G4597" s="5"/>
      <c r="H4597" s="29"/>
    </row>
    <row r="4598" spans="1:8" x14ac:dyDescent="0.2">
      <c r="A4598" s="27"/>
      <c r="B4598" s="28"/>
      <c r="C4598" s="27"/>
      <c r="D4598" s="27"/>
      <c r="E4598" s="27"/>
      <c r="F4598" s="4"/>
      <c r="G4598" s="5"/>
      <c r="H4598" s="29"/>
    </row>
    <row r="4599" spans="1:8" x14ac:dyDescent="0.2">
      <c r="A4599" s="27"/>
      <c r="B4599" s="28"/>
      <c r="C4599" s="27"/>
      <c r="D4599" s="27"/>
      <c r="E4599" s="27"/>
      <c r="F4599" s="4"/>
      <c r="G4599" s="5"/>
      <c r="H4599" s="29"/>
    </row>
    <row r="4600" spans="1:8" x14ac:dyDescent="0.2">
      <c r="A4600" s="27"/>
      <c r="B4600" s="28"/>
      <c r="C4600" s="27"/>
      <c r="D4600" s="27"/>
      <c r="E4600" s="27"/>
      <c r="F4600" s="4"/>
      <c r="G4600" s="5"/>
      <c r="H4600" s="29"/>
    </row>
    <row r="4601" spans="1:8" x14ac:dyDescent="0.2">
      <c r="A4601" s="27"/>
      <c r="B4601" s="28"/>
      <c r="C4601" s="27"/>
      <c r="D4601" s="27"/>
      <c r="E4601" s="27"/>
      <c r="F4601" s="4"/>
      <c r="G4601" s="5"/>
      <c r="H4601" s="29"/>
    </row>
    <row r="4602" spans="1:8" x14ac:dyDescent="0.2">
      <c r="A4602" s="27"/>
      <c r="B4602" s="28"/>
      <c r="C4602" s="27"/>
      <c r="D4602" s="27"/>
      <c r="E4602" s="27"/>
      <c r="F4602" s="4"/>
      <c r="G4602" s="5"/>
      <c r="H4602" s="29"/>
    </row>
    <row r="4603" spans="1:8" x14ac:dyDescent="0.2">
      <c r="A4603" s="27"/>
      <c r="B4603" s="28"/>
      <c r="C4603" s="27"/>
      <c r="D4603" s="27"/>
      <c r="E4603" s="27"/>
      <c r="F4603" s="4"/>
      <c r="G4603" s="5"/>
      <c r="H4603" s="29"/>
    </row>
    <row r="4604" spans="1:8" x14ac:dyDescent="0.2">
      <c r="A4604" s="27"/>
      <c r="B4604" s="28"/>
      <c r="C4604" s="27"/>
      <c r="D4604" s="27"/>
      <c r="E4604" s="27"/>
      <c r="F4604" s="4"/>
      <c r="G4604" s="5"/>
      <c r="H4604" s="29"/>
    </row>
    <row r="4605" spans="1:8" x14ac:dyDescent="0.2">
      <c r="A4605" s="27"/>
      <c r="B4605" s="28"/>
      <c r="C4605" s="27"/>
      <c r="D4605" s="27"/>
      <c r="E4605" s="27"/>
      <c r="F4605" s="4"/>
      <c r="G4605" s="5"/>
      <c r="H4605" s="29"/>
    </row>
    <row r="4606" spans="1:8" x14ac:dyDescent="0.2">
      <c r="A4606" s="27"/>
      <c r="B4606" s="28"/>
      <c r="C4606" s="27"/>
      <c r="D4606" s="27"/>
      <c r="E4606" s="27"/>
      <c r="F4606" s="4"/>
      <c r="G4606" s="5"/>
      <c r="H4606" s="29"/>
    </row>
    <row r="4607" spans="1:8" x14ac:dyDescent="0.2">
      <c r="A4607" s="27"/>
      <c r="B4607" s="28"/>
      <c r="C4607" s="27"/>
      <c r="D4607" s="27"/>
      <c r="E4607" s="27"/>
      <c r="F4607" s="4"/>
      <c r="G4607" s="5"/>
      <c r="H4607" s="29"/>
    </row>
    <row r="4608" spans="1:8" x14ac:dyDescent="0.2">
      <c r="A4608" s="27"/>
      <c r="B4608" s="28"/>
      <c r="C4608" s="27"/>
      <c r="D4608" s="27"/>
      <c r="E4608" s="27"/>
      <c r="F4608" s="4"/>
      <c r="G4608" s="5"/>
      <c r="H4608" s="29"/>
    </row>
    <row r="4609" spans="1:8" x14ac:dyDescent="0.2">
      <c r="A4609" s="27"/>
      <c r="B4609" s="28"/>
      <c r="C4609" s="27"/>
      <c r="D4609" s="27"/>
      <c r="E4609" s="27"/>
      <c r="F4609" s="4"/>
      <c r="G4609" s="5"/>
      <c r="H4609" s="29"/>
    </row>
    <row r="4610" spans="1:8" x14ac:dyDescent="0.2">
      <c r="A4610" s="27"/>
      <c r="B4610" s="28"/>
      <c r="C4610" s="27"/>
      <c r="D4610" s="27"/>
      <c r="E4610" s="27"/>
      <c r="F4610" s="4"/>
      <c r="G4610" s="5"/>
      <c r="H4610" s="29"/>
    </row>
    <row r="4611" spans="1:8" x14ac:dyDescent="0.2">
      <c r="A4611" s="27"/>
      <c r="B4611" s="28"/>
      <c r="C4611" s="27"/>
      <c r="D4611" s="27"/>
      <c r="E4611" s="27"/>
      <c r="F4611" s="4"/>
      <c r="G4611" s="5"/>
      <c r="H4611" s="29"/>
    </row>
    <row r="4612" spans="1:8" x14ac:dyDescent="0.2">
      <c r="A4612" s="27"/>
      <c r="B4612" s="28"/>
      <c r="C4612" s="27"/>
      <c r="D4612" s="27"/>
      <c r="E4612" s="27"/>
      <c r="F4612" s="4"/>
      <c r="G4612" s="5"/>
      <c r="H4612" s="29"/>
    </row>
    <row r="4613" spans="1:8" x14ac:dyDescent="0.2">
      <c r="A4613" s="27"/>
      <c r="B4613" s="28"/>
      <c r="C4613" s="27"/>
      <c r="D4613" s="27"/>
      <c r="E4613" s="27"/>
      <c r="F4613" s="4"/>
      <c r="G4613" s="5"/>
      <c r="H4613" s="29"/>
    </row>
    <row r="4614" spans="1:8" x14ac:dyDescent="0.2">
      <c r="A4614" s="27"/>
      <c r="B4614" s="28"/>
      <c r="C4614" s="27"/>
      <c r="D4614" s="27"/>
      <c r="E4614" s="27"/>
      <c r="F4614" s="4"/>
      <c r="G4614" s="5"/>
      <c r="H4614" s="29"/>
    </row>
    <row r="4615" spans="1:8" x14ac:dyDescent="0.2">
      <c r="A4615" s="27"/>
      <c r="B4615" s="28"/>
      <c r="C4615" s="27"/>
      <c r="D4615" s="27"/>
      <c r="E4615" s="27"/>
      <c r="F4615" s="4"/>
      <c r="G4615" s="5"/>
      <c r="H4615" s="29"/>
    </row>
    <row r="4616" spans="1:8" x14ac:dyDescent="0.2">
      <c r="A4616" s="27"/>
      <c r="B4616" s="28"/>
      <c r="C4616" s="27"/>
      <c r="D4616" s="27"/>
      <c r="E4616" s="27"/>
      <c r="F4616" s="4"/>
      <c r="G4616" s="5"/>
      <c r="H4616" s="29"/>
    </row>
    <row r="4617" spans="1:8" x14ac:dyDescent="0.2">
      <c r="A4617" s="27"/>
      <c r="B4617" s="28"/>
      <c r="C4617" s="27"/>
      <c r="D4617" s="27"/>
      <c r="E4617" s="27"/>
      <c r="F4617" s="4"/>
      <c r="G4617" s="5"/>
      <c r="H4617" s="29"/>
    </row>
    <row r="4618" spans="1:8" x14ac:dyDescent="0.2">
      <c r="A4618" s="27"/>
      <c r="B4618" s="28"/>
      <c r="C4618" s="27"/>
      <c r="D4618" s="27"/>
      <c r="E4618" s="27"/>
      <c r="F4618" s="4"/>
      <c r="G4618" s="5"/>
      <c r="H4618" s="29"/>
    </row>
    <row r="4619" spans="1:8" x14ac:dyDescent="0.2">
      <c r="A4619" s="27"/>
      <c r="B4619" s="28"/>
      <c r="C4619" s="27"/>
      <c r="D4619" s="27"/>
      <c r="E4619" s="27"/>
      <c r="F4619" s="4"/>
      <c r="G4619" s="5"/>
      <c r="H4619" s="29"/>
    </row>
    <row r="4620" spans="1:8" x14ac:dyDescent="0.2">
      <c r="A4620" s="27"/>
      <c r="B4620" s="28"/>
      <c r="C4620" s="27"/>
      <c r="D4620" s="27"/>
      <c r="E4620" s="27"/>
      <c r="F4620" s="4"/>
      <c r="G4620" s="5"/>
      <c r="H4620" s="29"/>
    </row>
    <row r="4621" spans="1:8" x14ac:dyDescent="0.2">
      <c r="A4621" s="27"/>
      <c r="B4621" s="28"/>
      <c r="C4621" s="27"/>
      <c r="D4621" s="27"/>
      <c r="E4621" s="27"/>
      <c r="F4621" s="4"/>
      <c r="G4621" s="5"/>
      <c r="H4621" s="29"/>
    </row>
    <row r="4622" spans="1:8" x14ac:dyDescent="0.2">
      <c r="A4622" s="27"/>
      <c r="B4622" s="28"/>
      <c r="C4622" s="27"/>
      <c r="D4622" s="27"/>
      <c r="E4622" s="27"/>
      <c r="F4622" s="4"/>
      <c r="G4622" s="5"/>
      <c r="H4622" s="29"/>
    </row>
    <row r="4623" spans="1:8" x14ac:dyDescent="0.2">
      <c r="A4623" s="27"/>
      <c r="B4623" s="28"/>
      <c r="C4623" s="27"/>
      <c r="D4623" s="27"/>
      <c r="E4623" s="27"/>
      <c r="F4623" s="4"/>
      <c r="G4623" s="5"/>
      <c r="H4623" s="29"/>
    </row>
    <row r="4624" spans="1:8" x14ac:dyDescent="0.2">
      <c r="A4624" s="27"/>
      <c r="B4624" s="28"/>
      <c r="C4624" s="27"/>
      <c r="D4624" s="27"/>
      <c r="E4624" s="27"/>
      <c r="F4624" s="4"/>
      <c r="G4624" s="5"/>
      <c r="H4624" s="29"/>
    </row>
    <row r="4625" spans="1:8" x14ac:dyDescent="0.2">
      <c r="A4625" s="27"/>
      <c r="B4625" s="28"/>
      <c r="C4625" s="27"/>
      <c r="D4625" s="27"/>
      <c r="E4625" s="27"/>
      <c r="F4625" s="4"/>
      <c r="G4625" s="5"/>
      <c r="H4625" s="29"/>
    </row>
    <row r="4626" spans="1:8" x14ac:dyDescent="0.2">
      <c r="A4626" s="27"/>
      <c r="B4626" s="28"/>
      <c r="C4626" s="27"/>
      <c r="D4626" s="27"/>
      <c r="E4626" s="27"/>
      <c r="F4626" s="4"/>
      <c r="G4626" s="5"/>
      <c r="H4626" s="29"/>
    </row>
    <row r="4627" spans="1:8" x14ac:dyDescent="0.2">
      <c r="A4627" s="27"/>
      <c r="B4627" s="28"/>
      <c r="C4627" s="27"/>
      <c r="D4627" s="27"/>
      <c r="E4627" s="27"/>
      <c r="F4627" s="4"/>
      <c r="G4627" s="5"/>
      <c r="H4627" s="29"/>
    </row>
    <row r="4628" spans="1:8" x14ac:dyDescent="0.2">
      <c r="A4628" s="27"/>
      <c r="B4628" s="28"/>
      <c r="C4628" s="27"/>
      <c r="D4628" s="27"/>
      <c r="E4628" s="27"/>
      <c r="F4628" s="4"/>
      <c r="G4628" s="5"/>
      <c r="H4628" s="29"/>
    </row>
    <row r="4629" spans="1:8" x14ac:dyDescent="0.2">
      <c r="A4629" s="27"/>
      <c r="B4629" s="28"/>
      <c r="C4629" s="27"/>
      <c r="D4629" s="27"/>
      <c r="E4629" s="27"/>
      <c r="F4629" s="4"/>
      <c r="G4629" s="5"/>
      <c r="H4629" s="29"/>
    </row>
    <row r="4630" spans="1:8" x14ac:dyDescent="0.2">
      <c r="A4630" s="27"/>
      <c r="B4630" s="28"/>
      <c r="C4630" s="27"/>
      <c r="D4630" s="27"/>
      <c r="E4630" s="27"/>
      <c r="F4630" s="4"/>
      <c r="G4630" s="5"/>
      <c r="H4630" s="29"/>
    </row>
    <row r="4631" spans="1:8" x14ac:dyDescent="0.2">
      <c r="A4631" s="27"/>
      <c r="B4631" s="28"/>
      <c r="C4631" s="27"/>
      <c r="D4631" s="27"/>
      <c r="E4631" s="27"/>
      <c r="F4631" s="4"/>
      <c r="G4631" s="5"/>
      <c r="H4631" s="29"/>
    </row>
    <row r="4632" spans="1:8" x14ac:dyDescent="0.2">
      <c r="A4632" s="27"/>
      <c r="B4632" s="28"/>
      <c r="C4632" s="27"/>
      <c r="D4632" s="27"/>
      <c r="E4632" s="27"/>
      <c r="F4632" s="4"/>
      <c r="G4632" s="5"/>
      <c r="H4632" s="29"/>
    </row>
    <row r="4633" spans="1:8" x14ac:dyDescent="0.2">
      <c r="A4633" s="27"/>
      <c r="B4633" s="28"/>
      <c r="C4633" s="27"/>
      <c r="D4633" s="27"/>
      <c r="E4633" s="27"/>
      <c r="F4633" s="4"/>
      <c r="G4633" s="5"/>
      <c r="H4633" s="29"/>
    </row>
    <row r="4634" spans="1:8" x14ac:dyDescent="0.2">
      <c r="A4634" s="27"/>
      <c r="B4634" s="28"/>
      <c r="C4634" s="27"/>
      <c r="D4634" s="27"/>
      <c r="E4634" s="27"/>
      <c r="F4634" s="4"/>
      <c r="G4634" s="5"/>
      <c r="H4634" s="29"/>
    </row>
    <row r="4635" spans="1:8" x14ac:dyDescent="0.2">
      <c r="A4635" s="27"/>
      <c r="B4635" s="28"/>
      <c r="C4635" s="27"/>
      <c r="D4635" s="27"/>
      <c r="E4635" s="27"/>
      <c r="F4635" s="4"/>
      <c r="G4635" s="5"/>
      <c r="H4635" s="29"/>
    </row>
    <row r="4636" spans="1:8" x14ac:dyDescent="0.2">
      <c r="A4636" s="27"/>
      <c r="B4636" s="28"/>
      <c r="C4636" s="27"/>
      <c r="D4636" s="27"/>
      <c r="E4636" s="27"/>
      <c r="F4636" s="4"/>
      <c r="G4636" s="5"/>
      <c r="H4636" s="29"/>
    </row>
    <row r="4637" spans="1:8" x14ac:dyDescent="0.2">
      <c r="A4637" s="27"/>
      <c r="B4637" s="28"/>
      <c r="C4637" s="27"/>
      <c r="D4637" s="27"/>
      <c r="E4637" s="27"/>
      <c r="F4637" s="4"/>
      <c r="G4637" s="5"/>
      <c r="H4637" s="29"/>
    </row>
    <row r="4638" spans="1:8" x14ac:dyDescent="0.2">
      <c r="A4638" s="27"/>
      <c r="B4638" s="28"/>
      <c r="C4638" s="27"/>
      <c r="D4638" s="27"/>
      <c r="E4638" s="27"/>
      <c r="F4638" s="4"/>
      <c r="G4638" s="5"/>
      <c r="H4638" s="29"/>
    </row>
    <row r="4639" spans="1:8" x14ac:dyDescent="0.2">
      <c r="A4639" s="27"/>
      <c r="B4639" s="28"/>
      <c r="C4639" s="27"/>
      <c r="D4639" s="27"/>
      <c r="E4639" s="27"/>
      <c r="F4639" s="4"/>
      <c r="G4639" s="5"/>
      <c r="H4639" s="29"/>
    </row>
    <row r="4640" spans="1:8" x14ac:dyDescent="0.2">
      <c r="A4640" s="27"/>
      <c r="B4640" s="28"/>
      <c r="C4640" s="27"/>
      <c r="D4640" s="27"/>
      <c r="E4640" s="27"/>
      <c r="F4640" s="4"/>
      <c r="G4640" s="5"/>
      <c r="H4640" s="29"/>
    </row>
    <row r="4641" spans="1:8" x14ac:dyDescent="0.2">
      <c r="A4641" s="27"/>
      <c r="B4641" s="28"/>
      <c r="C4641" s="27"/>
      <c r="D4641" s="27"/>
      <c r="E4641" s="27"/>
      <c r="F4641" s="4"/>
      <c r="G4641" s="5"/>
      <c r="H4641" s="29"/>
    </row>
    <row r="4642" spans="1:8" x14ac:dyDescent="0.2">
      <c r="A4642" s="27"/>
      <c r="B4642" s="28"/>
      <c r="C4642" s="27"/>
      <c r="D4642" s="27"/>
      <c r="E4642" s="27"/>
      <c r="F4642" s="4"/>
      <c r="G4642" s="5"/>
      <c r="H4642" s="29"/>
    </row>
    <row r="4643" spans="1:8" x14ac:dyDescent="0.2">
      <c r="A4643" s="27"/>
      <c r="B4643" s="28"/>
      <c r="C4643" s="27"/>
      <c r="D4643" s="27"/>
      <c r="E4643" s="27"/>
      <c r="F4643" s="4"/>
      <c r="G4643" s="5"/>
      <c r="H4643" s="29"/>
    </row>
    <row r="4644" spans="1:8" x14ac:dyDescent="0.2">
      <c r="A4644" s="27"/>
      <c r="B4644" s="28"/>
      <c r="C4644" s="27"/>
      <c r="D4644" s="27"/>
      <c r="E4644" s="27"/>
      <c r="F4644" s="4"/>
      <c r="G4644" s="5"/>
      <c r="H4644" s="29"/>
    </row>
    <row r="4645" spans="1:8" x14ac:dyDescent="0.2">
      <c r="A4645" s="27"/>
      <c r="B4645" s="28"/>
      <c r="C4645" s="27"/>
      <c r="D4645" s="27"/>
      <c r="E4645" s="27"/>
      <c r="F4645" s="4"/>
      <c r="G4645" s="5"/>
      <c r="H4645" s="29"/>
    </row>
    <row r="4646" spans="1:8" x14ac:dyDescent="0.2">
      <c r="A4646" s="27"/>
      <c r="B4646" s="28"/>
      <c r="C4646" s="27"/>
      <c r="D4646" s="27"/>
      <c r="E4646" s="27"/>
      <c r="F4646" s="4"/>
      <c r="G4646" s="5"/>
      <c r="H4646" s="29"/>
    </row>
    <row r="4647" spans="1:8" x14ac:dyDescent="0.2">
      <c r="A4647" s="27"/>
      <c r="B4647" s="28"/>
      <c r="C4647" s="27"/>
      <c r="D4647" s="27"/>
      <c r="E4647" s="27"/>
      <c r="F4647" s="4"/>
      <c r="G4647" s="5"/>
      <c r="H4647" s="29"/>
    </row>
    <row r="4648" spans="1:8" x14ac:dyDescent="0.2">
      <c r="A4648" s="27"/>
      <c r="B4648" s="28"/>
      <c r="C4648" s="27"/>
      <c r="D4648" s="27"/>
      <c r="E4648" s="27"/>
      <c r="F4648" s="4"/>
      <c r="G4648" s="5"/>
      <c r="H4648" s="29"/>
    </row>
    <row r="4649" spans="1:8" x14ac:dyDescent="0.2">
      <c r="A4649" s="27"/>
      <c r="B4649" s="28"/>
      <c r="C4649" s="27"/>
      <c r="D4649" s="27"/>
      <c r="E4649" s="27"/>
      <c r="F4649" s="4"/>
      <c r="G4649" s="5"/>
      <c r="H4649" s="29"/>
    </row>
    <row r="4650" spans="1:8" x14ac:dyDescent="0.2">
      <c r="A4650" s="27"/>
      <c r="B4650" s="28"/>
      <c r="C4650" s="27"/>
      <c r="D4650" s="27"/>
      <c r="E4650" s="27"/>
      <c r="F4650" s="4"/>
      <c r="G4650" s="5"/>
      <c r="H4650" s="29"/>
    </row>
    <row r="4651" spans="1:8" x14ac:dyDescent="0.2">
      <c r="A4651" s="27"/>
      <c r="B4651" s="28"/>
      <c r="C4651" s="27"/>
      <c r="D4651" s="27"/>
      <c r="E4651" s="27"/>
      <c r="F4651" s="4"/>
      <c r="G4651" s="5"/>
      <c r="H4651" s="29"/>
    </row>
    <row r="4652" spans="1:8" x14ac:dyDescent="0.2">
      <c r="A4652" s="27"/>
      <c r="B4652" s="28"/>
      <c r="C4652" s="27"/>
      <c r="D4652" s="27"/>
      <c r="E4652" s="27"/>
      <c r="F4652" s="4"/>
      <c r="G4652" s="5"/>
      <c r="H4652" s="29"/>
    </row>
    <row r="4653" spans="1:8" x14ac:dyDescent="0.2">
      <c r="A4653" s="27"/>
      <c r="B4653" s="28"/>
      <c r="C4653" s="27"/>
      <c r="D4653" s="27"/>
      <c r="E4653" s="27"/>
      <c r="F4653" s="4"/>
      <c r="G4653" s="5"/>
      <c r="H4653" s="29"/>
    </row>
    <row r="4654" spans="1:8" x14ac:dyDescent="0.2">
      <c r="A4654" s="27"/>
      <c r="B4654" s="28"/>
      <c r="C4654" s="27"/>
      <c r="D4654" s="27"/>
      <c r="E4654" s="27"/>
      <c r="F4654" s="4"/>
      <c r="G4654" s="5"/>
      <c r="H4654" s="29"/>
    </row>
    <row r="4655" spans="1:8" x14ac:dyDescent="0.2">
      <c r="A4655" s="27"/>
      <c r="B4655" s="28"/>
      <c r="C4655" s="27"/>
      <c r="D4655" s="27"/>
      <c r="E4655" s="27"/>
      <c r="F4655" s="4"/>
      <c r="G4655" s="5"/>
      <c r="H4655" s="29"/>
    </row>
    <row r="4656" spans="1:8" x14ac:dyDescent="0.2">
      <c r="A4656" s="27"/>
      <c r="B4656" s="28"/>
      <c r="C4656" s="27"/>
      <c r="D4656" s="27"/>
      <c r="E4656" s="27"/>
      <c r="F4656" s="4"/>
      <c r="G4656" s="5"/>
      <c r="H4656" s="29"/>
    </row>
    <row r="4657" spans="1:8" x14ac:dyDescent="0.2">
      <c r="A4657" s="27"/>
      <c r="B4657" s="28"/>
      <c r="C4657" s="27"/>
      <c r="D4657" s="27"/>
      <c r="E4657" s="27"/>
      <c r="F4657" s="4"/>
      <c r="G4657" s="5"/>
      <c r="H4657" s="29"/>
    </row>
    <row r="4658" spans="1:8" x14ac:dyDescent="0.2">
      <c r="A4658" s="27"/>
      <c r="B4658" s="28"/>
      <c r="C4658" s="27"/>
      <c r="D4658" s="27"/>
      <c r="E4658" s="27"/>
      <c r="F4658" s="4"/>
      <c r="G4658" s="5"/>
      <c r="H4658" s="29"/>
    </row>
    <row r="4659" spans="1:8" x14ac:dyDescent="0.2">
      <c r="A4659" s="27"/>
      <c r="B4659" s="28"/>
      <c r="C4659" s="27"/>
      <c r="D4659" s="27"/>
      <c r="E4659" s="27"/>
      <c r="F4659" s="4"/>
      <c r="G4659" s="5"/>
      <c r="H4659" s="29"/>
    </row>
    <row r="4660" spans="1:8" x14ac:dyDescent="0.2">
      <c r="A4660" s="27"/>
      <c r="B4660" s="28"/>
      <c r="C4660" s="27"/>
      <c r="D4660" s="27"/>
      <c r="E4660" s="27"/>
      <c r="F4660" s="4"/>
      <c r="G4660" s="5"/>
      <c r="H4660" s="29"/>
    </row>
    <row r="4661" spans="1:8" x14ac:dyDescent="0.2">
      <c r="A4661" s="27"/>
      <c r="B4661" s="28"/>
      <c r="C4661" s="27"/>
      <c r="D4661" s="27"/>
      <c r="E4661" s="27"/>
      <c r="F4661" s="4"/>
      <c r="G4661" s="5"/>
      <c r="H4661" s="29"/>
    </row>
    <row r="4662" spans="1:8" x14ac:dyDescent="0.2">
      <c r="A4662" s="27"/>
      <c r="B4662" s="28"/>
      <c r="C4662" s="27"/>
      <c r="D4662" s="27"/>
      <c r="E4662" s="27"/>
      <c r="F4662" s="4"/>
      <c r="G4662" s="5"/>
      <c r="H4662" s="29"/>
    </row>
    <row r="4663" spans="1:8" x14ac:dyDescent="0.2">
      <c r="A4663" s="27"/>
      <c r="B4663" s="28"/>
      <c r="C4663" s="27"/>
      <c r="D4663" s="27"/>
      <c r="E4663" s="27"/>
      <c r="F4663" s="4"/>
      <c r="G4663" s="5"/>
      <c r="H4663" s="29"/>
    </row>
    <row r="4664" spans="1:8" x14ac:dyDescent="0.2">
      <c r="A4664" s="27"/>
      <c r="B4664" s="28"/>
      <c r="C4664" s="27"/>
      <c r="D4664" s="27"/>
      <c r="E4664" s="27"/>
      <c r="F4664" s="4"/>
      <c r="G4664" s="5"/>
      <c r="H4664" s="29"/>
    </row>
    <row r="4665" spans="1:8" x14ac:dyDescent="0.2">
      <c r="A4665" s="27"/>
      <c r="B4665" s="28"/>
      <c r="C4665" s="27"/>
      <c r="D4665" s="27"/>
      <c r="E4665" s="27"/>
      <c r="F4665" s="4"/>
      <c r="G4665" s="5"/>
      <c r="H4665" s="29"/>
    </row>
    <row r="4666" spans="1:8" x14ac:dyDescent="0.2">
      <c r="A4666" s="27"/>
      <c r="B4666" s="28"/>
      <c r="C4666" s="27"/>
      <c r="D4666" s="27"/>
      <c r="E4666" s="27"/>
      <c r="F4666" s="4"/>
      <c r="G4666" s="5"/>
      <c r="H4666" s="29"/>
    </row>
    <row r="4667" spans="1:8" x14ac:dyDescent="0.2">
      <c r="A4667" s="27"/>
      <c r="B4667" s="28"/>
      <c r="C4667" s="27"/>
      <c r="D4667" s="27"/>
      <c r="E4667" s="27"/>
      <c r="F4667" s="4"/>
      <c r="G4667" s="5"/>
      <c r="H4667" s="29"/>
    </row>
    <row r="4668" spans="1:8" x14ac:dyDescent="0.2">
      <c r="A4668" s="27"/>
      <c r="B4668" s="28"/>
      <c r="C4668" s="27"/>
      <c r="D4668" s="27"/>
      <c r="E4668" s="27"/>
      <c r="F4668" s="4"/>
      <c r="G4668" s="5"/>
      <c r="H4668" s="29"/>
    </row>
    <row r="4669" spans="1:8" x14ac:dyDescent="0.2">
      <c r="A4669" s="27"/>
      <c r="B4669" s="28"/>
      <c r="C4669" s="27"/>
      <c r="D4669" s="27"/>
      <c r="E4669" s="27"/>
      <c r="F4669" s="4"/>
      <c r="G4669" s="5"/>
      <c r="H4669" s="29"/>
    </row>
    <row r="4670" spans="1:8" x14ac:dyDescent="0.2">
      <c r="A4670" s="27"/>
      <c r="B4670" s="28"/>
      <c r="C4670" s="27"/>
      <c r="D4670" s="27"/>
      <c r="E4670" s="27"/>
      <c r="F4670" s="4"/>
      <c r="G4670" s="5"/>
      <c r="H4670" s="29"/>
    </row>
    <row r="4671" spans="1:8" x14ac:dyDescent="0.2">
      <c r="A4671" s="27"/>
      <c r="B4671" s="28"/>
      <c r="C4671" s="27"/>
      <c r="D4671" s="27"/>
      <c r="E4671" s="27"/>
      <c r="F4671" s="4"/>
      <c r="G4671" s="5"/>
      <c r="H4671" s="29"/>
    </row>
    <row r="4672" spans="1:8" x14ac:dyDescent="0.2">
      <c r="A4672" s="27"/>
      <c r="B4672" s="28"/>
      <c r="C4672" s="27"/>
      <c r="D4672" s="27"/>
      <c r="E4672" s="27"/>
      <c r="F4672" s="4"/>
      <c r="G4672" s="5"/>
      <c r="H4672" s="29"/>
    </row>
    <row r="4673" spans="1:8" x14ac:dyDescent="0.2">
      <c r="A4673" s="27"/>
      <c r="B4673" s="28"/>
      <c r="C4673" s="27"/>
      <c r="D4673" s="27"/>
      <c r="E4673" s="27"/>
      <c r="F4673" s="4"/>
      <c r="G4673" s="5"/>
      <c r="H4673" s="29"/>
    </row>
    <row r="4674" spans="1:8" x14ac:dyDescent="0.2">
      <c r="A4674" s="27"/>
      <c r="B4674" s="28"/>
      <c r="C4674" s="27"/>
      <c r="D4674" s="27"/>
      <c r="E4674" s="27"/>
      <c r="F4674" s="4"/>
      <c r="G4674" s="5"/>
      <c r="H4674" s="29"/>
    </row>
    <row r="4675" spans="1:8" x14ac:dyDescent="0.2">
      <c r="A4675" s="27"/>
      <c r="B4675" s="28"/>
      <c r="C4675" s="27"/>
      <c r="D4675" s="27"/>
      <c r="E4675" s="27"/>
      <c r="F4675" s="4"/>
      <c r="G4675" s="5"/>
      <c r="H4675" s="29"/>
    </row>
    <row r="4676" spans="1:8" x14ac:dyDescent="0.2">
      <c r="A4676" s="27"/>
      <c r="B4676" s="28"/>
      <c r="C4676" s="27"/>
      <c r="D4676" s="27"/>
      <c r="E4676" s="27"/>
      <c r="F4676" s="4"/>
      <c r="G4676" s="5"/>
      <c r="H4676" s="29"/>
    </row>
    <row r="4677" spans="1:8" x14ac:dyDescent="0.2">
      <c r="A4677" s="27"/>
      <c r="B4677" s="28"/>
      <c r="C4677" s="27"/>
      <c r="D4677" s="27"/>
      <c r="E4677" s="27"/>
      <c r="F4677" s="4"/>
      <c r="G4677" s="5"/>
      <c r="H4677" s="29"/>
    </row>
    <row r="4678" spans="1:8" x14ac:dyDescent="0.2">
      <c r="A4678" s="27"/>
      <c r="B4678" s="28"/>
      <c r="C4678" s="27"/>
      <c r="D4678" s="27"/>
      <c r="E4678" s="27"/>
      <c r="F4678" s="4"/>
      <c r="G4678" s="5"/>
      <c r="H4678" s="29"/>
    </row>
    <row r="4679" spans="1:8" x14ac:dyDescent="0.2">
      <c r="A4679" s="27"/>
      <c r="B4679" s="28"/>
      <c r="C4679" s="27"/>
      <c r="D4679" s="27"/>
      <c r="E4679" s="27"/>
      <c r="F4679" s="4"/>
      <c r="G4679" s="5"/>
      <c r="H4679" s="29"/>
    </row>
    <row r="4680" spans="1:8" x14ac:dyDescent="0.2">
      <c r="A4680" s="27"/>
      <c r="B4680" s="28"/>
      <c r="C4680" s="27"/>
      <c r="D4680" s="27"/>
      <c r="E4680" s="27"/>
      <c r="F4680" s="4"/>
      <c r="G4680" s="5"/>
      <c r="H4680" s="29"/>
    </row>
    <row r="4681" spans="1:8" x14ac:dyDescent="0.2">
      <c r="A4681" s="27"/>
      <c r="B4681" s="28"/>
      <c r="C4681" s="27"/>
      <c r="D4681" s="27"/>
      <c r="E4681" s="27"/>
      <c r="F4681" s="4"/>
      <c r="G4681" s="5"/>
      <c r="H4681" s="29"/>
    </row>
    <row r="4682" spans="1:8" x14ac:dyDescent="0.2">
      <c r="A4682" s="27"/>
      <c r="B4682" s="28"/>
      <c r="C4682" s="27"/>
      <c r="D4682" s="27"/>
      <c r="E4682" s="27"/>
      <c r="F4682" s="4"/>
      <c r="G4682" s="5"/>
      <c r="H4682" s="29"/>
    </row>
    <row r="4683" spans="1:8" x14ac:dyDescent="0.2">
      <c r="A4683" s="27"/>
      <c r="B4683" s="28"/>
      <c r="C4683" s="27"/>
      <c r="D4683" s="27"/>
      <c r="E4683" s="27"/>
      <c r="F4683" s="4"/>
      <c r="G4683" s="5"/>
      <c r="H4683" s="29"/>
    </row>
    <row r="4684" spans="1:8" x14ac:dyDescent="0.2">
      <c r="A4684" s="27"/>
      <c r="B4684" s="28"/>
      <c r="C4684" s="27"/>
      <c r="D4684" s="27"/>
      <c r="E4684" s="27"/>
      <c r="F4684" s="4"/>
      <c r="G4684" s="5"/>
      <c r="H4684" s="29"/>
    </row>
    <row r="4685" spans="1:8" x14ac:dyDescent="0.2">
      <c r="A4685" s="27"/>
      <c r="B4685" s="28"/>
      <c r="C4685" s="27"/>
      <c r="D4685" s="27"/>
      <c r="E4685" s="27"/>
      <c r="F4685" s="4"/>
      <c r="G4685" s="5"/>
      <c r="H4685" s="29"/>
    </row>
    <row r="4686" spans="1:8" x14ac:dyDescent="0.2">
      <c r="A4686" s="27"/>
      <c r="B4686" s="28"/>
      <c r="C4686" s="27"/>
      <c r="D4686" s="27"/>
      <c r="E4686" s="27"/>
      <c r="F4686" s="4"/>
      <c r="G4686" s="5"/>
      <c r="H4686" s="29"/>
    </row>
    <row r="4687" spans="1:8" x14ac:dyDescent="0.2">
      <c r="A4687" s="27"/>
      <c r="B4687" s="28"/>
      <c r="C4687" s="27"/>
      <c r="D4687" s="27"/>
      <c r="E4687" s="27"/>
      <c r="F4687" s="4"/>
      <c r="G4687" s="5"/>
      <c r="H4687" s="29"/>
    </row>
    <row r="4688" spans="1:8" x14ac:dyDescent="0.2">
      <c r="A4688" s="27"/>
      <c r="B4688" s="28"/>
      <c r="C4688" s="27"/>
      <c r="D4688" s="27"/>
      <c r="E4688" s="27"/>
      <c r="F4688" s="4"/>
      <c r="G4688" s="5"/>
      <c r="H4688" s="29"/>
    </row>
    <row r="4689" spans="1:8" x14ac:dyDescent="0.2">
      <c r="A4689" s="27"/>
      <c r="B4689" s="28"/>
      <c r="C4689" s="27"/>
      <c r="D4689" s="27"/>
      <c r="E4689" s="27"/>
      <c r="F4689" s="4"/>
      <c r="G4689" s="5"/>
      <c r="H4689" s="29"/>
    </row>
    <row r="4690" spans="1:8" x14ac:dyDescent="0.2">
      <c r="A4690" s="27"/>
      <c r="B4690" s="28"/>
      <c r="C4690" s="27"/>
      <c r="D4690" s="27"/>
      <c r="E4690" s="27"/>
      <c r="F4690" s="4"/>
      <c r="G4690" s="5"/>
      <c r="H4690" s="29"/>
    </row>
    <row r="4691" spans="1:8" x14ac:dyDescent="0.2">
      <c r="A4691" s="27"/>
      <c r="B4691" s="28"/>
      <c r="C4691" s="27"/>
      <c r="D4691" s="27"/>
      <c r="E4691" s="27"/>
      <c r="F4691" s="4"/>
      <c r="G4691" s="5"/>
      <c r="H4691" s="29"/>
    </row>
    <row r="4692" spans="1:8" x14ac:dyDescent="0.2">
      <c r="A4692" s="27"/>
      <c r="B4692" s="28"/>
      <c r="C4692" s="27"/>
      <c r="D4692" s="27"/>
      <c r="E4692" s="27"/>
      <c r="F4692" s="4"/>
      <c r="G4692" s="5"/>
      <c r="H4692" s="29"/>
    </row>
    <row r="4693" spans="1:8" x14ac:dyDescent="0.2">
      <c r="A4693" s="27"/>
      <c r="B4693" s="28"/>
      <c r="C4693" s="27"/>
      <c r="D4693" s="27"/>
      <c r="E4693" s="27"/>
      <c r="F4693" s="4"/>
      <c r="G4693" s="5"/>
      <c r="H4693" s="29"/>
    </row>
    <row r="4694" spans="1:8" x14ac:dyDescent="0.2">
      <c r="A4694" s="27"/>
      <c r="B4694" s="28"/>
      <c r="C4694" s="27"/>
      <c r="D4694" s="27"/>
      <c r="E4694" s="27"/>
      <c r="F4694" s="4"/>
      <c r="G4694" s="5"/>
      <c r="H4694" s="29"/>
    </row>
    <row r="4695" spans="1:8" x14ac:dyDescent="0.2">
      <c r="A4695" s="27"/>
      <c r="B4695" s="28"/>
      <c r="C4695" s="27"/>
      <c r="D4695" s="27"/>
      <c r="E4695" s="27"/>
      <c r="F4695" s="4"/>
      <c r="G4695" s="5"/>
      <c r="H4695" s="29"/>
    </row>
    <row r="4696" spans="1:8" x14ac:dyDescent="0.2">
      <c r="A4696" s="27"/>
      <c r="B4696" s="28"/>
      <c r="C4696" s="27"/>
      <c r="D4696" s="27"/>
      <c r="E4696" s="27"/>
      <c r="F4696" s="4"/>
      <c r="G4696" s="5"/>
      <c r="H4696" s="29"/>
    </row>
    <row r="4697" spans="1:8" x14ac:dyDescent="0.2">
      <c r="A4697" s="27"/>
      <c r="B4697" s="28"/>
      <c r="C4697" s="27"/>
      <c r="D4697" s="27"/>
      <c r="E4697" s="27"/>
      <c r="F4697" s="4"/>
      <c r="G4697" s="5"/>
      <c r="H4697" s="29"/>
    </row>
    <row r="4698" spans="1:8" x14ac:dyDescent="0.2">
      <c r="A4698" s="27"/>
      <c r="B4698" s="28"/>
      <c r="C4698" s="27"/>
      <c r="D4698" s="27"/>
      <c r="E4698" s="27"/>
      <c r="F4698" s="4"/>
      <c r="G4698" s="5"/>
      <c r="H4698" s="29"/>
    </row>
    <row r="4699" spans="1:8" x14ac:dyDescent="0.2">
      <c r="A4699" s="27"/>
      <c r="B4699" s="28"/>
      <c r="C4699" s="27"/>
      <c r="D4699" s="27"/>
      <c r="E4699" s="27"/>
      <c r="F4699" s="4"/>
      <c r="G4699" s="5"/>
      <c r="H4699" s="29"/>
    </row>
    <row r="4700" spans="1:8" x14ac:dyDescent="0.2">
      <c r="A4700" s="27"/>
      <c r="B4700" s="28"/>
      <c r="C4700" s="27"/>
      <c r="D4700" s="27"/>
      <c r="E4700" s="27"/>
      <c r="F4700" s="4"/>
      <c r="G4700" s="5"/>
      <c r="H4700" s="29"/>
    </row>
    <row r="4701" spans="1:8" x14ac:dyDescent="0.2">
      <c r="A4701" s="27"/>
      <c r="B4701" s="28"/>
      <c r="C4701" s="27"/>
      <c r="D4701" s="27"/>
      <c r="E4701" s="27"/>
      <c r="F4701" s="4"/>
      <c r="G4701" s="5"/>
      <c r="H4701" s="29"/>
    </row>
    <row r="4702" spans="1:8" x14ac:dyDescent="0.2">
      <c r="A4702" s="27"/>
      <c r="B4702" s="28"/>
      <c r="C4702" s="27"/>
      <c r="D4702" s="27"/>
      <c r="E4702" s="27"/>
      <c r="F4702" s="4"/>
      <c r="G4702" s="5"/>
      <c r="H4702" s="29"/>
    </row>
    <row r="4703" spans="1:8" x14ac:dyDescent="0.2">
      <c r="A4703" s="27"/>
      <c r="B4703" s="28"/>
      <c r="C4703" s="27"/>
      <c r="D4703" s="27"/>
      <c r="E4703" s="27"/>
      <c r="F4703" s="4"/>
      <c r="G4703" s="5"/>
      <c r="H4703" s="29"/>
    </row>
    <row r="4704" spans="1:8" x14ac:dyDescent="0.2">
      <c r="A4704" s="27"/>
      <c r="B4704" s="28"/>
      <c r="C4704" s="27"/>
      <c r="D4704" s="27"/>
      <c r="E4704" s="27"/>
      <c r="F4704" s="4"/>
      <c r="G4704" s="5"/>
      <c r="H4704" s="29"/>
    </row>
    <row r="4705" spans="1:8" x14ac:dyDescent="0.2">
      <c r="A4705" s="27"/>
      <c r="B4705" s="28"/>
      <c r="C4705" s="27"/>
      <c r="D4705" s="27"/>
      <c r="E4705" s="27"/>
      <c r="F4705" s="4"/>
      <c r="G4705" s="5"/>
      <c r="H4705" s="29"/>
    </row>
    <row r="4706" spans="1:8" x14ac:dyDescent="0.2">
      <c r="A4706" s="27"/>
      <c r="B4706" s="28"/>
      <c r="C4706" s="27"/>
      <c r="D4706" s="27"/>
      <c r="E4706" s="27"/>
      <c r="F4706" s="4"/>
      <c r="G4706" s="5"/>
      <c r="H4706" s="29"/>
    </row>
    <row r="4707" spans="1:8" x14ac:dyDescent="0.2">
      <c r="A4707" s="27"/>
      <c r="B4707" s="28"/>
      <c r="C4707" s="27"/>
      <c r="D4707" s="27"/>
      <c r="E4707" s="27"/>
      <c r="F4707" s="4"/>
      <c r="G4707" s="5"/>
      <c r="H4707" s="29"/>
    </row>
    <row r="4708" spans="1:8" x14ac:dyDescent="0.2">
      <c r="A4708" s="27"/>
      <c r="B4708" s="28"/>
      <c r="C4708" s="27"/>
      <c r="D4708" s="27"/>
      <c r="E4708" s="27"/>
      <c r="F4708" s="4"/>
      <c r="G4708" s="5"/>
      <c r="H4708" s="29"/>
    </row>
    <row r="4709" spans="1:8" x14ac:dyDescent="0.2">
      <c r="A4709" s="27"/>
      <c r="B4709" s="28"/>
      <c r="C4709" s="27"/>
      <c r="D4709" s="27"/>
      <c r="E4709" s="27"/>
      <c r="F4709" s="4"/>
      <c r="G4709" s="5"/>
      <c r="H4709" s="29"/>
    </row>
    <row r="4710" spans="1:8" x14ac:dyDescent="0.2">
      <c r="A4710" s="27"/>
      <c r="B4710" s="28"/>
      <c r="C4710" s="27"/>
      <c r="D4710" s="27"/>
      <c r="E4710" s="27"/>
      <c r="F4710" s="4"/>
      <c r="G4710" s="5"/>
      <c r="H4710" s="29"/>
    </row>
    <row r="4711" spans="1:8" x14ac:dyDescent="0.2">
      <c r="A4711" s="27"/>
      <c r="B4711" s="28"/>
      <c r="C4711" s="27"/>
      <c r="D4711" s="27"/>
      <c r="E4711" s="27"/>
      <c r="F4711" s="4"/>
      <c r="G4711" s="5"/>
      <c r="H4711" s="29"/>
    </row>
    <row r="4712" spans="1:8" x14ac:dyDescent="0.2">
      <c r="A4712" s="27"/>
      <c r="B4712" s="28"/>
      <c r="C4712" s="27"/>
      <c r="D4712" s="27"/>
      <c r="E4712" s="27"/>
      <c r="F4712" s="4"/>
      <c r="G4712" s="5"/>
      <c r="H4712" s="29"/>
    </row>
    <row r="4713" spans="1:8" x14ac:dyDescent="0.2">
      <c r="A4713" s="27"/>
      <c r="B4713" s="28"/>
      <c r="C4713" s="27"/>
      <c r="D4713" s="27"/>
      <c r="E4713" s="27"/>
      <c r="F4713" s="4"/>
      <c r="G4713" s="5"/>
      <c r="H4713" s="29"/>
    </row>
    <row r="4714" spans="1:8" x14ac:dyDescent="0.2">
      <c r="A4714" s="27"/>
      <c r="B4714" s="28"/>
      <c r="C4714" s="27"/>
      <c r="D4714" s="27"/>
      <c r="E4714" s="27"/>
      <c r="F4714" s="4"/>
      <c r="G4714" s="5"/>
      <c r="H4714" s="29"/>
    </row>
    <row r="4715" spans="1:8" x14ac:dyDescent="0.2">
      <c r="A4715" s="27"/>
      <c r="B4715" s="28"/>
      <c r="C4715" s="27"/>
      <c r="D4715" s="27"/>
      <c r="E4715" s="27"/>
      <c r="F4715" s="4"/>
      <c r="G4715" s="5"/>
      <c r="H4715" s="29"/>
    </row>
    <row r="4716" spans="1:8" x14ac:dyDescent="0.2">
      <c r="A4716" s="27"/>
      <c r="B4716" s="28"/>
      <c r="C4716" s="27"/>
      <c r="D4716" s="27"/>
      <c r="E4716" s="27"/>
      <c r="F4716" s="4"/>
      <c r="G4716" s="5"/>
      <c r="H4716" s="29"/>
    </row>
    <row r="4717" spans="1:8" x14ac:dyDescent="0.2">
      <c r="A4717" s="27"/>
      <c r="B4717" s="28"/>
      <c r="C4717" s="27"/>
      <c r="D4717" s="27"/>
      <c r="E4717" s="27"/>
      <c r="F4717" s="4"/>
      <c r="G4717" s="5"/>
      <c r="H4717" s="29"/>
    </row>
    <row r="4718" spans="1:8" x14ac:dyDescent="0.2">
      <c r="A4718" s="27"/>
      <c r="B4718" s="28"/>
      <c r="C4718" s="27"/>
      <c r="D4718" s="27"/>
      <c r="E4718" s="27"/>
      <c r="F4718" s="4"/>
      <c r="G4718" s="5"/>
      <c r="H4718" s="29"/>
    </row>
    <row r="4719" spans="1:8" x14ac:dyDescent="0.2">
      <c r="A4719" s="27"/>
      <c r="B4719" s="28"/>
      <c r="C4719" s="27"/>
      <c r="D4719" s="27"/>
      <c r="E4719" s="27"/>
      <c r="F4719" s="4"/>
      <c r="G4719" s="5"/>
      <c r="H4719" s="29"/>
    </row>
    <row r="4720" spans="1:8" x14ac:dyDescent="0.2">
      <c r="A4720" s="27"/>
      <c r="B4720" s="28"/>
      <c r="C4720" s="27"/>
      <c r="D4720" s="27"/>
      <c r="E4720" s="27"/>
      <c r="F4720" s="4"/>
      <c r="G4720" s="5"/>
      <c r="H4720" s="29"/>
    </row>
    <row r="4721" spans="1:8" x14ac:dyDescent="0.2">
      <c r="A4721" s="27"/>
      <c r="B4721" s="28"/>
      <c r="C4721" s="27"/>
      <c r="D4721" s="27"/>
      <c r="E4721" s="27"/>
      <c r="F4721" s="4"/>
      <c r="G4721" s="5"/>
      <c r="H4721" s="29"/>
    </row>
    <row r="4722" spans="1:8" x14ac:dyDescent="0.2">
      <c r="A4722" s="27"/>
      <c r="B4722" s="28"/>
      <c r="C4722" s="27"/>
      <c r="D4722" s="27"/>
      <c r="E4722" s="27"/>
      <c r="F4722" s="4"/>
      <c r="G4722" s="5"/>
      <c r="H4722" s="29"/>
    </row>
    <row r="4723" spans="1:8" x14ac:dyDescent="0.2">
      <c r="A4723" s="27"/>
      <c r="B4723" s="28"/>
      <c r="C4723" s="27"/>
      <c r="D4723" s="27"/>
      <c r="E4723" s="27"/>
      <c r="F4723" s="4"/>
      <c r="G4723" s="5"/>
      <c r="H4723" s="29"/>
    </row>
    <row r="4724" spans="1:8" x14ac:dyDescent="0.2">
      <c r="A4724" s="27"/>
      <c r="B4724" s="28"/>
      <c r="C4724" s="27"/>
      <c r="D4724" s="27"/>
      <c r="E4724" s="27"/>
      <c r="F4724" s="4"/>
      <c r="G4724" s="5"/>
      <c r="H4724" s="29"/>
    </row>
    <row r="4725" spans="1:8" x14ac:dyDescent="0.2">
      <c r="A4725" s="27"/>
      <c r="B4725" s="28"/>
      <c r="C4725" s="27"/>
      <c r="D4725" s="27"/>
      <c r="E4725" s="27"/>
      <c r="F4725" s="4"/>
      <c r="G4725" s="5"/>
      <c r="H4725" s="29"/>
    </row>
    <row r="4726" spans="1:8" x14ac:dyDescent="0.2">
      <c r="A4726" s="27"/>
      <c r="B4726" s="28"/>
      <c r="C4726" s="27"/>
      <c r="D4726" s="27"/>
      <c r="E4726" s="27"/>
      <c r="F4726" s="4"/>
      <c r="G4726" s="5"/>
      <c r="H4726" s="29"/>
    </row>
    <row r="4727" spans="1:8" x14ac:dyDescent="0.2">
      <c r="A4727" s="27"/>
      <c r="B4727" s="28"/>
      <c r="C4727" s="27"/>
      <c r="D4727" s="27"/>
      <c r="E4727" s="27"/>
      <c r="F4727" s="4"/>
      <c r="G4727" s="5"/>
      <c r="H4727" s="29"/>
    </row>
    <row r="4728" spans="1:8" x14ac:dyDescent="0.2">
      <c r="A4728" s="27"/>
      <c r="B4728" s="28"/>
      <c r="C4728" s="27"/>
      <c r="D4728" s="27"/>
      <c r="E4728" s="27"/>
      <c r="F4728" s="4"/>
      <c r="G4728" s="5"/>
      <c r="H4728" s="29"/>
    </row>
    <row r="4729" spans="1:8" x14ac:dyDescent="0.2">
      <c r="A4729" s="27"/>
      <c r="B4729" s="28"/>
      <c r="C4729" s="27"/>
      <c r="D4729" s="27"/>
      <c r="E4729" s="27"/>
      <c r="F4729" s="4"/>
      <c r="G4729" s="5"/>
      <c r="H4729" s="29"/>
    </row>
    <row r="4730" spans="1:8" x14ac:dyDescent="0.2">
      <c r="A4730" s="27"/>
      <c r="B4730" s="28"/>
      <c r="C4730" s="27"/>
      <c r="D4730" s="27"/>
      <c r="E4730" s="27"/>
      <c r="F4730" s="4"/>
      <c r="G4730" s="5"/>
      <c r="H4730" s="29"/>
    </row>
    <row r="4731" spans="1:8" x14ac:dyDescent="0.2">
      <c r="A4731" s="27"/>
      <c r="B4731" s="28"/>
      <c r="C4731" s="27"/>
      <c r="D4731" s="27"/>
      <c r="E4731" s="27"/>
      <c r="F4731" s="4"/>
      <c r="G4731" s="5"/>
      <c r="H4731" s="29"/>
    </row>
    <row r="4732" spans="1:8" x14ac:dyDescent="0.2">
      <c r="A4732" s="27"/>
      <c r="B4732" s="28"/>
      <c r="C4732" s="27"/>
      <c r="D4732" s="27"/>
      <c r="E4732" s="27"/>
      <c r="F4732" s="4"/>
      <c r="G4732" s="5"/>
      <c r="H4732" s="29"/>
    </row>
    <row r="4733" spans="1:8" x14ac:dyDescent="0.2">
      <c r="A4733" s="27"/>
      <c r="B4733" s="28"/>
      <c r="C4733" s="27"/>
      <c r="D4733" s="27"/>
      <c r="E4733" s="27"/>
      <c r="F4733" s="4"/>
      <c r="G4733" s="5"/>
      <c r="H4733" s="29"/>
    </row>
    <row r="4734" spans="1:8" x14ac:dyDescent="0.2">
      <c r="A4734" s="27"/>
      <c r="B4734" s="28"/>
      <c r="C4734" s="27"/>
      <c r="D4734" s="27"/>
      <c r="E4734" s="27"/>
      <c r="F4734" s="4"/>
      <c r="G4734" s="5"/>
      <c r="H4734" s="29"/>
    </row>
    <row r="4735" spans="1:8" x14ac:dyDescent="0.2">
      <c r="A4735" s="27"/>
      <c r="B4735" s="28"/>
      <c r="C4735" s="27"/>
      <c r="D4735" s="27"/>
      <c r="E4735" s="27"/>
      <c r="F4735" s="4"/>
      <c r="G4735" s="5"/>
      <c r="H4735" s="29"/>
    </row>
    <row r="4736" spans="1:8" x14ac:dyDescent="0.2">
      <c r="A4736" s="27"/>
      <c r="B4736" s="28"/>
      <c r="C4736" s="27"/>
      <c r="D4736" s="27"/>
      <c r="E4736" s="27"/>
      <c r="F4736" s="4"/>
      <c r="G4736" s="5"/>
      <c r="H4736" s="29"/>
    </row>
    <row r="4737" spans="1:8" x14ac:dyDescent="0.2">
      <c r="A4737" s="27"/>
      <c r="B4737" s="28"/>
      <c r="C4737" s="27"/>
      <c r="D4737" s="27"/>
      <c r="E4737" s="27"/>
      <c r="F4737" s="4"/>
      <c r="G4737" s="5"/>
      <c r="H4737" s="29"/>
    </row>
    <row r="4738" spans="1:8" x14ac:dyDescent="0.2">
      <c r="A4738" s="27"/>
      <c r="B4738" s="28"/>
      <c r="C4738" s="27"/>
      <c r="D4738" s="27"/>
      <c r="E4738" s="27"/>
      <c r="F4738" s="4"/>
      <c r="G4738" s="5"/>
      <c r="H4738" s="29"/>
    </row>
    <row r="4739" spans="1:8" x14ac:dyDescent="0.2">
      <c r="A4739" s="27"/>
      <c r="B4739" s="28"/>
      <c r="C4739" s="27"/>
      <c r="D4739" s="27"/>
      <c r="E4739" s="27"/>
      <c r="F4739" s="4"/>
      <c r="G4739" s="5"/>
      <c r="H4739" s="29"/>
    </row>
    <row r="4740" spans="1:8" x14ac:dyDescent="0.2">
      <c r="A4740" s="27"/>
      <c r="B4740" s="28"/>
      <c r="C4740" s="27"/>
      <c r="D4740" s="27"/>
      <c r="E4740" s="27"/>
      <c r="F4740" s="4"/>
      <c r="G4740" s="5"/>
      <c r="H4740" s="29"/>
    </row>
    <row r="4741" spans="1:8" x14ac:dyDescent="0.2">
      <c r="A4741" s="27"/>
      <c r="B4741" s="28"/>
      <c r="C4741" s="27"/>
      <c r="D4741" s="27"/>
      <c r="E4741" s="27"/>
      <c r="F4741" s="4"/>
      <c r="G4741" s="5"/>
      <c r="H4741" s="29"/>
    </row>
    <row r="4742" spans="1:8" x14ac:dyDescent="0.2">
      <c r="A4742" s="27"/>
      <c r="B4742" s="28"/>
      <c r="C4742" s="27"/>
      <c r="D4742" s="27"/>
      <c r="E4742" s="27"/>
      <c r="F4742" s="4"/>
      <c r="G4742" s="5"/>
      <c r="H4742" s="29"/>
    </row>
    <row r="4743" spans="1:8" x14ac:dyDescent="0.2">
      <c r="A4743" s="27"/>
      <c r="B4743" s="28"/>
      <c r="C4743" s="27"/>
      <c r="D4743" s="27"/>
      <c r="E4743" s="27"/>
      <c r="F4743" s="4"/>
      <c r="G4743" s="5"/>
      <c r="H4743" s="29"/>
    </row>
    <row r="4744" spans="1:8" x14ac:dyDescent="0.2">
      <c r="A4744" s="27"/>
      <c r="B4744" s="28"/>
      <c r="C4744" s="27"/>
      <c r="D4744" s="27"/>
      <c r="E4744" s="27"/>
      <c r="F4744" s="4"/>
      <c r="G4744" s="5"/>
      <c r="H4744" s="29"/>
    </row>
    <row r="4745" spans="1:8" x14ac:dyDescent="0.2">
      <c r="A4745" s="27"/>
      <c r="B4745" s="28"/>
      <c r="C4745" s="27"/>
      <c r="D4745" s="27"/>
      <c r="E4745" s="27"/>
      <c r="F4745" s="4"/>
      <c r="G4745" s="5"/>
      <c r="H4745" s="29"/>
    </row>
    <row r="4746" spans="1:8" x14ac:dyDescent="0.2">
      <c r="A4746" s="27"/>
      <c r="B4746" s="28"/>
      <c r="C4746" s="27"/>
      <c r="D4746" s="27"/>
      <c r="E4746" s="27"/>
      <c r="F4746" s="4"/>
      <c r="G4746" s="5"/>
      <c r="H4746" s="29"/>
    </row>
    <row r="4747" spans="1:8" x14ac:dyDescent="0.2">
      <c r="A4747" s="27"/>
      <c r="B4747" s="28"/>
      <c r="C4747" s="27"/>
      <c r="D4747" s="27"/>
      <c r="E4747" s="27"/>
      <c r="F4747" s="4"/>
      <c r="G4747" s="5"/>
      <c r="H4747" s="29"/>
    </row>
    <row r="4748" spans="1:8" x14ac:dyDescent="0.2">
      <c r="A4748" s="27"/>
      <c r="B4748" s="28"/>
      <c r="C4748" s="27"/>
      <c r="D4748" s="27"/>
      <c r="E4748" s="27"/>
      <c r="F4748" s="4"/>
      <c r="G4748" s="5"/>
      <c r="H4748" s="29"/>
    </row>
    <row r="4749" spans="1:8" x14ac:dyDescent="0.2">
      <c r="A4749" s="27"/>
      <c r="B4749" s="28"/>
      <c r="C4749" s="27"/>
      <c r="D4749" s="27"/>
      <c r="E4749" s="27"/>
      <c r="F4749" s="4"/>
      <c r="G4749" s="5"/>
      <c r="H4749" s="29"/>
    </row>
    <row r="4750" spans="1:8" x14ac:dyDescent="0.2">
      <c r="A4750" s="27"/>
      <c r="B4750" s="28"/>
      <c r="C4750" s="27"/>
      <c r="D4750" s="27"/>
      <c r="E4750" s="27"/>
      <c r="F4750" s="4"/>
      <c r="G4750" s="5"/>
      <c r="H4750" s="29"/>
    </row>
    <row r="4751" spans="1:8" x14ac:dyDescent="0.2">
      <c r="A4751" s="27"/>
      <c r="B4751" s="28"/>
      <c r="C4751" s="27"/>
      <c r="D4751" s="27"/>
      <c r="E4751" s="27"/>
      <c r="F4751" s="4"/>
      <c r="G4751" s="5"/>
      <c r="H4751" s="29"/>
    </row>
    <row r="4752" spans="1:8" x14ac:dyDescent="0.2">
      <c r="A4752" s="27"/>
      <c r="B4752" s="28"/>
      <c r="C4752" s="27"/>
      <c r="D4752" s="27"/>
      <c r="E4752" s="27"/>
      <c r="F4752" s="4"/>
      <c r="G4752" s="5"/>
      <c r="H4752" s="29"/>
    </row>
    <row r="4753" spans="1:8" x14ac:dyDescent="0.2">
      <c r="A4753" s="27"/>
      <c r="B4753" s="28"/>
      <c r="C4753" s="27"/>
      <c r="D4753" s="27"/>
      <c r="E4753" s="27"/>
      <c r="F4753" s="4"/>
      <c r="G4753" s="5"/>
      <c r="H4753" s="29"/>
    </row>
    <row r="4754" spans="1:8" x14ac:dyDescent="0.2">
      <c r="A4754" s="27"/>
      <c r="B4754" s="28"/>
      <c r="C4754" s="27"/>
      <c r="D4754" s="27"/>
      <c r="E4754" s="27"/>
      <c r="F4754" s="4"/>
      <c r="G4754" s="5"/>
      <c r="H4754" s="29"/>
    </row>
    <row r="4755" spans="1:8" x14ac:dyDescent="0.2">
      <c r="A4755" s="27"/>
      <c r="B4755" s="28"/>
      <c r="C4755" s="27"/>
      <c r="D4755" s="27"/>
      <c r="E4755" s="27"/>
      <c r="F4755" s="4"/>
      <c r="G4755" s="5"/>
      <c r="H4755" s="29"/>
    </row>
    <row r="4756" spans="1:8" x14ac:dyDescent="0.2">
      <c r="A4756" s="27"/>
      <c r="B4756" s="28"/>
      <c r="C4756" s="27"/>
      <c r="D4756" s="27"/>
      <c r="E4756" s="27"/>
      <c r="F4756" s="4"/>
      <c r="G4756" s="5"/>
      <c r="H4756" s="29"/>
    </row>
    <row r="4757" spans="1:8" x14ac:dyDescent="0.2">
      <c r="A4757" s="27"/>
      <c r="B4757" s="28"/>
      <c r="C4757" s="27"/>
      <c r="D4757" s="27"/>
      <c r="E4757" s="27"/>
      <c r="F4757" s="4"/>
      <c r="G4757" s="5"/>
      <c r="H4757" s="29"/>
    </row>
    <row r="4758" spans="1:8" x14ac:dyDescent="0.2">
      <c r="A4758" s="27"/>
      <c r="B4758" s="28"/>
      <c r="C4758" s="27"/>
      <c r="D4758" s="27"/>
      <c r="E4758" s="27"/>
      <c r="F4758" s="4"/>
      <c r="G4758" s="5"/>
      <c r="H4758" s="29"/>
    </row>
    <row r="4759" spans="1:8" x14ac:dyDescent="0.2">
      <c r="A4759" s="27"/>
      <c r="B4759" s="28"/>
      <c r="C4759" s="27"/>
      <c r="D4759" s="27"/>
      <c r="E4759" s="27"/>
      <c r="F4759" s="4"/>
      <c r="G4759" s="5"/>
      <c r="H4759" s="29"/>
    </row>
    <row r="4760" spans="1:8" x14ac:dyDescent="0.2">
      <c r="A4760" s="27"/>
      <c r="B4760" s="28"/>
      <c r="C4760" s="27"/>
      <c r="D4760" s="27"/>
      <c r="E4760" s="27"/>
      <c r="F4760" s="4"/>
      <c r="G4760" s="5"/>
      <c r="H4760" s="29"/>
    </row>
    <row r="4761" spans="1:8" x14ac:dyDescent="0.2">
      <c r="A4761" s="27"/>
      <c r="B4761" s="28"/>
      <c r="C4761" s="27"/>
      <c r="D4761" s="27"/>
      <c r="E4761" s="27"/>
      <c r="F4761" s="4"/>
      <c r="G4761" s="5"/>
      <c r="H4761" s="29"/>
    </row>
    <row r="4762" spans="1:8" x14ac:dyDescent="0.2">
      <c r="A4762" s="27"/>
      <c r="B4762" s="28"/>
      <c r="C4762" s="27"/>
      <c r="D4762" s="27"/>
      <c r="E4762" s="27"/>
      <c r="F4762" s="4"/>
      <c r="G4762" s="5"/>
      <c r="H4762" s="29"/>
    </row>
    <row r="4763" spans="1:8" x14ac:dyDescent="0.2">
      <c r="A4763" s="27"/>
      <c r="B4763" s="28"/>
      <c r="C4763" s="27"/>
      <c r="D4763" s="27"/>
      <c r="E4763" s="27"/>
      <c r="F4763" s="4"/>
      <c r="G4763" s="5"/>
      <c r="H4763" s="29"/>
    </row>
    <row r="4764" spans="1:8" x14ac:dyDescent="0.2">
      <c r="A4764" s="27"/>
      <c r="B4764" s="28"/>
      <c r="C4764" s="27"/>
      <c r="D4764" s="27"/>
      <c r="E4764" s="27"/>
      <c r="F4764" s="4"/>
      <c r="G4764" s="5"/>
      <c r="H4764" s="29"/>
    </row>
    <row r="4765" spans="1:8" x14ac:dyDescent="0.2">
      <c r="A4765" s="27"/>
      <c r="B4765" s="28"/>
      <c r="C4765" s="27"/>
      <c r="D4765" s="27"/>
      <c r="E4765" s="27"/>
      <c r="F4765" s="4"/>
      <c r="G4765" s="5"/>
      <c r="H4765" s="29"/>
    </row>
    <row r="4766" spans="1:8" x14ac:dyDescent="0.2">
      <c r="A4766" s="27"/>
      <c r="B4766" s="28"/>
      <c r="C4766" s="27"/>
      <c r="D4766" s="27"/>
      <c r="E4766" s="27"/>
      <c r="F4766" s="4"/>
      <c r="G4766" s="5"/>
      <c r="H4766" s="29"/>
    </row>
    <row r="4767" spans="1:8" x14ac:dyDescent="0.2">
      <c r="A4767" s="27"/>
      <c r="B4767" s="28"/>
      <c r="C4767" s="27"/>
      <c r="D4767" s="27"/>
      <c r="E4767" s="27"/>
      <c r="F4767" s="4"/>
      <c r="G4767" s="5"/>
      <c r="H4767" s="29"/>
    </row>
    <row r="4768" spans="1:8" x14ac:dyDescent="0.2">
      <c r="A4768" s="27"/>
      <c r="B4768" s="28"/>
      <c r="C4768" s="27"/>
      <c r="D4768" s="27"/>
      <c r="E4768" s="27"/>
      <c r="F4768" s="4"/>
      <c r="G4768" s="5"/>
      <c r="H4768" s="29"/>
    </row>
    <row r="4769" spans="1:8" x14ac:dyDescent="0.2">
      <c r="A4769" s="27"/>
      <c r="B4769" s="28"/>
      <c r="C4769" s="27"/>
      <c r="D4769" s="27"/>
      <c r="E4769" s="27"/>
      <c r="F4769" s="4"/>
      <c r="G4769" s="5"/>
      <c r="H4769" s="29"/>
    </row>
    <row r="4770" spans="1:8" x14ac:dyDescent="0.2">
      <c r="A4770" s="27"/>
      <c r="B4770" s="28"/>
      <c r="C4770" s="27"/>
      <c r="D4770" s="27"/>
      <c r="E4770" s="27"/>
      <c r="F4770" s="4"/>
      <c r="G4770" s="5"/>
      <c r="H4770" s="29"/>
    </row>
    <row r="4771" spans="1:8" x14ac:dyDescent="0.2">
      <c r="A4771" s="27"/>
      <c r="B4771" s="28"/>
      <c r="C4771" s="27"/>
      <c r="D4771" s="27"/>
      <c r="E4771" s="27"/>
      <c r="F4771" s="4"/>
      <c r="G4771" s="5"/>
      <c r="H4771" s="29"/>
    </row>
    <row r="4772" spans="1:8" x14ac:dyDescent="0.2">
      <c r="A4772" s="27"/>
      <c r="B4772" s="28"/>
      <c r="C4772" s="27"/>
      <c r="D4772" s="27"/>
      <c r="E4772" s="27"/>
      <c r="F4772" s="4"/>
      <c r="G4772" s="5"/>
      <c r="H4772" s="29"/>
    </row>
    <row r="4773" spans="1:8" x14ac:dyDescent="0.2">
      <c r="A4773" s="27"/>
      <c r="B4773" s="28"/>
      <c r="C4773" s="27"/>
      <c r="D4773" s="27"/>
      <c r="E4773" s="27"/>
      <c r="F4773" s="4"/>
      <c r="G4773" s="5"/>
      <c r="H4773" s="29"/>
    </row>
    <row r="4774" spans="1:8" x14ac:dyDescent="0.2">
      <c r="A4774" s="27"/>
      <c r="B4774" s="28"/>
      <c r="C4774" s="27"/>
      <c r="D4774" s="27"/>
      <c r="E4774" s="27"/>
      <c r="F4774" s="4"/>
      <c r="G4774" s="5"/>
      <c r="H4774" s="29"/>
    </row>
    <row r="4775" spans="1:8" x14ac:dyDescent="0.2">
      <c r="A4775" s="27"/>
      <c r="B4775" s="28"/>
      <c r="C4775" s="27"/>
      <c r="D4775" s="27"/>
      <c r="E4775" s="27"/>
      <c r="F4775" s="4"/>
      <c r="G4775" s="5"/>
      <c r="H4775" s="29"/>
    </row>
    <row r="4776" spans="1:8" x14ac:dyDescent="0.2">
      <c r="A4776" s="27"/>
      <c r="B4776" s="28"/>
      <c r="C4776" s="27"/>
      <c r="D4776" s="27"/>
      <c r="E4776" s="27"/>
      <c r="F4776" s="4"/>
      <c r="G4776" s="5"/>
      <c r="H4776" s="29"/>
    </row>
    <row r="4777" spans="1:8" x14ac:dyDescent="0.2">
      <c r="A4777" s="27"/>
      <c r="B4777" s="28"/>
      <c r="C4777" s="27"/>
      <c r="D4777" s="27"/>
      <c r="E4777" s="27"/>
      <c r="F4777" s="4"/>
      <c r="G4777" s="5"/>
      <c r="H4777" s="29"/>
    </row>
    <row r="4778" spans="1:8" x14ac:dyDescent="0.2">
      <c r="A4778" s="27"/>
      <c r="B4778" s="28"/>
      <c r="C4778" s="27"/>
      <c r="D4778" s="27"/>
      <c r="E4778" s="27"/>
      <c r="F4778" s="4"/>
      <c r="G4778" s="5"/>
      <c r="H4778" s="29"/>
    </row>
    <row r="4779" spans="1:8" x14ac:dyDescent="0.2">
      <c r="A4779" s="27"/>
      <c r="B4779" s="28"/>
      <c r="C4779" s="27"/>
      <c r="D4779" s="27"/>
      <c r="E4779" s="27"/>
      <c r="F4779" s="4"/>
      <c r="G4779" s="5"/>
      <c r="H4779" s="29"/>
    </row>
    <row r="4780" spans="1:8" x14ac:dyDescent="0.2">
      <c r="A4780" s="27"/>
      <c r="B4780" s="28"/>
      <c r="C4780" s="27"/>
      <c r="D4780" s="27"/>
      <c r="E4780" s="27"/>
      <c r="F4780" s="4"/>
      <c r="G4780" s="5"/>
      <c r="H4780" s="29"/>
    </row>
    <row r="4781" spans="1:8" x14ac:dyDescent="0.2">
      <c r="A4781" s="27"/>
      <c r="B4781" s="28"/>
      <c r="C4781" s="27"/>
      <c r="D4781" s="27"/>
      <c r="E4781" s="27"/>
      <c r="F4781" s="4"/>
      <c r="G4781" s="5"/>
      <c r="H4781" s="29"/>
    </row>
    <row r="4782" spans="1:8" x14ac:dyDescent="0.2">
      <c r="A4782" s="27"/>
      <c r="B4782" s="28"/>
      <c r="C4782" s="27"/>
      <c r="D4782" s="27"/>
      <c r="E4782" s="27"/>
      <c r="F4782" s="4"/>
      <c r="G4782" s="5"/>
      <c r="H4782" s="29"/>
    </row>
    <row r="4783" spans="1:8" x14ac:dyDescent="0.2">
      <c r="A4783" s="27"/>
      <c r="B4783" s="28"/>
      <c r="C4783" s="27"/>
      <c r="D4783" s="27"/>
      <c r="E4783" s="27"/>
      <c r="F4783" s="4"/>
      <c r="G4783" s="5"/>
      <c r="H4783" s="29"/>
    </row>
    <row r="4784" spans="1:8" x14ac:dyDescent="0.2">
      <c r="A4784" s="27"/>
      <c r="B4784" s="28"/>
      <c r="C4784" s="27"/>
      <c r="D4784" s="27"/>
      <c r="E4784" s="27"/>
      <c r="F4784" s="4"/>
      <c r="G4784" s="5"/>
      <c r="H4784" s="29"/>
    </row>
    <row r="4785" spans="1:8" x14ac:dyDescent="0.2">
      <c r="A4785" s="27"/>
      <c r="B4785" s="28"/>
      <c r="C4785" s="27"/>
      <c r="D4785" s="27"/>
      <c r="E4785" s="27"/>
      <c r="F4785" s="4"/>
      <c r="G4785" s="5"/>
      <c r="H4785" s="29"/>
    </row>
    <row r="4786" spans="1:8" x14ac:dyDescent="0.2">
      <c r="A4786" s="27"/>
      <c r="B4786" s="28"/>
      <c r="C4786" s="27"/>
      <c r="D4786" s="27"/>
      <c r="E4786" s="27"/>
      <c r="F4786" s="4"/>
      <c r="G4786" s="5"/>
      <c r="H4786" s="29"/>
    </row>
    <row r="4787" spans="1:8" x14ac:dyDescent="0.2">
      <c r="A4787" s="27"/>
      <c r="B4787" s="28"/>
      <c r="C4787" s="27"/>
      <c r="D4787" s="27"/>
      <c r="E4787" s="27"/>
      <c r="F4787" s="4"/>
      <c r="G4787" s="5"/>
      <c r="H4787" s="29"/>
    </row>
    <row r="4788" spans="1:8" x14ac:dyDescent="0.2">
      <c r="A4788" s="27"/>
      <c r="B4788" s="28"/>
      <c r="C4788" s="27"/>
      <c r="D4788" s="27"/>
      <c r="E4788" s="27"/>
      <c r="F4788" s="4"/>
      <c r="G4788" s="5"/>
      <c r="H4788" s="29"/>
    </row>
    <row r="4789" spans="1:8" x14ac:dyDescent="0.2">
      <c r="A4789" s="27"/>
      <c r="B4789" s="28"/>
      <c r="C4789" s="27"/>
      <c r="D4789" s="27"/>
      <c r="E4789" s="27"/>
      <c r="F4789" s="4"/>
      <c r="G4789" s="5"/>
      <c r="H4789" s="29"/>
    </row>
    <row r="4790" spans="1:8" x14ac:dyDescent="0.2">
      <c r="A4790" s="27"/>
      <c r="B4790" s="28"/>
      <c r="C4790" s="27"/>
      <c r="D4790" s="27"/>
      <c r="E4790" s="27"/>
      <c r="F4790" s="4"/>
      <c r="G4790" s="5"/>
      <c r="H4790" s="29"/>
    </row>
    <row r="4791" spans="1:8" x14ac:dyDescent="0.2">
      <c r="A4791" s="27"/>
      <c r="B4791" s="28"/>
      <c r="C4791" s="27"/>
      <c r="D4791" s="27"/>
      <c r="E4791" s="27"/>
      <c r="F4791" s="4"/>
      <c r="G4791" s="5"/>
      <c r="H4791" s="29"/>
    </row>
    <row r="4792" spans="1:8" x14ac:dyDescent="0.2">
      <c r="A4792" s="27"/>
      <c r="B4792" s="28"/>
      <c r="C4792" s="27"/>
      <c r="D4792" s="27"/>
      <c r="E4792" s="27"/>
      <c r="F4792" s="4"/>
      <c r="G4792" s="5"/>
      <c r="H4792" s="29"/>
    </row>
    <row r="4793" spans="1:8" x14ac:dyDescent="0.2">
      <c r="A4793" s="27"/>
      <c r="B4793" s="28"/>
      <c r="C4793" s="27"/>
      <c r="D4793" s="27"/>
      <c r="E4793" s="27"/>
      <c r="F4793" s="4"/>
      <c r="G4793" s="5"/>
      <c r="H4793" s="29"/>
    </row>
    <row r="4794" spans="1:8" x14ac:dyDescent="0.2">
      <c r="A4794" s="27"/>
      <c r="B4794" s="28"/>
      <c r="C4794" s="27"/>
      <c r="D4794" s="27"/>
      <c r="E4794" s="27"/>
      <c r="F4794" s="4"/>
      <c r="G4794" s="5"/>
      <c r="H4794" s="29"/>
    </row>
    <row r="4795" spans="1:8" x14ac:dyDescent="0.2">
      <c r="A4795" s="27"/>
      <c r="B4795" s="28"/>
      <c r="C4795" s="27"/>
      <c r="D4795" s="27"/>
      <c r="E4795" s="27"/>
      <c r="F4795" s="4"/>
      <c r="G4795" s="5"/>
      <c r="H4795" s="29"/>
    </row>
    <row r="4796" spans="1:8" x14ac:dyDescent="0.2">
      <c r="A4796" s="27"/>
      <c r="B4796" s="28"/>
      <c r="C4796" s="27"/>
      <c r="D4796" s="27"/>
      <c r="E4796" s="27"/>
      <c r="F4796" s="4"/>
      <c r="G4796" s="5"/>
      <c r="H4796" s="29"/>
    </row>
    <row r="4797" spans="1:8" x14ac:dyDescent="0.2">
      <c r="A4797" s="27"/>
      <c r="B4797" s="28"/>
      <c r="C4797" s="27"/>
      <c r="D4797" s="27"/>
      <c r="E4797" s="27"/>
      <c r="F4797" s="4"/>
      <c r="G4797" s="5"/>
      <c r="H4797" s="29"/>
    </row>
    <row r="4798" spans="1:8" x14ac:dyDescent="0.2">
      <c r="A4798" s="27"/>
      <c r="B4798" s="28"/>
      <c r="C4798" s="27"/>
      <c r="D4798" s="27"/>
      <c r="E4798" s="27"/>
      <c r="F4798" s="4"/>
      <c r="G4798" s="5"/>
      <c r="H4798" s="29"/>
    </row>
    <row r="4799" spans="1:8" x14ac:dyDescent="0.2">
      <c r="A4799" s="27"/>
      <c r="B4799" s="28"/>
      <c r="C4799" s="27"/>
      <c r="D4799" s="27"/>
      <c r="E4799" s="27"/>
      <c r="F4799" s="4"/>
      <c r="G4799" s="5"/>
      <c r="H4799" s="29"/>
    </row>
    <row r="4800" spans="1:8" x14ac:dyDescent="0.2">
      <c r="A4800" s="27"/>
      <c r="B4800" s="28"/>
      <c r="C4800" s="27"/>
      <c r="D4800" s="27"/>
      <c r="E4800" s="27"/>
      <c r="F4800" s="4"/>
      <c r="G4800" s="5"/>
      <c r="H4800" s="29"/>
    </row>
    <row r="4801" spans="1:8" x14ac:dyDescent="0.2">
      <c r="A4801" s="27"/>
      <c r="B4801" s="28"/>
      <c r="C4801" s="27"/>
      <c r="D4801" s="27"/>
      <c r="E4801" s="27"/>
      <c r="F4801" s="4"/>
      <c r="G4801" s="5"/>
      <c r="H4801" s="29"/>
    </row>
    <row r="4802" spans="1:8" x14ac:dyDescent="0.2">
      <c r="A4802" s="27"/>
      <c r="B4802" s="28"/>
      <c r="C4802" s="27"/>
      <c r="D4802" s="27"/>
      <c r="E4802" s="27"/>
      <c r="F4802" s="4"/>
      <c r="G4802" s="5"/>
      <c r="H4802" s="29"/>
    </row>
    <row r="4803" spans="1:8" x14ac:dyDescent="0.2">
      <c r="A4803" s="27"/>
      <c r="B4803" s="28"/>
      <c r="C4803" s="27"/>
      <c r="D4803" s="27"/>
      <c r="E4803" s="27"/>
      <c r="F4803" s="4"/>
      <c r="G4803" s="5"/>
      <c r="H4803" s="29"/>
    </row>
    <row r="4804" spans="1:8" x14ac:dyDescent="0.2">
      <c r="A4804" s="27"/>
      <c r="B4804" s="28"/>
      <c r="C4804" s="27"/>
      <c r="D4804" s="27"/>
      <c r="E4804" s="27"/>
      <c r="F4804" s="4"/>
      <c r="G4804" s="5"/>
      <c r="H4804" s="29"/>
    </row>
    <row r="4805" spans="1:8" x14ac:dyDescent="0.2">
      <c r="A4805" s="27"/>
      <c r="B4805" s="28"/>
      <c r="C4805" s="27"/>
      <c r="D4805" s="27"/>
      <c r="E4805" s="27"/>
      <c r="F4805" s="4"/>
      <c r="G4805" s="5"/>
      <c r="H4805" s="29"/>
    </row>
    <row r="4806" spans="1:8" x14ac:dyDescent="0.2">
      <c r="A4806" s="27"/>
      <c r="B4806" s="28"/>
      <c r="C4806" s="27"/>
      <c r="D4806" s="27"/>
      <c r="E4806" s="27"/>
      <c r="F4806" s="4"/>
      <c r="G4806" s="5"/>
      <c r="H4806" s="29"/>
    </row>
    <row r="4807" spans="1:8" x14ac:dyDescent="0.2">
      <c r="A4807" s="27"/>
      <c r="B4807" s="28"/>
      <c r="C4807" s="27"/>
      <c r="D4807" s="27"/>
      <c r="E4807" s="27"/>
      <c r="F4807" s="4"/>
      <c r="G4807" s="5"/>
      <c r="H4807" s="29"/>
    </row>
    <row r="4808" spans="1:8" x14ac:dyDescent="0.2">
      <c r="A4808" s="27"/>
      <c r="B4808" s="28"/>
      <c r="C4808" s="27"/>
      <c r="D4808" s="27"/>
      <c r="E4808" s="27"/>
      <c r="F4808" s="4"/>
      <c r="G4808" s="5"/>
      <c r="H4808" s="29"/>
    </row>
    <row r="4809" spans="1:8" x14ac:dyDescent="0.2">
      <c r="A4809" s="27"/>
      <c r="B4809" s="28"/>
      <c r="C4809" s="27"/>
      <c r="D4809" s="27"/>
      <c r="E4809" s="27"/>
      <c r="F4809" s="4"/>
      <c r="G4809" s="5"/>
      <c r="H4809" s="29"/>
    </row>
    <row r="4810" spans="1:8" x14ac:dyDescent="0.2">
      <c r="A4810" s="27"/>
      <c r="B4810" s="28"/>
      <c r="C4810" s="27"/>
      <c r="D4810" s="27"/>
      <c r="E4810" s="27"/>
      <c r="F4810" s="4"/>
      <c r="G4810" s="5"/>
      <c r="H4810" s="29"/>
    </row>
    <row r="4811" spans="1:8" x14ac:dyDescent="0.2">
      <c r="A4811" s="27"/>
      <c r="B4811" s="28"/>
      <c r="C4811" s="27"/>
      <c r="D4811" s="27"/>
      <c r="E4811" s="27"/>
      <c r="F4811" s="4"/>
      <c r="G4811" s="5"/>
      <c r="H4811" s="29"/>
    </row>
    <row r="4812" spans="1:8" x14ac:dyDescent="0.2">
      <c r="A4812" s="27"/>
      <c r="B4812" s="28"/>
      <c r="C4812" s="27"/>
      <c r="D4812" s="27"/>
      <c r="E4812" s="27"/>
      <c r="F4812" s="4"/>
      <c r="G4812" s="5"/>
      <c r="H4812" s="29"/>
    </row>
    <row r="4813" spans="1:8" x14ac:dyDescent="0.2">
      <c r="A4813" s="27"/>
      <c r="B4813" s="28"/>
      <c r="C4813" s="27"/>
      <c r="D4813" s="27"/>
      <c r="E4813" s="27"/>
      <c r="F4813" s="4"/>
      <c r="G4813" s="5"/>
      <c r="H4813" s="29"/>
    </row>
    <row r="4814" spans="1:8" x14ac:dyDescent="0.2">
      <c r="A4814" s="27"/>
      <c r="B4814" s="28"/>
      <c r="C4814" s="27"/>
      <c r="D4814" s="27"/>
      <c r="E4814" s="27"/>
      <c r="F4814" s="4"/>
      <c r="G4814" s="5"/>
      <c r="H4814" s="29"/>
    </row>
    <row r="4815" spans="1:8" x14ac:dyDescent="0.2">
      <c r="A4815" s="27"/>
      <c r="B4815" s="28"/>
      <c r="C4815" s="27"/>
      <c r="D4815" s="27"/>
      <c r="E4815" s="27"/>
      <c r="F4815" s="4"/>
      <c r="G4815" s="5"/>
      <c r="H4815" s="29"/>
    </row>
    <row r="4816" spans="1:8" x14ac:dyDescent="0.2">
      <c r="A4816" s="27"/>
      <c r="B4816" s="28"/>
      <c r="C4816" s="27"/>
      <c r="D4816" s="27"/>
      <c r="E4816" s="27"/>
      <c r="F4816" s="4"/>
      <c r="G4816" s="5"/>
      <c r="H4816" s="29"/>
    </row>
    <row r="4817" spans="1:8" x14ac:dyDescent="0.2">
      <c r="A4817" s="27"/>
      <c r="B4817" s="28"/>
      <c r="C4817" s="27"/>
      <c r="D4817" s="27"/>
      <c r="E4817" s="27"/>
      <c r="F4817" s="4"/>
      <c r="G4817" s="5"/>
      <c r="H4817" s="29"/>
    </row>
    <row r="4818" spans="1:8" x14ac:dyDescent="0.2">
      <c r="A4818" s="27"/>
      <c r="B4818" s="28"/>
      <c r="C4818" s="27"/>
      <c r="D4818" s="27"/>
      <c r="E4818" s="27"/>
      <c r="F4818" s="4"/>
      <c r="G4818" s="5"/>
      <c r="H4818" s="29"/>
    </row>
    <row r="4819" spans="1:8" x14ac:dyDescent="0.2">
      <c r="A4819" s="27"/>
      <c r="B4819" s="28"/>
      <c r="C4819" s="27"/>
      <c r="D4819" s="27"/>
      <c r="E4819" s="27"/>
      <c r="F4819" s="4"/>
      <c r="G4819" s="5"/>
      <c r="H4819" s="29"/>
    </row>
    <row r="4820" spans="1:8" x14ac:dyDescent="0.2">
      <c r="A4820" s="27"/>
      <c r="B4820" s="28"/>
      <c r="C4820" s="27"/>
      <c r="D4820" s="27"/>
      <c r="E4820" s="27"/>
      <c r="F4820" s="4"/>
      <c r="G4820" s="5"/>
      <c r="H4820" s="29"/>
    </row>
    <row r="4821" spans="1:8" x14ac:dyDescent="0.2">
      <c r="A4821" s="27"/>
      <c r="B4821" s="28"/>
      <c r="C4821" s="27"/>
      <c r="D4821" s="27"/>
      <c r="E4821" s="27"/>
      <c r="F4821" s="4"/>
      <c r="G4821" s="5"/>
      <c r="H4821" s="29"/>
    </row>
    <row r="4822" spans="1:8" x14ac:dyDescent="0.2">
      <c r="A4822" s="27"/>
      <c r="B4822" s="28"/>
      <c r="C4822" s="27"/>
      <c r="D4822" s="27"/>
      <c r="E4822" s="27"/>
      <c r="F4822" s="4"/>
      <c r="G4822" s="5"/>
      <c r="H4822" s="29"/>
    </row>
    <row r="4823" spans="1:8" x14ac:dyDescent="0.2">
      <c r="A4823" s="27"/>
      <c r="B4823" s="28"/>
      <c r="C4823" s="27"/>
      <c r="D4823" s="27"/>
      <c r="E4823" s="27"/>
      <c r="F4823" s="4"/>
      <c r="G4823" s="5"/>
      <c r="H4823" s="29"/>
    </row>
    <row r="4824" spans="1:8" x14ac:dyDescent="0.2">
      <c r="A4824" s="27"/>
      <c r="B4824" s="28"/>
      <c r="C4824" s="27"/>
      <c r="D4824" s="27"/>
      <c r="E4824" s="27"/>
      <c r="F4824" s="4"/>
      <c r="G4824" s="5"/>
      <c r="H4824" s="29"/>
    </row>
    <row r="4825" spans="1:8" x14ac:dyDescent="0.2">
      <c r="A4825" s="27"/>
      <c r="B4825" s="28"/>
      <c r="C4825" s="27"/>
      <c r="D4825" s="27"/>
      <c r="E4825" s="27"/>
      <c r="F4825" s="4"/>
      <c r="G4825" s="5"/>
      <c r="H4825" s="29"/>
    </row>
    <row r="4826" spans="1:8" x14ac:dyDescent="0.2">
      <c r="A4826" s="27"/>
      <c r="B4826" s="28"/>
      <c r="C4826" s="27"/>
      <c r="D4826" s="27"/>
      <c r="E4826" s="27"/>
      <c r="F4826" s="4"/>
      <c r="G4826" s="5"/>
      <c r="H4826" s="29"/>
    </row>
    <row r="4827" spans="1:8" x14ac:dyDescent="0.2">
      <c r="A4827" s="27"/>
      <c r="B4827" s="28"/>
      <c r="C4827" s="27"/>
      <c r="D4827" s="27"/>
      <c r="E4827" s="27"/>
      <c r="F4827" s="4"/>
      <c r="G4827" s="5"/>
      <c r="H4827" s="29"/>
    </row>
    <row r="4828" spans="1:8" x14ac:dyDescent="0.2">
      <c r="A4828" s="27"/>
      <c r="B4828" s="28"/>
      <c r="C4828" s="27"/>
      <c r="D4828" s="27"/>
      <c r="E4828" s="27"/>
      <c r="F4828" s="4"/>
      <c r="G4828" s="5"/>
      <c r="H4828" s="29"/>
    </row>
    <row r="4829" spans="1:8" x14ac:dyDescent="0.2">
      <c r="A4829" s="27"/>
      <c r="B4829" s="28"/>
      <c r="C4829" s="27"/>
      <c r="D4829" s="27"/>
      <c r="E4829" s="27"/>
      <c r="F4829" s="4"/>
      <c r="G4829" s="5"/>
      <c r="H4829" s="29"/>
    </row>
    <row r="4830" spans="1:8" x14ac:dyDescent="0.2">
      <c r="A4830" s="27"/>
      <c r="B4830" s="28"/>
      <c r="C4830" s="27"/>
      <c r="D4830" s="27"/>
      <c r="E4830" s="27"/>
      <c r="F4830" s="4"/>
      <c r="G4830" s="5"/>
      <c r="H4830" s="29"/>
    </row>
    <row r="4831" spans="1:8" x14ac:dyDescent="0.2">
      <c r="A4831" s="27"/>
      <c r="B4831" s="28"/>
      <c r="C4831" s="27"/>
      <c r="D4831" s="27"/>
      <c r="E4831" s="27"/>
      <c r="F4831" s="4"/>
      <c r="G4831" s="5"/>
      <c r="H4831" s="29"/>
    </row>
    <row r="4832" spans="1:8" x14ac:dyDescent="0.2">
      <c r="A4832" s="27"/>
      <c r="B4832" s="28"/>
      <c r="C4832" s="27"/>
      <c r="D4832" s="27"/>
      <c r="E4832" s="27"/>
      <c r="F4832" s="4"/>
      <c r="G4832" s="5"/>
      <c r="H4832" s="29"/>
    </row>
    <row r="4833" spans="1:8" x14ac:dyDescent="0.2">
      <c r="A4833" s="27"/>
      <c r="B4833" s="28"/>
      <c r="C4833" s="27"/>
      <c r="D4833" s="27"/>
      <c r="E4833" s="27"/>
      <c r="F4833" s="4"/>
      <c r="G4833" s="5"/>
      <c r="H4833" s="29"/>
    </row>
    <row r="4834" spans="1:8" x14ac:dyDescent="0.2">
      <c r="A4834" s="27"/>
      <c r="B4834" s="28"/>
      <c r="C4834" s="27"/>
      <c r="D4834" s="27"/>
      <c r="E4834" s="27"/>
      <c r="F4834" s="4"/>
      <c r="G4834" s="5"/>
      <c r="H4834" s="29"/>
    </row>
    <row r="4835" spans="1:8" x14ac:dyDescent="0.2">
      <c r="A4835" s="27"/>
      <c r="B4835" s="28"/>
      <c r="C4835" s="27"/>
      <c r="D4835" s="27"/>
      <c r="E4835" s="27"/>
      <c r="F4835" s="4"/>
      <c r="G4835" s="5"/>
      <c r="H4835" s="29"/>
    </row>
    <row r="4836" spans="1:8" x14ac:dyDescent="0.2">
      <c r="A4836" s="27"/>
      <c r="B4836" s="28"/>
      <c r="C4836" s="27"/>
      <c r="D4836" s="27"/>
      <c r="E4836" s="27"/>
      <c r="F4836" s="4"/>
      <c r="G4836" s="5"/>
      <c r="H4836" s="29"/>
    </row>
    <row r="4837" spans="1:8" x14ac:dyDescent="0.2">
      <c r="A4837" s="27"/>
      <c r="B4837" s="28"/>
      <c r="C4837" s="27"/>
      <c r="D4837" s="27"/>
      <c r="E4837" s="27"/>
      <c r="F4837" s="4"/>
      <c r="G4837" s="5"/>
      <c r="H4837" s="29"/>
    </row>
    <row r="4838" spans="1:8" x14ac:dyDescent="0.2">
      <c r="A4838" s="27"/>
      <c r="B4838" s="28"/>
      <c r="C4838" s="27"/>
      <c r="D4838" s="27"/>
      <c r="E4838" s="27"/>
      <c r="F4838" s="4"/>
      <c r="G4838" s="5"/>
      <c r="H4838" s="29"/>
    </row>
    <row r="4839" spans="1:8" x14ac:dyDescent="0.2">
      <c r="A4839" s="27"/>
      <c r="B4839" s="28"/>
      <c r="C4839" s="27"/>
      <c r="D4839" s="27"/>
      <c r="E4839" s="27"/>
      <c r="F4839" s="4"/>
      <c r="G4839" s="5"/>
      <c r="H4839" s="29"/>
    </row>
    <row r="4840" spans="1:8" x14ac:dyDescent="0.2">
      <c r="A4840" s="27"/>
      <c r="B4840" s="28"/>
      <c r="C4840" s="27"/>
      <c r="D4840" s="27"/>
      <c r="E4840" s="27"/>
      <c r="F4840" s="4"/>
      <c r="G4840" s="5"/>
      <c r="H4840" s="29"/>
    </row>
    <row r="4841" spans="1:8" x14ac:dyDescent="0.2">
      <c r="A4841" s="27"/>
      <c r="B4841" s="28"/>
      <c r="C4841" s="27"/>
      <c r="D4841" s="27"/>
      <c r="E4841" s="27"/>
      <c r="F4841" s="4"/>
      <c r="G4841" s="5"/>
      <c r="H4841" s="29"/>
    </row>
    <row r="4842" spans="1:8" x14ac:dyDescent="0.2">
      <c r="A4842" s="27"/>
      <c r="B4842" s="28"/>
      <c r="C4842" s="27"/>
      <c r="D4842" s="27"/>
      <c r="E4842" s="27"/>
      <c r="F4842" s="4"/>
      <c r="G4842" s="5"/>
      <c r="H4842" s="29"/>
    </row>
    <row r="4843" spans="1:8" x14ac:dyDescent="0.2">
      <c r="A4843" s="27"/>
      <c r="B4843" s="28"/>
      <c r="C4843" s="27"/>
      <c r="D4843" s="27"/>
      <c r="E4843" s="27"/>
      <c r="F4843" s="4"/>
      <c r="G4843" s="5"/>
      <c r="H4843" s="29"/>
    </row>
    <row r="4844" spans="1:8" x14ac:dyDescent="0.2">
      <c r="A4844" s="27"/>
      <c r="B4844" s="28"/>
      <c r="C4844" s="27"/>
      <c r="D4844" s="27"/>
      <c r="E4844" s="27"/>
      <c r="F4844" s="4"/>
      <c r="G4844" s="5"/>
      <c r="H4844" s="29"/>
    </row>
    <row r="4845" spans="1:8" x14ac:dyDescent="0.2">
      <c r="A4845" s="27"/>
      <c r="B4845" s="28"/>
      <c r="C4845" s="27"/>
      <c r="D4845" s="27"/>
      <c r="E4845" s="27"/>
      <c r="F4845" s="4"/>
      <c r="G4845" s="5"/>
      <c r="H4845" s="29"/>
    </row>
    <row r="4846" spans="1:8" x14ac:dyDescent="0.2">
      <c r="A4846" s="27"/>
      <c r="B4846" s="28"/>
      <c r="C4846" s="27"/>
      <c r="D4846" s="27"/>
      <c r="E4846" s="27"/>
      <c r="F4846" s="4"/>
      <c r="G4846" s="5"/>
      <c r="H4846" s="29"/>
    </row>
    <row r="4847" spans="1:8" x14ac:dyDescent="0.2">
      <c r="A4847" s="27"/>
      <c r="B4847" s="28"/>
      <c r="C4847" s="27"/>
      <c r="D4847" s="27"/>
      <c r="E4847" s="27"/>
      <c r="F4847" s="4"/>
      <c r="G4847" s="5"/>
      <c r="H4847" s="29"/>
    </row>
    <row r="4848" spans="1:8" x14ac:dyDescent="0.2">
      <c r="A4848" s="27"/>
      <c r="B4848" s="28"/>
      <c r="C4848" s="27"/>
      <c r="D4848" s="27"/>
      <c r="E4848" s="27"/>
      <c r="F4848" s="4"/>
      <c r="G4848" s="5"/>
      <c r="H4848" s="29"/>
    </row>
    <row r="4849" spans="1:8" x14ac:dyDescent="0.2">
      <c r="A4849" s="27"/>
      <c r="B4849" s="28"/>
      <c r="C4849" s="27"/>
      <c r="D4849" s="27"/>
      <c r="E4849" s="27"/>
      <c r="F4849" s="4"/>
      <c r="G4849" s="5"/>
      <c r="H4849" s="29"/>
    </row>
    <row r="4850" spans="1:8" x14ac:dyDescent="0.2">
      <c r="A4850" s="27"/>
      <c r="B4850" s="28"/>
      <c r="C4850" s="27"/>
      <c r="D4850" s="27"/>
      <c r="E4850" s="27"/>
      <c r="F4850" s="4"/>
      <c r="G4850" s="5"/>
      <c r="H4850" s="29"/>
    </row>
    <row r="4851" spans="1:8" x14ac:dyDescent="0.2">
      <c r="A4851" s="27"/>
      <c r="B4851" s="28"/>
      <c r="C4851" s="27"/>
      <c r="D4851" s="27"/>
      <c r="E4851" s="27"/>
      <c r="F4851" s="4"/>
      <c r="G4851" s="5"/>
      <c r="H4851" s="29"/>
    </row>
    <row r="4852" spans="1:8" x14ac:dyDescent="0.2">
      <c r="A4852" s="27"/>
      <c r="B4852" s="28"/>
      <c r="C4852" s="27"/>
      <c r="D4852" s="27"/>
      <c r="E4852" s="27"/>
      <c r="F4852" s="4"/>
      <c r="G4852" s="5"/>
      <c r="H4852" s="29"/>
    </row>
    <row r="4853" spans="1:8" x14ac:dyDescent="0.2">
      <c r="A4853" s="27"/>
      <c r="B4853" s="28"/>
      <c r="C4853" s="27"/>
      <c r="D4853" s="27"/>
      <c r="E4853" s="27"/>
      <c r="F4853" s="4"/>
      <c r="G4853" s="5"/>
      <c r="H4853" s="29"/>
    </row>
    <row r="4854" spans="1:8" x14ac:dyDescent="0.2">
      <c r="A4854" s="27"/>
      <c r="B4854" s="28"/>
      <c r="C4854" s="27"/>
      <c r="D4854" s="27"/>
      <c r="E4854" s="27"/>
      <c r="F4854" s="4"/>
      <c r="G4854" s="5"/>
      <c r="H4854" s="29"/>
    </row>
    <row r="4855" spans="1:8" x14ac:dyDescent="0.2">
      <c r="A4855" s="27"/>
      <c r="B4855" s="28"/>
      <c r="C4855" s="27"/>
      <c r="D4855" s="27"/>
      <c r="E4855" s="27"/>
      <c r="F4855" s="4"/>
      <c r="G4855" s="5"/>
      <c r="H4855" s="29"/>
    </row>
    <row r="4856" spans="1:8" x14ac:dyDescent="0.2">
      <c r="A4856" s="27"/>
      <c r="B4856" s="28"/>
      <c r="C4856" s="27"/>
      <c r="D4856" s="27"/>
      <c r="E4856" s="27"/>
      <c r="F4856" s="4"/>
      <c r="G4856" s="5"/>
      <c r="H4856" s="29"/>
    </row>
    <row r="4857" spans="1:8" x14ac:dyDescent="0.2">
      <c r="A4857" s="27"/>
      <c r="B4857" s="28"/>
      <c r="C4857" s="27"/>
      <c r="D4857" s="27"/>
      <c r="E4857" s="27"/>
      <c r="F4857" s="4"/>
      <c r="G4857" s="5"/>
      <c r="H4857" s="29"/>
    </row>
    <row r="4858" spans="1:8" x14ac:dyDescent="0.2">
      <c r="A4858" s="27"/>
      <c r="B4858" s="28"/>
      <c r="C4858" s="27"/>
      <c r="D4858" s="27"/>
      <c r="E4858" s="27"/>
      <c r="F4858" s="4"/>
      <c r="G4858" s="5"/>
      <c r="H4858" s="29"/>
    </row>
    <row r="4859" spans="1:8" x14ac:dyDescent="0.2">
      <c r="A4859" s="27"/>
      <c r="B4859" s="28"/>
      <c r="C4859" s="27"/>
      <c r="D4859" s="27"/>
      <c r="E4859" s="27"/>
      <c r="F4859" s="4"/>
      <c r="G4859" s="5"/>
      <c r="H4859" s="29"/>
    </row>
    <row r="4860" spans="1:8" x14ac:dyDescent="0.2">
      <c r="A4860" s="27"/>
      <c r="B4860" s="28"/>
      <c r="C4860" s="27"/>
      <c r="D4860" s="27"/>
      <c r="E4860" s="27"/>
      <c r="F4860" s="4"/>
      <c r="G4860" s="5"/>
      <c r="H4860" s="29"/>
    </row>
    <row r="4861" spans="1:8" x14ac:dyDescent="0.2">
      <c r="A4861" s="27"/>
      <c r="B4861" s="28"/>
      <c r="C4861" s="27"/>
      <c r="D4861" s="27"/>
      <c r="E4861" s="27"/>
      <c r="F4861" s="4"/>
      <c r="G4861" s="5"/>
      <c r="H4861" s="29"/>
    </row>
    <row r="4862" spans="1:8" x14ac:dyDescent="0.2">
      <c r="A4862" s="27"/>
      <c r="B4862" s="28"/>
      <c r="C4862" s="27"/>
      <c r="D4862" s="27"/>
      <c r="E4862" s="27"/>
      <c r="F4862" s="4"/>
      <c r="G4862" s="5"/>
      <c r="H4862" s="29"/>
    </row>
    <row r="4863" spans="1:8" x14ac:dyDescent="0.2">
      <c r="A4863" s="27"/>
      <c r="B4863" s="28"/>
      <c r="C4863" s="27"/>
      <c r="D4863" s="27"/>
      <c r="E4863" s="27"/>
      <c r="F4863" s="4"/>
      <c r="G4863" s="5"/>
      <c r="H4863" s="29"/>
    </row>
    <row r="4864" spans="1:8" x14ac:dyDescent="0.2">
      <c r="A4864" s="27"/>
      <c r="B4864" s="28"/>
      <c r="C4864" s="27"/>
      <c r="D4864" s="27"/>
      <c r="E4864" s="27"/>
      <c r="F4864" s="4"/>
      <c r="G4864" s="5"/>
      <c r="H4864" s="29"/>
    </row>
    <row r="4865" spans="1:8" x14ac:dyDescent="0.2">
      <c r="A4865" s="27"/>
      <c r="B4865" s="28"/>
      <c r="C4865" s="27"/>
      <c r="D4865" s="27"/>
      <c r="E4865" s="27"/>
      <c r="F4865" s="4"/>
      <c r="G4865" s="5"/>
      <c r="H4865" s="29"/>
    </row>
    <row r="4866" spans="1:8" x14ac:dyDescent="0.2">
      <c r="A4866" s="27"/>
      <c r="B4866" s="28"/>
      <c r="C4866" s="27"/>
      <c r="D4866" s="27"/>
      <c r="E4866" s="27"/>
      <c r="F4866" s="4"/>
      <c r="G4866" s="5"/>
      <c r="H4866" s="29"/>
    </row>
    <row r="4867" spans="1:8" x14ac:dyDescent="0.2">
      <c r="A4867" s="27"/>
      <c r="B4867" s="28"/>
      <c r="C4867" s="27"/>
      <c r="D4867" s="27"/>
      <c r="E4867" s="27"/>
      <c r="F4867" s="4"/>
      <c r="G4867" s="5"/>
      <c r="H4867" s="29"/>
    </row>
    <row r="4868" spans="1:8" x14ac:dyDescent="0.2">
      <c r="A4868" s="27"/>
      <c r="B4868" s="28"/>
      <c r="C4868" s="27"/>
      <c r="D4868" s="27"/>
      <c r="E4868" s="27"/>
      <c r="F4868" s="4"/>
      <c r="G4868" s="5"/>
      <c r="H4868" s="29"/>
    </row>
    <row r="4869" spans="1:8" x14ac:dyDescent="0.2">
      <c r="A4869" s="27"/>
      <c r="B4869" s="28"/>
      <c r="C4869" s="27"/>
      <c r="D4869" s="27"/>
      <c r="E4869" s="27"/>
      <c r="F4869" s="4"/>
      <c r="G4869" s="5"/>
      <c r="H4869" s="29"/>
    </row>
    <row r="4870" spans="1:8" x14ac:dyDescent="0.2">
      <c r="A4870" s="27"/>
      <c r="B4870" s="28"/>
      <c r="C4870" s="27"/>
      <c r="D4870" s="27"/>
      <c r="E4870" s="27"/>
      <c r="F4870" s="4"/>
      <c r="G4870" s="5"/>
      <c r="H4870" s="29"/>
    </row>
    <row r="4871" spans="1:8" x14ac:dyDescent="0.2">
      <c r="A4871" s="27"/>
      <c r="B4871" s="28"/>
      <c r="C4871" s="27"/>
      <c r="D4871" s="27"/>
      <c r="E4871" s="27"/>
      <c r="F4871" s="4"/>
      <c r="G4871" s="5"/>
      <c r="H4871" s="29"/>
    </row>
    <row r="4872" spans="1:8" x14ac:dyDescent="0.2">
      <c r="A4872" s="27"/>
      <c r="B4872" s="28"/>
      <c r="C4872" s="27"/>
      <c r="D4872" s="27"/>
      <c r="E4872" s="27"/>
      <c r="F4872" s="4"/>
      <c r="G4872" s="5"/>
      <c r="H4872" s="29"/>
    </row>
    <row r="4873" spans="1:8" x14ac:dyDescent="0.2">
      <c r="A4873" s="27"/>
      <c r="B4873" s="28"/>
      <c r="C4873" s="27"/>
      <c r="D4873" s="27"/>
      <c r="E4873" s="27"/>
      <c r="F4873" s="4"/>
      <c r="G4873" s="5"/>
      <c r="H4873" s="29"/>
    </row>
    <row r="4874" spans="1:8" x14ac:dyDescent="0.2">
      <c r="A4874" s="27"/>
      <c r="B4874" s="28"/>
      <c r="C4874" s="27"/>
      <c r="D4874" s="27"/>
      <c r="E4874" s="27"/>
      <c r="F4874" s="4"/>
      <c r="G4874" s="5"/>
      <c r="H4874" s="29"/>
    </row>
    <row r="4875" spans="1:8" x14ac:dyDescent="0.2">
      <c r="A4875" s="27"/>
      <c r="B4875" s="28"/>
      <c r="C4875" s="27"/>
      <c r="D4875" s="27"/>
      <c r="E4875" s="27"/>
      <c r="F4875" s="4"/>
      <c r="G4875" s="5"/>
      <c r="H4875" s="29"/>
    </row>
    <row r="4876" spans="1:8" x14ac:dyDescent="0.2">
      <c r="A4876" s="27"/>
      <c r="B4876" s="28"/>
      <c r="C4876" s="27"/>
      <c r="D4876" s="27"/>
      <c r="E4876" s="27"/>
      <c r="F4876" s="4"/>
      <c r="G4876" s="5"/>
      <c r="H4876" s="29"/>
    </row>
    <row r="4877" spans="1:8" x14ac:dyDescent="0.2">
      <c r="A4877" s="27"/>
      <c r="B4877" s="28"/>
      <c r="C4877" s="27"/>
      <c r="D4877" s="27"/>
      <c r="E4877" s="27"/>
      <c r="F4877" s="4"/>
      <c r="G4877" s="5"/>
      <c r="H4877" s="29"/>
    </row>
    <row r="4878" spans="1:8" x14ac:dyDescent="0.2">
      <c r="A4878" s="27"/>
      <c r="B4878" s="28"/>
      <c r="C4878" s="27"/>
      <c r="D4878" s="27"/>
      <c r="E4878" s="27"/>
      <c r="F4878" s="4"/>
      <c r="G4878" s="5"/>
      <c r="H4878" s="29"/>
    </row>
    <row r="4879" spans="1:8" x14ac:dyDescent="0.2">
      <c r="A4879" s="27"/>
      <c r="B4879" s="28"/>
      <c r="C4879" s="27"/>
      <c r="D4879" s="27"/>
      <c r="E4879" s="27"/>
      <c r="F4879" s="4"/>
      <c r="G4879" s="5"/>
      <c r="H4879" s="29"/>
    </row>
    <row r="4880" spans="1:8" x14ac:dyDescent="0.2">
      <c r="A4880" s="27"/>
      <c r="B4880" s="28"/>
      <c r="C4880" s="27"/>
      <c r="D4880" s="27"/>
      <c r="E4880" s="27"/>
      <c r="F4880" s="4"/>
      <c r="G4880" s="5"/>
      <c r="H4880" s="29"/>
    </row>
    <row r="4881" spans="1:8" x14ac:dyDescent="0.2">
      <c r="A4881" s="27"/>
      <c r="B4881" s="28"/>
      <c r="C4881" s="27"/>
      <c r="D4881" s="27"/>
      <c r="E4881" s="27"/>
      <c r="F4881" s="4"/>
      <c r="G4881" s="5"/>
      <c r="H4881" s="29"/>
    </row>
    <row r="4882" spans="1:8" x14ac:dyDescent="0.2">
      <c r="A4882" s="27"/>
      <c r="B4882" s="28"/>
      <c r="C4882" s="27"/>
      <c r="D4882" s="27"/>
      <c r="E4882" s="27"/>
      <c r="F4882" s="4"/>
      <c r="G4882" s="5"/>
      <c r="H4882" s="29"/>
    </row>
    <row r="4883" spans="1:8" x14ac:dyDescent="0.2">
      <c r="A4883" s="27"/>
      <c r="B4883" s="28"/>
      <c r="C4883" s="27"/>
      <c r="D4883" s="27"/>
      <c r="E4883" s="27"/>
      <c r="F4883" s="4"/>
      <c r="G4883" s="5"/>
      <c r="H4883" s="29"/>
    </row>
    <row r="4884" spans="1:8" x14ac:dyDescent="0.2">
      <c r="A4884" s="27"/>
      <c r="B4884" s="28"/>
      <c r="C4884" s="27"/>
      <c r="D4884" s="27"/>
      <c r="E4884" s="27"/>
      <c r="F4884" s="4"/>
      <c r="G4884" s="5"/>
      <c r="H4884" s="29"/>
    </row>
    <row r="4885" spans="1:8" x14ac:dyDescent="0.2">
      <c r="A4885" s="27"/>
      <c r="B4885" s="28"/>
      <c r="C4885" s="27"/>
      <c r="D4885" s="27"/>
      <c r="E4885" s="27"/>
      <c r="F4885" s="4"/>
      <c r="G4885" s="5"/>
      <c r="H4885" s="29"/>
    </row>
    <row r="4886" spans="1:8" x14ac:dyDescent="0.2">
      <c r="A4886" s="27"/>
      <c r="B4886" s="28"/>
      <c r="C4886" s="27"/>
      <c r="D4886" s="27"/>
      <c r="E4886" s="27"/>
      <c r="F4886" s="4"/>
      <c r="G4886" s="5"/>
      <c r="H4886" s="29"/>
    </row>
    <row r="4887" spans="1:8" x14ac:dyDescent="0.2">
      <c r="A4887" s="27"/>
      <c r="B4887" s="28"/>
      <c r="C4887" s="27"/>
      <c r="D4887" s="27"/>
      <c r="E4887" s="27"/>
      <c r="F4887" s="4"/>
      <c r="G4887" s="5"/>
      <c r="H4887" s="29"/>
    </row>
    <row r="4888" spans="1:8" x14ac:dyDescent="0.2">
      <c r="A4888" s="27"/>
      <c r="B4888" s="28"/>
      <c r="C4888" s="27"/>
      <c r="D4888" s="27"/>
      <c r="E4888" s="27"/>
      <c r="F4888" s="4"/>
      <c r="G4888" s="5"/>
      <c r="H4888" s="29"/>
    </row>
    <row r="4889" spans="1:8" x14ac:dyDescent="0.2">
      <c r="A4889" s="27"/>
      <c r="B4889" s="28"/>
      <c r="C4889" s="27"/>
      <c r="D4889" s="27"/>
      <c r="E4889" s="27"/>
      <c r="F4889" s="4"/>
      <c r="G4889" s="5"/>
      <c r="H4889" s="29"/>
    </row>
    <row r="4890" spans="1:8" x14ac:dyDescent="0.2">
      <c r="A4890" s="27"/>
      <c r="B4890" s="28"/>
      <c r="C4890" s="27"/>
      <c r="D4890" s="27"/>
      <c r="E4890" s="27"/>
      <c r="F4890" s="4"/>
      <c r="G4890" s="5"/>
      <c r="H4890" s="29"/>
    </row>
    <row r="4891" spans="1:8" x14ac:dyDescent="0.2">
      <c r="A4891" s="27"/>
      <c r="B4891" s="28"/>
      <c r="C4891" s="27"/>
      <c r="D4891" s="27"/>
      <c r="E4891" s="27"/>
      <c r="F4891" s="4"/>
      <c r="G4891" s="5"/>
      <c r="H4891" s="29"/>
    </row>
    <row r="4892" spans="1:8" x14ac:dyDescent="0.2">
      <c r="A4892" s="27"/>
      <c r="B4892" s="28"/>
      <c r="C4892" s="27"/>
      <c r="D4892" s="27"/>
      <c r="E4892" s="27"/>
      <c r="F4892" s="4"/>
      <c r="G4892" s="5"/>
      <c r="H4892" s="29"/>
    </row>
    <row r="4893" spans="1:8" x14ac:dyDescent="0.2">
      <c r="A4893" s="27"/>
      <c r="B4893" s="28"/>
      <c r="C4893" s="27"/>
      <c r="D4893" s="27"/>
      <c r="E4893" s="27"/>
      <c r="F4893" s="4"/>
      <c r="G4893" s="5"/>
      <c r="H4893" s="29"/>
    </row>
    <row r="4894" spans="1:8" x14ac:dyDescent="0.2">
      <c r="A4894" s="27"/>
      <c r="B4894" s="28"/>
      <c r="C4894" s="27"/>
      <c r="D4894" s="27"/>
      <c r="E4894" s="27"/>
      <c r="F4894" s="4"/>
      <c r="G4894" s="5"/>
      <c r="H4894" s="29"/>
    </row>
    <row r="4895" spans="1:8" x14ac:dyDescent="0.2">
      <c r="A4895" s="27"/>
      <c r="B4895" s="28"/>
      <c r="C4895" s="27"/>
      <c r="D4895" s="27"/>
      <c r="E4895" s="27"/>
      <c r="F4895" s="4"/>
      <c r="G4895" s="5"/>
      <c r="H4895" s="29"/>
    </row>
    <row r="4896" spans="1:8" x14ac:dyDescent="0.2">
      <c r="A4896" s="27"/>
      <c r="B4896" s="28"/>
      <c r="C4896" s="27"/>
      <c r="D4896" s="27"/>
      <c r="E4896" s="27"/>
      <c r="F4896" s="4"/>
      <c r="G4896" s="5"/>
      <c r="H4896" s="29"/>
    </row>
    <row r="4897" spans="1:8" x14ac:dyDescent="0.2">
      <c r="A4897" s="27"/>
      <c r="B4897" s="28"/>
      <c r="C4897" s="27"/>
      <c r="D4897" s="27"/>
      <c r="E4897" s="27"/>
      <c r="F4897" s="4"/>
      <c r="G4897" s="5"/>
      <c r="H4897" s="29"/>
    </row>
    <row r="4898" spans="1:8" x14ac:dyDescent="0.2">
      <c r="A4898" s="27"/>
      <c r="B4898" s="28"/>
      <c r="C4898" s="27"/>
      <c r="D4898" s="27"/>
      <c r="E4898" s="27"/>
      <c r="F4898" s="4"/>
      <c r="G4898" s="5"/>
      <c r="H4898" s="29"/>
    </row>
    <row r="4899" spans="1:8" x14ac:dyDescent="0.2">
      <c r="A4899" s="27"/>
      <c r="B4899" s="28"/>
      <c r="C4899" s="27"/>
      <c r="D4899" s="27"/>
      <c r="E4899" s="27"/>
      <c r="F4899" s="4"/>
      <c r="G4899" s="5"/>
      <c r="H4899" s="29"/>
    </row>
    <row r="4900" spans="1:8" x14ac:dyDescent="0.2">
      <c r="A4900" s="27"/>
      <c r="B4900" s="28"/>
      <c r="C4900" s="27"/>
      <c r="D4900" s="27"/>
      <c r="E4900" s="27"/>
      <c r="F4900" s="4"/>
      <c r="G4900" s="5"/>
      <c r="H4900" s="29"/>
    </row>
    <row r="4901" spans="1:8" x14ac:dyDescent="0.2">
      <c r="A4901" s="27"/>
      <c r="B4901" s="28"/>
      <c r="C4901" s="27"/>
      <c r="D4901" s="27"/>
      <c r="E4901" s="27"/>
      <c r="F4901" s="4"/>
      <c r="G4901" s="5"/>
      <c r="H4901" s="29"/>
    </row>
    <row r="4902" spans="1:8" x14ac:dyDescent="0.2">
      <c r="A4902" s="27"/>
      <c r="B4902" s="28"/>
      <c r="C4902" s="27"/>
      <c r="D4902" s="27"/>
      <c r="E4902" s="27"/>
      <c r="F4902" s="4"/>
      <c r="G4902" s="5"/>
      <c r="H4902" s="29"/>
    </row>
    <row r="4903" spans="1:8" x14ac:dyDescent="0.2">
      <c r="A4903" s="27"/>
      <c r="B4903" s="28"/>
      <c r="C4903" s="27"/>
      <c r="D4903" s="27"/>
      <c r="E4903" s="27"/>
      <c r="F4903" s="4"/>
      <c r="G4903" s="5"/>
      <c r="H4903" s="29"/>
    </row>
    <row r="4904" spans="1:8" x14ac:dyDescent="0.2">
      <c r="A4904" s="27"/>
      <c r="B4904" s="28"/>
      <c r="C4904" s="27"/>
      <c r="D4904" s="27"/>
      <c r="E4904" s="27"/>
      <c r="F4904" s="4"/>
      <c r="G4904" s="5"/>
      <c r="H4904" s="29"/>
    </row>
    <row r="4905" spans="1:8" x14ac:dyDescent="0.2">
      <c r="A4905" s="27"/>
      <c r="B4905" s="28"/>
      <c r="C4905" s="27"/>
      <c r="D4905" s="27"/>
      <c r="E4905" s="27"/>
      <c r="F4905" s="4"/>
      <c r="G4905" s="5"/>
      <c r="H4905" s="29"/>
    </row>
    <row r="4906" spans="1:8" x14ac:dyDescent="0.2">
      <c r="A4906" s="27"/>
      <c r="B4906" s="28"/>
      <c r="C4906" s="27"/>
      <c r="D4906" s="27"/>
      <c r="E4906" s="27"/>
      <c r="F4906" s="4"/>
      <c r="G4906" s="5"/>
      <c r="H4906" s="29"/>
    </row>
    <row r="4907" spans="1:8" x14ac:dyDescent="0.2">
      <c r="A4907" s="27"/>
      <c r="B4907" s="28"/>
      <c r="C4907" s="27"/>
      <c r="D4907" s="27"/>
      <c r="E4907" s="27"/>
      <c r="F4907" s="4"/>
      <c r="G4907" s="5"/>
      <c r="H4907" s="29"/>
    </row>
    <row r="4908" spans="1:8" x14ac:dyDescent="0.2">
      <c r="A4908" s="27"/>
      <c r="B4908" s="28"/>
      <c r="C4908" s="27"/>
      <c r="D4908" s="27"/>
      <c r="E4908" s="27"/>
      <c r="F4908" s="4"/>
      <c r="G4908" s="5"/>
      <c r="H4908" s="29"/>
    </row>
    <row r="4909" spans="1:8" x14ac:dyDescent="0.2">
      <c r="A4909" s="27"/>
      <c r="B4909" s="28"/>
      <c r="C4909" s="27"/>
      <c r="D4909" s="27"/>
      <c r="E4909" s="27"/>
      <c r="F4909" s="4"/>
      <c r="G4909" s="5"/>
      <c r="H4909" s="29"/>
    </row>
    <row r="4910" spans="1:8" x14ac:dyDescent="0.2">
      <c r="A4910" s="27"/>
      <c r="B4910" s="28"/>
      <c r="C4910" s="27"/>
      <c r="D4910" s="27"/>
      <c r="E4910" s="27"/>
      <c r="F4910" s="4"/>
      <c r="G4910" s="5"/>
      <c r="H4910" s="29"/>
    </row>
    <row r="4911" spans="1:8" x14ac:dyDescent="0.2">
      <c r="A4911" s="27"/>
      <c r="B4911" s="28"/>
      <c r="C4911" s="27"/>
      <c r="D4911" s="27"/>
      <c r="E4911" s="27"/>
      <c r="F4911" s="4"/>
      <c r="G4911" s="5"/>
      <c r="H4911" s="29"/>
    </row>
    <row r="4912" spans="1:8" x14ac:dyDescent="0.2">
      <c r="A4912" s="27"/>
      <c r="B4912" s="28"/>
      <c r="C4912" s="27"/>
      <c r="D4912" s="27"/>
      <c r="E4912" s="27"/>
      <c r="F4912" s="4"/>
      <c r="G4912" s="5"/>
      <c r="H4912" s="29"/>
    </row>
    <row r="4913" spans="1:8" x14ac:dyDescent="0.2">
      <c r="A4913" s="27"/>
      <c r="B4913" s="28"/>
      <c r="C4913" s="27"/>
      <c r="D4913" s="27"/>
      <c r="E4913" s="27"/>
      <c r="F4913" s="4"/>
      <c r="G4913" s="5"/>
      <c r="H4913" s="29"/>
    </row>
    <row r="4914" spans="1:8" x14ac:dyDescent="0.2">
      <c r="A4914" s="27"/>
      <c r="B4914" s="28"/>
      <c r="C4914" s="27"/>
      <c r="D4914" s="27"/>
      <c r="E4914" s="27"/>
      <c r="F4914" s="4"/>
      <c r="G4914" s="5"/>
      <c r="H4914" s="29"/>
    </row>
    <row r="4915" spans="1:8" x14ac:dyDescent="0.2">
      <c r="A4915" s="27"/>
      <c r="B4915" s="28"/>
      <c r="C4915" s="27"/>
      <c r="D4915" s="27"/>
      <c r="E4915" s="27"/>
      <c r="F4915" s="4"/>
      <c r="G4915" s="5"/>
      <c r="H4915" s="29"/>
    </row>
    <row r="4916" spans="1:8" x14ac:dyDescent="0.2">
      <c r="A4916" s="27"/>
      <c r="B4916" s="28"/>
      <c r="C4916" s="27"/>
      <c r="D4916" s="27"/>
      <c r="E4916" s="27"/>
      <c r="F4916" s="4"/>
      <c r="G4916" s="5"/>
      <c r="H4916" s="29"/>
    </row>
    <row r="4917" spans="1:8" x14ac:dyDescent="0.2">
      <c r="A4917" s="27"/>
      <c r="B4917" s="28"/>
      <c r="C4917" s="27"/>
      <c r="D4917" s="27"/>
      <c r="E4917" s="27"/>
      <c r="F4917" s="4"/>
      <c r="G4917" s="5"/>
      <c r="H4917" s="29"/>
    </row>
    <row r="4918" spans="1:8" x14ac:dyDescent="0.2">
      <c r="A4918" s="27"/>
      <c r="B4918" s="28"/>
      <c r="C4918" s="27"/>
      <c r="D4918" s="27"/>
      <c r="E4918" s="27"/>
      <c r="F4918" s="4"/>
      <c r="G4918" s="5"/>
      <c r="H4918" s="29"/>
    </row>
    <row r="4919" spans="1:8" x14ac:dyDescent="0.2">
      <c r="A4919" s="27"/>
      <c r="B4919" s="28"/>
      <c r="C4919" s="27"/>
      <c r="D4919" s="27"/>
      <c r="E4919" s="27"/>
      <c r="F4919" s="4"/>
      <c r="G4919" s="5"/>
      <c r="H4919" s="29"/>
    </row>
    <row r="4920" spans="1:8" x14ac:dyDescent="0.2">
      <c r="A4920" s="27"/>
      <c r="B4920" s="28"/>
      <c r="C4920" s="27"/>
      <c r="D4920" s="27"/>
      <c r="E4920" s="27"/>
      <c r="F4920" s="4"/>
      <c r="G4920" s="5"/>
      <c r="H4920" s="29"/>
    </row>
    <row r="4921" spans="1:8" x14ac:dyDescent="0.2">
      <c r="A4921" s="27"/>
      <c r="B4921" s="28"/>
      <c r="C4921" s="27"/>
      <c r="D4921" s="27"/>
      <c r="E4921" s="27"/>
      <c r="F4921" s="4"/>
      <c r="G4921" s="5"/>
      <c r="H4921" s="29"/>
    </row>
    <row r="4922" spans="1:8" x14ac:dyDescent="0.2">
      <c r="A4922" s="27"/>
      <c r="B4922" s="28"/>
      <c r="C4922" s="27"/>
      <c r="D4922" s="27"/>
      <c r="E4922" s="27"/>
      <c r="F4922" s="4"/>
      <c r="G4922" s="5"/>
      <c r="H4922" s="29"/>
    </row>
    <row r="4923" spans="1:8" x14ac:dyDescent="0.2">
      <c r="A4923" s="27"/>
      <c r="B4923" s="28"/>
      <c r="C4923" s="27"/>
      <c r="D4923" s="27"/>
      <c r="E4923" s="27"/>
      <c r="F4923" s="4"/>
      <c r="G4923" s="5"/>
      <c r="H4923" s="29"/>
    </row>
    <row r="4924" spans="1:8" x14ac:dyDescent="0.2">
      <c r="A4924" s="27"/>
      <c r="B4924" s="28"/>
      <c r="C4924" s="27"/>
      <c r="D4924" s="27"/>
      <c r="E4924" s="27"/>
      <c r="F4924" s="4"/>
      <c r="G4924" s="5"/>
      <c r="H4924" s="29"/>
    </row>
    <row r="4925" spans="1:8" x14ac:dyDescent="0.2">
      <c r="A4925" s="27"/>
      <c r="B4925" s="28"/>
      <c r="C4925" s="27"/>
      <c r="D4925" s="27"/>
      <c r="E4925" s="27"/>
      <c r="F4925" s="4"/>
      <c r="G4925" s="5"/>
      <c r="H4925" s="29"/>
    </row>
    <row r="4926" spans="1:8" x14ac:dyDescent="0.2">
      <c r="A4926" s="27"/>
      <c r="B4926" s="28"/>
      <c r="C4926" s="27"/>
      <c r="D4926" s="27"/>
      <c r="E4926" s="27"/>
      <c r="F4926" s="4"/>
      <c r="G4926" s="5"/>
      <c r="H4926" s="29"/>
    </row>
    <row r="4927" spans="1:8" x14ac:dyDescent="0.2">
      <c r="A4927" s="27"/>
      <c r="B4927" s="28"/>
      <c r="C4927" s="27"/>
      <c r="D4927" s="27"/>
      <c r="E4927" s="27"/>
      <c r="F4927" s="4"/>
      <c r="G4927" s="5"/>
      <c r="H4927" s="29"/>
    </row>
    <row r="4928" spans="1:8" x14ac:dyDescent="0.2">
      <c r="A4928" s="27"/>
      <c r="B4928" s="28"/>
      <c r="C4928" s="27"/>
      <c r="D4928" s="27"/>
      <c r="E4928" s="27"/>
      <c r="F4928" s="4"/>
      <c r="G4928" s="5"/>
      <c r="H4928" s="29"/>
    </row>
    <row r="4929" spans="1:8" x14ac:dyDescent="0.2">
      <c r="A4929" s="27"/>
      <c r="B4929" s="28"/>
      <c r="C4929" s="27"/>
      <c r="D4929" s="27"/>
      <c r="E4929" s="27"/>
      <c r="F4929" s="4"/>
      <c r="G4929" s="5"/>
      <c r="H4929" s="29"/>
    </row>
    <row r="4930" spans="1:8" x14ac:dyDescent="0.2">
      <c r="A4930" s="27"/>
      <c r="B4930" s="28"/>
      <c r="C4930" s="27"/>
      <c r="D4930" s="27"/>
      <c r="E4930" s="27"/>
      <c r="F4930" s="4"/>
      <c r="G4930" s="5"/>
      <c r="H4930" s="29"/>
    </row>
    <row r="4931" spans="1:8" x14ac:dyDescent="0.2">
      <c r="A4931" s="27"/>
      <c r="B4931" s="28"/>
      <c r="C4931" s="27"/>
      <c r="D4931" s="27"/>
      <c r="E4931" s="27"/>
      <c r="F4931" s="4"/>
      <c r="G4931" s="5"/>
      <c r="H4931" s="29"/>
    </row>
    <row r="4932" spans="1:8" x14ac:dyDescent="0.2">
      <c r="A4932" s="27"/>
      <c r="B4932" s="28"/>
      <c r="C4932" s="27"/>
      <c r="D4932" s="27"/>
      <c r="E4932" s="27"/>
      <c r="F4932" s="4"/>
      <c r="G4932" s="5"/>
      <c r="H4932" s="29"/>
    </row>
    <row r="4933" spans="1:8" x14ac:dyDescent="0.2">
      <c r="A4933" s="27"/>
      <c r="B4933" s="28"/>
      <c r="C4933" s="27"/>
      <c r="D4933" s="27"/>
      <c r="E4933" s="27"/>
      <c r="F4933" s="4"/>
      <c r="G4933" s="5"/>
      <c r="H4933" s="29"/>
    </row>
    <row r="4934" spans="1:8" x14ac:dyDescent="0.2">
      <c r="A4934" s="27"/>
      <c r="B4934" s="28"/>
      <c r="C4934" s="27"/>
      <c r="D4934" s="27"/>
      <c r="E4934" s="27"/>
      <c r="F4934" s="4"/>
      <c r="G4934" s="5"/>
      <c r="H4934" s="29"/>
    </row>
    <row r="4935" spans="1:8" x14ac:dyDescent="0.2">
      <c r="A4935" s="27"/>
      <c r="B4935" s="28"/>
      <c r="C4935" s="27"/>
      <c r="D4935" s="27"/>
      <c r="E4935" s="27"/>
      <c r="F4935" s="4"/>
      <c r="G4935" s="5"/>
      <c r="H4935" s="29"/>
    </row>
    <row r="4936" spans="1:8" x14ac:dyDescent="0.2">
      <c r="A4936" s="27"/>
      <c r="B4936" s="28"/>
      <c r="C4936" s="27"/>
      <c r="D4936" s="27"/>
      <c r="E4936" s="27"/>
      <c r="F4936" s="4"/>
      <c r="G4936" s="5"/>
      <c r="H4936" s="29"/>
    </row>
    <row r="4937" spans="1:8" x14ac:dyDescent="0.2">
      <c r="A4937" s="27"/>
      <c r="B4937" s="28"/>
      <c r="C4937" s="27"/>
      <c r="D4937" s="27"/>
      <c r="E4937" s="27"/>
      <c r="F4937" s="4"/>
      <c r="G4937" s="5"/>
      <c r="H4937" s="29"/>
    </row>
    <row r="4938" spans="1:8" x14ac:dyDescent="0.2">
      <c r="A4938" s="27"/>
      <c r="B4938" s="28"/>
      <c r="C4938" s="27"/>
      <c r="D4938" s="27"/>
      <c r="E4938" s="27"/>
      <c r="F4938" s="4"/>
      <c r="G4938" s="5"/>
      <c r="H4938" s="29"/>
    </row>
    <row r="4939" spans="1:8" x14ac:dyDescent="0.2">
      <c r="A4939" s="27"/>
      <c r="B4939" s="28"/>
      <c r="C4939" s="27"/>
      <c r="D4939" s="27"/>
      <c r="E4939" s="27"/>
      <c r="F4939" s="4"/>
      <c r="G4939" s="5"/>
      <c r="H4939" s="29"/>
    </row>
    <row r="4940" spans="1:8" x14ac:dyDescent="0.2">
      <c r="A4940" s="27"/>
      <c r="B4940" s="28"/>
      <c r="C4940" s="27"/>
      <c r="D4940" s="27"/>
      <c r="E4940" s="27"/>
      <c r="F4940" s="4"/>
      <c r="G4940" s="5"/>
      <c r="H4940" s="29"/>
    </row>
    <row r="4941" spans="1:8" x14ac:dyDescent="0.2">
      <c r="A4941" s="27"/>
      <c r="B4941" s="28"/>
      <c r="C4941" s="27"/>
      <c r="D4941" s="27"/>
      <c r="E4941" s="27"/>
      <c r="F4941" s="4"/>
      <c r="G4941" s="5"/>
      <c r="H4941" s="29"/>
    </row>
    <row r="4942" spans="1:8" x14ac:dyDescent="0.2">
      <c r="A4942" s="27"/>
      <c r="B4942" s="28"/>
      <c r="C4942" s="27"/>
      <c r="D4942" s="27"/>
      <c r="E4942" s="27"/>
      <c r="F4942" s="4"/>
      <c r="G4942" s="5"/>
      <c r="H4942" s="29"/>
    </row>
    <row r="4943" spans="1:8" x14ac:dyDescent="0.2">
      <c r="A4943" s="27"/>
      <c r="B4943" s="28"/>
      <c r="C4943" s="27"/>
      <c r="D4943" s="27"/>
      <c r="E4943" s="27"/>
      <c r="F4943" s="4"/>
      <c r="G4943" s="5"/>
      <c r="H4943" s="29"/>
    </row>
    <row r="4944" spans="1:8" x14ac:dyDescent="0.2">
      <c r="A4944" s="27"/>
      <c r="B4944" s="28"/>
      <c r="C4944" s="27"/>
      <c r="D4944" s="27"/>
      <c r="E4944" s="27"/>
      <c r="F4944" s="4"/>
      <c r="G4944" s="5"/>
      <c r="H4944" s="29"/>
    </row>
    <row r="4945" spans="1:8" x14ac:dyDescent="0.2">
      <c r="A4945" s="27"/>
      <c r="B4945" s="28"/>
      <c r="C4945" s="27"/>
      <c r="D4945" s="27"/>
      <c r="E4945" s="27"/>
      <c r="F4945" s="4"/>
      <c r="G4945" s="5"/>
      <c r="H4945" s="29"/>
    </row>
    <row r="4946" spans="1:8" x14ac:dyDescent="0.2">
      <c r="A4946" s="27"/>
      <c r="B4946" s="28"/>
      <c r="C4946" s="27"/>
      <c r="D4946" s="27"/>
      <c r="E4946" s="27"/>
      <c r="F4946" s="4"/>
      <c r="G4946" s="5"/>
      <c r="H4946" s="29"/>
    </row>
    <row r="4947" spans="1:8" x14ac:dyDescent="0.2">
      <c r="A4947" s="27"/>
      <c r="B4947" s="28"/>
      <c r="C4947" s="27"/>
      <c r="D4947" s="27"/>
      <c r="E4947" s="27"/>
      <c r="F4947" s="4"/>
      <c r="G4947" s="5"/>
      <c r="H4947" s="29"/>
    </row>
    <row r="4948" spans="1:8" x14ac:dyDescent="0.2">
      <c r="A4948" s="27"/>
      <c r="B4948" s="28"/>
      <c r="C4948" s="27"/>
      <c r="D4948" s="27"/>
      <c r="E4948" s="27"/>
      <c r="F4948" s="4"/>
      <c r="G4948" s="5"/>
      <c r="H4948" s="29"/>
    </row>
    <row r="4949" spans="1:8" x14ac:dyDescent="0.2">
      <c r="A4949" s="27"/>
      <c r="B4949" s="28"/>
      <c r="C4949" s="27"/>
      <c r="D4949" s="27"/>
      <c r="E4949" s="27"/>
      <c r="F4949" s="4"/>
      <c r="G4949" s="5"/>
      <c r="H4949" s="29"/>
    </row>
    <row r="4950" spans="1:8" x14ac:dyDescent="0.2">
      <c r="A4950" s="27"/>
      <c r="B4950" s="28"/>
      <c r="C4950" s="27"/>
      <c r="D4950" s="27"/>
      <c r="E4950" s="27"/>
      <c r="F4950" s="4"/>
      <c r="G4950" s="5"/>
      <c r="H4950" s="29"/>
    </row>
    <row r="4951" spans="1:8" x14ac:dyDescent="0.2">
      <c r="A4951" s="27"/>
      <c r="B4951" s="28"/>
      <c r="C4951" s="27"/>
      <c r="D4951" s="27"/>
      <c r="E4951" s="27"/>
      <c r="F4951" s="4"/>
      <c r="G4951" s="5"/>
      <c r="H4951" s="29"/>
    </row>
    <row r="4952" spans="1:8" x14ac:dyDescent="0.2">
      <c r="A4952" s="27"/>
      <c r="B4952" s="28"/>
      <c r="C4952" s="27"/>
      <c r="D4952" s="27"/>
      <c r="E4952" s="27"/>
      <c r="F4952" s="4"/>
      <c r="G4952" s="5"/>
      <c r="H4952" s="29"/>
    </row>
    <row r="4953" spans="1:8" x14ac:dyDescent="0.2">
      <c r="A4953" s="27"/>
      <c r="B4953" s="28"/>
      <c r="C4953" s="27"/>
      <c r="D4953" s="27"/>
      <c r="E4953" s="27"/>
      <c r="F4953" s="4"/>
      <c r="G4953" s="5"/>
      <c r="H4953" s="29"/>
    </row>
    <row r="4954" spans="1:8" x14ac:dyDescent="0.2">
      <c r="A4954" s="27"/>
      <c r="B4954" s="28"/>
      <c r="C4954" s="27"/>
      <c r="D4954" s="27"/>
      <c r="E4954" s="27"/>
      <c r="F4954" s="4"/>
      <c r="G4954" s="5"/>
      <c r="H4954" s="29"/>
    </row>
    <row r="4955" spans="1:8" x14ac:dyDescent="0.2">
      <c r="A4955" s="27"/>
      <c r="B4955" s="28"/>
      <c r="C4955" s="27"/>
      <c r="D4955" s="27"/>
      <c r="E4955" s="27"/>
      <c r="F4955" s="4"/>
      <c r="G4955" s="5"/>
      <c r="H4955" s="29"/>
    </row>
    <row r="4956" spans="1:8" x14ac:dyDescent="0.2">
      <c r="A4956" s="27"/>
      <c r="B4956" s="28"/>
      <c r="C4956" s="27"/>
      <c r="D4956" s="27"/>
      <c r="E4956" s="27"/>
      <c r="F4956" s="4"/>
      <c r="G4956" s="5"/>
      <c r="H4956" s="29"/>
    </row>
    <row r="4957" spans="1:8" x14ac:dyDescent="0.2">
      <c r="A4957" s="27"/>
      <c r="B4957" s="28"/>
      <c r="C4957" s="27"/>
      <c r="D4957" s="27"/>
      <c r="E4957" s="27"/>
      <c r="F4957" s="4"/>
      <c r="G4957" s="5"/>
      <c r="H4957" s="29"/>
    </row>
    <row r="4958" spans="1:8" x14ac:dyDescent="0.2">
      <c r="A4958" s="27"/>
      <c r="B4958" s="28"/>
      <c r="C4958" s="27"/>
      <c r="D4958" s="27"/>
      <c r="E4958" s="27"/>
      <c r="F4958" s="4"/>
      <c r="G4958" s="5"/>
      <c r="H4958" s="29"/>
    </row>
    <row r="4959" spans="1:8" x14ac:dyDescent="0.2">
      <c r="A4959" s="27"/>
      <c r="B4959" s="28"/>
      <c r="C4959" s="27"/>
      <c r="D4959" s="27"/>
      <c r="E4959" s="27"/>
      <c r="F4959" s="4"/>
      <c r="G4959" s="5"/>
      <c r="H4959" s="29"/>
    </row>
    <row r="4960" spans="1:8" x14ac:dyDescent="0.2">
      <c r="A4960" s="27"/>
      <c r="B4960" s="28"/>
      <c r="C4960" s="27"/>
      <c r="D4960" s="27"/>
      <c r="E4960" s="27"/>
      <c r="F4960" s="4"/>
      <c r="G4960" s="5"/>
      <c r="H4960" s="29"/>
    </row>
    <row r="4961" spans="1:8" x14ac:dyDescent="0.2">
      <c r="A4961" s="27"/>
      <c r="B4961" s="28"/>
      <c r="C4961" s="27"/>
      <c r="D4961" s="27"/>
      <c r="E4961" s="27"/>
      <c r="F4961" s="4"/>
      <c r="G4961" s="5"/>
      <c r="H4961" s="29"/>
    </row>
    <row r="4962" spans="1:8" x14ac:dyDescent="0.2">
      <c r="A4962" s="27"/>
      <c r="B4962" s="28"/>
      <c r="C4962" s="27"/>
      <c r="D4962" s="27"/>
      <c r="E4962" s="27"/>
      <c r="F4962" s="4"/>
      <c r="G4962" s="5"/>
      <c r="H4962" s="29"/>
    </row>
    <row r="4963" spans="1:8" x14ac:dyDescent="0.2">
      <c r="A4963" s="27"/>
      <c r="B4963" s="28"/>
      <c r="C4963" s="27"/>
      <c r="D4963" s="27"/>
      <c r="E4963" s="27"/>
      <c r="F4963" s="4"/>
      <c r="G4963" s="5"/>
      <c r="H4963" s="29"/>
    </row>
    <row r="4964" spans="1:8" x14ac:dyDescent="0.2">
      <c r="A4964" s="27"/>
      <c r="B4964" s="28"/>
      <c r="C4964" s="27"/>
      <c r="D4964" s="27"/>
      <c r="E4964" s="27"/>
      <c r="F4964" s="4"/>
      <c r="G4964" s="5"/>
      <c r="H4964" s="29"/>
    </row>
    <row r="4965" spans="1:8" x14ac:dyDescent="0.2">
      <c r="A4965" s="27"/>
      <c r="B4965" s="28"/>
      <c r="C4965" s="27"/>
      <c r="D4965" s="27"/>
      <c r="E4965" s="27"/>
      <c r="F4965" s="4"/>
      <c r="G4965" s="5"/>
      <c r="H4965" s="29"/>
    </row>
    <row r="4966" spans="1:8" x14ac:dyDescent="0.2">
      <c r="A4966" s="27"/>
      <c r="B4966" s="28"/>
      <c r="C4966" s="27"/>
      <c r="D4966" s="27"/>
      <c r="E4966" s="27"/>
      <c r="F4966" s="4"/>
      <c r="G4966" s="5"/>
      <c r="H4966" s="29"/>
    </row>
    <row r="4967" spans="1:8" x14ac:dyDescent="0.2">
      <c r="A4967" s="27"/>
      <c r="B4967" s="28"/>
      <c r="C4967" s="27"/>
      <c r="D4967" s="27"/>
      <c r="E4967" s="27"/>
      <c r="F4967" s="4"/>
      <c r="G4967" s="5"/>
      <c r="H4967" s="29"/>
    </row>
    <row r="4968" spans="1:8" x14ac:dyDescent="0.2">
      <c r="A4968" s="27"/>
      <c r="B4968" s="28"/>
      <c r="C4968" s="27"/>
      <c r="D4968" s="27"/>
      <c r="E4968" s="27"/>
      <c r="F4968" s="4"/>
      <c r="G4968" s="5"/>
      <c r="H4968" s="29"/>
    </row>
    <row r="4969" spans="1:8" x14ac:dyDescent="0.2">
      <c r="A4969" s="27"/>
      <c r="B4969" s="28"/>
      <c r="C4969" s="27"/>
      <c r="D4969" s="27"/>
      <c r="E4969" s="27"/>
      <c r="F4969" s="4"/>
      <c r="G4969" s="5"/>
      <c r="H4969" s="29"/>
    </row>
    <row r="4970" spans="1:8" x14ac:dyDescent="0.2">
      <c r="A4970" s="27"/>
      <c r="B4970" s="28"/>
      <c r="C4970" s="27"/>
      <c r="D4970" s="27"/>
      <c r="E4970" s="27"/>
      <c r="F4970" s="4"/>
      <c r="G4970" s="5"/>
      <c r="H4970" s="10"/>
    </row>
    <row r="4971" spans="1:8" x14ac:dyDescent="0.2">
      <c r="A4971" s="27"/>
      <c r="B4971" s="28"/>
      <c r="C4971" s="27"/>
      <c r="D4971" s="27"/>
      <c r="E4971" s="27"/>
      <c r="F4971" s="4"/>
      <c r="G4971" s="5"/>
      <c r="H4971" s="29"/>
    </row>
    <row r="4972" spans="1:8" x14ac:dyDescent="0.2">
      <c r="A4972" s="27"/>
      <c r="B4972" s="28"/>
      <c r="C4972" s="27"/>
      <c r="D4972" s="27"/>
      <c r="E4972" s="27"/>
      <c r="F4972" s="4"/>
      <c r="G4972" s="5"/>
      <c r="H4972" s="29"/>
    </row>
    <row r="4973" spans="1:8" x14ac:dyDescent="0.2">
      <c r="A4973" s="27"/>
      <c r="B4973" s="28"/>
      <c r="C4973" s="27"/>
      <c r="D4973" s="27"/>
      <c r="E4973" s="27"/>
      <c r="F4973" s="4"/>
      <c r="G4973" s="5"/>
      <c r="H4973" s="29"/>
    </row>
    <row r="4974" spans="1:8" x14ac:dyDescent="0.2">
      <c r="A4974" s="27"/>
      <c r="B4974" s="28"/>
      <c r="C4974" s="27"/>
      <c r="D4974" s="27"/>
      <c r="E4974" s="27"/>
      <c r="F4974" s="4"/>
      <c r="G4974" s="5"/>
      <c r="H4974" s="29"/>
    </row>
    <row r="4975" spans="1:8" x14ac:dyDescent="0.2">
      <c r="A4975" s="27"/>
      <c r="B4975" s="28"/>
      <c r="C4975" s="27"/>
      <c r="D4975" s="27"/>
      <c r="E4975" s="27"/>
      <c r="F4975" s="4"/>
      <c r="G4975" s="5"/>
      <c r="H4975" s="29"/>
    </row>
    <row r="4976" spans="1:8" x14ac:dyDescent="0.2">
      <c r="A4976" s="27"/>
      <c r="B4976" s="28"/>
      <c r="C4976" s="27"/>
      <c r="D4976" s="27"/>
      <c r="E4976" s="27"/>
      <c r="F4976" s="4"/>
      <c r="G4976" s="5"/>
      <c r="H4976" s="29"/>
    </row>
    <row r="4977" spans="1:8" x14ac:dyDescent="0.2">
      <c r="A4977" s="27"/>
      <c r="B4977" s="28"/>
      <c r="C4977" s="27"/>
      <c r="D4977" s="27"/>
      <c r="E4977" s="27"/>
      <c r="F4977" s="4"/>
      <c r="G4977" s="5"/>
      <c r="H4977" s="29"/>
    </row>
    <row r="4978" spans="1:8" x14ac:dyDescent="0.2">
      <c r="A4978" s="27"/>
      <c r="B4978" s="28"/>
      <c r="C4978" s="27"/>
      <c r="D4978" s="27"/>
      <c r="E4978" s="27"/>
      <c r="F4978" s="4"/>
      <c r="G4978" s="5"/>
      <c r="H4978" s="29"/>
    </row>
    <row r="4979" spans="1:8" x14ac:dyDescent="0.2">
      <c r="A4979" s="27"/>
      <c r="B4979" s="28"/>
      <c r="C4979" s="27"/>
      <c r="D4979" s="27"/>
      <c r="E4979" s="27"/>
      <c r="F4979" s="4"/>
      <c r="G4979" s="5"/>
      <c r="H4979" s="29"/>
    </row>
    <row r="4980" spans="1:8" x14ac:dyDescent="0.2">
      <c r="A4980" s="27"/>
      <c r="B4980" s="28"/>
      <c r="C4980" s="27"/>
      <c r="D4980" s="27"/>
      <c r="E4980" s="27"/>
      <c r="F4980" s="4"/>
      <c r="G4980" s="5"/>
      <c r="H4980" s="29"/>
    </row>
    <row r="4981" spans="1:8" x14ac:dyDescent="0.2">
      <c r="A4981" s="27"/>
      <c r="B4981" s="28"/>
      <c r="C4981" s="27"/>
      <c r="D4981" s="27"/>
      <c r="E4981" s="27"/>
      <c r="F4981" s="4"/>
      <c r="G4981" s="5"/>
      <c r="H4981" s="29"/>
    </row>
    <row r="4982" spans="1:8" x14ac:dyDescent="0.2">
      <c r="A4982" s="27"/>
      <c r="B4982" s="28"/>
      <c r="C4982" s="27"/>
      <c r="D4982" s="27"/>
      <c r="E4982" s="27"/>
      <c r="F4982" s="4"/>
      <c r="G4982" s="5"/>
      <c r="H4982" s="29"/>
    </row>
    <row r="4983" spans="1:8" x14ac:dyDescent="0.2">
      <c r="A4983" s="27"/>
      <c r="B4983" s="28"/>
      <c r="C4983" s="27"/>
      <c r="D4983" s="27"/>
      <c r="E4983" s="27"/>
      <c r="F4983" s="4"/>
      <c r="G4983" s="5"/>
      <c r="H4983" s="29"/>
    </row>
    <row r="4984" spans="1:8" x14ac:dyDescent="0.2">
      <c r="A4984" s="27"/>
      <c r="B4984" s="28"/>
      <c r="C4984" s="27"/>
      <c r="D4984" s="27"/>
      <c r="E4984" s="27"/>
      <c r="F4984" s="4"/>
      <c r="G4984" s="5"/>
      <c r="H4984" s="29"/>
    </row>
    <row r="4985" spans="1:8" x14ac:dyDescent="0.2">
      <c r="A4985" s="27"/>
      <c r="B4985" s="28"/>
      <c r="C4985" s="27"/>
      <c r="D4985" s="27"/>
      <c r="E4985" s="27"/>
      <c r="F4985" s="4"/>
      <c r="G4985" s="5"/>
      <c r="H4985" s="29"/>
    </row>
    <row r="4986" spans="1:8" x14ac:dyDescent="0.2">
      <c r="A4986" s="27"/>
      <c r="B4986" s="28"/>
      <c r="C4986" s="27"/>
      <c r="D4986" s="27"/>
      <c r="E4986" s="27"/>
      <c r="F4986" s="4"/>
      <c r="G4986" s="5"/>
      <c r="H4986" s="29"/>
    </row>
    <row r="4987" spans="1:8" x14ac:dyDescent="0.2">
      <c r="A4987" s="27"/>
      <c r="B4987" s="28"/>
      <c r="C4987" s="27"/>
      <c r="D4987" s="27"/>
      <c r="E4987" s="27"/>
      <c r="F4987" s="4"/>
      <c r="G4987" s="5"/>
      <c r="H4987" s="29"/>
    </row>
    <row r="4988" spans="1:8" x14ac:dyDescent="0.2">
      <c r="A4988" s="27"/>
      <c r="B4988" s="28"/>
      <c r="C4988" s="27"/>
      <c r="D4988" s="27"/>
      <c r="E4988" s="27"/>
      <c r="F4988" s="4"/>
      <c r="G4988" s="5"/>
      <c r="H4988" s="29"/>
    </row>
    <row r="4989" spans="1:8" x14ac:dyDescent="0.2">
      <c r="A4989" s="27"/>
      <c r="B4989" s="28"/>
      <c r="C4989" s="27"/>
      <c r="D4989" s="27"/>
      <c r="E4989" s="27"/>
      <c r="F4989" s="4"/>
      <c r="G4989" s="5"/>
      <c r="H4989" s="29"/>
    </row>
    <row r="4990" spans="1:8" x14ac:dyDescent="0.2">
      <c r="A4990" s="27"/>
      <c r="B4990" s="28"/>
      <c r="C4990" s="27"/>
      <c r="D4990" s="27"/>
      <c r="E4990" s="27"/>
      <c r="F4990" s="4"/>
      <c r="G4990" s="5"/>
      <c r="H4990" s="29"/>
    </row>
    <row r="4991" spans="1:8" x14ac:dyDescent="0.2">
      <c r="A4991" s="27"/>
      <c r="B4991" s="28"/>
      <c r="C4991" s="27"/>
      <c r="D4991" s="27"/>
      <c r="E4991" s="27"/>
      <c r="F4991" s="4"/>
      <c r="G4991" s="5"/>
      <c r="H4991" s="29"/>
    </row>
    <row r="4992" spans="1:8" x14ac:dyDescent="0.2">
      <c r="A4992" s="27"/>
      <c r="B4992" s="28"/>
      <c r="C4992" s="27"/>
      <c r="D4992" s="27"/>
      <c r="E4992" s="27"/>
      <c r="F4992" s="4"/>
      <c r="G4992" s="5"/>
      <c r="H4992" s="29"/>
    </row>
    <row r="4993" spans="1:8" x14ac:dyDescent="0.2">
      <c r="A4993" s="27"/>
      <c r="B4993" s="28"/>
      <c r="C4993" s="27"/>
      <c r="D4993" s="27"/>
      <c r="E4993" s="27"/>
      <c r="F4993" s="4"/>
      <c r="G4993" s="5"/>
      <c r="H4993" s="29"/>
    </row>
    <row r="4994" spans="1:8" x14ac:dyDescent="0.2">
      <c r="A4994" s="27"/>
      <c r="B4994" s="28"/>
      <c r="C4994" s="27"/>
      <c r="D4994" s="27"/>
      <c r="E4994" s="27"/>
      <c r="F4994" s="4"/>
      <c r="G4994" s="5"/>
      <c r="H4994" s="29"/>
    </row>
    <row r="4995" spans="1:8" x14ac:dyDescent="0.2">
      <c r="A4995" s="27"/>
      <c r="B4995" s="28"/>
      <c r="C4995" s="27"/>
      <c r="D4995" s="27"/>
      <c r="E4995" s="27"/>
      <c r="F4995" s="4"/>
      <c r="G4995" s="5"/>
      <c r="H4995" s="29"/>
    </row>
    <row r="4996" spans="1:8" x14ac:dyDescent="0.2">
      <c r="A4996" s="27"/>
      <c r="B4996" s="28"/>
      <c r="C4996" s="27"/>
      <c r="D4996" s="27"/>
      <c r="E4996" s="27"/>
      <c r="F4996" s="4"/>
      <c r="G4996" s="5"/>
      <c r="H4996" s="29"/>
    </row>
    <row r="4997" spans="1:8" x14ac:dyDescent="0.2">
      <c r="A4997" s="27"/>
      <c r="B4997" s="28"/>
      <c r="C4997" s="27"/>
      <c r="D4997" s="27"/>
      <c r="E4997" s="27"/>
      <c r="F4997" s="4"/>
      <c r="G4997" s="5"/>
      <c r="H4997" s="29"/>
    </row>
    <row r="4998" spans="1:8" x14ac:dyDescent="0.2">
      <c r="A4998" s="27"/>
      <c r="B4998" s="28"/>
      <c r="C4998" s="27"/>
      <c r="D4998" s="27"/>
      <c r="E4998" s="27"/>
      <c r="F4998" s="4"/>
      <c r="G4998" s="5"/>
      <c r="H4998" s="29"/>
    </row>
    <row r="4999" spans="1:8" x14ac:dyDescent="0.2">
      <c r="A4999" s="27"/>
      <c r="B4999" s="28"/>
      <c r="C4999" s="27"/>
      <c r="D4999" s="27"/>
      <c r="E4999" s="27"/>
      <c r="F4999" s="4"/>
      <c r="G4999" s="5"/>
      <c r="H4999" s="29"/>
    </row>
    <row r="5000" spans="1:8" x14ac:dyDescent="0.2">
      <c r="A5000" s="27"/>
      <c r="B5000" s="28"/>
      <c r="C5000" s="27"/>
      <c r="D5000" s="27"/>
      <c r="E5000" s="27"/>
      <c r="F5000" s="4"/>
      <c r="G5000" s="5"/>
      <c r="H5000" s="29"/>
    </row>
    <row r="5001" spans="1:8" x14ac:dyDescent="0.2">
      <c r="A5001" s="27"/>
      <c r="B5001" s="28"/>
      <c r="C5001" s="27"/>
      <c r="D5001" s="27"/>
      <c r="E5001" s="27"/>
      <c r="F5001" s="4"/>
      <c r="G5001" s="5"/>
      <c r="H5001" s="29"/>
    </row>
    <row r="5002" spans="1:8" x14ac:dyDescent="0.2">
      <c r="A5002" s="27"/>
      <c r="B5002" s="28"/>
      <c r="C5002" s="27"/>
      <c r="D5002" s="27"/>
      <c r="E5002" s="27"/>
      <c r="F5002" s="4"/>
      <c r="G5002" s="5"/>
      <c r="H5002" s="29"/>
    </row>
    <row r="5003" spans="1:8" x14ac:dyDescent="0.2">
      <c r="A5003" s="27"/>
      <c r="B5003" s="28"/>
      <c r="C5003" s="27"/>
      <c r="D5003" s="27"/>
      <c r="E5003" s="27"/>
      <c r="F5003" s="4"/>
      <c r="G5003" s="5"/>
      <c r="H5003" s="29"/>
    </row>
    <row r="5004" spans="1:8" x14ac:dyDescent="0.2">
      <c r="A5004" s="27"/>
      <c r="B5004" s="28"/>
      <c r="C5004" s="27"/>
      <c r="D5004" s="27"/>
      <c r="E5004" s="27"/>
      <c r="F5004" s="4"/>
      <c r="G5004" s="5"/>
      <c r="H5004" s="29"/>
    </row>
    <row r="5005" spans="1:8" x14ac:dyDescent="0.2">
      <c r="A5005" s="27"/>
      <c r="B5005" s="28"/>
      <c r="C5005" s="27"/>
      <c r="D5005" s="27"/>
      <c r="E5005" s="27"/>
      <c r="F5005" s="4"/>
      <c r="G5005" s="5"/>
      <c r="H5005" s="29"/>
    </row>
    <row r="5006" spans="1:8" x14ac:dyDescent="0.2">
      <c r="A5006" s="27"/>
      <c r="B5006" s="28"/>
      <c r="C5006" s="27"/>
      <c r="D5006" s="27"/>
      <c r="E5006" s="27"/>
      <c r="F5006" s="4"/>
      <c r="G5006" s="5"/>
      <c r="H5006" s="29"/>
    </row>
    <row r="5007" spans="1:8" x14ac:dyDescent="0.2">
      <c r="A5007" s="27"/>
      <c r="B5007" s="28"/>
      <c r="C5007" s="27"/>
      <c r="D5007" s="27"/>
      <c r="E5007" s="27"/>
      <c r="F5007" s="4"/>
      <c r="G5007" s="5"/>
      <c r="H5007" s="29"/>
    </row>
    <row r="5008" spans="1:8" x14ac:dyDescent="0.2">
      <c r="A5008" s="27"/>
      <c r="B5008" s="28"/>
      <c r="C5008" s="27"/>
      <c r="D5008" s="27"/>
      <c r="E5008" s="27"/>
      <c r="F5008" s="4"/>
      <c r="G5008" s="5"/>
      <c r="H5008" s="29"/>
    </row>
    <row r="5009" spans="1:8" x14ac:dyDescent="0.2">
      <c r="A5009" s="27"/>
      <c r="B5009" s="28"/>
      <c r="C5009" s="27"/>
      <c r="D5009" s="27"/>
      <c r="E5009" s="27"/>
      <c r="F5009" s="4"/>
      <c r="G5009" s="5"/>
      <c r="H5009" s="29"/>
    </row>
    <row r="5010" spans="1:8" x14ac:dyDescent="0.2">
      <c r="A5010" s="27"/>
      <c r="B5010" s="28"/>
      <c r="C5010" s="27"/>
      <c r="D5010" s="27"/>
      <c r="E5010" s="27"/>
      <c r="F5010" s="4"/>
      <c r="G5010" s="5"/>
      <c r="H5010" s="29"/>
    </row>
    <row r="5011" spans="1:8" x14ac:dyDescent="0.2">
      <c r="A5011" s="27"/>
      <c r="B5011" s="28"/>
      <c r="C5011" s="27"/>
      <c r="D5011" s="27"/>
      <c r="E5011" s="27"/>
      <c r="F5011" s="4"/>
      <c r="G5011" s="5"/>
      <c r="H5011" s="29"/>
    </row>
    <row r="5012" spans="1:8" x14ac:dyDescent="0.2">
      <c r="A5012" s="27"/>
      <c r="B5012" s="28"/>
      <c r="C5012" s="27"/>
      <c r="D5012" s="27"/>
      <c r="E5012" s="27"/>
      <c r="F5012" s="4"/>
      <c r="G5012" s="5"/>
      <c r="H5012" s="29"/>
    </row>
    <row r="5013" spans="1:8" x14ac:dyDescent="0.2">
      <c r="A5013" s="27"/>
      <c r="B5013" s="28"/>
      <c r="C5013" s="27"/>
      <c r="D5013" s="27"/>
      <c r="E5013" s="27"/>
      <c r="F5013" s="4"/>
      <c r="G5013" s="5"/>
      <c r="H5013" s="29"/>
    </row>
    <row r="5014" spans="1:8" x14ac:dyDescent="0.2">
      <c r="A5014" s="27"/>
      <c r="B5014" s="28"/>
      <c r="C5014" s="27"/>
      <c r="D5014" s="27"/>
      <c r="E5014" s="27"/>
      <c r="F5014" s="4"/>
      <c r="G5014" s="5"/>
      <c r="H5014" s="29"/>
    </row>
    <row r="5015" spans="1:8" x14ac:dyDescent="0.2">
      <c r="A5015" s="27"/>
      <c r="B5015" s="28"/>
      <c r="C5015" s="27"/>
      <c r="D5015" s="27"/>
      <c r="E5015" s="27"/>
      <c r="F5015" s="4"/>
      <c r="G5015" s="5"/>
      <c r="H5015" s="29"/>
    </row>
    <row r="5016" spans="1:8" x14ac:dyDescent="0.2">
      <c r="A5016" s="27"/>
      <c r="B5016" s="28"/>
      <c r="C5016" s="27"/>
      <c r="D5016" s="27"/>
      <c r="E5016" s="27"/>
      <c r="F5016" s="4"/>
      <c r="G5016" s="5"/>
      <c r="H5016" s="29"/>
    </row>
    <row r="5017" spans="1:8" x14ac:dyDescent="0.2">
      <c r="A5017" s="27"/>
      <c r="B5017" s="28"/>
      <c r="C5017" s="27"/>
      <c r="D5017" s="27"/>
      <c r="E5017" s="27"/>
      <c r="F5017" s="4"/>
      <c r="G5017" s="5"/>
      <c r="H5017" s="29"/>
    </row>
    <row r="5018" spans="1:8" x14ac:dyDescent="0.2">
      <c r="A5018" s="27"/>
      <c r="B5018" s="28"/>
      <c r="C5018" s="27"/>
      <c r="D5018" s="27"/>
      <c r="E5018" s="27"/>
      <c r="F5018" s="4"/>
      <c r="G5018" s="5"/>
      <c r="H5018" s="29"/>
    </row>
    <row r="5019" spans="1:8" x14ac:dyDescent="0.2">
      <c r="A5019" s="27"/>
      <c r="B5019" s="28"/>
      <c r="C5019" s="27"/>
      <c r="D5019" s="27"/>
      <c r="E5019" s="27"/>
      <c r="F5019" s="4"/>
      <c r="G5019" s="5"/>
      <c r="H5019" s="29"/>
    </row>
    <row r="5020" spans="1:8" x14ac:dyDescent="0.2">
      <c r="A5020" s="27"/>
      <c r="B5020" s="28"/>
      <c r="C5020" s="27"/>
      <c r="D5020" s="27"/>
      <c r="E5020" s="27"/>
      <c r="F5020" s="4"/>
      <c r="G5020" s="5"/>
      <c r="H5020" s="29"/>
    </row>
    <row r="5021" spans="1:8" x14ac:dyDescent="0.2">
      <c r="A5021" s="27"/>
      <c r="B5021" s="28"/>
      <c r="C5021" s="27"/>
      <c r="D5021" s="27"/>
      <c r="E5021" s="27"/>
      <c r="F5021" s="4"/>
      <c r="G5021" s="5"/>
      <c r="H5021" s="29"/>
    </row>
    <row r="5022" spans="1:8" x14ac:dyDescent="0.2">
      <c r="A5022" s="27"/>
      <c r="B5022" s="28"/>
      <c r="C5022" s="27"/>
      <c r="D5022" s="27"/>
      <c r="E5022" s="27"/>
      <c r="F5022" s="4"/>
      <c r="G5022" s="5"/>
      <c r="H5022" s="29"/>
    </row>
    <row r="5023" spans="1:8" x14ac:dyDescent="0.2">
      <c r="A5023" s="27"/>
      <c r="B5023" s="28"/>
      <c r="C5023" s="27"/>
      <c r="D5023" s="27"/>
      <c r="E5023" s="27"/>
      <c r="F5023" s="4"/>
      <c r="G5023" s="5"/>
      <c r="H5023" s="29"/>
    </row>
    <row r="5024" spans="1:8" x14ac:dyDescent="0.2">
      <c r="A5024" s="27"/>
      <c r="B5024" s="28"/>
      <c r="C5024" s="27"/>
      <c r="D5024" s="27"/>
      <c r="E5024" s="27"/>
      <c r="F5024" s="4"/>
      <c r="G5024" s="5"/>
      <c r="H5024" s="29"/>
    </row>
    <row r="5025" spans="1:8" x14ac:dyDescent="0.2">
      <c r="A5025" s="27"/>
      <c r="B5025" s="28"/>
      <c r="C5025" s="27"/>
      <c r="D5025" s="27"/>
      <c r="E5025" s="27"/>
      <c r="F5025" s="4"/>
      <c r="G5025" s="5"/>
      <c r="H5025" s="29"/>
    </row>
    <row r="5026" spans="1:8" x14ac:dyDescent="0.2">
      <c r="A5026" s="27"/>
      <c r="B5026" s="28"/>
      <c r="C5026" s="27"/>
      <c r="D5026" s="27"/>
      <c r="E5026" s="27"/>
      <c r="F5026" s="4"/>
      <c r="G5026" s="5"/>
      <c r="H5026" s="29"/>
    </row>
    <row r="5027" spans="1:8" x14ac:dyDescent="0.2">
      <c r="A5027" s="27"/>
      <c r="B5027" s="28"/>
      <c r="C5027" s="27"/>
      <c r="D5027" s="27"/>
      <c r="E5027" s="27"/>
      <c r="F5027" s="4"/>
      <c r="G5027" s="5"/>
      <c r="H5027" s="29"/>
    </row>
    <row r="5028" spans="1:8" x14ac:dyDescent="0.2">
      <c r="A5028" s="27"/>
      <c r="B5028" s="28"/>
      <c r="C5028" s="27"/>
      <c r="D5028" s="27"/>
      <c r="E5028" s="27"/>
      <c r="F5028" s="4"/>
      <c r="G5028" s="5"/>
      <c r="H5028" s="29"/>
    </row>
    <row r="5029" spans="1:8" x14ac:dyDescent="0.2">
      <c r="A5029" s="27"/>
      <c r="B5029" s="28"/>
      <c r="C5029" s="27"/>
      <c r="D5029" s="27"/>
      <c r="E5029" s="27"/>
      <c r="F5029" s="4"/>
      <c r="G5029" s="5"/>
      <c r="H5029" s="29"/>
    </row>
    <row r="5030" spans="1:8" x14ac:dyDescent="0.2">
      <c r="A5030" s="27"/>
      <c r="B5030" s="28"/>
      <c r="C5030" s="27"/>
      <c r="D5030" s="27"/>
      <c r="E5030" s="27"/>
      <c r="F5030" s="4"/>
      <c r="G5030" s="5"/>
      <c r="H5030" s="29"/>
    </row>
    <row r="5031" spans="1:8" x14ac:dyDescent="0.2">
      <c r="A5031" s="27"/>
      <c r="B5031" s="28"/>
      <c r="C5031" s="27"/>
      <c r="D5031" s="27"/>
      <c r="E5031" s="27"/>
      <c r="F5031" s="4"/>
      <c r="G5031" s="5"/>
      <c r="H5031" s="29"/>
    </row>
    <row r="5032" spans="1:8" x14ac:dyDescent="0.2">
      <c r="A5032" s="27"/>
      <c r="B5032" s="28"/>
      <c r="C5032" s="27"/>
      <c r="D5032" s="27"/>
      <c r="E5032" s="27"/>
      <c r="F5032" s="4"/>
      <c r="G5032" s="5"/>
      <c r="H5032" s="29"/>
    </row>
    <row r="5033" spans="1:8" x14ac:dyDescent="0.2">
      <c r="A5033" s="27"/>
      <c r="B5033" s="28"/>
      <c r="C5033" s="27"/>
      <c r="D5033" s="27"/>
      <c r="E5033" s="27"/>
      <c r="F5033" s="4"/>
      <c r="G5033" s="5"/>
      <c r="H5033" s="29"/>
    </row>
    <row r="5034" spans="1:8" x14ac:dyDescent="0.2">
      <c r="A5034" s="27"/>
      <c r="B5034" s="28"/>
      <c r="C5034" s="27"/>
      <c r="D5034" s="27"/>
      <c r="E5034" s="27"/>
      <c r="F5034" s="4"/>
      <c r="G5034" s="5"/>
      <c r="H5034" s="29"/>
    </row>
    <row r="5035" spans="1:8" x14ac:dyDescent="0.2">
      <c r="A5035" s="27"/>
      <c r="B5035" s="28"/>
      <c r="C5035" s="27"/>
      <c r="D5035" s="27"/>
      <c r="E5035" s="27"/>
      <c r="F5035" s="4"/>
      <c r="G5035" s="5"/>
      <c r="H5035" s="29"/>
    </row>
    <row r="5036" spans="1:8" x14ac:dyDescent="0.2">
      <c r="A5036" s="27"/>
      <c r="B5036" s="28"/>
      <c r="C5036" s="27"/>
      <c r="D5036" s="27"/>
      <c r="E5036" s="27"/>
      <c r="F5036" s="4"/>
      <c r="G5036" s="5"/>
      <c r="H5036" s="29"/>
    </row>
    <row r="5037" spans="1:8" x14ac:dyDescent="0.2">
      <c r="A5037" s="27"/>
      <c r="B5037" s="28"/>
      <c r="C5037" s="27"/>
      <c r="D5037" s="27"/>
      <c r="E5037" s="27"/>
      <c r="F5037" s="4"/>
      <c r="G5037" s="5"/>
      <c r="H5037" s="29"/>
    </row>
    <row r="5038" spans="1:8" x14ac:dyDescent="0.2">
      <c r="A5038" s="27"/>
      <c r="B5038" s="28"/>
      <c r="C5038" s="27"/>
      <c r="D5038" s="27"/>
      <c r="E5038" s="27"/>
      <c r="F5038" s="4"/>
      <c r="G5038" s="5"/>
      <c r="H5038" s="29"/>
    </row>
    <row r="5039" spans="1:8" x14ac:dyDescent="0.2">
      <c r="A5039" s="27"/>
      <c r="B5039" s="28"/>
      <c r="C5039" s="27"/>
      <c r="D5039" s="27"/>
      <c r="E5039" s="27"/>
      <c r="F5039" s="4"/>
      <c r="G5039" s="5"/>
      <c r="H5039" s="29"/>
    </row>
    <row r="5040" spans="1:8" x14ac:dyDescent="0.2">
      <c r="A5040" s="27"/>
      <c r="B5040" s="28"/>
      <c r="C5040" s="27"/>
      <c r="D5040" s="27"/>
      <c r="E5040" s="27"/>
      <c r="F5040" s="4"/>
      <c r="G5040" s="5"/>
      <c r="H5040" s="29"/>
    </row>
    <row r="5041" spans="1:8" x14ac:dyDescent="0.2">
      <c r="A5041" s="27"/>
      <c r="B5041" s="28"/>
      <c r="C5041" s="27"/>
      <c r="D5041" s="27"/>
      <c r="E5041" s="27"/>
      <c r="F5041" s="4"/>
      <c r="G5041" s="5"/>
      <c r="H5041" s="29"/>
    </row>
    <row r="5042" spans="1:8" x14ac:dyDescent="0.2">
      <c r="A5042" s="27"/>
      <c r="B5042" s="28"/>
      <c r="C5042" s="27"/>
      <c r="D5042" s="27"/>
      <c r="E5042" s="27"/>
      <c r="F5042" s="4"/>
      <c r="G5042" s="5"/>
      <c r="H5042" s="29"/>
    </row>
    <row r="5043" spans="1:8" x14ac:dyDescent="0.2">
      <c r="A5043" s="27"/>
      <c r="B5043" s="28"/>
      <c r="C5043" s="27"/>
      <c r="D5043" s="27"/>
      <c r="E5043" s="27"/>
      <c r="F5043" s="4"/>
      <c r="G5043" s="5"/>
      <c r="H5043" s="29"/>
    </row>
    <row r="5044" spans="1:8" x14ac:dyDescent="0.2">
      <c r="A5044" s="27"/>
      <c r="B5044" s="28"/>
      <c r="C5044" s="27"/>
      <c r="D5044" s="27"/>
      <c r="E5044" s="27"/>
      <c r="F5044" s="4"/>
      <c r="G5044" s="5"/>
      <c r="H5044" s="29"/>
    </row>
    <row r="5045" spans="1:8" x14ac:dyDescent="0.2">
      <c r="A5045" s="27"/>
      <c r="B5045" s="28"/>
      <c r="C5045" s="27"/>
      <c r="D5045" s="27"/>
      <c r="E5045" s="27"/>
      <c r="F5045" s="4"/>
      <c r="G5045" s="5"/>
      <c r="H5045" s="29"/>
    </row>
    <row r="5046" spans="1:8" x14ac:dyDescent="0.2">
      <c r="A5046" s="27"/>
      <c r="B5046" s="28"/>
      <c r="C5046" s="27"/>
      <c r="D5046" s="27"/>
      <c r="E5046" s="27"/>
      <c r="F5046" s="4"/>
      <c r="G5046" s="5"/>
      <c r="H5046" s="29"/>
    </row>
    <row r="5047" spans="1:8" x14ac:dyDescent="0.2">
      <c r="A5047" s="27"/>
      <c r="B5047" s="28"/>
      <c r="C5047" s="27"/>
      <c r="D5047" s="27"/>
      <c r="E5047" s="27"/>
      <c r="F5047" s="4"/>
      <c r="G5047" s="5"/>
      <c r="H5047" s="29"/>
    </row>
    <row r="5048" spans="1:8" x14ac:dyDescent="0.2">
      <c r="A5048" s="27"/>
      <c r="B5048" s="28"/>
      <c r="C5048" s="27"/>
      <c r="D5048" s="27"/>
      <c r="E5048" s="27"/>
      <c r="F5048" s="4"/>
      <c r="G5048" s="5"/>
      <c r="H5048" s="29"/>
    </row>
    <row r="5049" spans="1:8" x14ac:dyDescent="0.2">
      <c r="A5049" s="27"/>
      <c r="B5049" s="28"/>
      <c r="C5049" s="27"/>
      <c r="D5049" s="27"/>
      <c r="E5049" s="27"/>
      <c r="F5049" s="4"/>
      <c r="G5049" s="5"/>
      <c r="H5049" s="29"/>
    </row>
    <row r="5050" spans="1:8" x14ac:dyDescent="0.2">
      <c r="A5050" s="27"/>
      <c r="B5050" s="28"/>
      <c r="C5050" s="27"/>
      <c r="D5050" s="27"/>
      <c r="E5050" s="27"/>
      <c r="F5050" s="4"/>
      <c r="G5050" s="5"/>
      <c r="H5050" s="29"/>
    </row>
    <row r="5051" spans="1:8" x14ac:dyDescent="0.2">
      <c r="A5051" s="27"/>
      <c r="B5051" s="28"/>
      <c r="C5051" s="27"/>
      <c r="D5051" s="27"/>
      <c r="E5051" s="27"/>
      <c r="F5051" s="4"/>
      <c r="G5051" s="5"/>
      <c r="H5051" s="29"/>
    </row>
    <row r="5052" spans="1:8" x14ac:dyDescent="0.2">
      <c r="A5052" s="27"/>
      <c r="B5052" s="28"/>
      <c r="C5052" s="27"/>
      <c r="D5052" s="27"/>
      <c r="E5052" s="27"/>
      <c r="F5052" s="4"/>
      <c r="G5052" s="5"/>
      <c r="H5052" s="29"/>
    </row>
    <row r="5053" spans="1:8" x14ac:dyDescent="0.2">
      <c r="A5053" s="27"/>
      <c r="B5053" s="28"/>
      <c r="C5053" s="27"/>
      <c r="D5053" s="27"/>
      <c r="E5053" s="27"/>
      <c r="F5053" s="4"/>
      <c r="G5053" s="5"/>
      <c r="H5053" s="29"/>
    </row>
    <row r="5054" spans="1:8" x14ac:dyDescent="0.2">
      <c r="A5054" s="27"/>
      <c r="B5054" s="28"/>
      <c r="C5054" s="27"/>
      <c r="D5054" s="27"/>
      <c r="E5054" s="27"/>
      <c r="F5054" s="4"/>
      <c r="G5054" s="5"/>
      <c r="H5054" s="29"/>
    </row>
    <row r="5055" spans="1:8" x14ac:dyDescent="0.2">
      <c r="A5055" s="27"/>
      <c r="B5055" s="28"/>
      <c r="C5055" s="27"/>
      <c r="D5055" s="27"/>
      <c r="E5055" s="27"/>
      <c r="F5055" s="4"/>
      <c r="G5055" s="5"/>
      <c r="H5055" s="29"/>
    </row>
    <row r="5056" spans="1:8" x14ac:dyDescent="0.2">
      <c r="A5056" s="27"/>
      <c r="B5056" s="28"/>
      <c r="C5056" s="27"/>
      <c r="D5056" s="27"/>
      <c r="E5056" s="27"/>
      <c r="F5056" s="4"/>
      <c r="G5056" s="5"/>
      <c r="H5056" s="29"/>
    </row>
    <row r="5057" spans="1:8" x14ac:dyDescent="0.2">
      <c r="A5057" s="27"/>
      <c r="B5057" s="28"/>
      <c r="C5057" s="27"/>
      <c r="D5057" s="27"/>
      <c r="E5057" s="27"/>
      <c r="F5057" s="4"/>
      <c r="G5057" s="5"/>
      <c r="H5057" s="29"/>
    </row>
    <row r="5058" spans="1:8" x14ac:dyDescent="0.2">
      <c r="A5058" s="27"/>
      <c r="B5058" s="28"/>
      <c r="C5058" s="27"/>
      <c r="D5058" s="27"/>
      <c r="E5058" s="27"/>
      <c r="F5058" s="4"/>
      <c r="G5058" s="5"/>
      <c r="H5058" s="29"/>
    </row>
    <row r="5059" spans="1:8" x14ac:dyDescent="0.2">
      <c r="A5059" s="27"/>
      <c r="B5059" s="28"/>
      <c r="C5059" s="27"/>
      <c r="D5059" s="27"/>
      <c r="E5059" s="27"/>
      <c r="F5059" s="4"/>
      <c r="G5059" s="5"/>
      <c r="H5059" s="29"/>
    </row>
    <row r="5060" spans="1:8" x14ac:dyDescent="0.2">
      <c r="A5060" s="27"/>
      <c r="B5060" s="28"/>
      <c r="C5060" s="27"/>
      <c r="D5060" s="27"/>
      <c r="E5060" s="27"/>
      <c r="F5060" s="4"/>
      <c r="G5060" s="5"/>
      <c r="H5060" s="29"/>
    </row>
    <row r="5061" spans="1:8" x14ac:dyDescent="0.2">
      <c r="A5061" s="27"/>
      <c r="B5061" s="28"/>
      <c r="C5061" s="27"/>
      <c r="D5061" s="27"/>
      <c r="E5061" s="27"/>
      <c r="F5061" s="4"/>
      <c r="G5061" s="5"/>
      <c r="H5061" s="29"/>
    </row>
    <row r="5062" spans="1:8" x14ac:dyDescent="0.2">
      <c r="A5062" s="27"/>
      <c r="B5062" s="28"/>
      <c r="C5062" s="27"/>
      <c r="D5062" s="27"/>
      <c r="E5062" s="27"/>
      <c r="F5062" s="4"/>
      <c r="G5062" s="5"/>
      <c r="H5062" s="29"/>
    </row>
    <row r="5063" spans="1:8" x14ac:dyDescent="0.2">
      <c r="A5063" s="27"/>
      <c r="B5063" s="28"/>
      <c r="C5063" s="27"/>
      <c r="D5063" s="27"/>
      <c r="E5063" s="27"/>
      <c r="F5063" s="4"/>
      <c r="G5063" s="5"/>
      <c r="H5063" s="29"/>
    </row>
    <row r="5064" spans="1:8" x14ac:dyDescent="0.2">
      <c r="A5064" s="27"/>
      <c r="B5064" s="28"/>
      <c r="C5064" s="27"/>
      <c r="D5064" s="27"/>
      <c r="E5064" s="27"/>
      <c r="F5064" s="4"/>
      <c r="G5064" s="5"/>
      <c r="H5064" s="29"/>
    </row>
    <row r="5065" spans="1:8" x14ac:dyDescent="0.2">
      <c r="A5065" s="27"/>
      <c r="B5065" s="28"/>
      <c r="C5065" s="27"/>
      <c r="D5065" s="27"/>
      <c r="E5065" s="27"/>
      <c r="F5065" s="4"/>
      <c r="G5065" s="5"/>
      <c r="H5065" s="29"/>
    </row>
    <row r="5066" spans="1:8" x14ac:dyDescent="0.2">
      <c r="A5066" s="27"/>
      <c r="B5066" s="28"/>
      <c r="C5066" s="27"/>
      <c r="D5066" s="27"/>
      <c r="E5066" s="27"/>
      <c r="F5066" s="4"/>
      <c r="G5066" s="5"/>
      <c r="H5066" s="29"/>
    </row>
    <row r="5067" spans="1:8" x14ac:dyDescent="0.2">
      <c r="A5067" s="27"/>
      <c r="B5067" s="28"/>
      <c r="C5067" s="27"/>
      <c r="D5067" s="27"/>
      <c r="E5067" s="27"/>
      <c r="F5067" s="4"/>
      <c r="G5067" s="5"/>
      <c r="H5067" s="29"/>
    </row>
    <row r="5068" spans="1:8" x14ac:dyDescent="0.2">
      <c r="A5068" s="27"/>
      <c r="B5068" s="28"/>
      <c r="C5068" s="27"/>
      <c r="D5068" s="27"/>
      <c r="E5068" s="27"/>
      <c r="F5068" s="4"/>
      <c r="G5068" s="5"/>
      <c r="H5068" s="29"/>
    </row>
    <row r="5069" spans="1:8" x14ac:dyDescent="0.2">
      <c r="A5069" s="27"/>
      <c r="B5069" s="28"/>
      <c r="C5069" s="27"/>
      <c r="D5069" s="27"/>
      <c r="E5069" s="27"/>
      <c r="F5069" s="4"/>
      <c r="G5069" s="5"/>
      <c r="H5069" s="10"/>
    </row>
    <row r="5070" spans="1:8" x14ac:dyDescent="0.2">
      <c r="A5070" s="27"/>
      <c r="B5070" s="28"/>
      <c r="C5070" s="27"/>
      <c r="D5070" s="27"/>
      <c r="E5070" s="27"/>
      <c r="F5070" s="4"/>
      <c r="G5070" s="5"/>
      <c r="H5070" s="29"/>
    </row>
    <row r="5071" spans="1:8" x14ac:dyDescent="0.2">
      <c r="A5071" s="27"/>
      <c r="B5071" s="28"/>
      <c r="C5071" s="27"/>
      <c r="D5071" s="27"/>
      <c r="E5071" s="27"/>
      <c r="F5071" s="4"/>
      <c r="G5071" s="5"/>
      <c r="H5071" s="29"/>
    </row>
    <row r="5072" spans="1:8" x14ac:dyDescent="0.2">
      <c r="A5072" s="27"/>
      <c r="B5072" s="28"/>
      <c r="C5072" s="27"/>
      <c r="D5072" s="27"/>
      <c r="E5072" s="27"/>
      <c r="F5072" s="4"/>
      <c r="G5072" s="5"/>
      <c r="H5072" s="29"/>
    </row>
    <row r="5073" spans="1:8" x14ac:dyDescent="0.2">
      <c r="A5073" s="27"/>
      <c r="B5073" s="28"/>
      <c r="C5073" s="27"/>
      <c r="D5073" s="27"/>
      <c r="E5073" s="27"/>
      <c r="F5073" s="4"/>
      <c r="G5073" s="5"/>
      <c r="H5073" s="29"/>
    </row>
    <row r="5074" spans="1:8" x14ac:dyDescent="0.2">
      <c r="A5074" s="27"/>
      <c r="B5074" s="28"/>
      <c r="C5074" s="27"/>
      <c r="D5074" s="27"/>
      <c r="E5074" s="27"/>
      <c r="F5074" s="4"/>
      <c r="G5074" s="5"/>
      <c r="H5074" s="29"/>
    </row>
    <row r="5075" spans="1:8" x14ac:dyDescent="0.2">
      <c r="A5075" s="27"/>
      <c r="B5075" s="28"/>
      <c r="C5075" s="27"/>
      <c r="D5075" s="27"/>
      <c r="E5075" s="27"/>
      <c r="F5075" s="4"/>
      <c r="G5075" s="5"/>
      <c r="H5075" s="29"/>
    </row>
    <row r="5076" spans="1:8" x14ac:dyDescent="0.2">
      <c r="A5076" s="27"/>
      <c r="B5076" s="28"/>
      <c r="C5076" s="27"/>
      <c r="D5076" s="27"/>
      <c r="E5076" s="27"/>
      <c r="F5076" s="4"/>
      <c r="G5076" s="5"/>
      <c r="H5076" s="29"/>
    </row>
    <row r="5077" spans="1:8" x14ac:dyDescent="0.2">
      <c r="A5077" s="27"/>
      <c r="B5077" s="28"/>
      <c r="C5077" s="27"/>
      <c r="D5077" s="27"/>
      <c r="E5077" s="27"/>
      <c r="F5077" s="4"/>
      <c r="G5077" s="5"/>
      <c r="H5077" s="29"/>
    </row>
    <row r="5078" spans="1:8" x14ac:dyDescent="0.2">
      <c r="A5078" s="27"/>
      <c r="B5078" s="28"/>
      <c r="C5078" s="27"/>
      <c r="D5078" s="27"/>
      <c r="E5078" s="27"/>
      <c r="F5078" s="4"/>
      <c r="G5078" s="5"/>
      <c r="H5078" s="29"/>
    </row>
    <row r="5079" spans="1:8" x14ac:dyDescent="0.2">
      <c r="A5079" s="27"/>
      <c r="B5079" s="28"/>
      <c r="C5079" s="27"/>
      <c r="D5079" s="27"/>
      <c r="E5079" s="27"/>
      <c r="F5079" s="4"/>
      <c r="G5079" s="5"/>
      <c r="H5079" s="29"/>
    </row>
    <row r="5080" spans="1:8" x14ac:dyDescent="0.2">
      <c r="A5080" s="27"/>
      <c r="B5080" s="28"/>
      <c r="C5080" s="27"/>
      <c r="D5080" s="27"/>
      <c r="E5080" s="27"/>
      <c r="F5080" s="4"/>
      <c r="G5080" s="5"/>
      <c r="H5080" s="29"/>
    </row>
    <row r="5081" spans="1:8" x14ac:dyDescent="0.2">
      <c r="A5081" s="27"/>
      <c r="B5081" s="28"/>
      <c r="C5081" s="27"/>
      <c r="D5081" s="27"/>
      <c r="E5081" s="27"/>
      <c r="F5081" s="4"/>
      <c r="G5081" s="5"/>
      <c r="H5081" s="29"/>
    </row>
    <row r="5082" spans="1:8" x14ac:dyDescent="0.2">
      <c r="A5082" s="27"/>
      <c r="B5082" s="28"/>
      <c r="C5082" s="27"/>
      <c r="D5082" s="27"/>
      <c r="E5082" s="27"/>
      <c r="F5082" s="4"/>
      <c r="G5082" s="5"/>
      <c r="H5082" s="29"/>
    </row>
    <row r="5083" spans="1:8" x14ac:dyDescent="0.2">
      <c r="A5083" s="27"/>
      <c r="B5083" s="28"/>
      <c r="C5083" s="27"/>
      <c r="D5083" s="27"/>
      <c r="E5083" s="27"/>
      <c r="F5083" s="4"/>
      <c r="G5083" s="5"/>
      <c r="H5083" s="29"/>
    </row>
    <row r="5084" spans="1:8" x14ac:dyDescent="0.2">
      <c r="A5084" s="27"/>
      <c r="B5084" s="28"/>
      <c r="C5084" s="27"/>
      <c r="D5084" s="27"/>
      <c r="E5084" s="27"/>
      <c r="F5084" s="4"/>
      <c r="G5084" s="5"/>
      <c r="H5084" s="10"/>
    </row>
    <row r="5085" spans="1:8" x14ac:dyDescent="0.2">
      <c r="A5085" s="27"/>
      <c r="B5085" s="28"/>
      <c r="C5085" s="27"/>
      <c r="D5085" s="27"/>
      <c r="E5085" s="27"/>
      <c r="F5085" s="4"/>
      <c r="G5085" s="5"/>
      <c r="H5085" s="29"/>
    </row>
    <row r="5086" spans="1:8" x14ac:dyDescent="0.2">
      <c r="A5086" s="27"/>
      <c r="B5086" s="28"/>
      <c r="C5086" s="27"/>
      <c r="D5086" s="27"/>
      <c r="E5086" s="27"/>
      <c r="F5086" s="4"/>
      <c r="G5086" s="5"/>
      <c r="H5086" s="29"/>
    </row>
    <row r="5087" spans="1:8" x14ac:dyDescent="0.2">
      <c r="A5087" s="27"/>
      <c r="B5087" s="28"/>
      <c r="C5087" s="27"/>
      <c r="D5087" s="27"/>
      <c r="E5087" s="27"/>
      <c r="F5087" s="4"/>
      <c r="G5087" s="5"/>
      <c r="H5087" s="29"/>
    </row>
    <row r="5088" spans="1:8" x14ac:dyDescent="0.2">
      <c r="A5088" s="27"/>
      <c r="B5088" s="28"/>
      <c r="C5088" s="27"/>
      <c r="D5088" s="27"/>
      <c r="E5088" s="27"/>
      <c r="F5088" s="4"/>
      <c r="G5088" s="5"/>
      <c r="H5088" s="29"/>
    </row>
    <row r="5089" spans="1:8" x14ac:dyDescent="0.2">
      <c r="A5089" s="27"/>
      <c r="B5089" s="28"/>
      <c r="C5089" s="27"/>
      <c r="D5089" s="27"/>
      <c r="E5089" s="27"/>
      <c r="F5089" s="4"/>
      <c r="G5089" s="5"/>
      <c r="H5089" s="29"/>
    </row>
    <row r="5090" spans="1:8" x14ac:dyDescent="0.2">
      <c r="A5090" s="27"/>
      <c r="B5090" s="28"/>
      <c r="C5090" s="27"/>
      <c r="D5090" s="27"/>
      <c r="E5090" s="27"/>
      <c r="F5090" s="4"/>
      <c r="G5090" s="5"/>
      <c r="H5090" s="29"/>
    </row>
    <row r="5091" spans="1:8" x14ac:dyDescent="0.2">
      <c r="A5091" s="27"/>
      <c r="B5091" s="28"/>
      <c r="C5091" s="27"/>
      <c r="D5091" s="27"/>
      <c r="E5091" s="27"/>
      <c r="F5091" s="4"/>
      <c r="G5091" s="5"/>
      <c r="H5091" s="29"/>
    </row>
    <row r="5092" spans="1:8" x14ac:dyDescent="0.2">
      <c r="A5092" s="27"/>
      <c r="B5092" s="28"/>
      <c r="C5092" s="27"/>
      <c r="D5092" s="27"/>
      <c r="E5092" s="27"/>
      <c r="F5092" s="4"/>
      <c r="G5092" s="5"/>
      <c r="H5092" s="29"/>
    </row>
    <row r="5093" spans="1:8" x14ac:dyDescent="0.2">
      <c r="A5093" s="27"/>
      <c r="B5093" s="28"/>
      <c r="C5093" s="27"/>
      <c r="D5093" s="27"/>
      <c r="E5093" s="27"/>
      <c r="F5093" s="4"/>
      <c r="G5093" s="5"/>
      <c r="H5093" s="29"/>
    </row>
    <row r="5094" spans="1:8" x14ac:dyDescent="0.2">
      <c r="A5094" s="27"/>
      <c r="B5094" s="28"/>
      <c r="C5094" s="27"/>
      <c r="D5094" s="27"/>
      <c r="E5094" s="27"/>
      <c r="F5094" s="4"/>
      <c r="G5094" s="5"/>
      <c r="H5094" s="29"/>
    </row>
    <row r="5095" spans="1:8" x14ac:dyDescent="0.2">
      <c r="A5095" s="27"/>
      <c r="B5095" s="28"/>
      <c r="C5095" s="27"/>
      <c r="D5095" s="27"/>
      <c r="E5095" s="27"/>
      <c r="F5095" s="4"/>
      <c r="G5095" s="5"/>
      <c r="H5095" s="29"/>
    </row>
    <row r="5096" spans="1:8" x14ac:dyDescent="0.2">
      <c r="A5096" s="27"/>
      <c r="B5096" s="28"/>
      <c r="C5096" s="27"/>
      <c r="D5096" s="27"/>
      <c r="E5096" s="27"/>
      <c r="F5096" s="4"/>
      <c r="G5096" s="5"/>
      <c r="H5096" s="29"/>
    </row>
    <row r="5097" spans="1:8" x14ac:dyDescent="0.2">
      <c r="A5097" s="27"/>
      <c r="B5097" s="28"/>
      <c r="C5097" s="27"/>
      <c r="D5097" s="27"/>
      <c r="E5097" s="27"/>
      <c r="F5097" s="4"/>
      <c r="G5097" s="5"/>
      <c r="H5097" s="29"/>
    </row>
    <row r="5098" spans="1:8" x14ac:dyDescent="0.2">
      <c r="A5098" s="27"/>
      <c r="B5098" s="28"/>
      <c r="C5098" s="27"/>
      <c r="D5098" s="27"/>
      <c r="E5098" s="27"/>
      <c r="F5098" s="4"/>
      <c r="G5098" s="5"/>
      <c r="H5098" s="29"/>
    </row>
    <row r="5099" spans="1:8" x14ac:dyDescent="0.2">
      <c r="A5099" s="27"/>
      <c r="B5099" s="28"/>
      <c r="C5099" s="27"/>
      <c r="D5099" s="27"/>
      <c r="E5099" s="27"/>
      <c r="F5099" s="4"/>
      <c r="G5099" s="5"/>
      <c r="H5099" s="10"/>
    </row>
    <row r="5100" spans="1:8" x14ac:dyDescent="0.2">
      <c r="A5100" s="27"/>
      <c r="B5100" s="28"/>
      <c r="C5100" s="27"/>
      <c r="D5100" s="27"/>
      <c r="E5100" s="27"/>
      <c r="F5100" s="4"/>
      <c r="G5100" s="5"/>
      <c r="H5100" s="29"/>
    </row>
    <row r="5101" spans="1:8" x14ac:dyDescent="0.2">
      <c r="A5101" s="27"/>
      <c r="B5101" s="28"/>
      <c r="C5101" s="27"/>
      <c r="D5101" s="27"/>
      <c r="E5101" s="27"/>
      <c r="F5101" s="4"/>
      <c r="G5101" s="5"/>
      <c r="H5101" s="29"/>
    </row>
    <row r="5102" spans="1:8" x14ac:dyDescent="0.2">
      <c r="A5102" s="27"/>
      <c r="B5102" s="28"/>
      <c r="C5102" s="27"/>
      <c r="D5102" s="27"/>
      <c r="E5102" s="27"/>
      <c r="F5102" s="4"/>
      <c r="G5102" s="5"/>
      <c r="H5102" s="29"/>
    </row>
    <row r="5103" spans="1:8" x14ac:dyDescent="0.2">
      <c r="A5103" s="27"/>
      <c r="B5103" s="28"/>
      <c r="C5103" s="27"/>
      <c r="D5103" s="27"/>
      <c r="E5103" s="27"/>
      <c r="F5103" s="4"/>
      <c r="G5103" s="5"/>
      <c r="H5103" s="29"/>
    </row>
    <row r="5104" spans="1:8" x14ac:dyDescent="0.2">
      <c r="A5104" s="27"/>
      <c r="B5104" s="28"/>
      <c r="C5104" s="27"/>
      <c r="D5104" s="27"/>
      <c r="E5104" s="27"/>
      <c r="F5104" s="4"/>
      <c r="G5104" s="5"/>
      <c r="H5104" s="29"/>
    </row>
    <row r="5105" spans="1:8" x14ac:dyDescent="0.2">
      <c r="A5105" s="27"/>
      <c r="B5105" s="28"/>
      <c r="C5105" s="27"/>
      <c r="D5105" s="27"/>
      <c r="E5105" s="27"/>
      <c r="F5105" s="4"/>
      <c r="G5105" s="5"/>
      <c r="H5105" s="29"/>
    </row>
    <row r="5106" spans="1:8" x14ac:dyDescent="0.2">
      <c r="A5106" s="27"/>
      <c r="B5106" s="28"/>
      <c r="C5106" s="27"/>
      <c r="D5106" s="27"/>
      <c r="E5106" s="27"/>
      <c r="F5106" s="4"/>
      <c r="G5106" s="5"/>
      <c r="H5106" s="29"/>
    </row>
    <row r="5107" spans="1:8" x14ac:dyDescent="0.2">
      <c r="A5107" s="27"/>
      <c r="B5107" s="28"/>
      <c r="C5107" s="27"/>
      <c r="D5107" s="27"/>
      <c r="E5107" s="27"/>
      <c r="F5107" s="4"/>
      <c r="G5107" s="5"/>
      <c r="H5107" s="29"/>
    </row>
    <row r="5108" spans="1:8" x14ac:dyDescent="0.2">
      <c r="A5108" s="27"/>
      <c r="B5108" s="28"/>
      <c r="C5108" s="27"/>
      <c r="D5108" s="27"/>
      <c r="E5108" s="27"/>
      <c r="F5108" s="4"/>
      <c r="G5108" s="5"/>
      <c r="H5108" s="29"/>
    </row>
    <row r="5109" spans="1:8" x14ac:dyDescent="0.2">
      <c r="A5109" s="27"/>
      <c r="B5109" s="28"/>
      <c r="C5109" s="27"/>
      <c r="D5109" s="27"/>
      <c r="E5109" s="27"/>
      <c r="F5109" s="4"/>
      <c r="G5109" s="5"/>
      <c r="H5109" s="29"/>
    </row>
    <row r="5110" spans="1:8" x14ac:dyDescent="0.2">
      <c r="A5110" s="27"/>
      <c r="B5110" s="28"/>
      <c r="C5110" s="27"/>
      <c r="D5110" s="27"/>
      <c r="E5110" s="27"/>
      <c r="F5110" s="4"/>
      <c r="G5110" s="5"/>
      <c r="H5110" s="29"/>
    </row>
    <row r="5111" spans="1:8" x14ac:dyDescent="0.2">
      <c r="A5111" s="27"/>
      <c r="B5111" s="28"/>
      <c r="C5111" s="27"/>
      <c r="D5111" s="27"/>
      <c r="E5111" s="27"/>
      <c r="F5111" s="4"/>
      <c r="G5111" s="5"/>
      <c r="H5111" s="29"/>
    </row>
    <row r="5112" spans="1:8" x14ac:dyDescent="0.2">
      <c r="A5112" s="27"/>
      <c r="B5112" s="28"/>
      <c r="C5112" s="27"/>
      <c r="D5112" s="27"/>
      <c r="E5112" s="27"/>
      <c r="F5112" s="4"/>
      <c r="G5112" s="5"/>
      <c r="H5112" s="29"/>
    </row>
    <row r="5113" spans="1:8" x14ac:dyDescent="0.2">
      <c r="A5113" s="27"/>
      <c r="B5113" s="28"/>
      <c r="C5113" s="27"/>
      <c r="D5113" s="27"/>
      <c r="E5113" s="27"/>
      <c r="F5113" s="4"/>
      <c r="G5113" s="5"/>
      <c r="H5113" s="29"/>
    </row>
    <row r="5114" spans="1:8" x14ac:dyDescent="0.2">
      <c r="A5114" s="27"/>
      <c r="B5114" s="28"/>
      <c r="C5114" s="27"/>
      <c r="D5114" s="27"/>
      <c r="E5114" s="27"/>
      <c r="F5114" s="4"/>
      <c r="G5114" s="5"/>
      <c r="H5114" s="29"/>
    </row>
    <row r="5115" spans="1:8" x14ac:dyDescent="0.2">
      <c r="A5115" s="27"/>
      <c r="B5115" s="28"/>
      <c r="C5115" s="27"/>
      <c r="D5115" s="27"/>
      <c r="E5115" s="27"/>
      <c r="F5115" s="4"/>
      <c r="G5115" s="5"/>
      <c r="H5115" s="29"/>
    </row>
    <row r="5116" spans="1:8" x14ac:dyDescent="0.2">
      <c r="A5116" s="27"/>
      <c r="B5116" s="28"/>
      <c r="C5116" s="27"/>
      <c r="D5116" s="27"/>
      <c r="E5116" s="27"/>
      <c r="F5116" s="4"/>
      <c r="G5116" s="5"/>
      <c r="H5116" s="29"/>
    </row>
    <row r="5117" spans="1:8" x14ac:dyDescent="0.2">
      <c r="A5117" s="27"/>
      <c r="B5117" s="28"/>
      <c r="C5117" s="27"/>
      <c r="D5117" s="27"/>
      <c r="E5117" s="27"/>
      <c r="F5117" s="4"/>
      <c r="G5117" s="5"/>
      <c r="H5117" s="29"/>
    </row>
    <row r="5118" spans="1:8" x14ac:dyDescent="0.2">
      <c r="A5118" s="27"/>
      <c r="B5118" s="28"/>
      <c r="C5118" s="27"/>
      <c r="D5118" s="27"/>
      <c r="E5118" s="27"/>
      <c r="F5118" s="4"/>
      <c r="G5118" s="5"/>
      <c r="H5118" s="29"/>
    </row>
    <row r="5119" spans="1:8" x14ac:dyDescent="0.2">
      <c r="A5119" s="27"/>
      <c r="B5119" s="28"/>
      <c r="C5119" s="27"/>
      <c r="D5119" s="27"/>
      <c r="E5119" s="27"/>
      <c r="F5119" s="4"/>
      <c r="G5119" s="5"/>
      <c r="H5119" s="29"/>
    </row>
    <row r="5120" spans="1:8" x14ac:dyDescent="0.2">
      <c r="A5120" s="27"/>
      <c r="B5120" s="28"/>
      <c r="C5120" s="27"/>
      <c r="D5120" s="27"/>
      <c r="E5120" s="27"/>
      <c r="F5120" s="4"/>
      <c r="G5120" s="5"/>
      <c r="H5120" s="29"/>
    </row>
    <row r="5121" spans="1:8" x14ac:dyDescent="0.2">
      <c r="A5121" s="27"/>
      <c r="B5121" s="28"/>
      <c r="C5121" s="27"/>
      <c r="D5121" s="27"/>
      <c r="E5121" s="27"/>
      <c r="F5121" s="4"/>
      <c r="G5121" s="5"/>
      <c r="H5121" s="29"/>
    </row>
    <row r="5122" spans="1:8" x14ac:dyDescent="0.2">
      <c r="A5122" s="27"/>
      <c r="B5122" s="28"/>
      <c r="C5122" s="27"/>
      <c r="D5122" s="27"/>
      <c r="E5122" s="27"/>
      <c r="F5122" s="4"/>
      <c r="G5122" s="5"/>
      <c r="H5122" s="29"/>
    </row>
    <row r="5123" spans="1:8" x14ac:dyDescent="0.2">
      <c r="A5123" s="27"/>
      <c r="B5123" s="28"/>
      <c r="C5123" s="27"/>
      <c r="D5123" s="27"/>
      <c r="E5123" s="27"/>
      <c r="F5123" s="4"/>
      <c r="G5123" s="5"/>
      <c r="H5123" s="29"/>
    </row>
    <row r="5124" spans="1:8" x14ac:dyDescent="0.2">
      <c r="A5124" s="27"/>
      <c r="B5124" s="28"/>
      <c r="C5124" s="27"/>
      <c r="D5124" s="27"/>
      <c r="E5124" s="27"/>
      <c r="F5124" s="4"/>
      <c r="G5124" s="5"/>
      <c r="H5124" s="29"/>
    </row>
    <row r="5125" spans="1:8" x14ac:dyDescent="0.2">
      <c r="A5125" s="27"/>
      <c r="B5125" s="28"/>
      <c r="C5125" s="27"/>
      <c r="D5125" s="27"/>
      <c r="E5125" s="27"/>
      <c r="F5125" s="4"/>
      <c r="G5125" s="5"/>
      <c r="H5125" s="29"/>
    </row>
    <row r="5126" spans="1:8" x14ac:dyDescent="0.2">
      <c r="A5126" s="27"/>
      <c r="B5126" s="28"/>
      <c r="C5126" s="27"/>
      <c r="D5126" s="27"/>
      <c r="E5126" s="27"/>
      <c r="F5126" s="4"/>
      <c r="G5126" s="5"/>
      <c r="H5126" s="29"/>
    </row>
    <row r="5127" spans="1:8" x14ac:dyDescent="0.2">
      <c r="A5127" s="27"/>
      <c r="B5127" s="28"/>
      <c r="C5127" s="27"/>
      <c r="D5127" s="27"/>
      <c r="E5127" s="27"/>
      <c r="F5127" s="4"/>
      <c r="G5127" s="5"/>
      <c r="H5127" s="29"/>
    </row>
    <row r="5128" spans="1:8" x14ac:dyDescent="0.2">
      <c r="A5128" s="27"/>
      <c r="B5128" s="28"/>
      <c r="C5128" s="27"/>
      <c r="D5128" s="27"/>
      <c r="E5128" s="27"/>
      <c r="F5128" s="4"/>
      <c r="G5128" s="5"/>
      <c r="H5128" s="29"/>
    </row>
    <row r="5129" spans="1:8" x14ac:dyDescent="0.2">
      <c r="A5129" s="27"/>
      <c r="B5129" s="28"/>
      <c r="C5129" s="27"/>
      <c r="D5129" s="27"/>
      <c r="E5129" s="27"/>
      <c r="F5129" s="4"/>
      <c r="G5129" s="5"/>
      <c r="H5129" s="29"/>
    </row>
    <row r="5130" spans="1:8" x14ac:dyDescent="0.2">
      <c r="A5130" s="27"/>
      <c r="B5130" s="28"/>
      <c r="C5130" s="27"/>
      <c r="D5130" s="27"/>
      <c r="E5130" s="27"/>
      <c r="F5130" s="4"/>
      <c r="G5130" s="5"/>
      <c r="H5130" s="29"/>
    </row>
    <row r="5131" spans="1:8" x14ac:dyDescent="0.2">
      <c r="A5131" s="27"/>
      <c r="B5131" s="28"/>
      <c r="C5131" s="27"/>
      <c r="D5131" s="27"/>
      <c r="E5131" s="27"/>
      <c r="F5131" s="4"/>
      <c r="G5131" s="5"/>
      <c r="H5131" s="29"/>
    </row>
    <row r="5132" spans="1:8" x14ac:dyDescent="0.2">
      <c r="A5132" s="27"/>
      <c r="B5132" s="28"/>
      <c r="C5132" s="27"/>
      <c r="D5132" s="27"/>
      <c r="E5132" s="27"/>
      <c r="F5132" s="4"/>
      <c r="G5132" s="5"/>
      <c r="H5132" s="29"/>
    </row>
    <row r="5133" spans="1:8" x14ac:dyDescent="0.2">
      <c r="A5133" s="27"/>
      <c r="B5133" s="28"/>
      <c r="C5133" s="27"/>
      <c r="D5133" s="27"/>
      <c r="E5133" s="27"/>
      <c r="F5133" s="6"/>
      <c r="G5133" s="7"/>
    </row>
    <row r="5134" spans="1:8" x14ac:dyDescent="0.2">
      <c r="A5134" s="27"/>
      <c r="B5134" s="28"/>
      <c r="C5134" s="27"/>
      <c r="D5134" s="27"/>
      <c r="E5134" s="27"/>
      <c r="F5134" s="6"/>
      <c r="G5134" s="7"/>
    </row>
    <row r="5135" spans="1:8" x14ac:dyDescent="0.2">
      <c r="A5135" s="27"/>
      <c r="B5135" s="28"/>
      <c r="C5135" s="27"/>
      <c r="D5135" s="27"/>
      <c r="E5135" s="27"/>
      <c r="F5135" s="6"/>
      <c r="G5135" s="7"/>
    </row>
    <row r="5136" spans="1:8" x14ac:dyDescent="0.2">
      <c r="A5136" s="27"/>
      <c r="B5136" s="28"/>
      <c r="C5136" s="27"/>
      <c r="D5136" s="27"/>
      <c r="E5136" s="27"/>
      <c r="F5136" s="6"/>
      <c r="G5136" s="7"/>
    </row>
    <row r="5137" spans="1:7" x14ac:dyDescent="0.2">
      <c r="A5137" s="27"/>
      <c r="B5137" s="28"/>
      <c r="C5137" s="27"/>
      <c r="D5137" s="27"/>
      <c r="E5137" s="27"/>
      <c r="F5137" s="6"/>
      <c r="G5137" s="7"/>
    </row>
    <row r="5138" spans="1:7" x14ac:dyDescent="0.2">
      <c r="A5138" s="27"/>
      <c r="B5138" s="28"/>
      <c r="C5138" s="27"/>
      <c r="D5138" s="27"/>
      <c r="E5138" s="27"/>
      <c r="F5138" s="6"/>
      <c r="G5138" s="7"/>
    </row>
    <row r="5139" spans="1:7" x14ac:dyDescent="0.2">
      <c r="A5139" s="27"/>
      <c r="B5139" s="28"/>
      <c r="C5139" s="27"/>
      <c r="D5139" s="27"/>
      <c r="E5139" s="27"/>
      <c r="F5139" s="6"/>
      <c r="G5139" s="7"/>
    </row>
    <row r="5140" spans="1:7" x14ac:dyDescent="0.2">
      <c r="A5140" s="27"/>
      <c r="B5140" s="28"/>
      <c r="C5140" s="27"/>
      <c r="D5140" s="27"/>
      <c r="E5140" s="27"/>
      <c r="F5140" s="6"/>
      <c r="G5140" s="7"/>
    </row>
    <row r="5141" spans="1:7" x14ac:dyDescent="0.2">
      <c r="A5141" s="27"/>
      <c r="B5141" s="28"/>
      <c r="C5141" s="27"/>
      <c r="D5141" s="27"/>
      <c r="E5141" s="27"/>
      <c r="F5141" s="6"/>
      <c r="G5141" s="7"/>
    </row>
    <row r="5142" spans="1:7" x14ac:dyDescent="0.2">
      <c r="A5142" s="27"/>
      <c r="B5142" s="28"/>
      <c r="C5142" s="27"/>
      <c r="D5142" s="27"/>
      <c r="E5142" s="27"/>
      <c r="F5142" s="6"/>
      <c r="G5142" s="7"/>
    </row>
    <row r="5143" spans="1:7" x14ac:dyDescent="0.2">
      <c r="A5143" s="27"/>
      <c r="B5143" s="28"/>
      <c r="C5143" s="27"/>
      <c r="D5143" s="27"/>
      <c r="E5143" s="27"/>
      <c r="F5143" s="6"/>
      <c r="G5143" s="7"/>
    </row>
    <row r="5144" spans="1:7" x14ac:dyDescent="0.2">
      <c r="A5144" s="27"/>
      <c r="B5144" s="28"/>
      <c r="C5144" s="27"/>
      <c r="D5144" s="27"/>
      <c r="E5144" s="27"/>
      <c r="F5144" s="6"/>
      <c r="G5144" s="7"/>
    </row>
    <row r="5145" spans="1:7" x14ac:dyDescent="0.2">
      <c r="A5145" s="27"/>
      <c r="B5145" s="28"/>
      <c r="C5145" s="27"/>
      <c r="D5145" s="27"/>
      <c r="E5145" s="27"/>
      <c r="F5145" s="6"/>
      <c r="G5145" s="7"/>
    </row>
    <row r="5146" spans="1:7" x14ac:dyDescent="0.2">
      <c r="A5146" s="27"/>
      <c r="B5146" s="28"/>
      <c r="C5146" s="27"/>
      <c r="D5146" s="27"/>
      <c r="E5146" s="27"/>
      <c r="F5146" s="6"/>
      <c r="G5146" s="7"/>
    </row>
    <row r="5147" spans="1:7" x14ac:dyDescent="0.2">
      <c r="A5147" s="27"/>
      <c r="B5147" s="28"/>
      <c r="C5147" s="27"/>
      <c r="D5147" s="27"/>
      <c r="E5147" s="27"/>
      <c r="F5147" s="6"/>
      <c r="G5147" s="7"/>
    </row>
    <row r="5148" spans="1:7" x14ac:dyDescent="0.2">
      <c r="A5148" s="27"/>
      <c r="B5148" s="28"/>
      <c r="C5148" s="27"/>
      <c r="D5148" s="27"/>
      <c r="E5148" s="27"/>
      <c r="F5148" s="6"/>
      <c r="G5148" s="7"/>
    </row>
    <row r="5149" spans="1:7" x14ac:dyDescent="0.2">
      <c r="A5149" s="27"/>
      <c r="B5149" s="28"/>
      <c r="C5149" s="27"/>
      <c r="D5149" s="27"/>
      <c r="E5149" s="27"/>
      <c r="F5149" s="6"/>
      <c r="G5149" s="7"/>
    </row>
    <row r="5150" spans="1:7" x14ac:dyDescent="0.2">
      <c r="A5150" s="27"/>
      <c r="B5150" s="28"/>
      <c r="C5150" s="27"/>
      <c r="D5150" s="27"/>
      <c r="E5150" s="27"/>
      <c r="F5150" s="6"/>
      <c r="G5150" s="7"/>
    </row>
    <row r="5151" spans="1:7" x14ac:dyDescent="0.2">
      <c r="A5151" s="27"/>
      <c r="B5151" s="28"/>
      <c r="C5151" s="27"/>
      <c r="D5151" s="27"/>
      <c r="E5151" s="27"/>
      <c r="F5151" s="6"/>
      <c r="G5151" s="7"/>
    </row>
    <row r="5152" spans="1:7" x14ac:dyDescent="0.2">
      <c r="A5152" s="27"/>
      <c r="B5152" s="28"/>
      <c r="C5152" s="27"/>
      <c r="D5152" s="27"/>
      <c r="E5152" s="27"/>
      <c r="F5152" s="6"/>
      <c r="G5152" s="7"/>
    </row>
    <row r="5153" spans="1:7" x14ac:dyDescent="0.2">
      <c r="A5153" s="27"/>
      <c r="B5153" s="28"/>
      <c r="C5153" s="27"/>
      <c r="D5153" s="27"/>
      <c r="E5153" s="27"/>
      <c r="F5153" s="6"/>
      <c r="G5153" s="7"/>
    </row>
    <row r="5154" spans="1:7" x14ac:dyDescent="0.2">
      <c r="A5154" s="27"/>
      <c r="B5154" s="28"/>
      <c r="C5154" s="27"/>
      <c r="D5154" s="27"/>
      <c r="E5154" s="27"/>
      <c r="F5154" s="6"/>
      <c r="G5154" s="7"/>
    </row>
    <row r="5155" spans="1:7" x14ac:dyDescent="0.2">
      <c r="A5155" s="27"/>
      <c r="B5155" s="28"/>
      <c r="C5155" s="27"/>
      <c r="D5155" s="27"/>
      <c r="E5155" s="27"/>
      <c r="F5155" s="6"/>
      <c r="G5155" s="7"/>
    </row>
    <row r="5156" spans="1:7" x14ac:dyDescent="0.2">
      <c r="A5156" s="27"/>
      <c r="B5156" s="28"/>
      <c r="C5156" s="27"/>
      <c r="D5156" s="27"/>
      <c r="E5156" s="27"/>
      <c r="F5156" s="6"/>
      <c r="G5156" s="7"/>
    </row>
    <row r="5157" spans="1:7" x14ac:dyDescent="0.2">
      <c r="A5157" s="27"/>
      <c r="B5157" s="28"/>
      <c r="C5157" s="27"/>
      <c r="D5157" s="27"/>
      <c r="E5157" s="27"/>
      <c r="F5157" s="6"/>
      <c r="G5157" s="7"/>
    </row>
    <row r="5158" spans="1:7" x14ac:dyDescent="0.2">
      <c r="A5158" s="27"/>
      <c r="B5158" s="28"/>
      <c r="C5158" s="27"/>
      <c r="D5158" s="27"/>
      <c r="E5158" s="27"/>
      <c r="F5158" s="6"/>
      <c r="G5158" s="7"/>
    </row>
    <row r="5159" spans="1:7" x14ac:dyDescent="0.2">
      <c r="A5159" s="27"/>
      <c r="B5159" s="28"/>
      <c r="C5159" s="27"/>
      <c r="D5159" s="27"/>
      <c r="E5159" s="27"/>
      <c r="F5159" s="6"/>
      <c r="G5159" s="7"/>
    </row>
    <row r="5160" spans="1:7" x14ac:dyDescent="0.2">
      <c r="A5160" s="27"/>
      <c r="B5160" s="28"/>
      <c r="C5160" s="27"/>
      <c r="D5160" s="27"/>
      <c r="E5160" s="27"/>
      <c r="F5160" s="6"/>
      <c r="G5160" s="7"/>
    </row>
    <row r="5161" spans="1:7" x14ac:dyDescent="0.2">
      <c r="A5161" s="27"/>
      <c r="B5161" s="28"/>
      <c r="C5161" s="27"/>
      <c r="D5161" s="27"/>
      <c r="E5161" s="27"/>
      <c r="F5161" s="6"/>
      <c r="G5161" s="7"/>
    </row>
    <row r="5162" spans="1:7" x14ac:dyDescent="0.2">
      <c r="A5162" s="27"/>
      <c r="B5162" s="28"/>
      <c r="C5162" s="27"/>
      <c r="D5162" s="27"/>
      <c r="E5162" s="27"/>
      <c r="F5162" s="6"/>
      <c r="G5162" s="7"/>
    </row>
    <row r="5163" spans="1:7" x14ac:dyDescent="0.2">
      <c r="A5163" s="27"/>
      <c r="B5163" s="28"/>
      <c r="C5163" s="27"/>
      <c r="D5163" s="27"/>
      <c r="E5163" s="27"/>
      <c r="F5163" s="6"/>
      <c r="G5163" s="7"/>
    </row>
    <row r="5164" spans="1:7" x14ac:dyDescent="0.2">
      <c r="A5164" s="27"/>
      <c r="B5164" s="28"/>
      <c r="C5164" s="27"/>
      <c r="D5164" s="27"/>
      <c r="E5164" s="27"/>
      <c r="F5164" s="6"/>
      <c r="G5164" s="7"/>
    </row>
    <row r="5165" spans="1:7" x14ac:dyDescent="0.2">
      <c r="A5165" s="27"/>
      <c r="B5165" s="28"/>
      <c r="C5165" s="27"/>
      <c r="D5165" s="27"/>
      <c r="E5165" s="27"/>
      <c r="F5165" s="6"/>
      <c r="G5165" s="7"/>
    </row>
    <row r="5166" spans="1:7" x14ac:dyDescent="0.2">
      <c r="A5166" s="27"/>
      <c r="B5166" s="28"/>
      <c r="C5166" s="27"/>
      <c r="D5166" s="27"/>
      <c r="E5166" s="27"/>
      <c r="F5166" s="6"/>
      <c r="G5166" s="7"/>
    </row>
    <row r="5167" spans="1:7" x14ac:dyDescent="0.2">
      <c r="A5167" s="27"/>
      <c r="B5167" s="28"/>
      <c r="C5167" s="27"/>
      <c r="D5167" s="27"/>
      <c r="E5167" s="27"/>
      <c r="F5167" s="6"/>
      <c r="G5167" s="7"/>
    </row>
    <row r="5168" spans="1:7" x14ac:dyDescent="0.2">
      <c r="A5168" s="27"/>
      <c r="B5168" s="28"/>
      <c r="C5168" s="27"/>
      <c r="D5168" s="27"/>
      <c r="E5168" s="27"/>
      <c r="F5168" s="6"/>
      <c r="G5168" s="7"/>
    </row>
    <row r="5169" spans="1:7" x14ac:dyDescent="0.2">
      <c r="A5169" s="27"/>
      <c r="B5169" s="28"/>
      <c r="C5169" s="27"/>
      <c r="D5169" s="27"/>
      <c r="E5169" s="27"/>
      <c r="F5169" s="6"/>
      <c r="G5169" s="7"/>
    </row>
    <row r="5170" spans="1:7" x14ac:dyDescent="0.2">
      <c r="A5170" s="27"/>
      <c r="B5170" s="28"/>
      <c r="C5170" s="27"/>
      <c r="D5170" s="27"/>
      <c r="E5170" s="27"/>
      <c r="F5170" s="6"/>
      <c r="G5170" s="7"/>
    </row>
    <row r="5171" spans="1:7" x14ac:dyDescent="0.2">
      <c r="A5171" s="27"/>
      <c r="B5171" s="28"/>
      <c r="C5171" s="27"/>
      <c r="D5171" s="27"/>
      <c r="E5171" s="27"/>
      <c r="F5171" s="6"/>
      <c r="G5171" s="7"/>
    </row>
    <row r="5172" spans="1:7" x14ac:dyDescent="0.2">
      <c r="A5172" s="27"/>
      <c r="B5172" s="28"/>
      <c r="C5172" s="27"/>
      <c r="D5172" s="27"/>
      <c r="E5172" s="27"/>
      <c r="F5172" s="6"/>
      <c r="G5172" s="7"/>
    </row>
    <row r="5173" spans="1:7" x14ac:dyDescent="0.2">
      <c r="A5173" s="27"/>
      <c r="B5173" s="28"/>
      <c r="C5173" s="27"/>
      <c r="D5173" s="27"/>
      <c r="E5173" s="27"/>
      <c r="F5173" s="6"/>
      <c r="G5173" s="7"/>
    </row>
    <row r="5174" spans="1:7" x14ac:dyDescent="0.2">
      <c r="A5174" s="27"/>
      <c r="B5174" s="28"/>
      <c r="C5174" s="27"/>
      <c r="D5174" s="27"/>
      <c r="E5174" s="27"/>
      <c r="F5174" s="6"/>
      <c r="G5174" s="7"/>
    </row>
    <row r="5175" spans="1:7" x14ac:dyDescent="0.2">
      <c r="A5175" s="27"/>
      <c r="B5175" s="28"/>
      <c r="C5175" s="27"/>
      <c r="D5175" s="27"/>
      <c r="E5175" s="27"/>
      <c r="F5175" s="6"/>
      <c r="G5175" s="7"/>
    </row>
    <row r="5176" spans="1:7" x14ac:dyDescent="0.2">
      <c r="A5176" s="27"/>
      <c r="B5176" s="28"/>
      <c r="C5176" s="27"/>
      <c r="D5176" s="27"/>
      <c r="E5176" s="27"/>
      <c r="F5176" s="6"/>
      <c r="G5176" s="7"/>
    </row>
    <row r="5177" spans="1:7" x14ac:dyDescent="0.2">
      <c r="A5177" s="27"/>
      <c r="B5177" s="28"/>
      <c r="C5177" s="27"/>
      <c r="D5177" s="27"/>
      <c r="E5177" s="27"/>
      <c r="F5177" s="6"/>
      <c r="G5177" s="7"/>
    </row>
    <row r="5178" spans="1:7" x14ac:dyDescent="0.2">
      <c r="A5178" s="27"/>
      <c r="B5178" s="28"/>
      <c r="C5178" s="27"/>
      <c r="D5178" s="27"/>
      <c r="E5178" s="27"/>
      <c r="F5178" s="6"/>
      <c r="G5178" s="7"/>
    </row>
    <row r="5179" spans="1:7" x14ac:dyDescent="0.2">
      <c r="A5179" s="27"/>
      <c r="B5179" s="28"/>
      <c r="C5179" s="27"/>
      <c r="D5179" s="27"/>
      <c r="E5179" s="27"/>
      <c r="F5179" s="6"/>
      <c r="G5179" s="7"/>
    </row>
    <row r="5180" spans="1:7" x14ac:dyDescent="0.2">
      <c r="A5180" s="27"/>
      <c r="B5180" s="28"/>
      <c r="C5180" s="27"/>
      <c r="D5180" s="27"/>
      <c r="E5180" s="27"/>
      <c r="F5180" s="6"/>
      <c r="G5180" s="7"/>
    </row>
    <row r="5181" spans="1:7" x14ac:dyDescent="0.2">
      <c r="A5181" s="27"/>
      <c r="B5181" s="28"/>
      <c r="C5181" s="27"/>
      <c r="D5181" s="27"/>
      <c r="E5181" s="27"/>
      <c r="F5181" s="6"/>
      <c r="G5181" s="7"/>
    </row>
    <row r="5182" spans="1:7" x14ac:dyDescent="0.2">
      <c r="A5182" s="27"/>
      <c r="B5182" s="28"/>
      <c r="C5182" s="27"/>
      <c r="D5182" s="27"/>
      <c r="E5182" s="27"/>
      <c r="F5182" s="6"/>
      <c r="G5182" s="7"/>
    </row>
    <row r="5183" spans="1:7" x14ac:dyDescent="0.2">
      <c r="A5183" s="27"/>
      <c r="B5183" s="28"/>
      <c r="C5183" s="27"/>
      <c r="D5183" s="27"/>
      <c r="E5183" s="27"/>
      <c r="F5183" s="6"/>
      <c r="G5183" s="7"/>
    </row>
    <row r="5184" spans="1:7" x14ac:dyDescent="0.2">
      <c r="A5184" s="27"/>
      <c r="B5184" s="28"/>
      <c r="C5184" s="27"/>
      <c r="D5184" s="27"/>
      <c r="E5184" s="27"/>
      <c r="F5184" s="6"/>
      <c r="G5184" s="7"/>
    </row>
    <row r="5185" spans="1:7" x14ac:dyDescent="0.2">
      <c r="A5185" s="27"/>
      <c r="B5185" s="28"/>
      <c r="C5185" s="27"/>
      <c r="D5185" s="27"/>
      <c r="E5185" s="27"/>
      <c r="F5185" s="6"/>
      <c r="G5185" s="7"/>
    </row>
    <row r="5186" spans="1:7" x14ac:dyDescent="0.2">
      <c r="A5186" s="27"/>
      <c r="B5186" s="28"/>
      <c r="C5186" s="27"/>
      <c r="D5186" s="27"/>
      <c r="E5186" s="27"/>
      <c r="F5186" s="6"/>
      <c r="G5186" s="7"/>
    </row>
    <row r="5187" spans="1:7" x14ac:dyDescent="0.2">
      <c r="A5187" s="27"/>
      <c r="B5187" s="28"/>
      <c r="C5187" s="27"/>
      <c r="D5187" s="27"/>
      <c r="E5187" s="27"/>
      <c r="F5187" s="6"/>
      <c r="G5187" s="7"/>
    </row>
    <row r="5188" spans="1:7" x14ac:dyDescent="0.2">
      <c r="A5188" s="27"/>
      <c r="B5188" s="28"/>
      <c r="C5188" s="27"/>
      <c r="D5188" s="27"/>
      <c r="E5188" s="27"/>
      <c r="F5188" s="6"/>
      <c r="G5188" s="7"/>
    </row>
    <row r="5189" spans="1:7" x14ac:dyDescent="0.2">
      <c r="A5189" s="27"/>
      <c r="B5189" s="28"/>
      <c r="C5189" s="27"/>
      <c r="D5189" s="27"/>
      <c r="E5189" s="27"/>
      <c r="F5189" s="6"/>
      <c r="G5189" s="7"/>
    </row>
    <row r="5190" spans="1:7" x14ac:dyDescent="0.2">
      <c r="A5190" s="27"/>
      <c r="B5190" s="28"/>
      <c r="C5190" s="27"/>
      <c r="D5190" s="27"/>
      <c r="E5190" s="27"/>
      <c r="F5190" s="6"/>
      <c r="G5190" s="7"/>
    </row>
    <row r="5191" spans="1:7" x14ac:dyDescent="0.2">
      <c r="A5191" s="27"/>
      <c r="B5191" s="28"/>
      <c r="C5191" s="27"/>
      <c r="D5191" s="27"/>
      <c r="E5191" s="27"/>
      <c r="F5191" s="6"/>
      <c r="G5191" s="7"/>
    </row>
    <row r="5192" spans="1:7" x14ac:dyDescent="0.2">
      <c r="A5192" s="27"/>
      <c r="B5192" s="28"/>
      <c r="C5192" s="27"/>
      <c r="D5192" s="27"/>
      <c r="E5192" s="27"/>
      <c r="F5192" s="6"/>
      <c r="G5192" s="7"/>
    </row>
    <row r="5193" spans="1:7" x14ac:dyDescent="0.2">
      <c r="A5193" s="27"/>
      <c r="B5193" s="28"/>
      <c r="C5193" s="27"/>
      <c r="D5193" s="27"/>
      <c r="E5193" s="27"/>
      <c r="F5193" s="6"/>
      <c r="G5193" s="7"/>
    </row>
    <row r="5194" spans="1:7" x14ac:dyDescent="0.2">
      <c r="A5194" s="27"/>
      <c r="B5194" s="28"/>
      <c r="C5194" s="27"/>
      <c r="D5194" s="27"/>
      <c r="E5194" s="27"/>
      <c r="F5194" s="6"/>
      <c r="G5194" s="7"/>
    </row>
    <row r="5195" spans="1:7" x14ac:dyDescent="0.2">
      <c r="A5195" s="27"/>
      <c r="B5195" s="28"/>
      <c r="C5195" s="27"/>
      <c r="D5195" s="27"/>
      <c r="E5195" s="27"/>
      <c r="F5195" s="6"/>
      <c r="G5195" s="7"/>
    </row>
    <row r="5196" spans="1:7" x14ac:dyDescent="0.2">
      <c r="A5196" s="27"/>
      <c r="B5196" s="28"/>
      <c r="C5196" s="27"/>
      <c r="D5196" s="27"/>
      <c r="E5196" s="27"/>
      <c r="F5196" s="6"/>
      <c r="G5196" s="7"/>
    </row>
    <row r="5197" spans="1:7" x14ac:dyDescent="0.2">
      <c r="A5197" s="27"/>
      <c r="B5197" s="28"/>
      <c r="C5197" s="27"/>
      <c r="D5197" s="27"/>
      <c r="E5197" s="27"/>
      <c r="F5197" s="6"/>
      <c r="G5197" s="7"/>
    </row>
    <row r="5198" spans="1:7" x14ac:dyDescent="0.2">
      <c r="A5198" s="27"/>
      <c r="B5198" s="28"/>
      <c r="C5198" s="27"/>
      <c r="D5198" s="27"/>
      <c r="E5198" s="27"/>
      <c r="F5198" s="6"/>
      <c r="G5198" s="7"/>
    </row>
    <row r="5199" spans="1:7" x14ac:dyDescent="0.2">
      <c r="A5199" s="27"/>
      <c r="B5199" s="28"/>
      <c r="C5199" s="27"/>
      <c r="D5199" s="27"/>
      <c r="E5199" s="27"/>
      <c r="F5199" s="6"/>
      <c r="G5199" s="7"/>
    </row>
    <row r="5200" spans="1:7" x14ac:dyDescent="0.2">
      <c r="A5200" s="27"/>
      <c r="B5200" s="28"/>
      <c r="C5200" s="27"/>
      <c r="D5200" s="27"/>
      <c r="E5200" s="27"/>
      <c r="F5200" s="6"/>
      <c r="G5200" s="7"/>
    </row>
    <row r="5201" spans="1:7" x14ac:dyDescent="0.2">
      <c r="A5201" s="27"/>
      <c r="B5201" s="28"/>
      <c r="C5201" s="27"/>
      <c r="D5201" s="27"/>
      <c r="E5201" s="27"/>
      <c r="F5201" s="6"/>
      <c r="G5201" s="7"/>
    </row>
    <row r="5202" spans="1:7" x14ac:dyDescent="0.2">
      <c r="A5202" s="27"/>
      <c r="B5202" s="28"/>
      <c r="C5202" s="27"/>
      <c r="D5202" s="27"/>
      <c r="E5202" s="27"/>
      <c r="F5202" s="6"/>
      <c r="G5202" s="7"/>
    </row>
    <row r="5203" spans="1:7" x14ac:dyDescent="0.2">
      <c r="A5203" s="27"/>
      <c r="B5203" s="28"/>
      <c r="C5203" s="27"/>
      <c r="D5203" s="27"/>
      <c r="E5203" s="27"/>
      <c r="F5203" s="6"/>
      <c r="G5203" s="7"/>
    </row>
    <row r="5204" spans="1:7" x14ac:dyDescent="0.2">
      <c r="A5204" s="27"/>
      <c r="B5204" s="28"/>
      <c r="C5204" s="27"/>
      <c r="D5204" s="27"/>
      <c r="E5204" s="27"/>
      <c r="F5204" s="6"/>
      <c r="G5204" s="7"/>
    </row>
    <row r="5205" spans="1:7" x14ac:dyDescent="0.2">
      <c r="A5205" s="27"/>
      <c r="B5205" s="28"/>
      <c r="C5205" s="27"/>
      <c r="D5205" s="27"/>
      <c r="E5205" s="27"/>
      <c r="F5205" s="6"/>
      <c r="G5205" s="7"/>
    </row>
    <row r="5206" spans="1:7" x14ac:dyDescent="0.2">
      <c r="A5206" s="27"/>
      <c r="B5206" s="28"/>
      <c r="C5206" s="27"/>
      <c r="D5206" s="27"/>
      <c r="E5206" s="27"/>
      <c r="F5206" s="6"/>
      <c r="G5206" s="7"/>
    </row>
    <row r="5207" spans="1:7" x14ac:dyDescent="0.2">
      <c r="A5207" s="27"/>
      <c r="B5207" s="28"/>
      <c r="C5207" s="27"/>
      <c r="D5207" s="27"/>
      <c r="E5207" s="27"/>
      <c r="F5207" s="6"/>
      <c r="G5207" s="7"/>
    </row>
    <row r="5208" spans="1:7" x14ac:dyDescent="0.2">
      <c r="A5208" s="27"/>
      <c r="B5208" s="28"/>
      <c r="C5208" s="27"/>
      <c r="D5208" s="27"/>
      <c r="E5208" s="27"/>
      <c r="F5208" s="6"/>
      <c r="G5208" s="7"/>
    </row>
    <row r="5209" spans="1:7" x14ac:dyDescent="0.2">
      <c r="A5209" s="27"/>
      <c r="B5209" s="28"/>
      <c r="C5209" s="27"/>
      <c r="D5209" s="27"/>
      <c r="E5209" s="27"/>
      <c r="F5209" s="6"/>
      <c r="G5209" s="7"/>
    </row>
    <row r="5210" spans="1:7" x14ac:dyDescent="0.2">
      <c r="A5210" s="27"/>
      <c r="B5210" s="28"/>
      <c r="C5210" s="27"/>
      <c r="D5210" s="27"/>
      <c r="E5210" s="27"/>
      <c r="F5210" s="6"/>
      <c r="G5210" s="7"/>
    </row>
    <row r="5211" spans="1:7" x14ac:dyDescent="0.2">
      <c r="A5211" s="27"/>
      <c r="B5211" s="28"/>
      <c r="C5211" s="27"/>
      <c r="D5211" s="27"/>
      <c r="E5211" s="27"/>
      <c r="F5211" s="6"/>
      <c r="G5211" s="7"/>
    </row>
    <row r="5212" spans="1:7" x14ac:dyDescent="0.2">
      <c r="A5212" s="27"/>
      <c r="B5212" s="28"/>
      <c r="C5212" s="27"/>
      <c r="D5212" s="27"/>
      <c r="E5212" s="27"/>
      <c r="F5212" s="6"/>
      <c r="G5212" s="7"/>
    </row>
    <row r="5213" spans="1:7" x14ac:dyDescent="0.2">
      <c r="A5213" s="27"/>
      <c r="B5213" s="28"/>
      <c r="C5213" s="27"/>
      <c r="D5213" s="27"/>
      <c r="E5213" s="27"/>
      <c r="F5213" s="6"/>
      <c r="G5213" s="7"/>
    </row>
    <row r="5214" spans="1:7" x14ac:dyDescent="0.2">
      <c r="A5214" s="27"/>
      <c r="B5214" s="28"/>
      <c r="C5214" s="27"/>
      <c r="D5214" s="27"/>
      <c r="E5214" s="27"/>
      <c r="F5214" s="6"/>
      <c r="G5214" s="7"/>
    </row>
    <row r="5215" spans="1:7" x14ac:dyDescent="0.2">
      <c r="A5215" s="27"/>
      <c r="B5215" s="28"/>
      <c r="C5215" s="27"/>
      <c r="D5215" s="27"/>
      <c r="E5215" s="27"/>
      <c r="F5215" s="6"/>
      <c r="G5215" s="7"/>
    </row>
    <row r="5216" spans="1:7" x14ac:dyDescent="0.2">
      <c r="A5216" s="27"/>
      <c r="B5216" s="28"/>
      <c r="C5216" s="27"/>
      <c r="D5216" s="27"/>
      <c r="E5216" s="27"/>
      <c r="F5216" s="6"/>
      <c r="G5216" s="7"/>
    </row>
    <row r="5217" spans="1:7" x14ac:dyDescent="0.2">
      <c r="A5217" s="27"/>
      <c r="B5217" s="28"/>
      <c r="C5217" s="27"/>
      <c r="D5217" s="27"/>
      <c r="E5217" s="27"/>
      <c r="F5217" s="6"/>
      <c r="G5217" s="7"/>
    </row>
    <row r="5218" spans="1:7" x14ac:dyDescent="0.2">
      <c r="A5218" s="27"/>
      <c r="B5218" s="28"/>
      <c r="C5218" s="27"/>
      <c r="D5218" s="27"/>
      <c r="E5218" s="27"/>
      <c r="F5218" s="6"/>
      <c r="G5218" s="7"/>
    </row>
    <row r="5219" spans="1:7" x14ac:dyDescent="0.2">
      <c r="A5219" s="27"/>
      <c r="B5219" s="28"/>
      <c r="C5219" s="27"/>
      <c r="D5219" s="27"/>
      <c r="E5219" s="27"/>
      <c r="F5219" s="6"/>
      <c r="G5219" s="7"/>
    </row>
    <row r="5220" spans="1:7" x14ac:dyDescent="0.2">
      <c r="A5220" s="27"/>
      <c r="B5220" s="28"/>
      <c r="C5220" s="27"/>
      <c r="D5220" s="27"/>
      <c r="E5220" s="27"/>
      <c r="F5220" s="6"/>
      <c r="G5220" s="7"/>
    </row>
    <row r="5221" spans="1:7" x14ac:dyDescent="0.2">
      <c r="A5221" s="27"/>
      <c r="B5221" s="28"/>
      <c r="C5221" s="27"/>
      <c r="D5221" s="27"/>
      <c r="E5221" s="27"/>
      <c r="F5221" s="6"/>
      <c r="G5221" s="7"/>
    </row>
    <row r="5222" spans="1:7" x14ac:dyDescent="0.2">
      <c r="A5222" s="27"/>
      <c r="B5222" s="28"/>
      <c r="C5222" s="27"/>
      <c r="D5222" s="27"/>
      <c r="E5222" s="27"/>
      <c r="F5222" s="6"/>
      <c r="G5222" s="7"/>
    </row>
    <row r="5223" spans="1:7" x14ac:dyDescent="0.2">
      <c r="A5223" s="27"/>
      <c r="B5223" s="28"/>
      <c r="C5223" s="27"/>
      <c r="D5223" s="27"/>
      <c r="E5223" s="27"/>
      <c r="F5223" s="6"/>
      <c r="G5223" s="7"/>
    </row>
    <row r="5224" spans="1:7" x14ac:dyDescent="0.2">
      <c r="A5224" s="27"/>
      <c r="B5224" s="28"/>
      <c r="C5224" s="27"/>
      <c r="D5224" s="27"/>
      <c r="E5224" s="27"/>
      <c r="F5224" s="6"/>
      <c r="G5224" s="7"/>
    </row>
    <row r="5225" spans="1:7" x14ac:dyDescent="0.2">
      <c r="A5225" s="27"/>
      <c r="B5225" s="28"/>
      <c r="C5225" s="27"/>
      <c r="D5225" s="27"/>
      <c r="E5225" s="27"/>
      <c r="F5225" s="6"/>
      <c r="G5225" s="7"/>
    </row>
    <row r="5226" spans="1:7" x14ac:dyDescent="0.2">
      <c r="A5226" s="27"/>
      <c r="B5226" s="28"/>
      <c r="C5226" s="27"/>
      <c r="D5226" s="27"/>
      <c r="E5226" s="27"/>
      <c r="F5226" s="6"/>
      <c r="G5226" s="7"/>
    </row>
    <row r="5227" spans="1:7" x14ac:dyDescent="0.2">
      <c r="A5227" s="27"/>
      <c r="B5227" s="28"/>
      <c r="C5227" s="27"/>
      <c r="D5227" s="27"/>
      <c r="E5227" s="27"/>
      <c r="F5227" s="6"/>
      <c r="G5227" s="7"/>
    </row>
    <row r="5228" spans="1:7" x14ac:dyDescent="0.2">
      <c r="A5228" s="27"/>
      <c r="B5228" s="28"/>
      <c r="C5228" s="27"/>
      <c r="D5228" s="27"/>
      <c r="E5228" s="27"/>
      <c r="F5228" s="6"/>
      <c r="G5228" s="7"/>
    </row>
    <row r="5229" spans="1:7" x14ac:dyDescent="0.2">
      <c r="A5229" s="27"/>
      <c r="B5229" s="28"/>
      <c r="C5229" s="27"/>
      <c r="D5229" s="27"/>
      <c r="E5229" s="27"/>
      <c r="F5229" s="6"/>
      <c r="G5229" s="7"/>
    </row>
    <row r="5230" spans="1:7" x14ac:dyDescent="0.2">
      <c r="A5230" s="27"/>
      <c r="B5230" s="28"/>
      <c r="C5230" s="27"/>
      <c r="D5230" s="27"/>
      <c r="E5230" s="27"/>
      <c r="F5230" s="6"/>
      <c r="G5230" s="7"/>
    </row>
    <row r="5231" spans="1:7" x14ac:dyDescent="0.2">
      <c r="A5231" s="27"/>
      <c r="B5231" s="28"/>
      <c r="C5231" s="27"/>
      <c r="D5231" s="27"/>
      <c r="E5231" s="27"/>
      <c r="F5231" s="6"/>
      <c r="G5231" s="7"/>
    </row>
    <row r="5232" spans="1:7" x14ac:dyDescent="0.2">
      <c r="A5232" s="27"/>
      <c r="B5232" s="28"/>
      <c r="C5232" s="27"/>
      <c r="D5232" s="27"/>
      <c r="E5232" s="27"/>
      <c r="F5232" s="6"/>
      <c r="G5232" s="7"/>
    </row>
    <row r="5233" spans="1:7" x14ac:dyDescent="0.2">
      <c r="A5233" s="27"/>
      <c r="B5233" s="28"/>
      <c r="C5233" s="27"/>
      <c r="D5233" s="27"/>
      <c r="E5233" s="27"/>
      <c r="F5233" s="6"/>
      <c r="G5233" s="7"/>
    </row>
    <row r="5234" spans="1:7" x14ac:dyDescent="0.2">
      <c r="A5234" s="27"/>
      <c r="B5234" s="28"/>
      <c r="C5234" s="27"/>
      <c r="D5234" s="27"/>
      <c r="E5234" s="27"/>
      <c r="F5234" s="6"/>
      <c r="G5234" s="7"/>
    </row>
    <row r="5235" spans="1:7" x14ac:dyDescent="0.2">
      <c r="A5235" s="27"/>
      <c r="B5235" s="28"/>
      <c r="C5235" s="27"/>
      <c r="D5235" s="27"/>
      <c r="E5235" s="27"/>
      <c r="F5235" s="6"/>
      <c r="G5235" s="7"/>
    </row>
    <row r="5236" spans="1:7" x14ac:dyDescent="0.2">
      <c r="A5236" s="27"/>
      <c r="B5236" s="28"/>
      <c r="C5236" s="27"/>
      <c r="D5236" s="27"/>
      <c r="E5236" s="27"/>
      <c r="F5236" s="6"/>
      <c r="G5236" s="7"/>
    </row>
    <row r="5237" spans="1:7" x14ac:dyDescent="0.2">
      <c r="A5237" s="27"/>
      <c r="B5237" s="28"/>
      <c r="C5237" s="27"/>
      <c r="D5237" s="27"/>
      <c r="E5237" s="27"/>
      <c r="F5237" s="6"/>
      <c r="G5237" s="7"/>
    </row>
    <row r="5238" spans="1:7" x14ac:dyDescent="0.2">
      <c r="A5238" s="27"/>
      <c r="B5238" s="28"/>
      <c r="C5238" s="27"/>
      <c r="D5238" s="27"/>
      <c r="E5238" s="27"/>
      <c r="F5238" s="6"/>
      <c r="G5238" s="7"/>
    </row>
    <row r="5239" spans="1:7" x14ac:dyDescent="0.2">
      <c r="A5239" s="27"/>
      <c r="B5239" s="28"/>
      <c r="C5239" s="27"/>
      <c r="D5239" s="27"/>
      <c r="E5239" s="27"/>
      <c r="F5239" s="6"/>
      <c r="G5239" s="7"/>
    </row>
    <row r="5240" spans="1:7" x14ac:dyDescent="0.2">
      <c r="A5240" s="27"/>
      <c r="B5240" s="28"/>
      <c r="C5240" s="27"/>
      <c r="D5240" s="27"/>
      <c r="E5240" s="27"/>
      <c r="F5240" s="6"/>
      <c r="G5240" s="7"/>
    </row>
    <row r="5241" spans="1:7" x14ac:dyDescent="0.2">
      <c r="A5241" s="27"/>
      <c r="B5241" s="28"/>
      <c r="C5241" s="27"/>
      <c r="D5241" s="27"/>
      <c r="E5241" s="27"/>
      <c r="F5241" s="6"/>
      <c r="G5241" s="7"/>
    </row>
    <row r="5242" spans="1:7" x14ac:dyDescent="0.2">
      <c r="A5242" s="27"/>
      <c r="B5242" s="28"/>
      <c r="C5242" s="27"/>
      <c r="D5242" s="27"/>
      <c r="E5242" s="27"/>
      <c r="F5242" s="6"/>
      <c r="G5242" s="7"/>
    </row>
    <row r="5243" spans="1:7" x14ac:dyDescent="0.2">
      <c r="A5243" s="27"/>
      <c r="B5243" s="28"/>
      <c r="C5243" s="27"/>
      <c r="D5243" s="27"/>
      <c r="E5243" s="27"/>
      <c r="F5243" s="6"/>
      <c r="G5243" s="7"/>
    </row>
    <row r="5244" spans="1:7" x14ac:dyDescent="0.2">
      <c r="A5244" s="27"/>
      <c r="B5244" s="28"/>
      <c r="C5244" s="27"/>
      <c r="D5244" s="27"/>
      <c r="E5244" s="27"/>
      <c r="F5244" s="6"/>
      <c r="G5244" s="7"/>
    </row>
    <row r="5245" spans="1:7" x14ac:dyDescent="0.2">
      <c r="A5245" s="27"/>
      <c r="B5245" s="28"/>
      <c r="C5245" s="27"/>
      <c r="D5245" s="27"/>
      <c r="E5245" s="27"/>
      <c r="F5245" s="6"/>
      <c r="G5245" s="7"/>
    </row>
    <row r="5246" spans="1:7" x14ac:dyDescent="0.2">
      <c r="A5246" s="27"/>
      <c r="B5246" s="28"/>
      <c r="C5246" s="27"/>
      <c r="D5246" s="27"/>
      <c r="E5246" s="27"/>
      <c r="F5246" s="6"/>
      <c r="G5246" s="7"/>
    </row>
    <row r="5247" spans="1:7" x14ac:dyDescent="0.2">
      <c r="A5247" s="27"/>
      <c r="B5247" s="28"/>
      <c r="C5247" s="27"/>
      <c r="D5247" s="27"/>
      <c r="E5247" s="27"/>
      <c r="F5247" s="6"/>
      <c r="G5247" s="7"/>
    </row>
    <row r="5248" spans="1:7" x14ac:dyDescent="0.2">
      <c r="A5248" s="27"/>
      <c r="B5248" s="28"/>
      <c r="C5248" s="27"/>
      <c r="D5248" s="27"/>
      <c r="E5248" s="27"/>
      <c r="F5248" s="6"/>
      <c r="G5248" s="7"/>
    </row>
    <row r="5249" spans="1:7" x14ac:dyDescent="0.2">
      <c r="A5249" s="27"/>
      <c r="B5249" s="28"/>
      <c r="C5249" s="27"/>
      <c r="D5249" s="27"/>
      <c r="E5249" s="27"/>
      <c r="F5249" s="6"/>
      <c r="G5249" s="7"/>
    </row>
    <row r="5250" spans="1:7" x14ac:dyDescent="0.2">
      <c r="A5250" s="27"/>
      <c r="B5250" s="28"/>
      <c r="C5250" s="27"/>
      <c r="D5250" s="27"/>
      <c r="E5250" s="27"/>
      <c r="F5250" s="6"/>
      <c r="G5250" s="7"/>
    </row>
    <row r="5251" spans="1:7" x14ac:dyDescent="0.2">
      <c r="A5251" s="27"/>
      <c r="B5251" s="28"/>
      <c r="C5251" s="27"/>
      <c r="D5251" s="27"/>
      <c r="E5251" s="27"/>
      <c r="F5251" s="6"/>
      <c r="G5251" s="7"/>
    </row>
    <row r="5252" spans="1:7" x14ac:dyDescent="0.2">
      <c r="A5252" s="27"/>
      <c r="B5252" s="28"/>
      <c r="C5252" s="27"/>
      <c r="D5252" s="27"/>
      <c r="E5252" s="27"/>
      <c r="F5252" s="6"/>
      <c r="G5252" s="7"/>
    </row>
    <row r="5253" spans="1:7" x14ac:dyDescent="0.2">
      <c r="A5253" s="27"/>
      <c r="B5253" s="28"/>
      <c r="C5253" s="27"/>
      <c r="D5253" s="27"/>
      <c r="E5253" s="27"/>
      <c r="F5253" s="6"/>
      <c r="G5253" s="7"/>
    </row>
    <row r="5254" spans="1:7" x14ac:dyDescent="0.2">
      <c r="A5254" s="27"/>
      <c r="B5254" s="28"/>
      <c r="C5254" s="27"/>
      <c r="D5254" s="27"/>
      <c r="E5254" s="27"/>
      <c r="F5254" s="6"/>
      <c r="G5254" s="7"/>
    </row>
    <row r="5255" spans="1:7" x14ac:dyDescent="0.2">
      <c r="A5255" s="27"/>
      <c r="B5255" s="28"/>
      <c r="C5255" s="27"/>
      <c r="D5255" s="27"/>
      <c r="E5255" s="27"/>
      <c r="F5255" s="6"/>
      <c r="G5255" s="7"/>
    </row>
    <row r="5256" spans="1:7" x14ac:dyDescent="0.2">
      <c r="A5256" s="27"/>
      <c r="B5256" s="28"/>
      <c r="C5256" s="27"/>
      <c r="D5256" s="27"/>
      <c r="E5256" s="27"/>
      <c r="F5256" s="6"/>
      <c r="G5256" s="7"/>
    </row>
    <row r="5257" spans="1:7" x14ac:dyDescent="0.2">
      <c r="A5257" s="27"/>
      <c r="B5257" s="28"/>
      <c r="C5257" s="27"/>
      <c r="D5257" s="27"/>
      <c r="E5257" s="27"/>
      <c r="F5257" s="6"/>
      <c r="G5257" s="7"/>
    </row>
    <row r="5258" spans="1:7" x14ac:dyDescent="0.2">
      <c r="A5258" s="27"/>
      <c r="B5258" s="28"/>
      <c r="C5258" s="27"/>
      <c r="D5258" s="27"/>
      <c r="E5258" s="27"/>
      <c r="F5258" s="6"/>
      <c r="G5258" s="7"/>
    </row>
    <row r="5259" spans="1:7" x14ac:dyDescent="0.2">
      <c r="A5259" s="27"/>
      <c r="B5259" s="28"/>
      <c r="C5259" s="27"/>
      <c r="D5259" s="27"/>
      <c r="E5259" s="27"/>
      <c r="F5259" s="6"/>
      <c r="G5259" s="7"/>
    </row>
    <row r="5260" spans="1:7" x14ac:dyDescent="0.2">
      <c r="A5260" s="27"/>
      <c r="B5260" s="28"/>
      <c r="C5260" s="27"/>
      <c r="D5260" s="27"/>
      <c r="E5260" s="27"/>
      <c r="F5260" s="6"/>
      <c r="G5260" s="7"/>
    </row>
    <row r="5261" spans="1:7" x14ac:dyDescent="0.2">
      <c r="A5261" s="27"/>
      <c r="B5261" s="28"/>
      <c r="C5261" s="27"/>
      <c r="D5261" s="27"/>
      <c r="E5261" s="27"/>
      <c r="F5261" s="6"/>
      <c r="G5261" s="7"/>
    </row>
    <row r="5262" spans="1:7" x14ac:dyDescent="0.2">
      <c r="A5262" s="27"/>
      <c r="B5262" s="28"/>
      <c r="C5262" s="27"/>
      <c r="D5262" s="27"/>
      <c r="E5262" s="27"/>
      <c r="F5262" s="6"/>
      <c r="G5262" s="7"/>
    </row>
    <row r="5263" spans="1:7" x14ac:dyDescent="0.2">
      <c r="A5263" s="27"/>
      <c r="B5263" s="28"/>
      <c r="C5263" s="27"/>
      <c r="D5263" s="27"/>
      <c r="E5263" s="27"/>
      <c r="F5263" s="6"/>
      <c r="G5263" s="7"/>
    </row>
    <row r="5264" spans="1:7" x14ac:dyDescent="0.2">
      <c r="A5264" s="27"/>
      <c r="B5264" s="28"/>
      <c r="C5264" s="27"/>
      <c r="D5264" s="27"/>
      <c r="E5264" s="27"/>
      <c r="F5264" s="6"/>
      <c r="G5264" s="7"/>
    </row>
    <row r="5265" spans="1:7" x14ac:dyDescent="0.2">
      <c r="A5265" s="27"/>
      <c r="B5265" s="28"/>
      <c r="C5265" s="27"/>
      <c r="D5265" s="27"/>
      <c r="E5265" s="27"/>
      <c r="F5265" s="6"/>
      <c r="G5265" s="7"/>
    </row>
    <row r="5266" spans="1:7" x14ac:dyDescent="0.2">
      <c r="A5266" s="27"/>
      <c r="B5266" s="28"/>
      <c r="C5266" s="27"/>
      <c r="D5266" s="27"/>
      <c r="E5266" s="27"/>
      <c r="F5266" s="6"/>
      <c r="G5266" s="7"/>
    </row>
    <row r="5267" spans="1:7" x14ac:dyDescent="0.2">
      <c r="A5267" s="27"/>
      <c r="B5267" s="28"/>
      <c r="C5267" s="27"/>
      <c r="D5267" s="27"/>
      <c r="E5267" s="27"/>
      <c r="F5267" s="6"/>
      <c r="G5267" s="7"/>
    </row>
    <row r="5268" spans="1:7" x14ac:dyDescent="0.2">
      <c r="A5268" s="27"/>
      <c r="B5268" s="28"/>
      <c r="C5268" s="27"/>
      <c r="D5268" s="27"/>
      <c r="E5268" s="27"/>
      <c r="F5268" s="6"/>
      <c r="G5268" s="7"/>
    </row>
    <row r="5269" spans="1:7" x14ac:dyDescent="0.2">
      <c r="A5269" s="27"/>
      <c r="B5269" s="28"/>
      <c r="C5269" s="27"/>
      <c r="D5269" s="27"/>
      <c r="E5269" s="27"/>
      <c r="F5269" s="6"/>
      <c r="G5269" s="7"/>
    </row>
    <row r="5270" spans="1:7" x14ac:dyDescent="0.2">
      <c r="A5270" s="27"/>
      <c r="B5270" s="28"/>
      <c r="C5270" s="27"/>
      <c r="D5270" s="27"/>
      <c r="E5270" s="27"/>
      <c r="F5270" s="6"/>
      <c r="G5270" s="7"/>
    </row>
    <row r="5271" spans="1:7" x14ac:dyDescent="0.2">
      <c r="A5271" s="27"/>
      <c r="B5271" s="28"/>
      <c r="C5271" s="27"/>
      <c r="D5271" s="27"/>
      <c r="E5271" s="27"/>
      <c r="F5271" s="6"/>
      <c r="G5271" s="7"/>
    </row>
    <row r="5272" spans="1:7" x14ac:dyDescent="0.2">
      <c r="A5272" s="27"/>
      <c r="B5272" s="28"/>
      <c r="C5272" s="27"/>
      <c r="D5272" s="27"/>
      <c r="E5272" s="27"/>
      <c r="F5272" s="6"/>
      <c r="G5272" s="7"/>
    </row>
    <row r="5273" spans="1:7" x14ac:dyDescent="0.2">
      <c r="A5273" s="27"/>
      <c r="B5273" s="28"/>
      <c r="C5273" s="27"/>
      <c r="D5273" s="27"/>
      <c r="E5273" s="27"/>
      <c r="F5273" s="6"/>
      <c r="G5273" s="7"/>
    </row>
    <row r="5274" spans="1:7" x14ac:dyDescent="0.2">
      <c r="A5274" s="27"/>
      <c r="B5274" s="28"/>
      <c r="C5274" s="27"/>
      <c r="D5274" s="27"/>
      <c r="E5274" s="27"/>
      <c r="F5274" s="6"/>
      <c r="G5274" s="7"/>
    </row>
    <row r="5275" spans="1:7" x14ac:dyDescent="0.2">
      <c r="A5275" s="27"/>
      <c r="B5275" s="28"/>
      <c r="C5275" s="27"/>
      <c r="D5275" s="27"/>
      <c r="E5275" s="27"/>
      <c r="F5275" s="6"/>
      <c r="G5275" s="7"/>
    </row>
    <row r="5276" spans="1:7" x14ac:dyDescent="0.2">
      <c r="A5276" s="27"/>
      <c r="B5276" s="28"/>
      <c r="C5276" s="27"/>
      <c r="D5276" s="27"/>
      <c r="E5276" s="27"/>
      <c r="F5276" s="6"/>
      <c r="G5276" s="7"/>
    </row>
    <row r="5277" spans="1:7" x14ac:dyDescent="0.2">
      <c r="A5277" s="27"/>
      <c r="B5277" s="28"/>
      <c r="C5277" s="27"/>
      <c r="D5277" s="27"/>
      <c r="E5277" s="27"/>
      <c r="F5277" s="6"/>
      <c r="G5277" s="7"/>
    </row>
    <row r="5278" spans="1:7" x14ac:dyDescent="0.2">
      <c r="A5278" s="27"/>
      <c r="B5278" s="28"/>
      <c r="C5278" s="27"/>
      <c r="D5278" s="27"/>
      <c r="E5278" s="27"/>
      <c r="F5278" s="6"/>
      <c r="G5278" s="7"/>
    </row>
    <row r="5279" spans="1:7" x14ac:dyDescent="0.2">
      <c r="A5279" s="27"/>
      <c r="B5279" s="28"/>
      <c r="C5279" s="27"/>
      <c r="D5279" s="27"/>
      <c r="E5279" s="27"/>
      <c r="F5279" s="6"/>
      <c r="G5279" s="7"/>
    </row>
    <row r="5280" spans="1:7" x14ac:dyDescent="0.2">
      <c r="A5280" s="27"/>
      <c r="B5280" s="28"/>
      <c r="C5280" s="27"/>
      <c r="D5280" s="27"/>
      <c r="E5280" s="27"/>
      <c r="F5280" s="6"/>
      <c r="G5280" s="7"/>
    </row>
    <row r="5281" spans="1:7" x14ac:dyDescent="0.2">
      <c r="A5281" s="27"/>
      <c r="B5281" s="28"/>
      <c r="C5281" s="27"/>
      <c r="D5281" s="27"/>
      <c r="E5281" s="27"/>
      <c r="F5281" s="6"/>
      <c r="G5281" s="7"/>
    </row>
    <row r="5282" spans="1:7" x14ac:dyDescent="0.2">
      <c r="A5282" s="27"/>
      <c r="B5282" s="28"/>
      <c r="C5282" s="27"/>
      <c r="D5282" s="27"/>
      <c r="E5282" s="27"/>
      <c r="F5282" s="6"/>
      <c r="G5282" s="7"/>
    </row>
    <row r="5283" spans="1:7" x14ac:dyDescent="0.2">
      <c r="A5283" s="27"/>
      <c r="B5283" s="28"/>
      <c r="C5283" s="27"/>
      <c r="D5283" s="27"/>
      <c r="E5283" s="27"/>
      <c r="F5283" s="6"/>
      <c r="G5283" s="7"/>
    </row>
    <row r="5284" spans="1:7" x14ac:dyDescent="0.2">
      <c r="A5284" s="27"/>
      <c r="B5284" s="28"/>
      <c r="C5284" s="27"/>
      <c r="D5284" s="27"/>
      <c r="E5284" s="27"/>
      <c r="F5284" s="6"/>
      <c r="G5284" s="7"/>
    </row>
    <row r="5285" spans="1:7" x14ac:dyDescent="0.2">
      <c r="A5285" s="27"/>
      <c r="B5285" s="28"/>
      <c r="C5285" s="27"/>
      <c r="D5285" s="27"/>
      <c r="E5285" s="27"/>
      <c r="F5285" s="6"/>
      <c r="G5285" s="7"/>
    </row>
    <row r="5286" spans="1:7" x14ac:dyDescent="0.2">
      <c r="A5286" s="27"/>
      <c r="B5286" s="28"/>
      <c r="C5286" s="27"/>
      <c r="D5286" s="27"/>
      <c r="E5286" s="27"/>
      <c r="F5286" s="6"/>
      <c r="G5286" s="7"/>
    </row>
    <row r="5287" spans="1:7" x14ac:dyDescent="0.2">
      <c r="A5287" s="27"/>
      <c r="B5287" s="28"/>
      <c r="C5287" s="27"/>
      <c r="D5287" s="27"/>
      <c r="E5287" s="27"/>
      <c r="F5287" s="6"/>
      <c r="G5287" s="7"/>
    </row>
    <row r="5288" spans="1:7" x14ac:dyDescent="0.2">
      <c r="A5288" s="27"/>
      <c r="B5288" s="28"/>
      <c r="C5288" s="27"/>
      <c r="D5288" s="27"/>
      <c r="E5288" s="27"/>
      <c r="F5288" s="6"/>
      <c r="G5288" s="7"/>
    </row>
    <row r="5289" spans="1:7" x14ac:dyDescent="0.2">
      <c r="A5289" s="27"/>
      <c r="B5289" s="28"/>
      <c r="C5289" s="27"/>
      <c r="D5289" s="27"/>
      <c r="E5289" s="27"/>
      <c r="F5289" s="6"/>
      <c r="G5289" s="7"/>
    </row>
    <row r="5290" spans="1:7" x14ac:dyDescent="0.2">
      <c r="A5290" s="27"/>
      <c r="B5290" s="28"/>
      <c r="C5290" s="27"/>
      <c r="D5290" s="27"/>
      <c r="E5290" s="27"/>
      <c r="F5290" s="6"/>
      <c r="G5290" s="7"/>
    </row>
    <row r="5291" spans="1:7" x14ac:dyDescent="0.2">
      <c r="A5291" s="27"/>
      <c r="B5291" s="28"/>
      <c r="C5291" s="27"/>
      <c r="D5291" s="27"/>
      <c r="E5291" s="27"/>
      <c r="F5291" s="6"/>
      <c r="G5291" s="7"/>
    </row>
    <row r="5292" spans="1:7" x14ac:dyDescent="0.2">
      <c r="A5292" s="27"/>
      <c r="B5292" s="28"/>
      <c r="C5292" s="27"/>
      <c r="D5292" s="27"/>
      <c r="E5292" s="27"/>
      <c r="F5292" s="6"/>
      <c r="G5292" s="7"/>
    </row>
    <row r="5293" spans="1:7" x14ac:dyDescent="0.2">
      <c r="A5293" s="27"/>
      <c r="B5293" s="28"/>
      <c r="C5293" s="27"/>
      <c r="D5293" s="27"/>
      <c r="E5293" s="27"/>
      <c r="F5293" s="6"/>
      <c r="G5293" s="7"/>
    </row>
    <row r="5294" spans="1:7" x14ac:dyDescent="0.2">
      <c r="A5294" s="27"/>
      <c r="B5294" s="28"/>
      <c r="C5294" s="27"/>
      <c r="D5294" s="27"/>
      <c r="E5294" s="27"/>
      <c r="F5294" s="6"/>
      <c r="G5294" s="7"/>
    </row>
    <row r="5295" spans="1:7" x14ac:dyDescent="0.2">
      <c r="A5295" s="27"/>
      <c r="B5295" s="28"/>
      <c r="C5295" s="27"/>
      <c r="D5295" s="27"/>
      <c r="E5295" s="27"/>
      <c r="F5295" s="6"/>
      <c r="G5295" s="7"/>
    </row>
    <row r="5296" spans="1:7" x14ac:dyDescent="0.2">
      <c r="A5296" s="27"/>
      <c r="B5296" s="28"/>
      <c r="C5296" s="27"/>
      <c r="D5296" s="27"/>
      <c r="E5296" s="27"/>
      <c r="F5296" s="6"/>
      <c r="G5296" s="7"/>
    </row>
    <row r="5297" spans="1:7" x14ac:dyDescent="0.2">
      <c r="A5297" s="27"/>
      <c r="B5297" s="28"/>
      <c r="C5297" s="27"/>
      <c r="D5297" s="27"/>
      <c r="E5297" s="27"/>
      <c r="F5297" s="6"/>
      <c r="G5297" s="7"/>
    </row>
    <row r="5298" spans="1:7" x14ac:dyDescent="0.2">
      <c r="A5298" s="27"/>
      <c r="B5298" s="28"/>
      <c r="C5298" s="27"/>
      <c r="D5298" s="27"/>
      <c r="E5298" s="27"/>
      <c r="F5298" s="6"/>
      <c r="G5298" s="7"/>
    </row>
    <row r="5299" spans="1:7" x14ac:dyDescent="0.2">
      <c r="A5299" s="27"/>
      <c r="B5299" s="28"/>
      <c r="C5299" s="27"/>
      <c r="D5299" s="27"/>
      <c r="E5299" s="27"/>
      <c r="F5299" s="6"/>
      <c r="G5299" s="7"/>
    </row>
    <row r="5300" spans="1:7" x14ac:dyDescent="0.2">
      <c r="A5300" s="27"/>
      <c r="B5300" s="28"/>
      <c r="C5300" s="27"/>
      <c r="D5300" s="27"/>
      <c r="E5300" s="27"/>
      <c r="F5300" s="6"/>
      <c r="G5300" s="7"/>
    </row>
    <row r="5301" spans="1:7" x14ac:dyDescent="0.2">
      <c r="A5301" s="27"/>
      <c r="B5301" s="28"/>
      <c r="C5301" s="27"/>
      <c r="D5301" s="27"/>
      <c r="E5301" s="27"/>
      <c r="F5301" s="6"/>
      <c r="G5301" s="7"/>
    </row>
    <row r="5302" spans="1:7" x14ac:dyDescent="0.2">
      <c r="A5302" s="27"/>
      <c r="B5302" s="28"/>
      <c r="C5302" s="27"/>
      <c r="D5302" s="27"/>
      <c r="E5302" s="27"/>
      <c r="F5302" s="6"/>
      <c r="G5302" s="7"/>
    </row>
    <row r="5303" spans="1:7" x14ac:dyDescent="0.2">
      <c r="A5303" s="27"/>
      <c r="B5303" s="28"/>
      <c r="C5303" s="27"/>
      <c r="D5303" s="27"/>
      <c r="E5303" s="27"/>
      <c r="F5303" s="6"/>
      <c r="G5303" s="7"/>
    </row>
    <row r="5304" spans="1:7" x14ac:dyDescent="0.2">
      <c r="A5304" s="27"/>
      <c r="B5304" s="28"/>
      <c r="C5304" s="27"/>
      <c r="D5304" s="27"/>
      <c r="E5304" s="27"/>
      <c r="F5304" s="6"/>
      <c r="G5304" s="7"/>
    </row>
    <row r="5305" spans="1:7" x14ac:dyDescent="0.2">
      <c r="A5305" s="27"/>
      <c r="B5305" s="28"/>
      <c r="C5305" s="27"/>
      <c r="D5305" s="27"/>
      <c r="E5305" s="27"/>
      <c r="F5305" s="6"/>
      <c r="G5305" s="7"/>
    </row>
    <row r="5306" spans="1:7" x14ac:dyDescent="0.2">
      <c r="A5306" s="27"/>
      <c r="B5306" s="28"/>
      <c r="C5306" s="27"/>
      <c r="D5306" s="27"/>
      <c r="E5306" s="27"/>
      <c r="F5306" s="6"/>
      <c r="G5306" s="7"/>
    </row>
    <row r="5307" spans="1:7" x14ac:dyDescent="0.2">
      <c r="A5307" s="27"/>
      <c r="B5307" s="28"/>
      <c r="C5307" s="27"/>
      <c r="D5307" s="27"/>
      <c r="E5307" s="27"/>
      <c r="F5307" s="6"/>
      <c r="G5307" s="7"/>
    </row>
    <row r="5308" spans="1:7" x14ac:dyDescent="0.2">
      <c r="A5308" s="27"/>
      <c r="B5308" s="28"/>
      <c r="C5308" s="27"/>
      <c r="D5308" s="27"/>
      <c r="E5308" s="27"/>
      <c r="F5308" s="6"/>
      <c r="G5308" s="7"/>
    </row>
    <row r="5309" spans="1:7" x14ac:dyDescent="0.2">
      <c r="A5309" s="27"/>
      <c r="B5309" s="28"/>
      <c r="C5309" s="27"/>
      <c r="D5309" s="27"/>
      <c r="E5309" s="27"/>
      <c r="F5309" s="6"/>
      <c r="G5309" s="7"/>
    </row>
    <row r="5310" spans="1:7" x14ac:dyDescent="0.2">
      <c r="A5310" s="27"/>
      <c r="B5310" s="28"/>
      <c r="C5310" s="27"/>
      <c r="D5310" s="27"/>
      <c r="E5310" s="27"/>
      <c r="F5310" s="6"/>
      <c r="G5310" s="7"/>
    </row>
    <row r="5311" spans="1:7" x14ac:dyDescent="0.2">
      <c r="A5311" s="27"/>
      <c r="B5311" s="28"/>
      <c r="C5311" s="27"/>
      <c r="D5311" s="27"/>
      <c r="E5311" s="27"/>
      <c r="F5311" s="6"/>
      <c r="G5311" s="7"/>
    </row>
    <row r="5312" spans="1:7" x14ac:dyDescent="0.2">
      <c r="A5312" s="27"/>
      <c r="B5312" s="28"/>
      <c r="C5312" s="27"/>
      <c r="D5312" s="27"/>
      <c r="E5312" s="27"/>
      <c r="F5312" s="6"/>
      <c r="G5312" s="7"/>
    </row>
    <row r="5313" spans="1:7" x14ac:dyDescent="0.2">
      <c r="A5313" s="27"/>
      <c r="B5313" s="28"/>
      <c r="C5313" s="27"/>
      <c r="D5313" s="27"/>
      <c r="E5313" s="27"/>
      <c r="F5313" s="6"/>
      <c r="G5313" s="7"/>
    </row>
    <row r="5314" spans="1:7" x14ac:dyDescent="0.2">
      <c r="A5314" s="27"/>
      <c r="B5314" s="28"/>
      <c r="C5314" s="27"/>
      <c r="D5314" s="27"/>
      <c r="E5314" s="27"/>
      <c r="F5314" s="6"/>
      <c r="G5314" s="7"/>
    </row>
    <row r="5315" spans="1:7" x14ac:dyDescent="0.2">
      <c r="A5315" s="27"/>
      <c r="B5315" s="28"/>
      <c r="C5315" s="27"/>
      <c r="D5315" s="27"/>
      <c r="E5315" s="27"/>
      <c r="F5315" s="6"/>
      <c r="G5315" s="7"/>
    </row>
    <row r="5316" spans="1:7" x14ac:dyDescent="0.2">
      <c r="A5316" s="27"/>
      <c r="B5316" s="28"/>
      <c r="C5316" s="27"/>
      <c r="D5316" s="27"/>
      <c r="E5316" s="27"/>
      <c r="F5316" s="6"/>
      <c r="G5316" s="7"/>
    </row>
    <row r="5317" spans="1:7" x14ac:dyDescent="0.2">
      <c r="A5317" s="27"/>
      <c r="B5317" s="28"/>
      <c r="C5317" s="27"/>
      <c r="D5317" s="27"/>
      <c r="E5317" s="27"/>
      <c r="F5317" s="6"/>
      <c r="G5317" s="7"/>
    </row>
    <row r="5318" spans="1:7" x14ac:dyDescent="0.2">
      <c r="A5318" s="27"/>
      <c r="B5318" s="28"/>
      <c r="C5318" s="27"/>
      <c r="D5318" s="27"/>
      <c r="E5318" s="27"/>
      <c r="F5318" s="6"/>
      <c r="G5318" s="7"/>
    </row>
    <row r="5319" spans="1:7" x14ac:dyDescent="0.2">
      <c r="A5319" s="27"/>
      <c r="B5319" s="28"/>
      <c r="C5319" s="27"/>
      <c r="D5319" s="27"/>
      <c r="E5319" s="27"/>
      <c r="F5319" s="6"/>
      <c r="G5319" s="7"/>
    </row>
    <row r="5320" spans="1:7" x14ac:dyDescent="0.2">
      <c r="A5320" s="27"/>
      <c r="B5320" s="28"/>
      <c r="C5320" s="27"/>
      <c r="D5320" s="27"/>
      <c r="E5320" s="27"/>
      <c r="F5320" s="6"/>
      <c r="G5320" s="7"/>
    </row>
    <row r="5321" spans="1:7" x14ac:dyDescent="0.2">
      <c r="A5321" s="27"/>
      <c r="B5321" s="28"/>
      <c r="C5321" s="27"/>
      <c r="D5321" s="27"/>
      <c r="E5321" s="27"/>
      <c r="F5321" s="6"/>
      <c r="G5321" s="7"/>
    </row>
    <row r="5322" spans="1:7" x14ac:dyDescent="0.2">
      <c r="A5322" s="27"/>
      <c r="B5322" s="28"/>
      <c r="C5322" s="27"/>
      <c r="D5322" s="27"/>
      <c r="E5322" s="27"/>
      <c r="F5322" s="6"/>
      <c r="G5322" s="7"/>
    </row>
    <row r="5323" spans="1:7" x14ac:dyDescent="0.2">
      <c r="A5323" s="27"/>
      <c r="B5323" s="28"/>
      <c r="C5323" s="27"/>
      <c r="D5323" s="27"/>
      <c r="E5323" s="27"/>
      <c r="F5323" s="6"/>
      <c r="G5323" s="7"/>
    </row>
    <row r="5324" spans="1:7" x14ac:dyDescent="0.2">
      <c r="A5324" s="27"/>
      <c r="B5324" s="28"/>
      <c r="C5324" s="27"/>
      <c r="D5324" s="27"/>
      <c r="E5324" s="27"/>
      <c r="F5324" s="6"/>
      <c r="G5324" s="7"/>
    </row>
    <row r="5325" spans="1:7" x14ac:dyDescent="0.2">
      <c r="A5325" s="27"/>
      <c r="B5325" s="28"/>
      <c r="C5325" s="27"/>
      <c r="D5325" s="27"/>
      <c r="E5325" s="27"/>
      <c r="F5325" s="6"/>
      <c r="G5325" s="7"/>
    </row>
    <row r="5326" spans="1:7" x14ac:dyDescent="0.2">
      <c r="A5326" s="27"/>
      <c r="B5326" s="28"/>
      <c r="C5326" s="27"/>
      <c r="D5326" s="27"/>
      <c r="E5326" s="27"/>
      <c r="F5326" s="6"/>
      <c r="G5326" s="7"/>
    </row>
    <row r="5327" spans="1:7" x14ac:dyDescent="0.2">
      <c r="A5327" s="27"/>
      <c r="B5327" s="28"/>
      <c r="C5327" s="27"/>
      <c r="D5327" s="27"/>
      <c r="E5327" s="27"/>
      <c r="F5327" s="6"/>
      <c r="G5327" s="7"/>
    </row>
    <row r="5328" spans="1:7" x14ac:dyDescent="0.2">
      <c r="A5328" s="27"/>
      <c r="B5328" s="28"/>
      <c r="C5328" s="27"/>
      <c r="D5328" s="27"/>
      <c r="E5328" s="27"/>
      <c r="F5328" s="6"/>
      <c r="G5328" s="7"/>
    </row>
    <row r="5329" spans="1:7" x14ac:dyDescent="0.2">
      <c r="A5329" s="27"/>
      <c r="B5329" s="28"/>
      <c r="C5329" s="27"/>
      <c r="D5329" s="27"/>
      <c r="E5329" s="27"/>
      <c r="F5329" s="6"/>
      <c r="G5329" s="7"/>
    </row>
    <row r="5330" spans="1:7" x14ac:dyDescent="0.2">
      <c r="A5330" s="27"/>
      <c r="B5330" s="28"/>
      <c r="C5330" s="27"/>
      <c r="D5330" s="27"/>
      <c r="E5330" s="27"/>
      <c r="F5330" s="6"/>
      <c r="G5330" s="7"/>
    </row>
    <row r="5331" spans="1:7" x14ac:dyDescent="0.2">
      <c r="A5331" s="27"/>
      <c r="B5331" s="28"/>
      <c r="C5331" s="27"/>
      <c r="D5331" s="27"/>
      <c r="E5331" s="27"/>
      <c r="F5331" s="6"/>
      <c r="G5331" s="7"/>
    </row>
    <row r="5332" spans="1:7" x14ac:dyDescent="0.2">
      <c r="A5332" s="27"/>
      <c r="B5332" s="28"/>
      <c r="C5332" s="27"/>
      <c r="D5332" s="27"/>
      <c r="E5332" s="27"/>
      <c r="F5332" s="6"/>
      <c r="G5332" s="7"/>
    </row>
    <row r="5333" spans="1:7" x14ac:dyDescent="0.2">
      <c r="A5333" s="27"/>
      <c r="B5333" s="28"/>
      <c r="C5333" s="27"/>
      <c r="D5333" s="27"/>
      <c r="E5333" s="27"/>
      <c r="F5333" s="6"/>
      <c r="G5333" s="7"/>
    </row>
    <row r="5334" spans="1:7" x14ac:dyDescent="0.2">
      <c r="A5334" s="27"/>
      <c r="B5334" s="28"/>
      <c r="C5334" s="27"/>
      <c r="D5334" s="27"/>
      <c r="E5334" s="27"/>
      <c r="F5334" s="6"/>
      <c r="G5334" s="7"/>
    </row>
    <row r="5335" spans="1:7" x14ac:dyDescent="0.2">
      <c r="A5335" s="27"/>
      <c r="B5335" s="28"/>
      <c r="C5335" s="27"/>
      <c r="D5335" s="27"/>
      <c r="E5335" s="27"/>
      <c r="F5335" s="6"/>
      <c r="G5335" s="7"/>
    </row>
    <row r="5336" spans="1:7" x14ac:dyDescent="0.2">
      <c r="A5336" s="27"/>
      <c r="B5336" s="28"/>
      <c r="C5336" s="27"/>
      <c r="D5336" s="27"/>
      <c r="E5336" s="27"/>
      <c r="F5336" s="6"/>
      <c r="G5336" s="7"/>
    </row>
    <row r="5337" spans="1:7" x14ac:dyDescent="0.2">
      <c r="A5337" s="27"/>
      <c r="B5337" s="28"/>
      <c r="C5337" s="27"/>
      <c r="D5337" s="27"/>
      <c r="E5337" s="27"/>
      <c r="F5337" s="6"/>
      <c r="G5337" s="7"/>
    </row>
    <row r="5338" spans="1:7" x14ac:dyDescent="0.2">
      <c r="A5338" s="27"/>
      <c r="B5338" s="28"/>
      <c r="C5338" s="27"/>
      <c r="D5338" s="27"/>
      <c r="E5338" s="27"/>
      <c r="F5338" s="6"/>
      <c r="G5338" s="7"/>
    </row>
    <row r="5339" spans="1:7" x14ac:dyDescent="0.2">
      <c r="A5339" s="27"/>
      <c r="B5339" s="28"/>
      <c r="C5339" s="27"/>
      <c r="D5339" s="27"/>
      <c r="E5339" s="27"/>
      <c r="F5339" s="6"/>
      <c r="G5339" s="7"/>
    </row>
    <row r="5340" spans="1:7" x14ac:dyDescent="0.2">
      <c r="A5340" s="27"/>
      <c r="B5340" s="28"/>
      <c r="C5340" s="27"/>
      <c r="D5340" s="27"/>
      <c r="E5340" s="27"/>
      <c r="F5340" s="6"/>
      <c r="G5340" s="7"/>
    </row>
    <row r="5341" spans="1:7" x14ac:dyDescent="0.2">
      <c r="A5341" s="27"/>
      <c r="B5341" s="28"/>
      <c r="C5341" s="27"/>
      <c r="D5341" s="27"/>
      <c r="E5341" s="27"/>
      <c r="F5341" s="6"/>
      <c r="G5341" s="7"/>
    </row>
    <row r="5342" spans="1:7" x14ac:dyDescent="0.2">
      <c r="A5342" s="27"/>
      <c r="B5342" s="28"/>
      <c r="C5342" s="27"/>
      <c r="D5342" s="27"/>
      <c r="E5342" s="27"/>
      <c r="F5342" s="6"/>
      <c r="G5342" s="7"/>
    </row>
    <row r="5343" spans="1:7" x14ac:dyDescent="0.2">
      <c r="A5343" s="27"/>
      <c r="B5343" s="28"/>
      <c r="C5343" s="27"/>
      <c r="D5343" s="27"/>
      <c r="E5343" s="27"/>
      <c r="F5343" s="6"/>
      <c r="G5343" s="7"/>
    </row>
    <row r="5344" spans="1:7" x14ac:dyDescent="0.2">
      <c r="A5344" s="27"/>
      <c r="B5344" s="28"/>
      <c r="C5344" s="27"/>
      <c r="D5344" s="27"/>
      <c r="E5344" s="27"/>
      <c r="F5344" s="6"/>
      <c r="G5344" s="7"/>
    </row>
    <row r="5345" spans="1:7" x14ac:dyDescent="0.2">
      <c r="A5345" s="27"/>
      <c r="B5345" s="28"/>
      <c r="C5345" s="27"/>
      <c r="D5345" s="27"/>
      <c r="E5345" s="27"/>
      <c r="F5345" s="6"/>
      <c r="G5345" s="7"/>
    </row>
    <row r="5346" spans="1:7" x14ac:dyDescent="0.2">
      <c r="A5346" s="27"/>
      <c r="B5346" s="28"/>
      <c r="C5346" s="27"/>
      <c r="D5346" s="27"/>
      <c r="E5346" s="27"/>
      <c r="F5346" s="6"/>
      <c r="G5346" s="7"/>
    </row>
    <row r="5347" spans="1:7" x14ac:dyDescent="0.2">
      <c r="A5347" s="27"/>
      <c r="B5347" s="28"/>
      <c r="C5347" s="27"/>
      <c r="D5347" s="27"/>
      <c r="E5347" s="27"/>
      <c r="F5347" s="6"/>
      <c r="G5347" s="7"/>
    </row>
    <row r="5348" spans="1:7" x14ac:dyDescent="0.2">
      <c r="A5348" s="27"/>
      <c r="B5348" s="28"/>
      <c r="C5348" s="27"/>
      <c r="D5348" s="27"/>
      <c r="E5348" s="27"/>
      <c r="F5348" s="6"/>
      <c r="G5348" s="7"/>
    </row>
    <row r="5349" spans="1:7" x14ac:dyDescent="0.2">
      <c r="A5349" s="27"/>
      <c r="B5349" s="28"/>
      <c r="C5349" s="27"/>
      <c r="D5349" s="27"/>
      <c r="E5349" s="27"/>
      <c r="F5349" s="6"/>
      <c r="G5349" s="7"/>
    </row>
    <row r="5350" spans="1:7" x14ac:dyDescent="0.2">
      <c r="A5350" s="27"/>
      <c r="B5350" s="28"/>
      <c r="C5350" s="27"/>
      <c r="D5350" s="27"/>
      <c r="E5350" s="27"/>
      <c r="F5350" s="6"/>
      <c r="G5350" s="7"/>
    </row>
    <row r="5351" spans="1:7" x14ac:dyDescent="0.2">
      <c r="A5351" s="27"/>
      <c r="B5351" s="28"/>
      <c r="C5351" s="27"/>
      <c r="D5351" s="27"/>
      <c r="E5351" s="27"/>
      <c r="F5351" s="6"/>
      <c r="G5351" s="7"/>
    </row>
    <row r="5352" spans="1:7" x14ac:dyDescent="0.2">
      <c r="A5352" s="27"/>
      <c r="B5352" s="28"/>
      <c r="C5352" s="27"/>
      <c r="D5352" s="27"/>
      <c r="E5352" s="27"/>
      <c r="F5352" s="6"/>
      <c r="G5352" s="7"/>
    </row>
    <row r="5353" spans="1:7" x14ac:dyDescent="0.2">
      <c r="A5353" s="27"/>
      <c r="B5353" s="28"/>
      <c r="C5353" s="27"/>
      <c r="D5353" s="27"/>
      <c r="E5353" s="27"/>
      <c r="F5353" s="6"/>
      <c r="G5353" s="7"/>
    </row>
    <row r="5354" spans="1:7" x14ac:dyDescent="0.2">
      <c r="A5354" s="27"/>
      <c r="B5354" s="28"/>
      <c r="C5354" s="27"/>
      <c r="D5354" s="27"/>
      <c r="E5354" s="27"/>
      <c r="F5354" s="6"/>
      <c r="G5354" s="7"/>
    </row>
    <row r="5355" spans="1:7" x14ac:dyDescent="0.2">
      <c r="A5355" s="27"/>
      <c r="B5355" s="28"/>
      <c r="C5355" s="27"/>
      <c r="D5355" s="27"/>
      <c r="E5355" s="27"/>
      <c r="F5355" s="6"/>
      <c r="G5355" s="7"/>
    </row>
    <row r="5356" spans="1:7" x14ac:dyDescent="0.2">
      <c r="A5356" s="27"/>
      <c r="B5356" s="28"/>
      <c r="C5356" s="27"/>
      <c r="D5356" s="27"/>
      <c r="E5356" s="27"/>
      <c r="F5356" s="6"/>
      <c r="G5356" s="7"/>
    </row>
    <row r="5357" spans="1:7" x14ac:dyDescent="0.2">
      <c r="A5357" s="27"/>
      <c r="B5357" s="28"/>
      <c r="C5357" s="27"/>
      <c r="D5357" s="27"/>
      <c r="E5357" s="27"/>
      <c r="F5357" s="6"/>
      <c r="G5357" s="7"/>
    </row>
    <row r="5358" spans="1:7" x14ac:dyDescent="0.2">
      <c r="A5358" s="27"/>
      <c r="B5358" s="28"/>
      <c r="C5358" s="27"/>
      <c r="D5358" s="27"/>
      <c r="E5358" s="27"/>
      <c r="F5358" s="6"/>
      <c r="G5358" s="7"/>
    </row>
    <row r="5359" spans="1:7" x14ac:dyDescent="0.2">
      <c r="A5359" s="27"/>
      <c r="B5359" s="28"/>
      <c r="C5359" s="27"/>
      <c r="D5359" s="27"/>
      <c r="E5359" s="27"/>
      <c r="F5359" s="6"/>
      <c r="G5359" s="7"/>
    </row>
    <row r="5360" spans="1:7" x14ac:dyDescent="0.2">
      <c r="A5360" s="27"/>
      <c r="B5360" s="28"/>
      <c r="C5360" s="27"/>
      <c r="D5360" s="27"/>
      <c r="E5360" s="27"/>
      <c r="F5360" s="6"/>
      <c r="G5360" s="7"/>
    </row>
    <row r="5361" spans="1:7" x14ac:dyDescent="0.2">
      <c r="A5361" s="27"/>
      <c r="B5361" s="28"/>
      <c r="C5361" s="27"/>
      <c r="D5361" s="27"/>
      <c r="E5361" s="27"/>
      <c r="F5361" s="6"/>
      <c r="G5361" s="7"/>
    </row>
    <row r="5362" spans="1:7" x14ac:dyDescent="0.2">
      <c r="A5362" s="27"/>
      <c r="B5362" s="28"/>
      <c r="C5362" s="27"/>
      <c r="D5362" s="27"/>
      <c r="E5362" s="27"/>
      <c r="F5362" s="6"/>
      <c r="G5362" s="7"/>
    </row>
    <row r="5363" spans="1:7" x14ac:dyDescent="0.2">
      <c r="A5363" s="27"/>
      <c r="B5363" s="28"/>
      <c r="C5363" s="27"/>
      <c r="D5363" s="27"/>
      <c r="E5363" s="27"/>
      <c r="F5363" s="6"/>
      <c r="G5363" s="7"/>
    </row>
    <row r="5364" spans="1:7" x14ac:dyDescent="0.2">
      <c r="A5364" s="27"/>
      <c r="B5364" s="28"/>
      <c r="C5364" s="27"/>
      <c r="D5364" s="27"/>
      <c r="E5364" s="27"/>
      <c r="F5364" s="6"/>
      <c r="G5364" s="7"/>
    </row>
    <row r="5365" spans="1:7" x14ac:dyDescent="0.2">
      <c r="A5365" s="27"/>
      <c r="B5365" s="28"/>
      <c r="C5365" s="27"/>
      <c r="D5365" s="27"/>
      <c r="E5365" s="27"/>
      <c r="F5365" s="6"/>
      <c r="G5365" s="7"/>
    </row>
    <row r="5366" spans="1:7" x14ac:dyDescent="0.2">
      <c r="A5366" s="27"/>
      <c r="B5366" s="28"/>
      <c r="C5366" s="27"/>
      <c r="D5366" s="27"/>
      <c r="E5366" s="27"/>
      <c r="F5366" s="6"/>
      <c r="G5366" s="7"/>
    </row>
    <row r="5367" spans="1:7" x14ac:dyDescent="0.2">
      <c r="A5367" s="27"/>
      <c r="B5367" s="28"/>
      <c r="C5367" s="27"/>
      <c r="D5367" s="27"/>
      <c r="E5367" s="27"/>
      <c r="F5367" s="6"/>
      <c r="G5367" s="7"/>
    </row>
    <row r="5368" spans="1:7" x14ac:dyDescent="0.2">
      <c r="A5368" s="27"/>
      <c r="B5368" s="28"/>
      <c r="C5368" s="27"/>
      <c r="D5368" s="27"/>
      <c r="E5368" s="27"/>
      <c r="F5368" s="6"/>
      <c r="G5368" s="7"/>
    </row>
    <row r="5369" spans="1:7" x14ac:dyDescent="0.2">
      <c r="A5369" s="27"/>
      <c r="B5369" s="28"/>
      <c r="C5369" s="27"/>
      <c r="D5369" s="27"/>
      <c r="E5369" s="27"/>
      <c r="F5369" s="6"/>
      <c r="G5369" s="7"/>
    </row>
    <row r="5370" spans="1:7" x14ac:dyDescent="0.2">
      <c r="A5370" s="27"/>
      <c r="B5370" s="28"/>
      <c r="C5370" s="27"/>
      <c r="D5370" s="27"/>
      <c r="E5370" s="27"/>
      <c r="F5370" s="6"/>
      <c r="G5370" s="7"/>
    </row>
    <row r="5371" spans="1:7" x14ac:dyDescent="0.2">
      <c r="A5371" s="27"/>
      <c r="B5371" s="28"/>
      <c r="C5371" s="27"/>
      <c r="D5371" s="27"/>
      <c r="E5371" s="27"/>
      <c r="F5371" s="6"/>
      <c r="G5371" s="7"/>
    </row>
    <row r="5372" spans="1:7" x14ac:dyDescent="0.2">
      <c r="A5372" s="27"/>
      <c r="B5372" s="28"/>
      <c r="C5372" s="27"/>
      <c r="D5372" s="27"/>
      <c r="E5372" s="27"/>
      <c r="F5372" s="6"/>
      <c r="G5372" s="7"/>
    </row>
    <row r="5373" spans="1:7" x14ac:dyDescent="0.2">
      <c r="A5373" s="27"/>
      <c r="B5373" s="28"/>
      <c r="C5373" s="27"/>
      <c r="D5373" s="27"/>
      <c r="E5373" s="27"/>
      <c r="F5373" s="6"/>
      <c r="G5373" s="7"/>
    </row>
    <row r="5374" spans="1:7" x14ac:dyDescent="0.2">
      <c r="A5374" s="27"/>
      <c r="B5374" s="28"/>
      <c r="C5374" s="27"/>
      <c r="D5374" s="27"/>
      <c r="E5374" s="27"/>
      <c r="F5374" s="6"/>
      <c r="G5374" s="7"/>
    </row>
    <row r="5375" spans="1:7" x14ac:dyDescent="0.2">
      <c r="A5375" s="27"/>
      <c r="B5375" s="28"/>
      <c r="C5375" s="27"/>
      <c r="D5375" s="27"/>
      <c r="E5375" s="27"/>
      <c r="F5375" s="6"/>
      <c r="G5375" s="7"/>
    </row>
    <row r="5376" spans="1:7" x14ac:dyDescent="0.2">
      <c r="A5376" s="27"/>
      <c r="B5376" s="28"/>
      <c r="C5376" s="27"/>
      <c r="D5376" s="27"/>
      <c r="E5376" s="27"/>
      <c r="F5376" s="6"/>
      <c r="G5376" s="7"/>
    </row>
    <row r="5377" spans="1:7" x14ac:dyDescent="0.2">
      <c r="A5377" s="27"/>
      <c r="B5377" s="28"/>
      <c r="C5377" s="27"/>
      <c r="D5377" s="27"/>
      <c r="E5377" s="27"/>
      <c r="F5377" s="6"/>
      <c r="G5377" s="7"/>
    </row>
    <row r="5378" spans="1:7" x14ac:dyDescent="0.2">
      <c r="A5378" s="27"/>
      <c r="B5378" s="28"/>
      <c r="C5378" s="27"/>
      <c r="D5378" s="27"/>
      <c r="E5378" s="27"/>
      <c r="F5378" s="6"/>
      <c r="G5378" s="7"/>
    </row>
    <row r="5379" spans="1:7" x14ac:dyDescent="0.2">
      <c r="A5379" s="27"/>
      <c r="B5379" s="28"/>
      <c r="C5379" s="27"/>
      <c r="D5379" s="27"/>
      <c r="E5379" s="27"/>
      <c r="F5379" s="6"/>
      <c r="G5379" s="7"/>
    </row>
    <row r="5380" spans="1:7" x14ac:dyDescent="0.2">
      <c r="A5380" s="27"/>
      <c r="B5380" s="28"/>
      <c r="C5380" s="27"/>
      <c r="D5380" s="27"/>
      <c r="E5380" s="27"/>
      <c r="F5380" s="6"/>
      <c r="G5380" s="7"/>
    </row>
    <row r="5381" spans="1:7" x14ac:dyDescent="0.2">
      <c r="A5381" s="27"/>
      <c r="B5381" s="28"/>
      <c r="C5381" s="27"/>
      <c r="D5381" s="27"/>
      <c r="E5381" s="27"/>
      <c r="F5381" s="6"/>
      <c r="G5381" s="7"/>
    </row>
    <row r="5382" spans="1:7" x14ac:dyDescent="0.2">
      <c r="A5382" s="27"/>
      <c r="B5382" s="28"/>
      <c r="C5382" s="27"/>
      <c r="D5382" s="27"/>
      <c r="E5382" s="27"/>
      <c r="F5382" s="6"/>
      <c r="G5382" s="7"/>
    </row>
    <row r="5383" spans="1:7" x14ac:dyDescent="0.2">
      <c r="A5383" s="27"/>
      <c r="B5383" s="28"/>
      <c r="C5383" s="27"/>
      <c r="D5383" s="27"/>
      <c r="E5383" s="27"/>
      <c r="F5383" s="6"/>
      <c r="G5383" s="7"/>
    </row>
    <row r="5384" spans="1:7" x14ac:dyDescent="0.2">
      <c r="A5384" s="27"/>
      <c r="B5384" s="28"/>
      <c r="C5384" s="27"/>
      <c r="D5384" s="27"/>
      <c r="E5384" s="27"/>
      <c r="F5384" s="6"/>
      <c r="G5384" s="7"/>
    </row>
    <row r="5385" spans="1:7" x14ac:dyDescent="0.2">
      <c r="A5385" s="27"/>
      <c r="B5385" s="28"/>
      <c r="C5385" s="27"/>
      <c r="D5385" s="27"/>
      <c r="E5385" s="27"/>
      <c r="F5385" s="6"/>
      <c r="G5385" s="7"/>
    </row>
    <row r="5386" spans="1:7" x14ac:dyDescent="0.2">
      <c r="A5386" s="27"/>
      <c r="B5386" s="28"/>
      <c r="C5386" s="27"/>
      <c r="D5386" s="27"/>
      <c r="E5386" s="27"/>
      <c r="F5386" s="6"/>
      <c r="G5386" s="7"/>
    </row>
    <row r="5387" spans="1:7" x14ac:dyDescent="0.2">
      <c r="A5387" s="27"/>
      <c r="B5387" s="28"/>
      <c r="C5387" s="27"/>
      <c r="D5387" s="27"/>
      <c r="E5387" s="27"/>
      <c r="F5387" s="6"/>
      <c r="G5387" s="7"/>
    </row>
    <row r="5388" spans="1:7" x14ac:dyDescent="0.2">
      <c r="A5388" s="27"/>
      <c r="B5388" s="28"/>
      <c r="C5388" s="27"/>
      <c r="D5388" s="27"/>
      <c r="E5388" s="27"/>
      <c r="F5388" s="6"/>
      <c r="G5388" s="7"/>
    </row>
    <row r="5389" spans="1:7" x14ac:dyDescent="0.2">
      <c r="A5389" s="27"/>
      <c r="B5389" s="28"/>
      <c r="C5389" s="27"/>
      <c r="D5389" s="27"/>
      <c r="E5389" s="27"/>
      <c r="F5389" s="6"/>
      <c r="G5389" s="7"/>
    </row>
    <row r="5390" spans="1:7" x14ac:dyDescent="0.2">
      <c r="A5390" s="27"/>
      <c r="B5390" s="28"/>
      <c r="C5390" s="27"/>
      <c r="D5390" s="27"/>
      <c r="E5390" s="27"/>
      <c r="F5390" s="6"/>
      <c r="G5390" s="7"/>
    </row>
    <row r="5391" spans="1:7" x14ac:dyDescent="0.2">
      <c r="A5391" s="27"/>
      <c r="B5391" s="28"/>
      <c r="C5391" s="27"/>
      <c r="D5391" s="27"/>
      <c r="E5391" s="27"/>
      <c r="F5391" s="6"/>
      <c r="G5391" s="7"/>
    </row>
    <row r="5392" spans="1:7" x14ac:dyDescent="0.2">
      <c r="A5392" s="27"/>
      <c r="B5392" s="28"/>
      <c r="C5392" s="27"/>
      <c r="D5392" s="27"/>
      <c r="E5392" s="27"/>
      <c r="F5392" s="6"/>
      <c r="G5392" s="7"/>
    </row>
    <row r="5393" spans="1:7" x14ac:dyDescent="0.2">
      <c r="A5393" s="27"/>
      <c r="B5393" s="28"/>
      <c r="C5393" s="27"/>
      <c r="D5393" s="27"/>
      <c r="E5393" s="27"/>
      <c r="F5393" s="6"/>
      <c r="G5393" s="7"/>
    </row>
    <row r="5394" spans="1:7" x14ac:dyDescent="0.2">
      <c r="A5394" s="27"/>
      <c r="B5394" s="28"/>
      <c r="C5394" s="27"/>
      <c r="D5394" s="27"/>
      <c r="E5394" s="27"/>
      <c r="F5394" s="6"/>
      <c r="G5394" s="7"/>
    </row>
    <row r="5395" spans="1:7" x14ac:dyDescent="0.2">
      <c r="A5395" s="27"/>
      <c r="B5395" s="28"/>
      <c r="C5395" s="27"/>
      <c r="D5395" s="27"/>
      <c r="E5395" s="27"/>
      <c r="F5395" s="6"/>
      <c r="G5395" s="7"/>
    </row>
    <row r="5396" spans="1:7" x14ac:dyDescent="0.2">
      <c r="A5396" s="27"/>
      <c r="B5396" s="28"/>
      <c r="C5396" s="27"/>
      <c r="D5396" s="27"/>
      <c r="E5396" s="27"/>
      <c r="F5396" s="6"/>
      <c r="G5396" s="7"/>
    </row>
    <row r="5397" spans="1:7" x14ac:dyDescent="0.2">
      <c r="A5397" s="27"/>
      <c r="B5397" s="28"/>
      <c r="C5397" s="27"/>
      <c r="D5397" s="27"/>
      <c r="E5397" s="27"/>
      <c r="F5397" s="6"/>
      <c r="G5397" s="7"/>
    </row>
    <row r="5398" spans="1:7" x14ac:dyDescent="0.2">
      <c r="A5398" s="27"/>
      <c r="B5398" s="28"/>
      <c r="C5398" s="27"/>
      <c r="D5398" s="27"/>
      <c r="E5398" s="27"/>
      <c r="F5398" s="6"/>
      <c r="G5398" s="7"/>
    </row>
    <row r="5399" spans="1:7" x14ac:dyDescent="0.2">
      <c r="A5399" s="27"/>
      <c r="B5399" s="28"/>
      <c r="C5399" s="27"/>
      <c r="D5399" s="27"/>
      <c r="E5399" s="27"/>
      <c r="F5399" s="6"/>
      <c r="G5399" s="7"/>
    </row>
    <row r="5400" spans="1:7" x14ac:dyDescent="0.2">
      <c r="A5400" s="27"/>
      <c r="B5400" s="28"/>
      <c r="C5400" s="27"/>
      <c r="D5400" s="27"/>
      <c r="E5400" s="27"/>
      <c r="F5400" s="6"/>
      <c r="G5400" s="7"/>
    </row>
    <row r="5401" spans="1:7" x14ac:dyDescent="0.2">
      <c r="A5401" s="27"/>
      <c r="B5401" s="28"/>
      <c r="C5401" s="27"/>
      <c r="D5401" s="27"/>
      <c r="E5401" s="27"/>
      <c r="F5401" s="6"/>
      <c r="G5401" s="7"/>
    </row>
    <row r="5402" spans="1:7" x14ac:dyDescent="0.2">
      <c r="A5402" s="27"/>
      <c r="B5402" s="28"/>
      <c r="C5402" s="27"/>
      <c r="D5402" s="27"/>
      <c r="E5402" s="27"/>
      <c r="F5402" s="6"/>
      <c r="G5402" s="7"/>
    </row>
    <row r="5403" spans="1:7" x14ac:dyDescent="0.2">
      <c r="A5403" s="27"/>
      <c r="B5403" s="28"/>
      <c r="C5403" s="27"/>
      <c r="D5403" s="27"/>
      <c r="E5403" s="27"/>
      <c r="F5403" s="6"/>
      <c r="G5403" s="7"/>
    </row>
    <row r="5404" spans="1:7" x14ac:dyDescent="0.2">
      <c r="A5404" s="27"/>
      <c r="B5404" s="28"/>
      <c r="C5404" s="27"/>
      <c r="D5404" s="27"/>
      <c r="E5404" s="27"/>
      <c r="F5404" s="6"/>
      <c r="G5404" s="7"/>
    </row>
    <row r="5405" spans="1:7" x14ac:dyDescent="0.2">
      <c r="A5405" s="27"/>
      <c r="B5405" s="28"/>
      <c r="C5405" s="27"/>
      <c r="D5405" s="27"/>
      <c r="E5405" s="27"/>
      <c r="F5405" s="6"/>
      <c r="G5405" s="7"/>
    </row>
    <row r="5406" spans="1:7" x14ac:dyDescent="0.2">
      <c r="A5406" s="27"/>
      <c r="B5406" s="28"/>
      <c r="C5406" s="27"/>
      <c r="D5406" s="27"/>
      <c r="E5406" s="27"/>
      <c r="F5406" s="6"/>
      <c r="G5406" s="7"/>
    </row>
    <row r="5407" spans="1:7" x14ac:dyDescent="0.2">
      <c r="A5407" s="27"/>
      <c r="B5407" s="28"/>
      <c r="C5407" s="27"/>
      <c r="D5407" s="27"/>
      <c r="E5407" s="27"/>
      <c r="F5407" s="6"/>
      <c r="G5407" s="7"/>
    </row>
    <row r="5408" spans="1:7" x14ac:dyDescent="0.2">
      <c r="A5408" s="27"/>
      <c r="B5408" s="28"/>
      <c r="C5408" s="27"/>
      <c r="D5408" s="27"/>
      <c r="E5408" s="27"/>
      <c r="F5408" s="6"/>
      <c r="G5408" s="7"/>
    </row>
    <row r="5409" spans="1:7" x14ac:dyDescent="0.2">
      <c r="A5409" s="27"/>
      <c r="B5409" s="28"/>
      <c r="C5409" s="27"/>
      <c r="D5409" s="27"/>
      <c r="E5409" s="27"/>
      <c r="F5409" s="6"/>
      <c r="G5409" s="7"/>
    </row>
    <row r="5410" spans="1:7" x14ac:dyDescent="0.2">
      <c r="A5410" s="27"/>
      <c r="B5410" s="28"/>
      <c r="C5410" s="27"/>
      <c r="D5410" s="27"/>
      <c r="E5410" s="27"/>
      <c r="F5410" s="6"/>
      <c r="G5410" s="7"/>
    </row>
    <row r="5411" spans="1:7" x14ac:dyDescent="0.2">
      <c r="A5411" s="27"/>
      <c r="B5411" s="28"/>
      <c r="C5411" s="27"/>
      <c r="D5411" s="27"/>
      <c r="E5411" s="27"/>
      <c r="F5411" s="6"/>
      <c r="G5411" s="7"/>
    </row>
    <row r="5412" spans="1:7" x14ac:dyDescent="0.2">
      <c r="A5412" s="27"/>
      <c r="B5412" s="28"/>
      <c r="C5412" s="27"/>
      <c r="D5412" s="27"/>
      <c r="E5412" s="27"/>
      <c r="F5412" s="6"/>
      <c r="G5412" s="7"/>
    </row>
    <row r="5413" spans="1:7" x14ac:dyDescent="0.2">
      <c r="A5413" s="27"/>
      <c r="B5413" s="28"/>
      <c r="C5413" s="27"/>
      <c r="D5413" s="27"/>
      <c r="E5413" s="27"/>
      <c r="F5413" s="6"/>
      <c r="G5413" s="7"/>
    </row>
    <row r="5414" spans="1:7" x14ac:dyDescent="0.2">
      <c r="A5414" s="27"/>
      <c r="B5414" s="28"/>
      <c r="C5414" s="27"/>
      <c r="D5414" s="27"/>
      <c r="E5414" s="27"/>
      <c r="F5414" s="6"/>
      <c r="G5414" s="7"/>
    </row>
    <row r="5415" spans="1:7" x14ac:dyDescent="0.2">
      <c r="A5415" s="27"/>
      <c r="B5415" s="28"/>
      <c r="C5415" s="27"/>
      <c r="D5415" s="27"/>
      <c r="E5415" s="27"/>
      <c r="F5415" s="6"/>
      <c r="G5415" s="7"/>
    </row>
    <row r="5416" spans="1:7" x14ac:dyDescent="0.2">
      <c r="A5416" s="27"/>
      <c r="B5416" s="28"/>
      <c r="C5416" s="27"/>
      <c r="D5416" s="27"/>
      <c r="E5416" s="27"/>
      <c r="F5416" s="6"/>
      <c r="G5416" s="7"/>
    </row>
    <row r="5417" spans="1:7" x14ac:dyDescent="0.2">
      <c r="A5417" s="27"/>
      <c r="B5417" s="28"/>
      <c r="C5417" s="27"/>
      <c r="D5417" s="27"/>
      <c r="E5417" s="27"/>
      <c r="F5417" s="6"/>
      <c r="G5417" s="7"/>
    </row>
    <row r="5418" spans="1:7" x14ac:dyDescent="0.2">
      <c r="A5418" s="27"/>
      <c r="B5418" s="28"/>
      <c r="C5418" s="27"/>
      <c r="D5418" s="27"/>
      <c r="E5418" s="27"/>
      <c r="F5418" s="6"/>
      <c r="G5418" s="7"/>
    </row>
    <row r="5419" spans="1:7" x14ac:dyDescent="0.2">
      <c r="A5419" s="27"/>
      <c r="B5419" s="28"/>
      <c r="C5419" s="27"/>
      <c r="D5419" s="27"/>
      <c r="E5419" s="27"/>
      <c r="F5419" s="6"/>
      <c r="G5419" s="7"/>
    </row>
    <row r="5420" spans="1:7" x14ac:dyDescent="0.2">
      <c r="A5420" s="27"/>
      <c r="B5420" s="28"/>
      <c r="C5420" s="27"/>
      <c r="D5420" s="27"/>
      <c r="E5420" s="27"/>
      <c r="F5420" s="6"/>
      <c r="G5420" s="7"/>
    </row>
    <row r="5421" spans="1:7" x14ac:dyDescent="0.2">
      <c r="A5421" s="27"/>
      <c r="B5421" s="28"/>
      <c r="C5421" s="27"/>
      <c r="D5421" s="27"/>
      <c r="E5421" s="27"/>
      <c r="F5421" s="6"/>
      <c r="G5421" s="7"/>
    </row>
    <row r="5422" spans="1:7" x14ac:dyDescent="0.2">
      <c r="A5422" s="27"/>
      <c r="B5422" s="28"/>
      <c r="C5422" s="27"/>
      <c r="D5422" s="27"/>
      <c r="E5422" s="27"/>
      <c r="F5422" s="6"/>
      <c r="G5422" s="7"/>
    </row>
    <row r="5423" spans="1:7" x14ac:dyDescent="0.2">
      <c r="A5423" s="27"/>
      <c r="B5423" s="28"/>
      <c r="C5423" s="27"/>
      <c r="D5423" s="27"/>
      <c r="E5423" s="27"/>
      <c r="F5423" s="6"/>
      <c r="G5423" s="7"/>
    </row>
    <row r="5424" spans="1:7" x14ac:dyDescent="0.2">
      <c r="A5424" s="27"/>
      <c r="B5424" s="28"/>
      <c r="C5424" s="27"/>
      <c r="D5424" s="27"/>
      <c r="E5424" s="27"/>
      <c r="F5424" s="6"/>
      <c r="G5424" s="7"/>
    </row>
    <row r="5425" spans="1:7" x14ac:dyDescent="0.2">
      <c r="A5425" s="27"/>
      <c r="B5425" s="28"/>
      <c r="C5425" s="27"/>
      <c r="D5425" s="27"/>
      <c r="E5425" s="27"/>
      <c r="F5425" s="6"/>
      <c r="G5425" s="7"/>
    </row>
    <row r="5426" spans="1:7" x14ac:dyDescent="0.2">
      <c r="A5426" s="27"/>
      <c r="B5426" s="28"/>
      <c r="C5426" s="27"/>
      <c r="D5426" s="27"/>
      <c r="E5426" s="27"/>
      <c r="F5426" s="6"/>
      <c r="G5426" s="7"/>
    </row>
    <row r="5427" spans="1:7" x14ac:dyDescent="0.2">
      <c r="A5427" s="27"/>
      <c r="B5427" s="28"/>
      <c r="C5427" s="27"/>
      <c r="D5427" s="27"/>
      <c r="E5427" s="27"/>
      <c r="F5427" s="6"/>
      <c r="G5427" s="7"/>
    </row>
    <row r="5428" spans="1:7" x14ac:dyDescent="0.2">
      <c r="A5428" s="27"/>
      <c r="B5428" s="28"/>
      <c r="C5428" s="27"/>
      <c r="D5428" s="27"/>
      <c r="E5428" s="27"/>
      <c r="F5428" s="6"/>
      <c r="G5428" s="7"/>
    </row>
    <row r="5429" spans="1:7" x14ac:dyDescent="0.2">
      <c r="A5429" s="27"/>
      <c r="B5429" s="28"/>
      <c r="C5429" s="27"/>
      <c r="D5429" s="27"/>
      <c r="E5429" s="27"/>
      <c r="F5429" s="6"/>
      <c r="G5429" s="7"/>
    </row>
    <row r="5430" spans="1:7" x14ac:dyDescent="0.2">
      <c r="A5430" s="27"/>
      <c r="B5430" s="28"/>
      <c r="C5430" s="27"/>
      <c r="D5430" s="27"/>
      <c r="E5430" s="27"/>
      <c r="F5430" s="6"/>
      <c r="G5430" s="7"/>
    </row>
    <row r="5431" spans="1:7" x14ac:dyDescent="0.2">
      <c r="A5431" s="27"/>
      <c r="B5431" s="28"/>
      <c r="C5431" s="27"/>
      <c r="D5431" s="27"/>
      <c r="E5431" s="27"/>
      <c r="F5431" s="6"/>
      <c r="G5431" s="7"/>
    </row>
    <row r="5432" spans="1:7" x14ac:dyDescent="0.2">
      <c r="A5432" s="27"/>
      <c r="B5432" s="28"/>
      <c r="C5432" s="27"/>
      <c r="D5432" s="27"/>
      <c r="E5432" s="27"/>
      <c r="F5432" s="6"/>
      <c r="G5432" s="7"/>
    </row>
    <row r="5433" spans="1:7" x14ac:dyDescent="0.2">
      <c r="A5433" s="27"/>
      <c r="B5433" s="28"/>
      <c r="C5433" s="27"/>
      <c r="D5433" s="27"/>
      <c r="E5433" s="27"/>
      <c r="F5433" s="6"/>
      <c r="G5433" s="7"/>
    </row>
    <row r="5434" spans="1:7" x14ac:dyDescent="0.2">
      <c r="A5434" s="27"/>
      <c r="B5434" s="28"/>
      <c r="C5434" s="27"/>
      <c r="D5434" s="27"/>
      <c r="E5434" s="27"/>
      <c r="F5434" s="6"/>
      <c r="G5434" s="7"/>
    </row>
    <row r="5435" spans="1:7" x14ac:dyDescent="0.2">
      <c r="A5435" s="27"/>
      <c r="B5435" s="28"/>
      <c r="C5435" s="27"/>
      <c r="D5435" s="27"/>
      <c r="E5435" s="27"/>
      <c r="F5435" s="6"/>
      <c r="G5435" s="7"/>
    </row>
    <row r="5436" spans="1:7" x14ac:dyDescent="0.2">
      <c r="A5436" s="27"/>
      <c r="B5436" s="28"/>
      <c r="C5436" s="27"/>
      <c r="D5436" s="27"/>
      <c r="E5436" s="27"/>
      <c r="F5436" s="6"/>
      <c r="G5436" s="7"/>
    </row>
    <row r="5437" spans="1:7" x14ac:dyDescent="0.2">
      <c r="A5437" s="27"/>
      <c r="B5437" s="28"/>
      <c r="C5437" s="27"/>
      <c r="D5437" s="27"/>
      <c r="E5437" s="27"/>
      <c r="F5437" s="6"/>
      <c r="G5437" s="7"/>
    </row>
    <row r="5438" spans="1:7" x14ac:dyDescent="0.2">
      <c r="A5438" s="27"/>
      <c r="B5438" s="28"/>
      <c r="C5438" s="27"/>
      <c r="D5438" s="27"/>
      <c r="E5438" s="27"/>
      <c r="F5438" s="6"/>
      <c r="G5438" s="7"/>
    </row>
    <row r="5439" spans="1:7" x14ac:dyDescent="0.2">
      <c r="A5439" s="27"/>
      <c r="B5439" s="28"/>
      <c r="C5439" s="27"/>
      <c r="D5439" s="27"/>
      <c r="E5439" s="27"/>
      <c r="F5439" s="6"/>
      <c r="G5439" s="7"/>
    </row>
    <row r="5440" spans="1:7" x14ac:dyDescent="0.2">
      <c r="A5440" s="27"/>
      <c r="B5440" s="28"/>
      <c r="C5440" s="27"/>
      <c r="D5440" s="27"/>
      <c r="E5440" s="27"/>
      <c r="F5440" s="6"/>
      <c r="G5440" s="7"/>
    </row>
    <row r="5441" spans="1:7" x14ac:dyDescent="0.2">
      <c r="A5441" s="27"/>
      <c r="B5441" s="28"/>
      <c r="C5441" s="27"/>
      <c r="D5441" s="27"/>
      <c r="E5441" s="27"/>
      <c r="F5441" s="6"/>
      <c r="G5441" s="7"/>
    </row>
    <row r="5442" spans="1:7" x14ac:dyDescent="0.2">
      <c r="A5442" s="27"/>
      <c r="B5442" s="28"/>
      <c r="C5442" s="27"/>
      <c r="D5442" s="27"/>
      <c r="E5442" s="27"/>
      <c r="F5442" s="6"/>
      <c r="G5442" s="7"/>
    </row>
    <row r="5443" spans="1:7" x14ac:dyDescent="0.2">
      <c r="A5443" s="27"/>
      <c r="B5443" s="28"/>
      <c r="C5443" s="27"/>
      <c r="D5443" s="27"/>
      <c r="E5443" s="27"/>
      <c r="F5443" s="6"/>
      <c r="G5443" s="7"/>
    </row>
    <row r="5444" spans="1:7" x14ac:dyDescent="0.2">
      <c r="A5444" s="27"/>
      <c r="B5444" s="28"/>
      <c r="C5444" s="27"/>
      <c r="D5444" s="27"/>
      <c r="E5444" s="27"/>
      <c r="F5444" s="6"/>
      <c r="G5444" s="7"/>
    </row>
    <row r="5445" spans="1:7" x14ac:dyDescent="0.2">
      <c r="A5445" s="27"/>
      <c r="B5445" s="28"/>
      <c r="C5445" s="27"/>
      <c r="D5445" s="27"/>
      <c r="E5445" s="27"/>
      <c r="F5445" s="6"/>
      <c r="G5445" s="7"/>
    </row>
    <row r="5446" spans="1:7" x14ac:dyDescent="0.2">
      <c r="A5446" s="27"/>
      <c r="B5446" s="28"/>
      <c r="C5446" s="27"/>
      <c r="D5446" s="27"/>
      <c r="E5446" s="27"/>
      <c r="F5446" s="6"/>
      <c r="G5446" s="7"/>
    </row>
    <row r="5447" spans="1:7" x14ac:dyDescent="0.2">
      <c r="A5447" s="27"/>
      <c r="B5447" s="28"/>
      <c r="C5447" s="27"/>
      <c r="D5447" s="27"/>
      <c r="E5447" s="27"/>
      <c r="F5447" s="6"/>
      <c r="G5447" s="7"/>
    </row>
    <row r="5448" spans="1:7" x14ac:dyDescent="0.2">
      <c r="A5448" s="27"/>
      <c r="B5448" s="28"/>
      <c r="C5448" s="27"/>
      <c r="D5448" s="27"/>
      <c r="E5448" s="27"/>
      <c r="F5448" s="6"/>
      <c r="G5448" s="7"/>
    </row>
    <row r="5449" spans="1:7" x14ac:dyDescent="0.2">
      <c r="A5449" s="27"/>
      <c r="B5449" s="28"/>
      <c r="C5449" s="27"/>
      <c r="D5449" s="27"/>
      <c r="E5449" s="27"/>
      <c r="F5449" s="6"/>
      <c r="G5449" s="7"/>
    </row>
    <row r="5450" spans="1:7" x14ac:dyDescent="0.2">
      <c r="A5450" s="27"/>
      <c r="B5450" s="28"/>
      <c r="C5450" s="27"/>
      <c r="D5450" s="27"/>
      <c r="E5450" s="27"/>
      <c r="F5450" s="6"/>
      <c r="G5450" s="7"/>
    </row>
    <row r="5451" spans="1:7" x14ac:dyDescent="0.2">
      <c r="A5451" s="27"/>
      <c r="B5451" s="28"/>
      <c r="C5451" s="27"/>
      <c r="D5451" s="27"/>
      <c r="E5451" s="27"/>
      <c r="F5451" s="6"/>
      <c r="G5451" s="7"/>
    </row>
    <row r="5452" spans="1:7" x14ac:dyDescent="0.2">
      <c r="A5452" s="27"/>
      <c r="B5452" s="28"/>
      <c r="C5452" s="27"/>
      <c r="D5452" s="27"/>
      <c r="E5452" s="27"/>
      <c r="F5452" s="6"/>
      <c r="G5452" s="7"/>
    </row>
    <row r="5453" spans="1:7" x14ac:dyDescent="0.2">
      <c r="A5453" s="27"/>
      <c r="B5453" s="28"/>
      <c r="C5453" s="27"/>
      <c r="D5453" s="27"/>
      <c r="E5453" s="27"/>
      <c r="F5453" s="6"/>
      <c r="G5453" s="7"/>
    </row>
    <row r="5454" spans="1:7" x14ac:dyDescent="0.2">
      <c r="A5454" s="27"/>
      <c r="B5454" s="28"/>
      <c r="C5454" s="27"/>
      <c r="D5454" s="27"/>
      <c r="E5454" s="27"/>
      <c r="F5454" s="6"/>
      <c r="G5454" s="7"/>
    </row>
    <row r="5455" spans="1:7" x14ac:dyDescent="0.2">
      <c r="A5455" s="27"/>
      <c r="B5455" s="28"/>
      <c r="C5455" s="27"/>
      <c r="D5455" s="27"/>
      <c r="E5455" s="27"/>
      <c r="F5455" s="6"/>
      <c r="G5455" s="7"/>
    </row>
    <row r="5456" spans="1:7" x14ac:dyDescent="0.2">
      <c r="A5456" s="27"/>
      <c r="B5456" s="28"/>
      <c r="C5456" s="27"/>
      <c r="D5456" s="27"/>
      <c r="E5456" s="27"/>
      <c r="F5456" s="6"/>
      <c r="G5456" s="7"/>
    </row>
    <row r="5457" spans="1:7" x14ac:dyDescent="0.2">
      <c r="A5457" s="27"/>
      <c r="B5457" s="28"/>
      <c r="C5457" s="27"/>
      <c r="D5457" s="27"/>
      <c r="E5457" s="27"/>
      <c r="F5457" s="6"/>
      <c r="G5457" s="7"/>
    </row>
    <row r="5458" spans="1:7" x14ac:dyDescent="0.2">
      <c r="A5458" s="27"/>
      <c r="B5458" s="28"/>
      <c r="C5458" s="27"/>
      <c r="D5458" s="27"/>
      <c r="E5458" s="27"/>
      <c r="F5458" s="6"/>
      <c r="G5458" s="7"/>
    </row>
    <row r="5459" spans="1:7" x14ac:dyDescent="0.2">
      <c r="A5459" s="27"/>
      <c r="B5459" s="28"/>
      <c r="C5459" s="27"/>
      <c r="D5459" s="27"/>
      <c r="E5459" s="27"/>
      <c r="F5459" s="6"/>
      <c r="G5459" s="7"/>
    </row>
    <row r="5460" spans="1:7" x14ac:dyDescent="0.2">
      <c r="A5460" s="27"/>
      <c r="B5460" s="28"/>
      <c r="C5460" s="27"/>
      <c r="D5460" s="27"/>
      <c r="E5460" s="27"/>
      <c r="F5460" s="6"/>
      <c r="G5460" s="7"/>
    </row>
    <row r="5461" spans="1:7" x14ac:dyDescent="0.2">
      <c r="A5461" s="27"/>
      <c r="B5461" s="28"/>
      <c r="C5461" s="27"/>
      <c r="D5461" s="27"/>
      <c r="E5461" s="27"/>
      <c r="F5461" s="6"/>
      <c r="G5461" s="7"/>
    </row>
    <row r="5462" spans="1:7" x14ac:dyDescent="0.2">
      <c r="A5462" s="27"/>
      <c r="B5462" s="28"/>
      <c r="C5462" s="27"/>
      <c r="D5462" s="27"/>
      <c r="E5462" s="27"/>
      <c r="F5462" s="6"/>
      <c r="G5462" s="7"/>
    </row>
    <row r="5463" spans="1:7" x14ac:dyDescent="0.2">
      <c r="A5463" s="27"/>
      <c r="B5463" s="28"/>
      <c r="C5463" s="27"/>
      <c r="D5463" s="27"/>
      <c r="E5463" s="27"/>
      <c r="F5463" s="6"/>
      <c r="G5463" s="7"/>
    </row>
    <row r="5464" spans="1:7" x14ac:dyDescent="0.2">
      <c r="A5464" s="27"/>
      <c r="B5464" s="28"/>
      <c r="C5464" s="27"/>
      <c r="D5464" s="27"/>
      <c r="E5464" s="27"/>
      <c r="F5464" s="6"/>
      <c r="G5464" s="7"/>
    </row>
    <row r="5465" spans="1:7" x14ac:dyDescent="0.2">
      <c r="A5465" s="27"/>
      <c r="B5465" s="28"/>
      <c r="C5465" s="27"/>
      <c r="D5465" s="27"/>
      <c r="E5465" s="27"/>
      <c r="F5465" s="6"/>
      <c r="G5465" s="7"/>
    </row>
    <row r="5466" spans="1:7" x14ac:dyDescent="0.2">
      <c r="A5466" s="27"/>
      <c r="B5466" s="28"/>
      <c r="C5466" s="27"/>
      <c r="D5466" s="27"/>
      <c r="E5466" s="27"/>
      <c r="F5466" s="6"/>
      <c r="G5466" s="7"/>
    </row>
    <row r="5467" spans="1:7" x14ac:dyDescent="0.2">
      <c r="A5467" s="27"/>
      <c r="B5467" s="28"/>
      <c r="C5467" s="27"/>
      <c r="D5467" s="27"/>
      <c r="E5467" s="27"/>
      <c r="F5467" s="6"/>
      <c r="G5467" s="7"/>
    </row>
    <row r="5468" spans="1:7" x14ac:dyDescent="0.2">
      <c r="A5468" s="27"/>
      <c r="B5468" s="28"/>
      <c r="C5468" s="27"/>
      <c r="D5468" s="27"/>
      <c r="E5468" s="27"/>
      <c r="F5468" s="6"/>
      <c r="G5468" s="7"/>
    </row>
    <row r="5469" spans="1:7" x14ac:dyDescent="0.2">
      <c r="A5469" s="27"/>
      <c r="B5469" s="28"/>
      <c r="C5469" s="27"/>
      <c r="D5469" s="27"/>
      <c r="E5469" s="27"/>
      <c r="F5469" s="6"/>
      <c r="G5469" s="7"/>
    </row>
    <row r="5470" spans="1:7" x14ac:dyDescent="0.2">
      <c r="A5470" s="27"/>
      <c r="B5470" s="28"/>
      <c r="C5470" s="27"/>
      <c r="D5470" s="27"/>
      <c r="E5470" s="27"/>
      <c r="F5470" s="6"/>
      <c r="G5470" s="7"/>
    </row>
    <row r="5471" spans="1:7" x14ac:dyDescent="0.2">
      <c r="A5471" s="27"/>
      <c r="B5471" s="28"/>
      <c r="C5471" s="27"/>
      <c r="D5471" s="27"/>
      <c r="E5471" s="27"/>
      <c r="F5471" s="6"/>
      <c r="G5471" s="7"/>
    </row>
    <row r="5472" spans="1:7" x14ac:dyDescent="0.2">
      <c r="A5472" s="27"/>
      <c r="B5472" s="28"/>
      <c r="C5472" s="27"/>
      <c r="D5472" s="27"/>
      <c r="E5472" s="27"/>
      <c r="F5472" s="6"/>
      <c r="G5472" s="7"/>
    </row>
    <row r="5473" spans="1:7" x14ac:dyDescent="0.2">
      <c r="A5473" s="27"/>
      <c r="B5473" s="28"/>
      <c r="C5473" s="27"/>
      <c r="D5473" s="27"/>
      <c r="E5473" s="27"/>
      <c r="F5473" s="6"/>
      <c r="G5473" s="7"/>
    </row>
    <row r="5474" spans="1:7" x14ac:dyDescent="0.2">
      <c r="A5474" s="27"/>
      <c r="B5474" s="28"/>
      <c r="C5474" s="27"/>
      <c r="D5474" s="27"/>
      <c r="E5474" s="27"/>
      <c r="F5474" s="6"/>
      <c r="G5474" s="7"/>
    </row>
    <row r="5475" spans="1:7" x14ac:dyDescent="0.2">
      <c r="A5475" s="27"/>
      <c r="B5475" s="28"/>
      <c r="C5475" s="27"/>
      <c r="D5475" s="27"/>
      <c r="E5475" s="27"/>
      <c r="F5475" s="6"/>
      <c r="G5475" s="7"/>
    </row>
    <row r="5476" spans="1:7" x14ac:dyDescent="0.2">
      <c r="A5476" s="27"/>
      <c r="B5476" s="28"/>
      <c r="C5476" s="27"/>
      <c r="D5476" s="27"/>
      <c r="E5476" s="27"/>
      <c r="F5476" s="6"/>
      <c r="G5476" s="7"/>
    </row>
    <row r="5477" spans="1:7" x14ac:dyDescent="0.2">
      <c r="A5477" s="27"/>
      <c r="B5477" s="28"/>
      <c r="C5477" s="27"/>
      <c r="D5477" s="27"/>
      <c r="E5477" s="27"/>
      <c r="F5477" s="6"/>
      <c r="G5477" s="7"/>
    </row>
    <row r="5478" spans="1:7" x14ac:dyDescent="0.2">
      <c r="A5478" s="27"/>
      <c r="B5478" s="28"/>
      <c r="C5478" s="27"/>
      <c r="D5478" s="27"/>
      <c r="E5478" s="27"/>
      <c r="F5478" s="6"/>
      <c r="G5478" s="7"/>
    </row>
    <row r="5479" spans="1:7" x14ac:dyDescent="0.2">
      <c r="A5479" s="27"/>
      <c r="B5479" s="28"/>
      <c r="C5479" s="27"/>
      <c r="D5479" s="27"/>
      <c r="E5479" s="27"/>
      <c r="F5479" s="6"/>
      <c r="G5479" s="7"/>
    </row>
    <row r="5480" spans="1:7" x14ac:dyDescent="0.2">
      <c r="A5480" s="27"/>
      <c r="B5480" s="28"/>
      <c r="C5480" s="27"/>
      <c r="D5480" s="27"/>
      <c r="E5480" s="27"/>
      <c r="F5480" s="6"/>
      <c r="G5480" s="7"/>
    </row>
    <row r="5481" spans="1:7" x14ac:dyDescent="0.2">
      <c r="A5481" s="27"/>
      <c r="B5481" s="28"/>
      <c r="C5481" s="27"/>
      <c r="D5481" s="27"/>
      <c r="E5481" s="27"/>
      <c r="F5481" s="6"/>
      <c r="G5481" s="7"/>
    </row>
    <row r="5482" spans="1:7" x14ac:dyDescent="0.2">
      <c r="A5482" s="27"/>
      <c r="B5482" s="28"/>
      <c r="C5482" s="27"/>
      <c r="D5482" s="27"/>
      <c r="E5482" s="27"/>
      <c r="F5482" s="6"/>
      <c r="G5482" s="7"/>
    </row>
    <row r="5483" spans="1:7" x14ac:dyDescent="0.2">
      <c r="A5483" s="27"/>
      <c r="B5483" s="28"/>
      <c r="C5483" s="27"/>
      <c r="D5483" s="27"/>
      <c r="E5483" s="27"/>
      <c r="F5483" s="6"/>
      <c r="G5483" s="7"/>
    </row>
    <row r="5484" spans="1:7" x14ac:dyDescent="0.2">
      <c r="A5484" s="27"/>
      <c r="B5484" s="28"/>
      <c r="C5484" s="27"/>
      <c r="D5484" s="27"/>
      <c r="E5484" s="27"/>
      <c r="F5484" s="6"/>
      <c r="G5484" s="7"/>
    </row>
    <row r="5485" spans="1:7" x14ac:dyDescent="0.2">
      <c r="A5485" s="27"/>
      <c r="B5485" s="28"/>
      <c r="C5485" s="27"/>
      <c r="D5485" s="27"/>
      <c r="E5485" s="27"/>
      <c r="F5485" s="6"/>
      <c r="G5485" s="7"/>
    </row>
    <row r="5486" spans="1:7" x14ac:dyDescent="0.2">
      <c r="A5486" s="27"/>
      <c r="B5486" s="28"/>
      <c r="C5486" s="27"/>
      <c r="D5486" s="27"/>
      <c r="E5486" s="27"/>
      <c r="F5486" s="6"/>
      <c r="G5486" s="7"/>
    </row>
    <row r="5487" spans="1:7" x14ac:dyDescent="0.2">
      <c r="A5487" s="27"/>
      <c r="B5487" s="28"/>
      <c r="C5487" s="27"/>
      <c r="D5487" s="27"/>
      <c r="E5487" s="27"/>
      <c r="F5487" s="6"/>
      <c r="G5487" s="7"/>
    </row>
    <row r="5488" spans="1:7" x14ac:dyDescent="0.2">
      <c r="A5488" s="27"/>
      <c r="B5488" s="28"/>
      <c r="C5488" s="27"/>
      <c r="D5488" s="27"/>
      <c r="E5488" s="27"/>
      <c r="F5488" s="6"/>
      <c r="G5488" s="7"/>
    </row>
    <row r="5489" spans="1:7" x14ac:dyDescent="0.2">
      <c r="A5489" s="27"/>
      <c r="B5489" s="28"/>
      <c r="C5489" s="27"/>
      <c r="D5489" s="27"/>
      <c r="E5489" s="27"/>
      <c r="F5489" s="6"/>
      <c r="G5489" s="7"/>
    </row>
    <row r="5490" spans="1:7" x14ac:dyDescent="0.2">
      <c r="A5490" s="27"/>
      <c r="B5490" s="28"/>
      <c r="C5490" s="27"/>
      <c r="D5490" s="27"/>
      <c r="E5490" s="27"/>
      <c r="F5490" s="6"/>
      <c r="G5490" s="7"/>
    </row>
    <row r="5491" spans="1:7" x14ac:dyDescent="0.2">
      <c r="A5491" s="27"/>
      <c r="B5491" s="28"/>
      <c r="C5491" s="27"/>
      <c r="D5491" s="27"/>
      <c r="E5491" s="27"/>
      <c r="F5491" s="6"/>
      <c r="G5491" s="7"/>
    </row>
    <row r="5492" spans="1:7" x14ac:dyDescent="0.2">
      <c r="A5492" s="27"/>
      <c r="B5492" s="28"/>
      <c r="C5492" s="27"/>
      <c r="D5492" s="27"/>
      <c r="E5492" s="27"/>
      <c r="F5492" s="6"/>
      <c r="G5492" s="7"/>
    </row>
    <row r="5493" spans="1:7" x14ac:dyDescent="0.2">
      <c r="A5493" s="27"/>
      <c r="B5493" s="28"/>
      <c r="C5493" s="27"/>
      <c r="D5493" s="27"/>
      <c r="E5493" s="27"/>
      <c r="F5493" s="6"/>
      <c r="G5493" s="7"/>
    </row>
    <row r="5494" spans="1:7" x14ac:dyDescent="0.2">
      <c r="A5494" s="27"/>
      <c r="B5494" s="28"/>
      <c r="C5494" s="27"/>
      <c r="D5494" s="27"/>
      <c r="E5494" s="27"/>
      <c r="F5494" s="6"/>
      <c r="G5494" s="7"/>
    </row>
    <row r="5495" spans="1:7" x14ac:dyDescent="0.2">
      <c r="A5495" s="27"/>
      <c r="B5495" s="28"/>
      <c r="C5495" s="27"/>
      <c r="D5495" s="27"/>
      <c r="E5495" s="27"/>
      <c r="F5495" s="6"/>
      <c r="G5495" s="7"/>
    </row>
    <row r="5496" spans="1:7" x14ac:dyDescent="0.2">
      <c r="A5496" s="27"/>
      <c r="B5496" s="28"/>
      <c r="C5496" s="27"/>
      <c r="D5496" s="27"/>
      <c r="E5496" s="27"/>
      <c r="F5496" s="6"/>
      <c r="G5496" s="7"/>
    </row>
    <row r="5497" spans="1:7" x14ac:dyDescent="0.2">
      <c r="A5497" s="27"/>
      <c r="B5497" s="28"/>
      <c r="C5497" s="27"/>
      <c r="D5497" s="27"/>
      <c r="E5497" s="27"/>
      <c r="F5497" s="6"/>
      <c r="G5497" s="7"/>
    </row>
    <row r="5498" spans="1:7" x14ac:dyDescent="0.2">
      <c r="A5498" s="27"/>
      <c r="B5498" s="28"/>
      <c r="C5498" s="27"/>
      <c r="D5498" s="27"/>
      <c r="E5498" s="27"/>
      <c r="F5498" s="6"/>
      <c r="G5498" s="7"/>
    </row>
    <row r="5499" spans="1:7" x14ac:dyDescent="0.2">
      <c r="A5499" s="27"/>
      <c r="B5499" s="28"/>
      <c r="C5499" s="27"/>
      <c r="D5499" s="27"/>
      <c r="E5499" s="27"/>
      <c r="F5499" s="6"/>
      <c r="G5499" s="7"/>
    </row>
    <row r="5500" spans="1:7" x14ac:dyDescent="0.2">
      <c r="A5500" s="27"/>
      <c r="B5500" s="28"/>
      <c r="C5500" s="27"/>
      <c r="D5500" s="27"/>
      <c r="E5500" s="27"/>
      <c r="F5500" s="6"/>
      <c r="G5500" s="7"/>
    </row>
    <row r="5501" spans="1:7" x14ac:dyDescent="0.2">
      <c r="A5501" s="27"/>
      <c r="B5501" s="28"/>
      <c r="C5501" s="27"/>
      <c r="D5501" s="27"/>
      <c r="E5501" s="27"/>
      <c r="F5501" s="6"/>
      <c r="G5501" s="7"/>
    </row>
    <row r="5502" spans="1:7" x14ac:dyDescent="0.2">
      <c r="A5502" s="27"/>
      <c r="B5502" s="28"/>
      <c r="C5502" s="27"/>
      <c r="D5502" s="27"/>
      <c r="E5502" s="27"/>
      <c r="F5502" s="6"/>
      <c r="G5502" s="7"/>
    </row>
    <row r="5503" spans="1:7" x14ac:dyDescent="0.2">
      <c r="A5503" s="27"/>
      <c r="B5503" s="28"/>
      <c r="C5503" s="27"/>
      <c r="D5503" s="27"/>
      <c r="E5503" s="27"/>
      <c r="F5503" s="6"/>
      <c r="G5503" s="7"/>
    </row>
    <row r="5504" spans="1:7" x14ac:dyDescent="0.2">
      <c r="A5504" s="27"/>
      <c r="B5504" s="28"/>
      <c r="C5504" s="27"/>
      <c r="D5504" s="27"/>
      <c r="E5504" s="27"/>
      <c r="F5504" s="6"/>
      <c r="G5504" s="7"/>
    </row>
    <row r="5505" spans="1:8" x14ac:dyDescent="0.2">
      <c r="A5505" s="27"/>
      <c r="B5505" s="28"/>
      <c r="C5505" s="27"/>
      <c r="D5505" s="27"/>
      <c r="E5505" s="27"/>
      <c r="F5505" s="6"/>
      <c r="G5505" s="7"/>
    </row>
    <row r="5506" spans="1:8" x14ac:dyDescent="0.2">
      <c r="A5506" s="27"/>
      <c r="B5506" s="28"/>
      <c r="C5506" s="27"/>
      <c r="D5506" s="27"/>
      <c r="E5506" s="27"/>
      <c r="F5506" s="6"/>
      <c r="G5506" s="7"/>
    </row>
    <row r="5507" spans="1:8" x14ac:dyDescent="0.2">
      <c r="A5507" s="27"/>
      <c r="B5507" s="28"/>
      <c r="C5507" s="27"/>
      <c r="D5507" s="27"/>
      <c r="E5507" s="27"/>
      <c r="F5507" s="6"/>
      <c r="G5507" s="7"/>
    </row>
    <row r="5508" spans="1:8" x14ac:dyDescent="0.2">
      <c r="A5508" s="27"/>
      <c r="B5508" s="28"/>
      <c r="C5508" s="27"/>
      <c r="D5508" s="27"/>
      <c r="E5508" s="27"/>
      <c r="F5508" s="6"/>
      <c r="G5508" s="7"/>
    </row>
    <row r="5509" spans="1:8" x14ac:dyDescent="0.2">
      <c r="A5509" s="27"/>
      <c r="B5509" s="28"/>
      <c r="C5509" s="27"/>
      <c r="D5509" s="27"/>
      <c r="E5509" s="27"/>
      <c r="F5509" s="6"/>
      <c r="G5509" s="7"/>
    </row>
    <row r="5510" spans="1:8" x14ac:dyDescent="0.2">
      <c r="A5510" s="27"/>
      <c r="B5510" s="28"/>
      <c r="C5510" s="27"/>
      <c r="D5510" s="27"/>
      <c r="E5510" s="27"/>
      <c r="F5510" s="6"/>
      <c r="G5510" s="7"/>
    </row>
    <row r="5511" spans="1:8" x14ac:dyDescent="0.2">
      <c r="A5511" s="27"/>
      <c r="B5511" s="28"/>
      <c r="C5511" s="27"/>
      <c r="D5511" s="27"/>
      <c r="E5511" s="27"/>
      <c r="F5511" s="4"/>
      <c r="G5511" s="5"/>
      <c r="H5511" s="29"/>
    </row>
    <row r="5512" spans="1:8" x14ac:dyDescent="0.2">
      <c r="A5512" s="27"/>
      <c r="B5512" s="28"/>
      <c r="C5512" s="27"/>
      <c r="D5512" s="27"/>
      <c r="E5512" s="27"/>
      <c r="F5512" s="4"/>
      <c r="G5512" s="5"/>
      <c r="H5512" s="29"/>
    </row>
    <row r="5513" spans="1:8" x14ac:dyDescent="0.2">
      <c r="A5513" s="27"/>
      <c r="B5513" s="28"/>
      <c r="C5513" s="27"/>
      <c r="D5513" s="27"/>
      <c r="E5513" s="27"/>
      <c r="F5513" s="4"/>
      <c r="G5513" s="5"/>
      <c r="H5513" s="29"/>
    </row>
    <row r="5514" spans="1:8" x14ac:dyDescent="0.2">
      <c r="A5514" s="27"/>
      <c r="B5514" s="28"/>
      <c r="C5514" s="27"/>
      <c r="D5514" s="27"/>
      <c r="E5514" s="27"/>
      <c r="F5514" s="4"/>
      <c r="G5514" s="5"/>
      <c r="H5514" s="29"/>
    </row>
    <row r="5515" spans="1:8" x14ac:dyDescent="0.2">
      <c r="A5515" s="27"/>
      <c r="B5515" s="28"/>
      <c r="C5515" s="27"/>
      <c r="D5515" s="27"/>
      <c r="E5515" s="27"/>
      <c r="F5515" s="4"/>
      <c r="G5515" s="5"/>
      <c r="H5515" s="29"/>
    </row>
    <row r="5516" spans="1:8" x14ac:dyDescent="0.2">
      <c r="A5516" s="27"/>
      <c r="B5516" s="28"/>
      <c r="C5516" s="27"/>
      <c r="D5516" s="27"/>
      <c r="E5516" s="27"/>
      <c r="F5516" s="4"/>
      <c r="G5516" s="5"/>
      <c r="H5516" s="29"/>
    </row>
    <row r="5517" spans="1:8" x14ac:dyDescent="0.2">
      <c r="A5517" s="27"/>
      <c r="B5517" s="28"/>
      <c r="C5517" s="27"/>
      <c r="D5517" s="27"/>
      <c r="E5517" s="27"/>
      <c r="F5517" s="4"/>
      <c r="G5517" s="5"/>
      <c r="H5517" s="29"/>
    </row>
    <row r="5518" spans="1:8" x14ac:dyDescent="0.2">
      <c r="A5518" s="27"/>
      <c r="B5518" s="28"/>
      <c r="C5518" s="27"/>
      <c r="D5518" s="27"/>
      <c r="E5518" s="27"/>
      <c r="F5518" s="4"/>
      <c r="G5518" s="5"/>
      <c r="H5518" s="29"/>
    </row>
    <row r="5519" spans="1:8" x14ac:dyDescent="0.2">
      <c r="A5519" s="27"/>
      <c r="B5519" s="28"/>
      <c r="C5519" s="27"/>
      <c r="D5519" s="27"/>
      <c r="E5519" s="27"/>
      <c r="F5519" s="4"/>
      <c r="G5519" s="5"/>
      <c r="H5519" s="29"/>
    </row>
    <row r="5520" spans="1:8" x14ac:dyDescent="0.2">
      <c r="A5520" s="27"/>
      <c r="B5520" s="28"/>
      <c r="C5520" s="27"/>
      <c r="D5520" s="27"/>
      <c r="E5520" s="27"/>
      <c r="F5520" s="4"/>
      <c r="G5520" s="5"/>
      <c r="H5520" s="29"/>
    </row>
    <row r="5521" spans="1:8" x14ac:dyDescent="0.2">
      <c r="A5521" s="27"/>
      <c r="B5521" s="28"/>
      <c r="C5521" s="27"/>
      <c r="D5521" s="27"/>
      <c r="E5521" s="27"/>
      <c r="F5521" s="4"/>
      <c r="G5521" s="5"/>
      <c r="H5521" s="29"/>
    </row>
    <row r="5522" spans="1:8" x14ac:dyDescent="0.2">
      <c r="A5522" s="27"/>
      <c r="B5522" s="28"/>
      <c r="C5522" s="27"/>
      <c r="D5522" s="27"/>
      <c r="E5522" s="27"/>
      <c r="F5522" s="4"/>
      <c r="G5522" s="5"/>
      <c r="H5522" s="29"/>
    </row>
    <row r="5523" spans="1:8" x14ac:dyDescent="0.2">
      <c r="A5523" s="27"/>
      <c r="B5523" s="28"/>
      <c r="C5523" s="27"/>
      <c r="D5523" s="27"/>
      <c r="E5523" s="27"/>
      <c r="F5523" s="4"/>
      <c r="G5523" s="5"/>
      <c r="H5523" s="29"/>
    </row>
    <row r="5524" spans="1:8" x14ac:dyDescent="0.2">
      <c r="A5524" s="27"/>
      <c r="B5524" s="28"/>
      <c r="C5524" s="27"/>
      <c r="D5524" s="27"/>
      <c r="E5524" s="27"/>
      <c r="F5524" s="4"/>
      <c r="G5524" s="5"/>
      <c r="H5524" s="29"/>
    </row>
    <row r="5525" spans="1:8" x14ac:dyDescent="0.2">
      <c r="A5525" s="27"/>
      <c r="B5525" s="28"/>
      <c r="C5525" s="27"/>
      <c r="D5525" s="27"/>
      <c r="E5525" s="27"/>
      <c r="F5525" s="4"/>
      <c r="G5525" s="5"/>
      <c r="H5525" s="29"/>
    </row>
    <row r="5526" spans="1:8" x14ac:dyDescent="0.2">
      <c r="A5526" s="27"/>
      <c r="B5526" s="28"/>
      <c r="C5526" s="27"/>
      <c r="D5526" s="27"/>
      <c r="E5526" s="27"/>
      <c r="F5526" s="4"/>
      <c r="G5526" s="5"/>
      <c r="H5526" s="29"/>
    </row>
    <row r="5527" spans="1:8" x14ac:dyDescent="0.2">
      <c r="A5527" s="27"/>
      <c r="B5527" s="28"/>
      <c r="C5527" s="27"/>
      <c r="D5527" s="27"/>
      <c r="E5527" s="27"/>
      <c r="F5527" s="4"/>
      <c r="G5527" s="5"/>
      <c r="H5527" s="29"/>
    </row>
    <row r="5528" spans="1:8" x14ac:dyDescent="0.2">
      <c r="A5528" s="27"/>
      <c r="B5528" s="28"/>
      <c r="C5528" s="27"/>
      <c r="D5528" s="27"/>
      <c r="E5528" s="27"/>
      <c r="F5528" s="4"/>
      <c r="G5528" s="5"/>
      <c r="H5528" s="29"/>
    </row>
    <row r="5529" spans="1:8" x14ac:dyDescent="0.2">
      <c r="A5529" s="27"/>
      <c r="B5529" s="28"/>
      <c r="C5529" s="27"/>
      <c r="D5529" s="27"/>
      <c r="E5529" s="27"/>
      <c r="F5529" s="4"/>
      <c r="G5529" s="5"/>
      <c r="H5529" s="29"/>
    </row>
    <row r="5530" spans="1:8" x14ac:dyDescent="0.2">
      <c r="A5530" s="27"/>
      <c r="B5530" s="28"/>
      <c r="C5530" s="27"/>
      <c r="D5530" s="27"/>
      <c r="E5530" s="27"/>
      <c r="F5530" s="4"/>
      <c r="G5530" s="5"/>
      <c r="H5530" s="29"/>
    </row>
    <row r="5531" spans="1:8" x14ac:dyDescent="0.2">
      <c r="A5531" s="27"/>
      <c r="B5531" s="28"/>
      <c r="C5531" s="27"/>
      <c r="D5531" s="27"/>
      <c r="E5531" s="27"/>
      <c r="F5531" s="4"/>
      <c r="G5531" s="5"/>
      <c r="H5531" s="29"/>
    </row>
    <row r="5532" spans="1:8" x14ac:dyDescent="0.2">
      <c r="A5532" s="27"/>
      <c r="B5532" s="28"/>
      <c r="C5532" s="27"/>
      <c r="D5532" s="27"/>
      <c r="E5532" s="27"/>
      <c r="F5532" s="4"/>
      <c r="G5532" s="5"/>
      <c r="H5532" s="29"/>
    </row>
    <row r="5533" spans="1:8" x14ac:dyDescent="0.2">
      <c r="A5533" s="27"/>
      <c r="B5533" s="28"/>
      <c r="C5533" s="27"/>
      <c r="D5533" s="27"/>
      <c r="E5533" s="27"/>
      <c r="F5533" s="4"/>
      <c r="G5533" s="5"/>
      <c r="H5533" s="29"/>
    </row>
    <row r="5534" spans="1:8" x14ac:dyDescent="0.2">
      <c r="A5534" s="27"/>
      <c r="B5534" s="28"/>
      <c r="C5534" s="27"/>
      <c r="D5534" s="27"/>
      <c r="E5534" s="27"/>
      <c r="F5534" s="4"/>
      <c r="G5534" s="5"/>
      <c r="H5534" s="29"/>
    </row>
    <row r="5535" spans="1:8" x14ac:dyDescent="0.2">
      <c r="A5535" s="27"/>
      <c r="B5535" s="28"/>
      <c r="C5535" s="27"/>
      <c r="D5535" s="27"/>
      <c r="E5535" s="27"/>
      <c r="F5535" s="4"/>
      <c r="G5535" s="5"/>
      <c r="H5535" s="29"/>
    </row>
    <row r="5536" spans="1:8" x14ac:dyDescent="0.2">
      <c r="A5536" s="27"/>
      <c r="B5536" s="28"/>
      <c r="C5536" s="27"/>
      <c r="D5536" s="27"/>
      <c r="E5536" s="27"/>
      <c r="F5536" s="4"/>
      <c r="G5536" s="5"/>
      <c r="H5536" s="29"/>
    </row>
    <row r="5537" spans="1:8" x14ac:dyDescent="0.2">
      <c r="A5537" s="27"/>
      <c r="B5537" s="28"/>
      <c r="C5537" s="27"/>
      <c r="D5537" s="27"/>
      <c r="E5537" s="27"/>
      <c r="F5537" s="4"/>
      <c r="G5537" s="5"/>
      <c r="H5537" s="29"/>
    </row>
    <row r="5538" spans="1:8" x14ac:dyDescent="0.2">
      <c r="A5538" s="27"/>
      <c r="B5538" s="28"/>
      <c r="C5538" s="27"/>
      <c r="D5538" s="27"/>
      <c r="E5538" s="27"/>
      <c r="F5538" s="4"/>
      <c r="G5538" s="5"/>
      <c r="H5538" s="29"/>
    </row>
    <row r="5539" spans="1:8" x14ac:dyDescent="0.2">
      <c r="A5539" s="27"/>
      <c r="B5539" s="28"/>
      <c r="C5539" s="27"/>
      <c r="D5539" s="27"/>
      <c r="E5539" s="27"/>
      <c r="F5539" s="4"/>
      <c r="G5539" s="5"/>
      <c r="H5539" s="29"/>
    </row>
    <row r="5540" spans="1:8" x14ac:dyDescent="0.2">
      <c r="A5540" s="27"/>
      <c r="B5540" s="28"/>
      <c r="C5540" s="27"/>
      <c r="D5540" s="27"/>
      <c r="E5540" s="27"/>
      <c r="F5540" s="4"/>
      <c r="G5540" s="5"/>
      <c r="H5540" s="29"/>
    </row>
    <row r="5541" spans="1:8" x14ac:dyDescent="0.2">
      <c r="A5541" s="27"/>
      <c r="B5541" s="28"/>
      <c r="C5541" s="27"/>
      <c r="D5541" s="27"/>
      <c r="E5541" s="27"/>
      <c r="F5541" s="4"/>
      <c r="G5541" s="5"/>
      <c r="H5541" s="29"/>
    </row>
    <row r="5542" spans="1:8" x14ac:dyDescent="0.2">
      <c r="A5542" s="27"/>
      <c r="B5542" s="28"/>
      <c r="C5542" s="27"/>
      <c r="D5542" s="27"/>
      <c r="E5542" s="27"/>
      <c r="F5542" s="4"/>
      <c r="G5542" s="5"/>
      <c r="H5542" s="29"/>
    </row>
    <row r="5543" spans="1:8" x14ac:dyDescent="0.2">
      <c r="A5543" s="27"/>
      <c r="B5543" s="28"/>
      <c r="C5543" s="27"/>
      <c r="D5543" s="27"/>
      <c r="E5543" s="27"/>
      <c r="F5543" s="4"/>
      <c r="G5543" s="5"/>
      <c r="H5543" s="29"/>
    </row>
    <row r="5544" spans="1:8" x14ac:dyDescent="0.2">
      <c r="A5544" s="27"/>
      <c r="B5544" s="28"/>
      <c r="C5544" s="27"/>
      <c r="D5544" s="27"/>
      <c r="E5544" s="27"/>
      <c r="F5544" s="4"/>
      <c r="G5544" s="5"/>
      <c r="H5544" s="29"/>
    </row>
    <row r="5545" spans="1:8" x14ac:dyDescent="0.2">
      <c r="A5545" s="27"/>
      <c r="B5545" s="28"/>
      <c r="C5545" s="27"/>
      <c r="D5545" s="27"/>
      <c r="E5545" s="27"/>
      <c r="F5545" s="4"/>
      <c r="G5545" s="5"/>
      <c r="H5545" s="29"/>
    </row>
    <row r="5546" spans="1:8" x14ac:dyDescent="0.2">
      <c r="A5546" s="27"/>
      <c r="B5546" s="28"/>
      <c r="C5546" s="27"/>
      <c r="D5546" s="27"/>
      <c r="E5546" s="27"/>
      <c r="F5546" s="4"/>
      <c r="G5546" s="5"/>
      <c r="H5546" s="29"/>
    </row>
    <row r="5547" spans="1:8" x14ac:dyDescent="0.2">
      <c r="A5547" s="27"/>
      <c r="B5547" s="28"/>
      <c r="C5547" s="27"/>
      <c r="D5547" s="27"/>
      <c r="E5547" s="27"/>
      <c r="F5547" s="4"/>
      <c r="G5547" s="5"/>
      <c r="H5547" s="29"/>
    </row>
    <row r="5548" spans="1:8" x14ac:dyDescent="0.2">
      <c r="A5548" s="27"/>
      <c r="B5548" s="28"/>
      <c r="C5548" s="27"/>
      <c r="D5548" s="27"/>
      <c r="E5548" s="27"/>
      <c r="F5548" s="4"/>
      <c r="G5548" s="5"/>
      <c r="H5548" s="29"/>
    </row>
    <row r="5549" spans="1:8" x14ac:dyDescent="0.2">
      <c r="A5549" s="27"/>
      <c r="B5549" s="28"/>
      <c r="C5549" s="27"/>
      <c r="D5549" s="27"/>
      <c r="E5549" s="27"/>
      <c r="F5549" s="4"/>
      <c r="G5549" s="5"/>
      <c r="H5549" s="29"/>
    </row>
    <row r="5550" spans="1:8" x14ac:dyDescent="0.2">
      <c r="A5550" s="27"/>
      <c r="B5550" s="28"/>
      <c r="C5550" s="27"/>
      <c r="D5550" s="27"/>
      <c r="E5550" s="27"/>
      <c r="F5550" s="4"/>
      <c r="G5550" s="5"/>
      <c r="H5550" s="29"/>
    </row>
    <row r="5551" spans="1:8" x14ac:dyDescent="0.2">
      <c r="A5551" s="27"/>
      <c r="B5551" s="28"/>
      <c r="C5551" s="27"/>
      <c r="D5551" s="27"/>
      <c r="E5551" s="27"/>
      <c r="F5551" s="4"/>
      <c r="G5551" s="5"/>
      <c r="H5551" s="29"/>
    </row>
    <row r="5552" spans="1:8" x14ac:dyDescent="0.2">
      <c r="A5552" s="27"/>
      <c r="B5552" s="28"/>
      <c r="C5552" s="27"/>
      <c r="D5552" s="27"/>
      <c r="E5552" s="27"/>
      <c r="F5552" s="4"/>
      <c r="G5552" s="5"/>
      <c r="H5552" s="29"/>
    </row>
    <row r="5553" spans="1:8" x14ac:dyDescent="0.2">
      <c r="A5553" s="27"/>
      <c r="B5553" s="28"/>
      <c r="C5553" s="27"/>
      <c r="D5553" s="27"/>
      <c r="E5553" s="27"/>
      <c r="F5553" s="4"/>
      <c r="G5553" s="5"/>
      <c r="H5553" s="29"/>
    </row>
    <row r="5554" spans="1:8" x14ac:dyDescent="0.2">
      <c r="A5554" s="27"/>
      <c r="B5554" s="28"/>
      <c r="C5554" s="27"/>
      <c r="D5554" s="27"/>
      <c r="E5554" s="27"/>
      <c r="F5554" s="4"/>
      <c r="G5554" s="5"/>
      <c r="H5554" s="29"/>
    </row>
    <row r="5555" spans="1:8" x14ac:dyDescent="0.2">
      <c r="A5555" s="27"/>
      <c r="B5555" s="28"/>
      <c r="C5555" s="27"/>
      <c r="D5555" s="27"/>
      <c r="E5555" s="27"/>
      <c r="F5555" s="4"/>
      <c r="G5555" s="5"/>
      <c r="H5555" s="29"/>
    </row>
    <row r="5556" spans="1:8" x14ac:dyDescent="0.2">
      <c r="A5556" s="27"/>
      <c r="B5556" s="28"/>
      <c r="C5556" s="27"/>
      <c r="D5556" s="27"/>
      <c r="E5556" s="27"/>
      <c r="F5556" s="4"/>
      <c r="G5556" s="5"/>
      <c r="H5556" s="29"/>
    </row>
    <row r="5557" spans="1:8" x14ac:dyDescent="0.2">
      <c r="A5557" s="27"/>
      <c r="B5557" s="28"/>
      <c r="C5557" s="27"/>
      <c r="D5557" s="27"/>
      <c r="E5557" s="27"/>
      <c r="F5557" s="4"/>
      <c r="G5557" s="5"/>
      <c r="H5557" s="29"/>
    </row>
    <row r="5558" spans="1:8" x14ac:dyDescent="0.2">
      <c r="A5558" s="27"/>
      <c r="B5558" s="28"/>
      <c r="C5558" s="27"/>
      <c r="D5558" s="27"/>
      <c r="E5558" s="27"/>
      <c r="F5558" s="4"/>
      <c r="G5558" s="5"/>
      <c r="H5558" s="29"/>
    </row>
    <row r="5559" spans="1:8" x14ac:dyDescent="0.2">
      <c r="A5559" s="27"/>
      <c r="B5559" s="28"/>
      <c r="C5559" s="27"/>
      <c r="D5559" s="27"/>
      <c r="E5559" s="27"/>
      <c r="F5559" s="4"/>
      <c r="G5559" s="5"/>
      <c r="H5559" s="29"/>
    </row>
    <row r="5560" spans="1:8" x14ac:dyDescent="0.2">
      <c r="A5560" s="27"/>
      <c r="B5560" s="28"/>
      <c r="C5560" s="27"/>
      <c r="D5560" s="27"/>
      <c r="E5560" s="27"/>
      <c r="F5560" s="4"/>
      <c r="G5560" s="5"/>
      <c r="H5560" s="29"/>
    </row>
    <row r="5561" spans="1:8" x14ac:dyDescent="0.2">
      <c r="A5561" s="27"/>
      <c r="B5561" s="28"/>
      <c r="C5561" s="27"/>
      <c r="D5561" s="27"/>
      <c r="E5561" s="27"/>
      <c r="F5561" s="4"/>
      <c r="G5561" s="5"/>
      <c r="H5561" s="29"/>
    </row>
    <row r="5562" spans="1:8" x14ac:dyDescent="0.2">
      <c r="A5562" s="27"/>
      <c r="B5562" s="28"/>
      <c r="C5562" s="27"/>
      <c r="D5562" s="27"/>
      <c r="E5562" s="27"/>
      <c r="F5562" s="4"/>
      <c r="G5562" s="5"/>
      <c r="H5562" s="29"/>
    </row>
    <row r="5563" spans="1:8" x14ac:dyDescent="0.2">
      <c r="A5563" s="27"/>
      <c r="B5563" s="28"/>
      <c r="C5563" s="27"/>
      <c r="D5563" s="27"/>
      <c r="E5563" s="27"/>
      <c r="F5563" s="4"/>
      <c r="G5563" s="5"/>
      <c r="H5563" s="29"/>
    </row>
    <row r="5564" spans="1:8" x14ac:dyDescent="0.2">
      <c r="A5564" s="27"/>
      <c r="B5564" s="28"/>
      <c r="C5564" s="27"/>
      <c r="D5564" s="27"/>
      <c r="E5564" s="27"/>
      <c r="F5564" s="4"/>
      <c r="G5564" s="5"/>
      <c r="H5564" s="29"/>
    </row>
    <row r="5565" spans="1:8" x14ac:dyDescent="0.2">
      <c r="A5565" s="27"/>
      <c r="B5565" s="28"/>
      <c r="C5565" s="27"/>
      <c r="D5565" s="27"/>
      <c r="E5565" s="27"/>
      <c r="F5565" s="4"/>
      <c r="G5565" s="5"/>
      <c r="H5565" s="29"/>
    </row>
    <row r="5566" spans="1:8" x14ac:dyDescent="0.2">
      <c r="A5566" s="27"/>
      <c r="B5566" s="28"/>
      <c r="C5566" s="27"/>
      <c r="D5566" s="27"/>
      <c r="E5566" s="27"/>
      <c r="F5566" s="4"/>
      <c r="G5566" s="5"/>
      <c r="H5566" s="29"/>
    </row>
    <row r="5567" spans="1:8" x14ac:dyDescent="0.2">
      <c r="A5567" s="27"/>
      <c r="B5567" s="28"/>
      <c r="C5567" s="27"/>
      <c r="D5567" s="27"/>
      <c r="E5567" s="27"/>
      <c r="F5567" s="4"/>
      <c r="G5567" s="5"/>
      <c r="H5567" s="29"/>
    </row>
    <row r="5568" spans="1:8" x14ac:dyDescent="0.2">
      <c r="A5568" s="27"/>
      <c r="B5568" s="28"/>
      <c r="C5568" s="27"/>
      <c r="D5568" s="27"/>
      <c r="E5568" s="27"/>
      <c r="F5568" s="4"/>
      <c r="G5568" s="5"/>
      <c r="H5568" s="29"/>
    </row>
    <row r="5569" spans="1:8" x14ac:dyDescent="0.2">
      <c r="A5569" s="27"/>
      <c r="B5569" s="28"/>
      <c r="C5569" s="27"/>
      <c r="D5569" s="27"/>
      <c r="E5569" s="27"/>
      <c r="F5569" s="4"/>
      <c r="G5569" s="5"/>
      <c r="H5569" s="29"/>
    </row>
    <row r="5570" spans="1:8" x14ac:dyDescent="0.2">
      <c r="A5570" s="27"/>
      <c r="B5570" s="28"/>
      <c r="C5570" s="27"/>
      <c r="D5570" s="27"/>
      <c r="E5570" s="27"/>
      <c r="F5570" s="4"/>
      <c r="G5570" s="5"/>
      <c r="H5570" s="29"/>
    </row>
    <row r="5571" spans="1:8" x14ac:dyDescent="0.2">
      <c r="A5571" s="27"/>
      <c r="B5571" s="28"/>
      <c r="C5571" s="27"/>
      <c r="D5571" s="27"/>
      <c r="E5571" s="27"/>
      <c r="F5571" s="4"/>
      <c r="G5571" s="5"/>
      <c r="H5571" s="29"/>
    </row>
    <row r="5572" spans="1:8" x14ac:dyDescent="0.2">
      <c r="A5572" s="27"/>
      <c r="B5572" s="28"/>
      <c r="C5572" s="27"/>
      <c r="D5572" s="27"/>
      <c r="E5572" s="27"/>
      <c r="F5572" s="4"/>
      <c r="G5572" s="5"/>
      <c r="H5572" s="29"/>
    </row>
    <row r="5573" spans="1:8" x14ac:dyDescent="0.2">
      <c r="A5573" s="27"/>
      <c r="B5573" s="28"/>
      <c r="C5573" s="27"/>
      <c r="D5573" s="27"/>
      <c r="E5573" s="27"/>
      <c r="F5573" s="4"/>
      <c r="G5573" s="5"/>
      <c r="H5573" s="29"/>
    </row>
    <row r="5574" spans="1:8" x14ac:dyDescent="0.2">
      <c r="A5574" s="27"/>
      <c r="B5574" s="28"/>
      <c r="C5574" s="27"/>
      <c r="D5574" s="27"/>
      <c r="E5574" s="27"/>
      <c r="F5574" s="4"/>
      <c r="G5574" s="5"/>
      <c r="H5574" s="29"/>
    </row>
    <row r="5575" spans="1:8" x14ac:dyDescent="0.2">
      <c r="A5575" s="27"/>
      <c r="B5575" s="28"/>
      <c r="C5575" s="27"/>
      <c r="D5575" s="27"/>
      <c r="E5575" s="27"/>
      <c r="F5575" s="4"/>
      <c r="G5575" s="5"/>
      <c r="H5575" s="29"/>
    </row>
    <row r="5576" spans="1:8" x14ac:dyDescent="0.2">
      <c r="A5576" s="27"/>
      <c r="B5576" s="28"/>
      <c r="C5576" s="27"/>
      <c r="D5576" s="27"/>
      <c r="E5576" s="27"/>
      <c r="F5576" s="4"/>
      <c r="G5576" s="5"/>
      <c r="H5576" s="29"/>
    </row>
    <row r="5577" spans="1:8" x14ac:dyDescent="0.2">
      <c r="A5577" s="27"/>
      <c r="B5577" s="28"/>
      <c r="C5577" s="27"/>
      <c r="D5577" s="27"/>
      <c r="E5577" s="27"/>
      <c r="F5577" s="4"/>
      <c r="G5577" s="5"/>
      <c r="H5577" s="29"/>
    </row>
    <row r="5578" spans="1:8" x14ac:dyDescent="0.2">
      <c r="A5578" s="27"/>
      <c r="B5578" s="28"/>
      <c r="C5578" s="27"/>
      <c r="D5578" s="27"/>
      <c r="E5578" s="27"/>
      <c r="F5578" s="4"/>
      <c r="G5578" s="5"/>
      <c r="H5578" s="29"/>
    </row>
    <row r="5579" spans="1:8" x14ac:dyDescent="0.2">
      <c r="A5579" s="27"/>
      <c r="B5579" s="28"/>
      <c r="C5579" s="27"/>
      <c r="D5579" s="27"/>
      <c r="E5579" s="27"/>
      <c r="F5579" s="4"/>
      <c r="G5579" s="5"/>
      <c r="H5579" s="29"/>
    </row>
    <row r="5580" spans="1:8" x14ac:dyDescent="0.2">
      <c r="A5580" s="27"/>
      <c r="B5580" s="28"/>
      <c r="C5580" s="27"/>
      <c r="D5580" s="27"/>
      <c r="E5580" s="27"/>
      <c r="F5580" s="4"/>
      <c r="G5580" s="5"/>
      <c r="H5580" s="29"/>
    </row>
    <row r="5581" spans="1:8" x14ac:dyDescent="0.2">
      <c r="A5581" s="27"/>
      <c r="B5581" s="28"/>
      <c r="C5581" s="27"/>
      <c r="D5581" s="27"/>
      <c r="E5581" s="27"/>
      <c r="F5581" s="4"/>
      <c r="G5581" s="5"/>
      <c r="H5581" s="29"/>
    </row>
    <row r="5582" spans="1:8" x14ac:dyDescent="0.2">
      <c r="A5582" s="27"/>
      <c r="B5582" s="28"/>
      <c r="C5582" s="27"/>
      <c r="D5582" s="27"/>
      <c r="E5582" s="27"/>
      <c r="F5582" s="4"/>
      <c r="G5582" s="5"/>
      <c r="H5582" s="29"/>
    </row>
    <row r="5583" spans="1:8" x14ac:dyDescent="0.2">
      <c r="A5583" s="27"/>
      <c r="B5583" s="28"/>
      <c r="C5583" s="27"/>
      <c r="D5583" s="27"/>
      <c r="E5583" s="27"/>
      <c r="F5583" s="4"/>
      <c r="G5583" s="5"/>
      <c r="H5583" s="29"/>
    </row>
    <row r="5584" spans="1:8" x14ac:dyDescent="0.2">
      <c r="A5584" s="27"/>
      <c r="B5584" s="28"/>
      <c r="C5584" s="27"/>
      <c r="D5584" s="27"/>
      <c r="E5584" s="27"/>
      <c r="F5584" s="4"/>
      <c r="G5584" s="5"/>
      <c r="H5584" s="29"/>
    </row>
    <row r="5585" spans="1:8" x14ac:dyDescent="0.2">
      <c r="A5585" s="27"/>
      <c r="B5585" s="28"/>
      <c r="C5585" s="27"/>
      <c r="D5585" s="27"/>
      <c r="E5585" s="27"/>
      <c r="F5585" s="4"/>
      <c r="G5585" s="5"/>
      <c r="H5585" s="29"/>
    </row>
    <row r="5586" spans="1:8" x14ac:dyDescent="0.2">
      <c r="A5586" s="27"/>
      <c r="B5586" s="28"/>
      <c r="C5586" s="27"/>
      <c r="D5586" s="27"/>
      <c r="E5586" s="27"/>
      <c r="F5586" s="4"/>
      <c r="G5586" s="5"/>
      <c r="H5586" s="29"/>
    </row>
    <row r="5587" spans="1:8" x14ac:dyDescent="0.2">
      <c r="A5587" s="27"/>
      <c r="B5587" s="28"/>
      <c r="C5587" s="27"/>
      <c r="D5587" s="27"/>
      <c r="E5587" s="27"/>
      <c r="F5587" s="4"/>
      <c r="G5587" s="5"/>
      <c r="H5587" s="29"/>
    </row>
    <row r="5588" spans="1:8" x14ac:dyDescent="0.2">
      <c r="A5588" s="27"/>
      <c r="B5588" s="28"/>
      <c r="C5588" s="27"/>
      <c r="D5588" s="27"/>
      <c r="E5588" s="27"/>
      <c r="F5588" s="4"/>
      <c r="G5588" s="5"/>
      <c r="H5588" s="29"/>
    </row>
    <row r="5589" spans="1:8" x14ac:dyDescent="0.2">
      <c r="A5589" s="27"/>
      <c r="B5589" s="28"/>
      <c r="C5589" s="27"/>
      <c r="D5589" s="27"/>
      <c r="E5589" s="27"/>
      <c r="F5589" s="4"/>
      <c r="G5589" s="5"/>
      <c r="H5589" s="29"/>
    </row>
    <row r="5590" spans="1:8" x14ac:dyDescent="0.2">
      <c r="A5590" s="27"/>
      <c r="B5590" s="28"/>
      <c r="C5590" s="27"/>
      <c r="D5590" s="27"/>
      <c r="E5590" s="27"/>
      <c r="F5590" s="4"/>
      <c r="G5590" s="5"/>
      <c r="H5590" s="29"/>
    </row>
    <row r="5591" spans="1:8" x14ac:dyDescent="0.2">
      <c r="A5591" s="27"/>
      <c r="B5591" s="28"/>
      <c r="C5591" s="27"/>
      <c r="D5591" s="27"/>
      <c r="E5591" s="27"/>
      <c r="F5591" s="4"/>
      <c r="G5591" s="5"/>
      <c r="H5591" s="29"/>
    </row>
    <row r="5592" spans="1:8" x14ac:dyDescent="0.2">
      <c r="A5592" s="27"/>
      <c r="B5592" s="28"/>
      <c r="C5592" s="27"/>
      <c r="D5592" s="27"/>
      <c r="E5592" s="27"/>
      <c r="F5592" s="4"/>
      <c r="G5592" s="5"/>
      <c r="H5592" s="29"/>
    </row>
    <row r="5593" spans="1:8" x14ac:dyDescent="0.2">
      <c r="A5593" s="27"/>
      <c r="B5593" s="28"/>
      <c r="C5593" s="27"/>
      <c r="D5593" s="27"/>
      <c r="E5593" s="27"/>
      <c r="F5593" s="4"/>
      <c r="G5593" s="5"/>
      <c r="H5593" s="29"/>
    </row>
    <row r="5594" spans="1:8" x14ac:dyDescent="0.2">
      <c r="A5594" s="27"/>
      <c r="B5594" s="28"/>
      <c r="C5594" s="27"/>
      <c r="D5594" s="27"/>
      <c r="E5594" s="27"/>
      <c r="F5594" s="4"/>
      <c r="G5594" s="5"/>
      <c r="H5594" s="29"/>
    </row>
    <row r="5595" spans="1:8" x14ac:dyDescent="0.2">
      <c r="A5595" s="27"/>
      <c r="B5595" s="28"/>
      <c r="C5595" s="27"/>
      <c r="D5595" s="27"/>
      <c r="E5595" s="27"/>
      <c r="F5595" s="4"/>
      <c r="G5595" s="5"/>
      <c r="H5595" s="29"/>
    </row>
    <row r="5596" spans="1:8" x14ac:dyDescent="0.2">
      <c r="A5596" s="27"/>
      <c r="B5596" s="28"/>
      <c r="C5596" s="27"/>
      <c r="D5596" s="27"/>
      <c r="E5596" s="27"/>
      <c r="F5596" s="4"/>
      <c r="G5596" s="5"/>
      <c r="H5596" s="29"/>
    </row>
    <row r="5597" spans="1:8" x14ac:dyDescent="0.2">
      <c r="A5597" s="27"/>
      <c r="B5597" s="28"/>
      <c r="C5597" s="27"/>
      <c r="D5597" s="27"/>
      <c r="E5597" s="27"/>
      <c r="F5597" s="4"/>
      <c r="G5597" s="5"/>
      <c r="H5597" s="29"/>
    </row>
    <row r="5598" spans="1:8" x14ac:dyDescent="0.2">
      <c r="A5598" s="27"/>
      <c r="B5598" s="28"/>
      <c r="C5598" s="27"/>
      <c r="D5598" s="27"/>
      <c r="E5598" s="27"/>
      <c r="F5598" s="4"/>
      <c r="G5598" s="5"/>
      <c r="H5598" s="29"/>
    </row>
    <row r="5599" spans="1:8" x14ac:dyDescent="0.2">
      <c r="A5599" s="27"/>
      <c r="B5599" s="28"/>
      <c r="C5599" s="27"/>
      <c r="D5599" s="27"/>
      <c r="E5599" s="27"/>
      <c r="F5599" s="4"/>
      <c r="G5599" s="5"/>
      <c r="H5599" s="29"/>
    </row>
    <row r="5600" spans="1:8" x14ac:dyDescent="0.2">
      <c r="A5600" s="27"/>
      <c r="B5600" s="28"/>
      <c r="C5600" s="27"/>
      <c r="D5600" s="27"/>
      <c r="E5600" s="27"/>
      <c r="F5600" s="4"/>
      <c r="G5600" s="5"/>
      <c r="H5600" s="29"/>
    </row>
    <row r="5601" spans="1:8" x14ac:dyDescent="0.2">
      <c r="A5601" s="27"/>
      <c r="B5601" s="28"/>
      <c r="C5601" s="27"/>
      <c r="D5601" s="27"/>
      <c r="E5601" s="27"/>
      <c r="F5601" s="4"/>
      <c r="G5601" s="5"/>
      <c r="H5601" s="29"/>
    </row>
    <row r="5602" spans="1:8" x14ac:dyDescent="0.2">
      <c r="A5602" s="27"/>
      <c r="B5602" s="28"/>
      <c r="C5602" s="27"/>
      <c r="D5602" s="27"/>
      <c r="E5602" s="27"/>
      <c r="F5602" s="4"/>
      <c r="G5602" s="5"/>
      <c r="H5602" s="29"/>
    </row>
    <row r="5603" spans="1:8" x14ac:dyDescent="0.2">
      <c r="A5603" s="27"/>
      <c r="B5603" s="28"/>
      <c r="C5603" s="27"/>
      <c r="D5603" s="27"/>
      <c r="E5603" s="27"/>
      <c r="F5603" s="4"/>
      <c r="G5603" s="5"/>
      <c r="H5603" s="29"/>
    </row>
    <row r="5604" spans="1:8" x14ac:dyDescent="0.2">
      <c r="A5604" s="27"/>
      <c r="B5604" s="28"/>
      <c r="C5604" s="27"/>
      <c r="D5604" s="27"/>
      <c r="E5604" s="27"/>
      <c r="F5604" s="4"/>
      <c r="G5604" s="5"/>
      <c r="H5604" s="29"/>
    </row>
    <row r="5605" spans="1:8" x14ac:dyDescent="0.2">
      <c r="A5605" s="27"/>
      <c r="B5605" s="28"/>
      <c r="C5605" s="27"/>
      <c r="D5605" s="27"/>
      <c r="E5605" s="27"/>
      <c r="F5605" s="4"/>
      <c r="G5605" s="5"/>
      <c r="H5605" s="29"/>
    </row>
    <row r="5606" spans="1:8" x14ac:dyDescent="0.2">
      <c r="A5606" s="27"/>
      <c r="B5606" s="28"/>
      <c r="C5606" s="27"/>
      <c r="D5606" s="27"/>
      <c r="E5606" s="27"/>
      <c r="F5606" s="4"/>
      <c r="G5606" s="5"/>
      <c r="H5606" s="29"/>
    </row>
    <row r="5607" spans="1:8" x14ac:dyDescent="0.2">
      <c r="A5607" s="27"/>
      <c r="B5607" s="28"/>
      <c r="C5607" s="27"/>
      <c r="D5607" s="27"/>
      <c r="E5607" s="27"/>
      <c r="F5607" s="4"/>
      <c r="G5607" s="5"/>
      <c r="H5607" s="29"/>
    </row>
    <row r="5608" spans="1:8" x14ac:dyDescent="0.2">
      <c r="A5608" s="27"/>
      <c r="B5608" s="28"/>
      <c r="C5608" s="27"/>
      <c r="D5608" s="27"/>
      <c r="E5608" s="27"/>
      <c r="F5608" s="4"/>
      <c r="G5608" s="5"/>
      <c r="H5608" s="29"/>
    </row>
    <row r="5609" spans="1:8" x14ac:dyDescent="0.2">
      <c r="A5609" s="27"/>
      <c r="B5609" s="28"/>
      <c r="C5609" s="27"/>
      <c r="D5609" s="27"/>
      <c r="E5609" s="27"/>
      <c r="F5609" s="4"/>
      <c r="G5609" s="5"/>
      <c r="H5609" s="29"/>
    </row>
    <row r="5610" spans="1:8" x14ac:dyDescent="0.2">
      <c r="A5610" s="27"/>
      <c r="B5610" s="28"/>
      <c r="C5610" s="27"/>
      <c r="D5610" s="27"/>
      <c r="E5610" s="27"/>
      <c r="F5610" s="4"/>
      <c r="G5610" s="5"/>
      <c r="H5610" s="29"/>
    </row>
    <row r="5611" spans="1:8" x14ac:dyDescent="0.2">
      <c r="A5611" s="27"/>
      <c r="B5611" s="28"/>
      <c r="C5611" s="27"/>
      <c r="D5611" s="27"/>
      <c r="E5611" s="27"/>
      <c r="F5611" s="4"/>
      <c r="G5611" s="5"/>
      <c r="H5611" s="29"/>
    </row>
    <row r="5612" spans="1:8" x14ac:dyDescent="0.2">
      <c r="A5612" s="27"/>
      <c r="B5612" s="28"/>
      <c r="C5612" s="27"/>
      <c r="D5612" s="27"/>
      <c r="E5612" s="27"/>
      <c r="F5612" s="4"/>
      <c r="G5612" s="5"/>
      <c r="H5612" s="29"/>
    </row>
    <row r="5613" spans="1:8" x14ac:dyDescent="0.2">
      <c r="A5613" s="27"/>
      <c r="B5613" s="28"/>
      <c r="C5613" s="27"/>
      <c r="D5613" s="27"/>
      <c r="E5613" s="27"/>
      <c r="F5613" s="4"/>
      <c r="G5613" s="5"/>
      <c r="H5613" s="29"/>
    </row>
    <row r="5614" spans="1:8" x14ac:dyDescent="0.2">
      <c r="A5614" s="27"/>
      <c r="B5614" s="28"/>
      <c r="C5614" s="27"/>
      <c r="D5614" s="27"/>
      <c r="E5614" s="27"/>
      <c r="F5614" s="4"/>
      <c r="G5614" s="5"/>
      <c r="H5614" s="29"/>
    </row>
    <row r="5615" spans="1:8" x14ac:dyDescent="0.2">
      <c r="A5615" s="27"/>
      <c r="B5615" s="28"/>
      <c r="C5615" s="27"/>
      <c r="D5615" s="27"/>
      <c r="E5615" s="27"/>
      <c r="F5615" s="4"/>
      <c r="G5615" s="5"/>
      <c r="H5615" s="29"/>
    </row>
    <row r="5616" spans="1:8" x14ac:dyDescent="0.2">
      <c r="A5616" s="27"/>
      <c r="B5616" s="28"/>
      <c r="C5616" s="27"/>
      <c r="D5616" s="27"/>
      <c r="E5616" s="27"/>
      <c r="F5616" s="4"/>
      <c r="G5616" s="5"/>
      <c r="H5616" s="29"/>
    </row>
    <row r="5617" spans="1:8" x14ac:dyDescent="0.2">
      <c r="A5617" s="27"/>
      <c r="B5617" s="28"/>
      <c r="C5617" s="27"/>
      <c r="D5617" s="27"/>
      <c r="E5617" s="27"/>
      <c r="F5617" s="4"/>
      <c r="G5617" s="5"/>
      <c r="H5617" s="29"/>
    </row>
    <row r="5618" spans="1:8" x14ac:dyDescent="0.2">
      <c r="A5618" s="27"/>
      <c r="B5618" s="28"/>
      <c r="C5618" s="27"/>
      <c r="D5618" s="27"/>
      <c r="E5618" s="27"/>
      <c r="F5618" s="4"/>
      <c r="G5618" s="5"/>
      <c r="H5618" s="29"/>
    </row>
    <row r="5619" spans="1:8" x14ac:dyDescent="0.2">
      <c r="A5619" s="27"/>
      <c r="B5619" s="28"/>
      <c r="C5619" s="27"/>
      <c r="D5619" s="27"/>
      <c r="E5619" s="27"/>
      <c r="F5619" s="4"/>
      <c r="G5619" s="5"/>
      <c r="H5619" s="29"/>
    </row>
    <row r="5620" spans="1:8" x14ac:dyDescent="0.2">
      <c r="A5620" s="27"/>
      <c r="B5620" s="28"/>
      <c r="C5620" s="27"/>
      <c r="D5620" s="27"/>
      <c r="E5620" s="27"/>
      <c r="F5620" s="4"/>
      <c r="G5620" s="5"/>
      <c r="H5620" s="29"/>
    </row>
    <row r="5621" spans="1:8" x14ac:dyDescent="0.2">
      <c r="A5621" s="27"/>
      <c r="B5621" s="28"/>
      <c r="C5621" s="27"/>
      <c r="D5621" s="27"/>
      <c r="E5621" s="27"/>
      <c r="F5621" s="4"/>
      <c r="G5621" s="5"/>
      <c r="H5621" s="29"/>
    </row>
    <row r="5622" spans="1:8" x14ac:dyDescent="0.2">
      <c r="A5622" s="27"/>
      <c r="B5622" s="28"/>
      <c r="C5622" s="27"/>
      <c r="D5622" s="27"/>
      <c r="E5622" s="27"/>
      <c r="F5622" s="4"/>
      <c r="G5622" s="5"/>
      <c r="H5622" s="29"/>
    </row>
    <row r="5623" spans="1:8" x14ac:dyDescent="0.2">
      <c r="A5623" s="27"/>
      <c r="B5623" s="28"/>
      <c r="C5623" s="27"/>
      <c r="D5623" s="27"/>
      <c r="E5623" s="27"/>
      <c r="F5623" s="4"/>
      <c r="G5623" s="5"/>
      <c r="H5623" s="29"/>
    </row>
    <row r="5624" spans="1:8" x14ac:dyDescent="0.2">
      <c r="A5624" s="27"/>
      <c r="B5624" s="28"/>
      <c r="C5624" s="27"/>
      <c r="D5624" s="27"/>
      <c r="E5624" s="27"/>
      <c r="F5624" s="4"/>
      <c r="G5624" s="5"/>
      <c r="H5624" s="29"/>
    </row>
    <row r="5625" spans="1:8" x14ac:dyDescent="0.2">
      <c r="A5625" s="27"/>
      <c r="B5625" s="28"/>
      <c r="C5625" s="27"/>
      <c r="D5625" s="27"/>
      <c r="E5625" s="27"/>
      <c r="F5625" s="4"/>
      <c r="G5625" s="5"/>
      <c r="H5625" s="29"/>
    </row>
    <row r="5626" spans="1:8" x14ac:dyDescent="0.2">
      <c r="A5626" s="27"/>
      <c r="B5626" s="28"/>
      <c r="C5626" s="27"/>
      <c r="D5626" s="27"/>
      <c r="E5626" s="27"/>
      <c r="F5626" s="4"/>
      <c r="G5626" s="5"/>
      <c r="H5626" s="29"/>
    </row>
    <row r="5627" spans="1:8" x14ac:dyDescent="0.2">
      <c r="A5627" s="27"/>
      <c r="B5627" s="28"/>
      <c r="C5627" s="27"/>
      <c r="D5627" s="27"/>
      <c r="E5627" s="27"/>
      <c r="F5627" s="4"/>
      <c r="G5627" s="5"/>
      <c r="H5627" s="29"/>
    </row>
    <row r="5628" spans="1:8" x14ac:dyDescent="0.2">
      <c r="A5628" s="27"/>
      <c r="B5628" s="28"/>
      <c r="C5628" s="27"/>
      <c r="D5628" s="27"/>
      <c r="E5628" s="27"/>
      <c r="F5628" s="4"/>
      <c r="G5628" s="5"/>
      <c r="H5628" s="29"/>
    </row>
    <row r="5629" spans="1:8" x14ac:dyDescent="0.2">
      <c r="A5629" s="27"/>
      <c r="B5629" s="28"/>
      <c r="C5629" s="27"/>
      <c r="D5629" s="27"/>
      <c r="E5629" s="27"/>
      <c r="F5629" s="4"/>
      <c r="G5629" s="5"/>
      <c r="H5629" s="29"/>
    </row>
    <row r="5630" spans="1:8" x14ac:dyDescent="0.2">
      <c r="A5630" s="27"/>
      <c r="B5630" s="28"/>
      <c r="C5630" s="27"/>
      <c r="D5630" s="27"/>
      <c r="E5630" s="27"/>
      <c r="F5630" s="4"/>
      <c r="G5630" s="5"/>
      <c r="H5630" s="29"/>
    </row>
    <row r="5631" spans="1:8" x14ac:dyDescent="0.2">
      <c r="A5631" s="27"/>
      <c r="B5631" s="28"/>
      <c r="C5631" s="27"/>
      <c r="D5631" s="27"/>
      <c r="E5631" s="27"/>
      <c r="F5631" s="4"/>
      <c r="G5631" s="5"/>
      <c r="H5631" s="29"/>
    </row>
    <row r="5632" spans="1:8" x14ac:dyDescent="0.2">
      <c r="A5632" s="27"/>
      <c r="B5632" s="28"/>
      <c r="C5632" s="27"/>
      <c r="D5632" s="27"/>
      <c r="E5632" s="27"/>
      <c r="F5632" s="4"/>
      <c r="G5632" s="5"/>
      <c r="H5632" s="29"/>
    </row>
    <row r="5633" spans="1:8" x14ac:dyDescent="0.2">
      <c r="A5633" s="27"/>
      <c r="B5633" s="28"/>
      <c r="C5633" s="27"/>
      <c r="D5633" s="27"/>
      <c r="E5633" s="27"/>
      <c r="F5633" s="4"/>
      <c r="G5633" s="5"/>
      <c r="H5633" s="29"/>
    </row>
    <row r="5634" spans="1:8" x14ac:dyDescent="0.2">
      <c r="A5634" s="27"/>
      <c r="B5634" s="28"/>
      <c r="C5634" s="27"/>
      <c r="D5634" s="27"/>
      <c r="E5634" s="27"/>
      <c r="F5634" s="4"/>
      <c r="G5634" s="5"/>
      <c r="H5634" s="29"/>
    </row>
    <row r="5635" spans="1:8" x14ac:dyDescent="0.2">
      <c r="A5635" s="27"/>
      <c r="B5635" s="28"/>
      <c r="C5635" s="27"/>
      <c r="D5635" s="27"/>
      <c r="E5635" s="27"/>
      <c r="F5635" s="4"/>
      <c r="G5635" s="5"/>
      <c r="H5635" s="29"/>
    </row>
    <row r="5636" spans="1:8" x14ac:dyDescent="0.2">
      <c r="A5636" s="27"/>
      <c r="B5636" s="28"/>
      <c r="C5636" s="27"/>
      <c r="D5636" s="27"/>
      <c r="E5636" s="27"/>
      <c r="F5636" s="4"/>
      <c r="G5636" s="5"/>
      <c r="H5636" s="29"/>
    </row>
    <row r="5637" spans="1:8" x14ac:dyDescent="0.2">
      <c r="A5637" s="27"/>
      <c r="B5637" s="28"/>
      <c r="C5637" s="27"/>
      <c r="D5637" s="27"/>
      <c r="E5637" s="27"/>
      <c r="F5637" s="4"/>
      <c r="G5637" s="5"/>
      <c r="H5637" s="29"/>
    </row>
    <row r="5638" spans="1:8" x14ac:dyDescent="0.2">
      <c r="A5638" s="27"/>
      <c r="B5638" s="28"/>
      <c r="C5638" s="27"/>
      <c r="D5638" s="27"/>
      <c r="E5638" s="27"/>
      <c r="F5638" s="4"/>
      <c r="G5638" s="5"/>
      <c r="H5638" s="29"/>
    </row>
    <row r="5639" spans="1:8" x14ac:dyDescent="0.2">
      <c r="A5639" s="27"/>
      <c r="B5639" s="28"/>
      <c r="C5639" s="27"/>
      <c r="D5639" s="27"/>
      <c r="E5639" s="27"/>
      <c r="F5639" s="4"/>
      <c r="G5639" s="5"/>
      <c r="H5639" s="29"/>
    </row>
    <row r="5640" spans="1:8" x14ac:dyDescent="0.2">
      <c r="A5640" s="27"/>
      <c r="B5640" s="28"/>
      <c r="C5640" s="27"/>
      <c r="D5640" s="27"/>
      <c r="E5640" s="27"/>
      <c r="F5640" s="4"/>
      <c r="G5640" s="5"/>
      <c r="H5640" s="29"/>
    </row>
    <row r="5641" spans="1:8" x14ac:dyDescent="0.2">
      <c r="A5641" s="27"/>
      <c r="B5641" s="28"/>
      <c r="C5641" s="27"/>
      <c r="D5641" s="27"/>
      <c r="E5641" s="27"/>
      <c r="F5641" s="4"/>
      <c r="G5641" s="5"/>
      <c r="H5641" s="29"/>
    </row>
    <row r="5642" spans="1:8" x14ac:dyDescent="0.2">
      <c r="A5642" s="27"/>
      <c r="B5642" s="28"/>
      <c r="C5642" s="27"/>
      <c r="D5642" s="27"/>
      <c r="E5642" s="27"/>
      <c r="F5642" s="4"/>
      <c r="G5642" s="5"/>
      <c r="H5642" s="29"/>
    </row>
    <row r="5643" spans="1:8" x14ac:dyDescent="0.2">
      <c r="A5643" s="27"/>
      <c r="B5643" s="28"/>
      <c r="C5643" s="27"/>
      <c r="D5643" s="27"/>
      <c r="E5643" s="27"/>
      <c r="F5643" s="4"/>
      <c r="G5643" s="5"/>
      <c r="H5643" s="29"/>
    </row>
    <row r="5644" spans="1:8" x14ac:dyDescent="0.2">
      <c r="A5644" s="27"/>
      <c r="B5644" s="28"/>
      <c r="C5644" s="27"/>
      <c r="D5644" s="27"/>
      <c r="E5644" s="27"/>
      <c r="F5644" s="4"/>
      <c r="G5644" s="5"/>
      <c r="H5644" s="29"/>
    </row>
    <row r="5645" spans="1:8" x14ac:dyDescent="0.2">
      <c r="A5645" s="27"/>
      <c r="B5645" s="28"/>
      <c r="C5645" s="27"/>
      <c r="D5645" s="27"/>
      <c r="E5645" s="27"/>
      <c r="F5645" s="4"/>
      <c r="G5645" s="5"/>
      <c r="H5645" s="29"/>
    </row>
    <row r="5646" spans="1:8" x14ac:dyDescent="0.2">
      <c r="A5646" s="27"/>
      <c r="B5646" s="28"/>
      <c r="C5646" s="27"/>
      <c r="D5646" s="27"/>
      <c r="E5646" s="27"/>
      <c r="F5646" s="4"/>
      <c r="G5646" s="5"/>
      <c r="H5646" s="29"/>
    </row>
    <row r="5647" spans="1:8" x14ac:dyDescent="0.2">
      <c r="A5647" s="27"/>
      <c r="B5647" s="28"/>
      <c r="C5647" s="27"/>
      <c r="D5647" s="27"/>
      <c r="E5647" s="27"/>
      <c r="F5647" s="4"/>
      <c r="G5647" s="5"/>
      <c r="H5647" s="29"/>
    </row>
    <row r="5648" spans="1:8" x14ac:dyDescent="0.2">
      <c r="A5648" s="27"/>
      <c r="B5648" s="28"/>
      <c r="C5648" s="27"/>
      <c r="D5648" s="27"/>
      <c r="E5648" s="27"/>
      <c r="F5648" s="4"/>
      <c r="G5648" s="5"/>
      <c r="H5648" s="29"/>
    </row>
    <row r="5649" spans="1:8" x14ac:dyDescent="0.2">
      <c r="A5649" s="27"/>
      <c r="B5649" s="28"/>
      <c r="C5649" s="27"/>
      <c r="D5649" s="27"/>
      <c r="E5649" s="27"/>
      <c r="F5649" s="4"/>
      <c r="G5649" s="5"/>
      <c r="H5649" s="29"/>
    </row>
    <row r="5650" spans="1:8" x14ac:dyDescent="0.2">
      <c r="A5650" s="27"/>
      <c r="B5650" s="28"/>
      <c r="C5650" s="27"/>
      <c r="D5650" s="27"/>
      <c r="E5650" s="27"/>
      <c r="F5650" s="4"/>
      <c r="G5650" s="5"/>
      <c r="H5650" s="29"/>
    </row>
    <row r="5651" spans="1:8" x14ac:dyDescent="0.2">
      <c r="A5651" s="27"/>
      <c r="B5651" s="28"/>
      <c r="C5651" s="27"/>
      <c r="D5651" s="27"/>
      <c r="E5651" s="27"/>
      <c r="F5651" s="4"/>
      <c r="G5651" s="5"/>
      <c r="H5651" s="29"/>
    </row>
    <row r="5652" spans="1:8" x14ac:dyDescent="0.2">
      <c r="A5652" s="27"/>
      <c r="B5652" s="28"/>
      <c r="C5652" s="27"/>
      <c r="D5652" s="27"/>
      <c r="E5652" s="27"/>
      <c r="F5652" s="4"/>
      <c r="G5652" s="5"/>
      <c r="H5652" s="29"/>
    </row>
    <row r="5653" spans="1:8" x14ac:dyDescent="0.2">
      <c r="A5653" s="27"/>
      <c r="B5653" s="28"/>
      <c r="C5653" s="27"/>
      <c r="D5653" s="27"/>
      <c r="E5653" s="27"/>
      <c r="F5653" s="4"/>
      <c r="G5653" s="5"/>
      <c r="H5653" s="29"/>
    </row>
    <row r="5654" spans="1:8" x14ac:dyDescent="0.2">
      <c r="A5654" s="27"/>
      <c r="B5654" s="28"/>
      <c r="C5654" s="27"/>
      <c r="D5654" s="27"/>
      <c r="E5654" s="27"/>
      <c r="F5654" s="4"/>
      <c r="G5654" s="5"/>
      <c r="H5654" s="29"/>
    </row>
    <row r="5655" spans="1:8" x14ac:dyDescent="0.2">
      <c r="A5655" s="27"/>
      <c r="B5655" s="28"/>
      <c r="C5655" s="27"/>
      <c r="D5655" s="27"/>
      <c r="E5655" s="27"/>
      <c r="F5655" s="4"/>
      <c r="G5655" s="5"/>
      <c r="H5655" s="29"/>
    </row>
    <row r="5656" spans="1:8" x14ac:dyDescent="0.2">
      <c r="A5656" s="27"/>
      <c r="B5656" s="28"/>
      <c r="C5656" s="27"/>
      <c r="D5656" s="27"/>
      <c r="E5656" s="27"/>
      <c r="F5656" s="4"/>
      <c r="G5656" s="5"/>
      <c r="H5656" s="29"/>
    </row>
    <row r="5657" spans="1:8" x14ac:dyDescent="0.2">
      <c r="A5657" s="27"/>
      <c r="B5657" s="28"/>
      <c r="C5657" s="27"/>
      <c r="D5657" s="27"/>
      <c r="E5657" s="27"/>
      <c r="F5657" s="4"/>
      <c r="G5657" s="5"/>
      <c r="H5657" s="29"/>
    </row>
    <row r="5658" spans="1:8" x14ac:dyDescent="0.2">
      <c r="A5658" s="27"/>
      <c r="B5658" s="28"/>
      <c r="C5658" s="27"/>
      <c r="D5658" s="27"/>
      <c r="E5658" s="27"/>
      <c r="F5658" s="4"/>
      <c r="G5658" s="5"/>
      <c r="H5658" s="29"/>
    </row>
    <row r="5659" spans="1:8" x14ac:dyDescent="0.2">
      <c r="A5659" s="27"/>
      <c r="B5659" s="28"/>
      <c r="C5659" s="27"/>
      <c r="D5659" s="27"/>
      <c r="E5659" s="27"/>
      <c r="F5659" s="4"/>
      <c r="G5659" s="5"/>
      <c r="H5659" s="29"/>
    </row>
    <row r="5660" spans="1:8" x14ac:dyDescent="0.2">
      <c r="A5660" s="27"/>
      <c r="B5660" s="28"/>
      <c r="C5660" s="27"/>
      <c r="D5660" s="27"/>
      <c r="E5660" s="27"/>
      <c r="F5660" s="4"/>
      <c r="G5660" s="5"/>
      <c r="H5660" s="29"/>
    </row>
    <row r="5661" spans="1:8" x14ac:dyDescent="0.2">
      <c r="A5661" s="27"/>
      <c r="B5661" s="28"/>
      <c r="C5661" s="27"/>
      <c r="D5661" s="27"/>
      <c r="E5661" s="27"/>
      <c r="F5661" s="4"/>
      <c r="G5661" s="5"/>
      <c r="H5661" s="29"/>
    </row>
    <row r="5662" spans="1:8" x14ac:dyDescent="0.2">
      <c r="A5662" s="27"/>
      <c r="B5662" s="28"/>
      <c r="C5662" s="27"/>
      <c r="D5662" s="27"/>
      <c r="E5662" s="27"/>
      <c r="F5662" s="4"/>
      <c r="G5662" s="5"/>
      <c r="H5662" s="29"/>
    </row>
    <row r="5663" spans="1:8" x14ac:dyDescent="0.2">
      <c r="A5663" s="27"/>
      <c r="B5663" s="28"/>
      <c r="C5663" s="27"/>
      <c r="D5663" s="27"/>
      <c r="E5663" s="27"/>
      <c r="F5663" s="4"/>
      <c r="G5663" s="5"/>
      <c r="H5663" s="29"/>
    </row>
    <row r="5664" spans="1:8" x14ac:dyDescent="0.2">
      <c r="A5664" s="27"/>
      <c r="B5664" s="28"/>
      <c r="C5664" s="27"/>
      <c r="D5664" s="27"/>
      <c r="E5664" s="27"/>
      <c r="F5664" s="4"/>
      <c r="G5664" s="5"/>
      <c r="H5664" s="29"/>
    </row>
    <row r="5665" spans="1:8" x14ac:dyDescent="0.2">
      <c r="A5665" s="27"/>
      <c r="B5665" s="28"/>
      <c r="C5665" s="27"/>
      <c r="D5665" s="27"/>
      <c r="E5665" s="27"/>
      <c r="F5665" s="4"/>
      <c r="G5665" s="5"/>
      <c r="H5665" s="29"/>
    </row>
    <row r="5666" spans="1:8" x14ac:dyDescent="0.2">
      <c r="A5666" s="27"/>
      <c r="B5666" s="28"/>
      <c r="C5666" s="27"/>
      <c r="D5666" s="27"/>
      <c r="E5666" s="27"/>
      <c r="F5666" s="4"/>
      <c r="G5666" s="5"/>
      <c r="H5666" s="29"/>
    </row>
    <row r="5667" spans="1:8" x14ac:dyDescent="0.2">
      <c r="A5667" s="27"/>
      <c r="B5667" s="28"/>
      <c r="C5667" s="27"/>
      <c r="D5667" s="27"/>
      <c r="E5667" s="27"/>
      <c r="F5667" s="4"/>
      <c r="G5667" s="5"/>
      <c r="H5667" s="29"/>
    </row>
    <row r="5668" spans="1:8" x14ac:dyDescent="0.2">
      <c r="A5668" s="27"/>
      <c r="B5668" s="28"/>
      <c r="C5668" s="27"/>
      <c r="D5668" s="27"/>
      <c r="E5668" s="27"/>
      <c r="F5668" s="4"/>
      <c r="G5668" s="5"/>
      <c r="H5668" s="29"/>
    </row>
    <row r="5669" spans="1:8" x14ac:dyDescent="0.2">
      <c r="A5669" s="27"/>
      <c r="B5669" s="28"/>
      <c r="C5669" s="27"/>
      <c r="D5669" s="27"/>
      <c r="E5669" s="27"/>
      <c r="F5669" s="4"/>
      <c r="G5669" s="5"/>
      <c r="H5669" s="29"/>
    </row>
    <row r="5670" spans="1:8" x14ac:dyDescent="0.2">
      <c r="A5670" s="27"/>
      <c r="B5670" s="28"/>
      <c r="C5670" s="27"/>
      <c r="D5670" s="27"/>
      <c r="E5670" s="27"/>
      <c r="F5670" s="4"/>
      <c r="G5670" s="5"/>
      <c r="H5670" s="29"/>
    </row>
    <row r="5671" spans="1:8" x14ac:dyDescent="0.2">
      <c r="A5671" s="27"/>
      <c r="B5671" s="28"/>
      <c r="C5671" s="27"/>
      <c r="D5671" s="27"/>
      <c r="E5671" s="27"/>
      <c r="F5671" s="4"/>
      <c r="G5671" s="5"/>
      <c r="H5671" s="29"/>
    </row>
    <row r="5672" spans="1:8" x14ac:dyDescent="0.2">
      <c r="A5672" s="27"/>
      <c r="B5672" s="28"/>
      <c r="C5672" s="27"/>
      <c r="D5672" s="27"/>
      <c r="E5672" s="27"/>
      <c r="F5672" s="4"/>
      <c r="G5672" s="5"/>
      <c r="H5672" s="29"/>
    </row>
    <row r="5673" spans="1:8" x14ac:dyDescent="0.2">
      <c r="A5673" s="27"/>
      <c r="B5673" s="28"/>
      <c r="C5673" s="27"/>
      <c r="D5673" s="27"/>
      <c r="E5673" s="27"/>
      <c r="F5673" s="4"/>
      <c r="G5673" s="5"/>
      <c r="H5673" s="29"/>
    </row>
    <row r="5674" spans="1:8" x14ac:dyDescent="0.2">
      <c r="A5674" s="27"/>
      <c r="B5674" s="28"/>
      <c r="C5674" s="27"/>
      <c r="D5674" s="27"/>
      <c r="E5674" s="27"/>
      <c r="F5674" s="4"/>
      <c r="G5674" s="5"/>
      <c r="H5674" s="29"/>
    </row>
    <row r="5675" spans="1:8" x14ac:dyDescent="0.2">
      <c r="A5675" s="27"/>
      <c r="B5675" s="28"/>
      <c r="C5675" s="27"/>
      <c r="D5675" s="27"/>
      <c r="E5675" s="27"/>
      <c r="F5675" s="4"/>
      <c r="G5675" s="5"/>
      <c r="H5675" s="29"/>
    </row>
    <row r="5676" spans="1:8" x14ac:dyDescent="0.2">
      <c r="A5676" s="27"/>
      <c r="B5676" s="28"/>
      <c r="C5676" s="27"/>
      <c r="D5676" s="27"/>
      <c r="E5676" s="27"/>
      <c r="F5676" s="4"/>
      <c r="G5676" s="5"/>
      <c r="H5676" s="29"/>
    </row>
    <row r="5677" spans="1:8" x14ac:dyDescent="0.2">
      <c r="A5677" s="27"/>
      <c r="B5677" s="28"/>
      <c r="C5677" s="27"/>
      <c r="D5677" s="27"/>
      <c r="E5677" s="27"/>
      <c r="F5677" s="4"/>
      <c r="G5677" s="5"/>
      <c r="H5677" s="29"/>
    </row>
    <row r="5678" spans="1:8" x14ac:dyDescent="0.2">
      <c r="A5678" s="27"/>
      <c r="B5678" s="28"/>
      <c r="C5678" s="27"/>
      <c r="D5678" s="27"/>
      <c r="E5678" s="27"/>
      <c r="F5678" s="4"/>
      <c r="G5678" s="5"/>
      <c r="H5678" s="29"/>
    </row>
    <row r="5679" spans="1:8" x14ac:dyDescent="0.2">
      <c r="A5679" s="27"/>
      <c r="B5679" s="28"/>
      <c r="C5679" s="27"/>
      <c r="D5679" s="27"/>
      <c r="E5679" s="27"/>
      <c r="F5679" s="4"/>
      <c r="G5679" s="5"/>
      <c r="H5679" s="29"/>
    </row>
    <row r="5680" spans="1:8" x14ac:dyDescent="0.2">
      <c r="A5680" s="27"/>
      <c r="B5680" s="28"/>
      <c r="C5680" s="27"/>
      <c r="D5680" s="27"/>
      <c r="E5680" s="27"/>
      <c r="F5680" s="4"/>
      <c r="G5680" s="5"/>
      <c r="H5680" s="29"/>
    </row>
    <row r="5681" spans="1:8" x14ac:dyDescent="0.2">
      <c r="A5681" s="27"/>
      <c r="B5681" s="28"/>
      <c r="C5681" s="27"/>
      <c r="D5681" s="27"/>
      <c r="E5681" s="27"/>
      <c r="F5681" s="4"/>
      <c r="G5681" s="5"/>
      <c r="H5681" s="29"/>
    </row>
    <row r="5682" spans="1:8" x14ac:dyDescent="0.2">
      <c r="A5682" s="27"/>
      <c r="B5682" s="28"/>
      <c r="C5682" s="27"/>
      <c r="D5682" s="27"/>
      <c r="E5682" s="27"/>
      <c r="F5682" s="4"/>
      <c r="G5682" s="5"/>
      <c r="H5682" s="29"/>
    </row>
    <row r="5683" spans="1:8" x14ac:dyDescent="0.2">
      <c r="A5683" s="27"/>
      <c r="B5683" s="28"/>
      <c r="C5683" s="27"/>
      <c r="D5683" s="27"/>
      <c r="E5683" s="27"/>
      <c r="F5683" s="4"/>
      <c r="G5683" s="5"/>
      <c r="H5683" s="29"/>
    </row>
    <row r="5684" spans="1:8" x14ac:dyDescent="0.2">
      <c r="A5684" s="27"/>
      <c r="B5684" s="28"/>
      <c r="C5684" s="27"/>
      <c r="D5684" s="27"/>
      <c r="E5684" s="27"/>
      <c r="F5684" s="4"/>
      <c r="G5684" s="5"/>
      <c r="H5684" s="29"/>
    </row>
    <row r="5685" spans="1:8" x14ac:dyDescent="0.2">
      <c r="A5685" s="27"/>
      <c r="B5685" s="28"/>
      <c r="C5685" s="27"/>
      <c r="D5685" s="27"/>
      <c r="E5685" s="27"/>
      <c r="F5685" s="4"/>
      <c r="G5685" s="5"/>
      <c r="H5685" s="29"/>
    </row>
    <row r="5686" spans="1:8" x14ac:dyDescent="0.2">
      <c r="A5686" s="27"/>
      <c r="B5686" s="28"/>
      <c r="C5686" s="27"/>
      <c r="D5686" s="27"/>
      <c r="E5686" s="27"/>
      <c r="F5686" s="4"/>
      <c r="G5686" s="5"/>
      <c r="H5686" s="29"/>
    </row>
    <row r="5687" spans="1:8" x14ac:dyDescent="0.2">
      <c r="A5687" s="27"/>
      <c r="B5687" s="28"/>
      <c r="C5687" s="27"/>
      <c r="D5687" s="27"/>
      <c r="E5687" s="27"/>
      <c r="F5687" s="4"/>
      <c r="G5687" s="5"/>
      <c r="H5687" s="29"/>
    </row>
    <row r="5688" spans="1:8" x14ac:dyDescent="0.2">
      <c r="A5688" s="27"/>
      <c r="B5688" s="28"/>
      <c r="C5688" s="27"/>
      <c r="D5688" s="27"/>
      <c r="E5688" s="27"/>
      <c r="F5688" s="4"/>
      <c r="G5688" s="5"/>
      <c r="H5688" s="29"/>
    </row>
    <row r="5689" spans="1:8" x14ac:dyDescent="0.2">
      <c r="A5689" s="27"/>
      <c r="B5689" s="28"/>
      <c r="C5689" s="27"/>
      <c r="D5689" s="27"/>
      <c r="E5689" s="27"/>
      <c r="F5689" s="4"/>
      <c r="G5689" s="5"/>
      <c r="H5689" s="29"/>
    </row>
    <row r="5690" spans="1:8" x14ac:dyDescent="0.2">
      <c r="A5690" s="27"/>
      <c r="B5690" s="28"/>
      <c r="C5690" s="27"/>
      <c r="D5690" s="27"/>
      <c r="E5690" s="27"/>
      <c r="F5690" s="4"/>
      <c r="G5690" s="5"/>
      <c r="H5690" s="29"/>
    </row>
    <row r="5691" spans="1:8" x14ac:dyDescent="0.2">
      <c r="A5691" s="27"/>
      <c r="B5691" s="28"/>
      <c r="C5691" s="27"/>
      <c r="D5691" s="27"/>
      <c r="E5691" s="27"/>
      <c r="F5691" s="4"/>
      <c r="G5691" s="5"/>
      <c r="H5691" s="29"/>
    </row>
    <row r="5692" spans="1:8" x14ac:dyDescent="0.2">
      <c r="A5692" s="27"/>
      <c r="B5692" s="28"/>
      <c r="C5692" s="27"/>
      <c r="D5692" s="27"/>
      <c r="E5692" s="27"/>
      <c r="F5692" s="4"/>
      <c r="G5692" s="5"/>
      <c r="H5692" s="29"/>
    </row>
    <row r="5693" spans="1:8" x14ac:dyDescent="0.2">
      <c r="A5693" s="27"/>
      <c r="B5693" s="28"/>
      <c r="C5693" s="27"/>
      <c r="D5693" s="27"/>
      <c r="E5693" s="27"/>
      <c r="F5693" s="4"/>
      <c r="G5693" s="5"/>
      <c r="H5693" s="29"/>
    </row>
    <row r="5694" spans="1:8" x14ac:dyDescent="0.2">
      <c r="A5694" s="27"/>
      <c r="B5694" s="28"/>
      <c r="C5694" s="27"/>
      <c r="D5694" s="27"/>
      <c r="E5694" s="27"/>
      <c r="F5694" s="4"/>
      <c r="G5694" s="5"/>
      <c r="H5694" s="29"/>
    </row>
    <row r="5695" spans="1:8" x14ac:dyDescent="0.2">
      <c r="A5695" s="27"/>
      <c r="B5695" s="28"/>
      <c r="C5695" s="27"/>
      <c r="D5695" s="27"/>
      <c r="E5695" s="27"/>
      <c r="F5695" s="4"/>
      <c r="G5695" s="5"/>
      <c r="H5695" s="29"/>
    </row>
    <row r="5696" spans="1:8" x14ac:dyDescent="0.2">
      <c r="A5696" s="27"/>
      <c r="B5696" s="28"/>
      <c r="C5696" s="27"/>
      <c r="D5696" s="27"/>
      <c r="E5696" s="27"/>
      <c r="F5696" s="4"/>
      <c r="G5696" s="5"/>
      <c r="H5696" s="29"/>
    </row>
    <row r="5697" spans="1:8" x14ac:dyDescent="0.2">
      <c r="A5697" s="27"/>
      <c r="B5697" s="28"/>
      <c r="C5697" s="27"/>
      <c r="D5697" s="27"/>
      <c r="E5697" s="27"/>
      <c r="F5697" s="4"/>
      <c r="G5697" s="5"/>
      <c r="H5697" s="29"/>
    </row>
    <row r="5698" spans="1:8" x14ac:dyDescent="0.2">
      <c r="A5698" s="27"/>
      <c r="B5698" s="28"/>
      <c r="C5698" s="27"/>
      <c r="D5698" s="27"/>
      <c r="E5698" s="27"/>
      <c r="F5698" s="4"/>
      <c r="G5698" s="5"/>
      <c r="H5698" s="29"/>
    </row>
    <row r="5699" spans="1:8" x14ac:dyDescent="0.2">
      <c r="A5699" s="27"/>
      <c r="B5699" s="28"/>
      <c r="C5699" s="27"/>
      <c r="D5699" s="27"/>
      <c r="E5699" s="27"/>
      <c r="F5699" s="4"/>
      <c r="G5699" s="5"/>
      <c r="H5699" s="29"/>
    </row>
    <row r="5700" spans="1:8" x14ac:dyDescent="0.2">
      <c r="A5700" s="27"/>
      <c r="B5700" s="28"/>
      <c r="C5700" s="27"/>
      <c r="D5700" s="27"/>
      <c r="E5700" s="27"/>
      <c r="F5700" s="4"/>
      <c r="G5700" s="5"/>
      <c r="H5700" s="29"/>
    </row>
    <row r="5701" spans="1:8" x14ac:dyDescent="0.2">
      <c r="A5701" s="27"/>
      <c r="B5701" s="28"/>
      <c r="C5701" s="27"/>
      <c r="D5701" s="27"/>
      <c r="E5701" s="27"/>
      <c r="F5701" s="4"/>
      <c r="G5701" s="5"/>
      <c r="H5701" s="29"/>
    </row>
    <row r="5702" spans="1:8" x14ac:dyDescent="0.2">
      <c r="A5702" s="27"/>
      <c r="B5702" s="28"/>
      <c r="C5702" s="27"/>
      <c r="D5702" s="27"/>
      <c r="E5702" s="27"/>
      <c r="F5702" s="4"/>
      <c r="G5702" s="5"/>
      <c r="H5702" s="29"/>
    </row>
    <row r="5703" spans="1:8" x14ac:dyDescent="0.2">
      <c r="A5703" s="27"/>
      <c r="B5703" s="28"/>
      <c r="C5703" s="27"/>
      <c r="D5703" s="27"/>
      <c r="E5703" s="27"/>
      <c r="F5703" s="4"/>
      <c r="G5703" s="5"/>
      <c r="H5703" s="29"/>
    </row>
    <row r="5704" spans="1:8" x14ac:dyDescent="0.2">
      <c r="A5704" s="27"/>
      <c r="B5704" s="28"/>
      <c r="C5704" s="27"/>
      <c r="D5704" s="27"/>
      <c r="E5704" s="27"/>
      <c r="F5704" s="4"/>
      <c r="G5704" s="5"/>
      <c r="H5704" s="29"/>
    </row>
    <row r="5705" spans="1:8" x14ac:dyDescent="0.2">
      <c r="A5705" s="27"/>
      <c r="B5705" s="28"/>
      <c r="C5705" s="27"/>
      <c r="D5705" s="27"/>
      <c r="E5705" s="27"/>
      <c r="F5705" s="4"/>
      <c r="G5705" s="5"/>
      <c r="H5705" s="29"/>
    </row>
    <row r="5706" spans="1:8" x14ac:dyDescent="0.2">
      <c r="A5706" s="27"/>
      <c r="B5706" s="28"/>
      <c r="C5706" s="27"/>
      <c r="D5706" s="27"/>
      <c r="E5706" s="27"/>
      <c r="F5706" s="4"/>
      <c r="G5706" s="5"/>
      <c r="H5706" s="29"/>
    </row>
    <row r="5707" spans="1:8" x14ac:dyDescent="0.2">
      <c r="A5707" s="27"/>
      <c r="B5707" s="28"/>
      <c r="C5707" s="27"/>
      <c r="D5707" s="27"/>
      <c r="E5707" s="27"/>
      <c r="F5707" s="4"/>
      <c r="G5707" s="5"/>
      <c r="H5707" s="29"/>
    </row>
    <row r="5708" spans="1:8" x14ac:dyDescent="0.2">
      <c r="A5708" s="27"/>
      <c r="B5708" s="28"/>
      <c r="C5708" s="27"/>
      <c r="D5708" s="27"/>
      <c r="E5708" s="27"/>
      <c r="F5708" s="4"/>
      <c r="G5708" s="5"/>
      <c r="H5708" s="29"/>
    </row>
    <row r="5709" spans="1:8" x14ac:dyDescent="0.2">
      <c r="A5709" s="27"/>
      <c r="B5709" s="28"/>
      <c r="C5709" s="27"/>
      <c r="D5709" s="27"/>
      <c r="E5709" s="27"/>
      <c r="F5709" s="4"/>
      <c r="G5709" s="5"/>
      <c r="H5709" s="29"/>
    </row>
    <row r="5710" spans="1:8" x14ac:dyDescent="0.2">
      <c r="A5710" s="27"/>
      <c r="B5710" s="28"/>
      <c r="C5710" s="27"/>
      <c r="D5710" s="27"/>
      <c r="E5710" s="27"/>
      <c r="F5710" s="4"/>
      <c r="G5710" s="5"/>
      <c r="H5710" s="29"/>
    </row>
    <row r="5711" spans="1:8" x14ac:dyDescent="0.2">
      <c r="A5711" s="27"/>
      <c r="B5711" s="28"/>
      <c r="C5711" s="27"/>
      <c r="D5711" s="27"/>
      <c r="E5711" s="27"/>
      <c r="F5711" s="4"/>
      <c r="G5711" s="5"/>
      <c r="H5711" s="29"/>
    </row>
    <row r="5712" spans="1:8" x14ac:dyDescent="0.2">
      <c r="A5712" s="27"/>
      <c r="B5712" s="28"/>
      <c r="C5712" s="27"/>
      <c r="D5712" s="27"/>
      <c r="E5712" s="27"/>
      <c r="F5712" s="4"/>
      <c r="G5712" s="5"/>
      <c r="H5712" s="29"/>
    </row>
    <row r="5713" spans="1:8" x14ac:dyDescent="0.2">
      <c r="A5713" s="27"/>
      <c r="B5713" s="28"/>
      <c r="C5713" s="27"/>
      <c r="D5713" s="27"/>
      <c r="E5713" s="27"/>
      <c r="F5713" s="4"/>
      <c r="G5713" s="5"/>
      <c r="H5713" s="29"/>
    </row>
    <row r="5714" spans="1:8" x14ac:dyDescent="0.2">
      <c r="A5714" s="27"/>
      <c r="B5714" s="28"/>
      <c r="C5714" s="27"/>
      <c r="D5714" s="27"/>
      <c r="E5714" s="27"/>
      <c r="F5714" s="4"/>
      <c r="G5714" s="5"/>
      <c r="H5714" s="29"/>
    </row>
    <row r="5715" spans="1:8" x14ac:dyDescent="0.2">
      <c r="A5715" s="27"/>
      <c r="B5715" s="28"/>
      <c r="C5715" s="27"/>
      <c r="D5715" s="27"/>
      <c r="E5715" s="27"/>
      <c r="F5715" s="4"/>
      <c r="G5715" s="5"/>
      <c r="H5715" s="29"/>
    </row>
    <row r="5716" spans="1:8" x14ac:dyDescent="0.2">
      <c r="A5716" s="27"/>
      <c r="B5716" s="28"/>
      <c r="C5716" s="27"/>
      <c r="D5716" s="27"/>
      <c r="E5716" s="27"/>
      <c r="F5716" s="4"/>
      <c r="G5716" s="5"/>
      <c r="H5716" s="29"/>
    </row>
    <row r="5717" spans="1:8" x14ac:dyDescent="0.2">
      <c r="A5717" s="27"/>
      <c r="B5717" s="28"/>
      <c r="C5717" s="27"/>
      <c r="D5717" s="27"/>
      <c r="E5717" s="27"/>
      <c r="F5717" s="4"/>
      <c r="G5717" s="5"/>
      <c r="H5717" s="29"/>
    </row>
    <row r="5718" spans="1:8" x14ac:dyDescent="0.2">
      <c r="A5718" s="27"/>
      <c r="B5718" s="28"/>
      <c r="C5718" s="27"/>
      <c r="D5718" s="27"/>
      <c r="E5718" s="27"/>
      <c r="F5718" s="4"/>
      <c r="G5718" s="5"/>
      <c r="H5718" s="29"/>
    </row>
    <row r="5719" spans="1:8" x14ac:dyDescent="0.2">
      <c r="A5719" s="27"/>
      <c r="B5719" s="28"/>
      <c r="C5719" s="27"/>
      <c r="D5719" s="27"/>
      <c r="E5719" s="27"/>
      <c r="F5719" s="4"/>
      <c r="G5719" s="5"/>
      <c r="H5719" s="29"/>
    </row>
    <row r="5720" spans="1:8" x14ac:dyDescent="0.2">
      <c r="A5720" s="27"/>
      <c r="B5720" s="28"/>
      <c r="C5720" s="27"/>
      <c r="D5720" s="27"/>
      <c r="E5720" s="27"/>
      <c r="F5720" s="4"/>
      <c r="G5720" s="5"/>
      <c r="H5720" s="29"/>
    </row>
    <row r="5721" spans="1:8" x14ac:dyDescent="0.2">
      <c r="A5721" s="27"/>
      <c r="B5721" s="28"/>
      <c r="C5721" s="27"/>
      <c r="D5721" s="27"/>
      <c r="E5721" s="27"/>
      <c r="F5721" s="4"/>
      <c r="G5721" s="5"/>
      <c r="H5721" s="29"/>
    </row>
    <row r="5722" spans="1:8" x14ac:dyDescent="0.2">
      <c r="A5722" s="27"/>
      <c r="B5722" s="28"/>
      <c r="C5722" s="27"/>
      <c r="D5722" s="27"/>
      <c r="E5722" s="27"/>
      <c r="F5722" s="4"/>
      <c r="G5722" s="5"/>
      <c r="H5722" s="29"/>
    </row>
    <row r="5723" spans="1:8" x14ac:dyDescent="0.2">
      <c r="A5723" s="27"/>
      <c r="B5723" s="28"/>
      <c r="C5723" s="27"/>
      <c r="D5723" s="27"/>
      <c r="E5723" s="27"/>
      <c r="F5723" s="4"/>
      <c r="G5723" s="5"/>
      <c r="H5723" s="29"/>
    </row>
    <row r="5724" spans="1:8" x14ac:dyDescent="0.2">
      <c r="A5724" s="27"/>
      <c r="B5724" s="28"/>
      <c r="C5724" s="27"/>
      <c r="D5724" s="27"/>
      <c r="E5724" s="27"/>
      <c r="F5724" s="4"/>
      <c r="G5724" s="5"/>
      <c r="H5724" s="29"/>
    </row>
    <row r="5725" spans="1:8" x14ac:dyDescent="0.2">
      <c r="A5725" s="27"/>
      <c r="B5725" s="28"/>
      <c r="C5725" s="27"/>
      <c r="D5725" s="27"/>
      <c r="E5725" s="27"/>
      <c r="F5725" s="4"/>
      <c r="G5725" s="5"/>
      <c r="H5725" s="29"/>
    </row>
    <row r="5726" spans="1:8" x14ac:dyDescent="0.2">
      <c r="A5726" s="27"/>
      <c r="B5726" s="28"/>
      <c r="C5726" s="27"/>
      <c r="D5726" s="27"/>
      <c r="E5726" s="27"/>
      <c r="F5726" s="4"/>
      <c r="G5726" s="5"/>
      <c r="H5726" s="29"/>
    </row>
    <row r="5727" spans="1:8" x14ac:dyDescent="0.2">
      <c r="A5727" s="27"/>
      <c r="B5727" s="28"/>
      <c r="C5727" s="27"/>
      <c r="D5727" s="27"/>
      <c r="E5727" s="27"/>
      <c r="F5727" s="4"/>
      <c r="G5727" s="5"/>
      <c r="H5727" s="29"/>
    </row>
    <row r="5728" spans="1:8" x14ac:dyDescent="0.2">
      <c r="A5728" s="27"/>
      <c r="B5728" s="28"/>
      <c r="C5728" s="27"/>
      <c r="D5728" s="27"/>
      <c r="E5728" s="27"/>
      <c r="F5728" s="4"/>
      <c r="G5728" s="5"/>
      <c r="H5728" s="29"/>
    </row>
    <row r="5729" spans="1:8" x14ac:dyDescent="0.2">
      <c r="A5729" s="27"/>
      <c r="B5729" s="28"/>
      <c r="C5729" s="27"/>
      <c r="D5729" s="27"/>
      <c r="E5729" s="27"/>
      <c r="F5729" s="4"/>
      <c r="G5729" s="5"/>
      <c r="H5729" s="29"/>
    </row>
    <row r="5730" spans="1:8" x14ac:dyDescent="0.2">
      <c r="A5730" s="27"/>
      <c r="B5730" s="28"/>
      <c r="C5730" s="27"/>
      <c r="D5730" s="27"/>
      <c r="E5730" s="27"/>
      <c r="F5730" s="4"/>
      <c r="G5730" s="5"/>
      <c r="H5730" s="29"/>
    </row>
    <row r="5731" spans="1:8" x14ac:dyDescent="0.2">
      <c r="A5731" s="27"/>
      <c r="B5731" s="28"/>
      <c r="C5731" s="27"/>
      <c r="D5731" s="27"/>
      <c r="E5731" s="27"/>
      <c r="F5731" s="4"/>
      <c r="G5731" s="5"/>
      <c r="H5731" s="29"/>
    </row>
    <row r="5732" spans="1:8" x14ac:dyDescent="0.2">
      <c r="A5732" s="27"/>
      <c r="B5732" s="28"/>
      <c r="C5732" s="27"/>
      <c r="D5732" s="27"/>
      <c r="E5732" s="27"/>
      <c r="F5732" s="4"/>
      <c r="G5732" s="5"/>
      <c r="H5732" s="29"/>
    </row>
    <row r="5733" spans="1:8" x14ac:dyDescent="0.2">
      <c r="A5733" s="27"/>
      <c r="B5733" s="28"/>
      <c r="C5733" s="27"/>
      <c r="D5733" s="27"/>
      <c r="E5733" s="27"/>
      <c r="F5733" s="4"/>
      <c r="G5733" s="5"/>
      <c r="H5733" s="29"/>
    </row>
    <row r="5734" spans="1:8" x14ac:dyDescent="0.2">
      <c r="A5734" s="27"/>
      <c r="B5734" s="28"/>
      <c r="C5734" s="27"/>
      <c r="D5734" s="27"/>
      <c r="E5734" s="27"/>
      <c r="F5734" s="4"/>
      <c r="G5734" s="5"/>
      <c r="H5734" s="29"/>
    </row>
    <row r="5735" spans="1:8" x14ac:dyDescent="0.2">
      <c r="A5735" s="27"/>
      <c r="B5735" s="28"/>
      <c r="C5735" s="27"/>
      <c r="D5735" s="27"/>
      <c r="E5735" s="27"/>
      <c r="F5735" s="4"/>
      <c r="G5735" s="5"/>
      <c r="H5735" s="29"/>
    </row>
    <row r="5736" spans="1:8" x14ac:dyDescent="0.2">
      <c r="A5736" s="27"/>
      <c r="B5736" s="28"/>
      <c r="C5736" s="27"/>
      <c r="D5736" s="27"/>
      <c r="E5736" s="27"/>
      <c r="F5736" s="4"/>
      <c r="G5736" s="5"/>
      <c r="H5736" s="29"/>
    </row>
    <row r="5737" spans="1:8" x14ac:dyDescent="0.2">
      <c r="A5737" s="27"/>
      <c r="B5737" s="28"/>
      <c r="C5737" s="27"/>
      <c r="D5737" s="27"/>
      <c r="E5737" s="27"/>
      <c r="F5737" s="4"/>
      <c r="G5737" s="5"/>
      <c r="H5737" s="29"/>
    </row>
    <row r="5738" spans="1:8" x14ac:dyDescent="0.2">
      <c r="A5738" s="27"/>
      <c r="B5738" s="28"/>
      <c r="C5738" s="27"/>
      <c r="D5738" s="27"/>
      <c r="E5738" s="27"/>
      <c r="F5738" s="4"/>
      <c r="G5738" s="5"/>
      <c r="H5738" s="29"/>
    </row>
    <row r="5739" spans="1:8" x14ac:dyDescent="0.2">
      <c r="A5739" s="27"/>
      <c r="B5739" s="28"/>
      <c r="C5739" s="27"/>
      <c r="D5739" s="27"/>
      <c r="E5739" s="27"/>
      <c r="F5739" s="4"/>
      <c r="G5739" s="5"/>
      <c r="H5739" s="29"/>
    </row>
    <row r="5740" spans="1:8" x14ac:dyDescent="0.2">
      <c r="A5740" s="27"/>
      <c r="B5740" s="28"/>
      <c r="C5740" s="27"/>
      <c r="D5740" s="27"/>
      <c r="E5740" s="27"/>
      <c r="F5740" s="4"/>
      <c r="G5740" s="5"/>
      <c r="H5740" s="29"/>
    </row>
    <row r="5741" spans="1:8" x14ac:dyDescent="0.2">
      <c r="A5741" s="27"/>
      <c r="B5741" s="28"/>
      <c r="C5741" s="27"/>
      <c r="D5741" s="27"/>
      <c r="E5741" s="27"/>
      <c r="F5741" s="4"/>
      <c r="G5741" s="5"/>
      <c r="H5741" s="29"/>
    </row>
    <row r="5742" spans="1:8" x14ac:dyDescent="0.2">
      <c r="A5742" s="27"/>
      <c r="B5742" s="28"/>
      <c r="C5742" s="27"/>
      <c r="D5742" s="27"/>
      <c r="E5742" s="27"/>
      <c r="F5742" s="4"/>
      <c r="G5742" s="5"/>
      <c r="H5742" s="29"/>
    </row>
    <row r="5743" spans="1:8" x14ac:dyDescent="0.2">
      <c r="A5743" s="27"/>
      <c r="B5743" s="28"/>
      <c r="C5743" s="27"/>
      <c r="D5743" s="27"/>
      <c r="E5743" s="27"/>
      <c r="F5743" s="4"/>
      <c r="G5743" s="5"/>
      <c r="H5743" s="29"/>
    </row>
    <row r="5744" spans="1:8" x14ac:dyDescent="0.2">
      <c r="A5744" s="27"/>
      <c r="B5744" s="28"/>
      <c r="C5744" s="27"/>
      <c r="D5744" s="27"/>
      <c r="E5744" s="27"/>
      <c r="F5744" s="4"/>
      <c r="G5744" s="5"/>
      <c r="H5744" s="29"/>
    </row>
    <row r="5745" spans="1:8" x14ac:dyDescent="0.2">
      <c r="A5745" s="27"/>
      <c r="B5745" s="28"/>
      <c r="C5745" s="27"/>
      <c r="D5745" s="27"/>
      <c r="E5745" s="27"/>
      <c r="F5745" s="4"/>
      <c r="G5745" s="5"/>
      <c r="H5745" s="29"/>
    </row>
    <row r="5746" spans="1:8" x14ac:dyDescent="0.2">
      <c r="A5746" s="27"/>
      <c r="B5746" s="28"/>
      <c r="C5746" s="27"/>
      <c r="D5746" s="27"/>
      <c r="E5746" s="27"/>
      <c r="F5746" s="4"/>
      <c r="G5746" s="5"/>
      <c r="H5746" s="29"/>
    </row>
    <row r="5747" spans="1:8" x14ac:dyDescent="0.2">
      <c r="A5747" s="27"/>
      <c r="B5747" s="28"/>
      <c r="C5747" s="27"/>
      <c r="D5747" s="27"/>
      <c r="E5747" s="27"/>
      <c r="F5747" s="4"/>
      <c r="G5747" s="5"/>
      <c r="H5747" s="29"/>
    </row>
    <row r="5748" spans="1:8" x14ac:dyDescent="0.2">
      <c r="A5748" s="27"/>
      <c r="B5748" s="28"/>
      <c r="C5748" s="27"/>
      <c r="D5748" s="27"/>
      <c r="E5748" s="27"/>
      <c r="F5748" s="4"/>
      <c r="G5748" s="5"/>
      <c r="H5748" s="29"/>
    </row>
    <row r="5749" spans="1:8" x14ac:dyDescent="0.2">
      <c r="A5749" s="27"/>
      <c r="B5749" s="28"/>
      <c r="C5749" s="27"/>
      <c r="D5749" s="27"/>
      <c r="E5749" s="27"/>
      <c r="F5749" s="4"/>
      <c r="G5749" s="5"/>
      <c r="H5749" s="29"/>
    </row>
    <row r="5750" spans="1:8" x14ac:dyDescent="0.2">
      <c r="A5750" s="27"/>
      <c r="B5750" s="28"/>
      <c r="C5750" s="27"/>
      <c r="D5750" s="27"/>
      <c r="E5750" s="27"/>
      <c r="F5750" s="4"/>
      <c r="G5750" s="5"/>
      <c r="H5750" s="29"/>
    </row>
    <row r="5751" spans="1:8" x14ac:dyDescent="0.2">
      <c r="A5751" s="27"/>
      <c r="B5751" s="28"/>
      <c r="C5751" s="27"/>
      <c r="D5751" s="27"/>
      <c r="E5751" s="27"/>
      <c r="F5751" s="4"/>
      <c r="G5751" s="5"/>
      <c r="H5751" s="29"/>
    </row>
    <row r="5752" spans="1:8" x14ac:dyDescent="0.2">
      <c r="A5752" s="27"/>
      <c r="B5752" s="28"/>
      <c r="C5752" s="27"/>
      <c r="D5752" s="27"/>
      <c r="E5752" s="27"/>
      <c r="F5752" s="4"/>
      <c r="G5752" s="5"/>
      <c r="H5752" s="29"/>
    </row>
    <row r="5753" spans="1:8" x14ac:dyDescent="0.2">
      <c r="A5753" s="27"/>
      <c r="B5753" s="28"/>
      <c r="C5753" s="27"/>
      <c r="D5753" s="27"/>
      <c r="E5753" s="27"/>
      <c r="F5753" s="4"/>
      <c r="G5753" s="5"/>
      <c r="H5753" s="29"/>
    </row>
    <row r="5754" spans="1:8" x14ac:dyDescent="0.2">
      <c r="A5754" s="27"/>
      <c r="B5754" s="28"/>
      <c r="C5754" s="27"/>
      <c r="D5754" s="27"/>
      <c r="E5754" s="27"/>
      <c r="F5754" s="4"/>
      <c r="G5754" s="5"/>
      <c r="H5754" s="29"/>
    </row>
    <row r="5755" spans="1:8" x14ac:dyDescent="0.2">
      <c r="A5755" s="27"/>
      <c r="B5755" s="28"/>
      <c r="C5755" s="27"/>
      <c r="D5755" s="27"/>
      <c r="E5755" s="27"/>
      <c r="F5755" s="4"/>
      <c r="G5755" s="5"/>
      <c r="H5755" s="29"/>
    </row>
    <row r="5756" spans="1:8" x14ac:dyDescent="0.2">
      <c r="A5756" s="27"/>
      <c r="B5756" s="28"/>
      <c r="C5756" s="27"/>
      <c r="D5756" s="27"/>
      <c r="E5756" s="27"/>
      <c r="F5756" s="4"/>
      <c r="G5756" s="5"/>
      <c r="H5756" s="29"/>
    </row>
    <row r="5757" spans="1:8" x14ac:dyDescent="0.2">
      <c r="A5757" s="27"/>
      <c r="B5757" s="28"/>
      <c r="C5757" s="27"/>
      <c r="D5757" s="27"/>
      <c r="E5757" s="27"/>
      <c r="F5757" s="4"/>
      <c r="G5757" s="5"/>
      <c r="H5757" s="29"/>
    </row>
    <row r="5758" spans="1:8" x14ac:dyDescent="0.2">
      <c r="A5758" s="27"/>
      <c r="B5758" s="28"/>
      <c r="C5758" s="27"/>
      <c r="D5758" s="27"/>
      <c r="E5758" s="27"/>
      <c r="F5758" s="4"/>
      <c r="G5758" s="5"/>
      <c r="H5758" s="29"/>
    </row>
    <row r="5759" spans="1:8" x14ac:dyDescent="0.2">
      <c r="A5759" s="27"/>
      <c r="B5759" s="28"/>
      <c r="C5759" s="27"/>
      <c r="D5759" s="27"/>
      <c r="E5759" s="27"/>
      <c r="F5759" s="4"/>
      <c r="G5759" s="5"/>
      <c r="H5759" s="29"/>
    </row>
    <row r="5760" spans="1:8" x14ac:dyDescent="0.2">
      <c r="A5760" s="27"/>
      <c r="B5760" s="28"/>
      <c r="C5760" s="27"/>
      <c r="D5760" s="27"/>
      <c r="E5760" s="27"/>
      <c r="F5760" s="4"/>
      <c r="G5760" s="5"/>
      <c r="H5760" s="29"/>
    </row>
    <row r="5761" spans="1:8" x14ac:dyDescent="0.2">
      <c r="A5761" s="27"/>
      <c r="B5761" s="28"/>
      <c r="C5761" s="27"/>
      <c r="D5761" s="27"/>
      <c r="E5761" s="27"/>
      <c r="F5761" s="4"/>
      <c r="G5761" s="5"/>
      <c r="H5761" s="29"/>
    </row>
    <row r="5762" spans="1:8" x14ac:dyDescent="0.2">
      <c r="A5762" s="27"/>
      <c r="B5762" s="28"/>
      <c r="C5762" s="27"/>
      <c r="D5762" s="27"/>
      <c r="E5762" s="27"/>
      <c r="F5762" s="4"/>
      <c r="G5762" s="5"/>
      <c r="H5762" s="29"/>
    </row>
    <row r="5763" spans="1:8" x14ac:dyDescent="0.2">
      <c r="A5763" s="27"/>
      <c r="B5763" s="28"/>
      <c r="C5763" s="27"/>
      <c r="D5763" s="27"/>
      <c r="E5763" s="27"/>
      <c r="F5763" s="4"/>
      <c r="G5763" s="5"/>
      <c r="H5763" s="29"/>
    </row>
    <row r="5764" spans="1:8" x14ac:dyDescent="0.2">
      <c r="A5764" s="27"/>
      <c r="B5764" s="28"/>
      <c r="C5764" s="27"/>
      <c r="D5764" s="27"/>
      <c r="E5764" s="27"/>
      <c r="F5764" s="4"/>
      <c r="G5764" s="5"/>
      <c r="H5764" s="29"/>
    </row>
    <row r="5765" spans="1:8" x14ac:dyDescent="0.2">
      <c r="A5765" s="27"/>
      <c r="B5765" s="28"/>
      <c r="C5765" s="27"/>
      <c r="D5765" s="27"/>
      <c r="E5765" s="27"/>
      <c r="F5765" s="4"/>
      <c r="G5765" s="5"/>
      <c r="H5765" s="29"/>
    </row>
    <row r="5766" spans="1:8" x14ac:dyDescent="0.2">
      <c r="A5766" s="27"/>
      <c r="B5766" s="28"/>
      <c r="C5766" s="27"/>
      <c r="D5766" s="27"/>
      <c r="E5766" s="27"/>
      <c r="F5766" s="4"/>
      <c r="G5766" s="5"/>
      <c r="H5766" s="29"/>
    </row>
    <row r="5767" spans="1:8" x14ac:dyDescent="0.2">
      <c r="A5767" s="27"/>
      <c r="B5767" s="28"/>
      <c r="C5767" s="27"/>
      <c r="D5767" s="27"/>
      <c r="E5767" s="27"/>
      <c r="F5767" s="4"/>
      <c r="G5767" s="5"/>
      <c r="H5767" s="29"/>
    </row>
    <row r="5768" spans="1:8" x14ac:dyDescent="0.2">
      <c r="A5768" s="27"/>
      <c r="B5768" s="28"/>
      <c r="C5768" s="27"/>
      <c r="D5768" s="27"/>
      <c r="E5768" s="27"/>
      <c r="F5768" s="4"/>
      <c r="G5768" s="5"/>
      <c r="H5768" s="29"/>
    </row>
    <row r="5769" spans="1:8" x14ac:dyDescent="0.2">
      <c r="A5769" s="27"/>
      <c r="B5769" s="28"/>
      <c r="C5769" s="27"/>
      <c r="D5769" s="27"/>
      <c r="E5769" s="27"/>
      <c r="F5769" s="4"/>
      <c r="G5769" s="5"/>
      <c r="H5769" s="29"/>
    </row>
    <row r="5770" spans="1:8" x14ac:dyDescent="0.2">
      <c r="A5770" s="27"/>
      <c r="B5770" s="28"/>
      <c r="C5770" s="27"/>
      <c r="D5770" s="27"/>
      <c r="E5770" s="27"/>
      <c r="F5770" s="4"/>
      <c r="G5770" s="5"/>
      <c r="H5770" s="29"/>
    </row>
    <row r="5771" spans="1:8" x14ac:dyDescent="0.2">
      <c r="A5771" s="27"/>
      <c r="B5771" s="28"/>
      <c r="C5771" s="27"/>
      <c r="D5771" s="27"/>
      <c r="E5771" s="27"/>
      <c r="F5771" s="4"/>
      <c r="G5771" s="5"/>
      <c r="H5771" s="29"/>
    </row>
    <row r="5772" spans="1:8" x14ac:dyDescent="0.2">
      <c r="A5772" s="27"/>
      <c r="B5772" s="28"/>
      <c r="C5772" s="27"/>
      <c r="D5772" s="27"/>
      <c r="E5772" s="27"/>
      <c r="F5772" s="4"/>
      <c r="G5772" s="5"/>
      <c r="H5772" s="29"/>
    </row>
    <row r="5773" spans="1:8" x14ac:dyDescent="0.2">
      <c r="A5773" s="27"/>
      <c r="B5773" s="28"/>
      <c r="C5773" s="27"/>
      <c r="D5773" s="27"/>
      <c r="E5773" s="27"/>
      <c r="F5773" s="4"/>
      <c r="G5773" s="5"/>
      <c r="H5773" s="29"/>
    </row>
    <row r="5774" spans="1:8" x14ac:dyDescent="0.2">
      <c r="A5774" s="27"/>
      <c r="B5774" s="28"/>
      <c r="C5774" s="27"/>
      <c r="D5774" s="27"/>
      <c r="E5774" s="27"/>
      <c r="F5774" s="4"/>
      <c r="G5774" s="5"/>
      <c r="H5774" s="29"/>
    </row>
    <row r="5775" spans="1:8" x14ac:dyDescent="0.2">
      <c r="A5775" s="27"/>
      <c r="B5775" s="28"/>
      <c r="C5775" s="27"/>
      <c r="D5775" s="27"/>
      <c r="E5775" s="27"/>
      <c r="F5775" s="4"/>
      <c r="G5775" s="5"/>
      <c r="H5775" s="29"/>
    </row>
    <row r="5776" spans="1:8" x14ac:dyDescent="0.2">
      <c r="A5776" s="27"/>
      <c r="B5776" s="28"/>
      <c r="C5776" s="27"/>
      <c r="D5776" s="27"/>
      <c r="E5776" s="27"/>
      <c r="F5776" s="4"/>
      <c r="G5776" s="5"/>
      <c r="H5776" s="29"/>
    </row>
    <row r="5777" spans="1:8" x14ac:dyDescent="0.2">
      <c r="A5777" s="27"/>
      <c r="B5777" s="28"/>
      <c r="C5777" s="27"/>
      <c r="D5777" s="27"/>
      <c r="E5777" s="27"/>
      <c r="F5777" s="4"/>
      <c r="G5777" s="5"/>
      <c r="H5777" s="29"/>
    </row>
    <row r="5778" spans="1:8" x14ac:dyDescent="0.2">
      <c r="A5778" s="27"/>
      <c r="B5778" s="28"/>
      <c r="C5778" s="27"/>
      <c r="D5778" s="27"/>
      <c r="E5778" s="27"/>
      <c r="F5778" s="4"/>
      <c r="G5778" s="5"/>
      <c r="H5778" s="29"/>
    </row>
    <row r="5779" spans="1:8" x14ac:dyDescent="0.2">
      <c r="A5779" s="27"/>
      <c r="B5779" s="28"/>
      <c r="C5779" s="27"/>
      <c r="D5779" s="27"/>
      <c r="E5779" s="27"/>
      <c r="F5779" s="4"/>
      <c r="G5779" s="5"/>
      <c r="H5779" s="29"/>
    </row>
    <row r="5780" spans="1:8" x14ac:dyDescent="0.2">
      <c r="A5780" s="27"/>
      <c r="B5780" s="28"/>
      <c r="C5780" s="27"/>
      <c r="D5780" s="27"/>
      <c r="E5780" s="27"/>
      <c r="F5780" s="4"/>
      <c r="G5780" s="5"/>
      <c r="H5780" s="29"/>
    </row>
    <row r="5781" spans="1:8" x14ac:dyDescent="0.2">
      <c r="A5781" s="27"/>
      <c r="B5781" s="28"/>
      <c r="C5781" s="27"/>
      <c r="D5781" s="27"/>
      <c r="E5781" s="27"/>
      <c r="F5781" s="4"/>
      <c r="G5781" s="5"/>
      <c r="H5781" s="29"/>
    </row>
    <row r="5782" spans="1:8" x14ac:dyDescent="0.2">
      <c r="A5782" s="27"/>
      <c r="B5782" s="28"/>
      <c r="C5782" s="27"/>
      <c r="D5782" s="27"/>
      <c r="E5782" s="27"/>
      <c r="F5782" s="4"/>
      <c r="G5782" s="5"/>
      <c r="H5782" s="29"/>
    </row>
    <row r="5783" spans="1:8" x14ac:dyDescent="0.2">
      <c r="A5783" s="27"/>
      <c r="B5783" s="28"/>
      <c r="C5783" s="27"/>
      <c r="D5783" s="27"/>
      <c r="E5783" s="27"/>
      <c r="F5783" s="4"/>
      <c r="G5783" s="5"/>
      <c r="H5783" s="29"/>
    </row>
    <row r="5784" spans="1:8" x14ac:dyDescent="0.2">
      <c r="A5784" s="27"/>
      <c r="B5784" s="28"/>
      <c r="C5784" s="27"/>
      <c r="D5784" s="27"/>
      <c r="E5784" s="27"/>
      <c r="F5784" s="4"/>
      <c r="G5784" s="5"/>
      <c r="H5784" s="29"/>
    </row>
    <row r="5785" spans="1:8" x14ac:dyDescent="0.2">
      <c r="A5785" s="27"/>
      <c r="B5785" s="28"/>
      <c r="C5785" s="27"/>
      <c r="D5785" s="27"/>
      <c r="E5785" s="27"/>
      <c r="F5785" s="4"/>
      <c r="G5785" s="5"/>
      <c r="H5785" s="29"/>
    </row>
    <row r="5786" spans="1:8" x14ac:dyDescent="0.2">
      <c r="A5786" s="27"/>
      <c r="B5786" s="28"/>
      <c r="C5786" s="27"/>
      <c r="D5786" s="27"/>
      <c r="E5786" s="27"/>
      <c r="F5786" s="4"/>
      <c r="G5786" s="5"/>
      <c r="H5786" s="29"/>
    </row>
    <row r="5787" spans="1:8" x14ac:dyDescent="0.2">
      <c r="A5787" s="27"/>
      <c r="B5787" s="28"/>
      <c r="C5787" s="27"/>
      <c r="D5787" s="27"/>
      <c r="E5787" s="27"/>
      <c r="F5787" s="4"/>
      <c r="G5787" s="5"/>
      <c r="H5787" s="29"/>
    </row>
    <row r="5788" spans="1:8" x14ac:dyDescent="0.2">
      <c r="A5788" s="27"/>
      <c r="B5788" s="28"/>
      <c r="C5788" s="27"/>
      <c r="D5788" s="27"/>
      <c r="E5788" s="27"/>
      <c r="F5788" s="4"/>
      <c r="G5788" s="5"/>
      <c r="H5788" s="29"/>
    </row>
    <row r="5789" spans="1:8" x14ac:dyDescent="0.2">
      <c r="A5789" s="27"/>
      <c r="B5789" s="28"/>
      <c r="C5789" s="27"/>
      <c r="D5789" s="27"/>
      <c r="E5789" s="27"/>
      <c r="F5789" s="4"/>
      <c r="G5789" s="5"/>
      <c r="H5789" s="29"/>
    </row>
    <row r="5790" spans="1:8" x14ac:dyDescent="0.2">
      <c r="A5790" s="27"/>
      <c r="B5790" s="28"/>
      <c r="C5790" s="27"/>
      <c r="D5790" s="27"/>
      <c r="E5790" s="27"/>
      <c r="F5790" s="4"/>
      <c r="G5790" s="5"/>
      <c r="H5790" s="29"/>
    </row>
    <row r="5791" spans="1:8" x14ac:dyDescent="0.2">
      <c r="A5791" s="27"/>
      <c r="B5791" s="28"/>
      <c r="C5791" s="27"/>
      <c r="D5791" s="27"/>
      <c r="E5791" s="27"/>
      <c r="F5791" s="4"/>
      <c r="G5791" s="5"/>
      <c r="H5791" s="29"/>
    </row>
    <row r="5792" spans="1:8" x14ac:dyDescent="0.2">
      <c r="A5792" s="27"/>
      <c r="B5792" s="28"/>
      <c r="C5792" s="27"/>
      <c r="D5792" s="27"/>
      <c r="E5792" s="27"/>
      <c r="F5792" s="4"/>
      <c r="G5792" s="5"/>
      <c r="H5792" s="29"/>
    </row>
    <row r="5793" spans="1:8" x14ac:dyDescent="0.2">
      <c r="A5793" s="27"/>
      <c r="B5793" s="28"/>
      <c r="C5793" s="27"/>
      <c r="D5793" s="27"/>
      <c r="E5793" s="27"/>
      <c r="F5793" s="4"/>
      <c r="G5793" s="5"/>
      <c r="H5793" s="29"/>
    </row>
    <row r="5794" spans="1:8" x14ac:dyDescent="0.2">
      <c r="A5794" s="27"/>
      <c r="B5794" s="28"/>
      <c r="C5794" s="27"/>
      <c r="D5794" s="27"/>
      <c r="E5794" s="27"/>
      <c r="F5794" s="4"/>
      <c r="G5794" s="5"/>
      <c r="H5794" s="29"/>
    </row>
    <row r="5795" spans="1:8" x14ac:dyDescent="0.2">
      <c r="A5795" s="27"/>
      <c r="B5795" s="28"/>
      <c r="C5795" s="27"/>
      <c r="D5795" s="27"/>
      <c r="E5795" s="27"/>
      <c r="F5795" s="4"/>
      <c r="G5795" s="5"/>
      <c r="H5795" s="29"/>
    </row>
    <row r="5796" spans="1:8" x14ac:dyDescent="0.2">
      <c r="A5796" s="27"/>
      <c r="B5796" s="28"/>
      <c r="C5796" s="27"/>
      <c r="D5796" s="27"/>
      <c r="E5796" s="27"/>
      <c r="F5796" s="4"/>
      <c r="G5796" s="5"/>
      <c r="H5796" s="29"/>
    </row>
    <row r="5797" spans="1:8" x14ac:dyDescent="0.2">
      <c r="A5797" s="27"/>
      <c r="B5797" s="28"/>
      <c r="C5797" s="27"/>
      <c r="D5797" s="27"/>
      <c r="E5797" s="27"/>
      <c r="F5797" s="4"/>
      <c r="G5797" s="5"/>
      <c r="H5797" s="29"/>
    </row>
    <row r="5798" spans="1:8" x14ac:dyDescent="0.2">
      <c r="A5798" s="27"/>
      <c r="B5798" s="28"/>
      <c r="C5798" s="27"/>
      <c r="D5798" s="27"/>
      <c r="E5798" s="27"/>
      <c r="F5798" s="4"/>
      <c r="G5798" s="5"/>
      <c r="H5798" s="29"/>
    </row>
    <row r="5799" spans="1:8" x14ac:dyDescent="0.2">
      <c r="A5799" s="27"/>
      <c r="B5799" s="28"/>
      <c r="C5799" s="27"/>
      <c r="D5799" s="27"/>
      <c r="E5799" s="27"/>
      <c r="F5799" s="4"/>
      <c r="G5799" s="5"/>
      <c r="H5799" s="29"/>
    </row>
    <row r="5800" spans="1:8" x14ac:dyDescent="0.2">
      <c r="A5800" s="27"/>
      <c r="B5800" s="28"/>
      <c r="C5800" s="27"/>
      <c r="D5800" s="27"/>
      <c r="E5800" s="27"/>
      <c r="F5800" s="4"/>
      <c r="G5800" s="5"/>
      <c r="H5800" s="29"/>
    </row>
    <row r="5801" spans="1:8" x14ac:dyDescent="0.2">
      <c r="A5801" s="27"/>
      <c r="B5801" s="28"/>
      <c r="C5801" s="27"/>
      <c r="D5801" s="27"/>
      <c r="E5801" s="27"/>
      <c r="F5801" s="4"/>
      <c r="G5801" s="5"/>
      <c r="H5801" s="29"/>
    </row>
    <row r="5802" spans="1:8" x14ac:dyDescent="0.2">
      <c r="A5802" s="27"/>
      <c r="B5802" s="28"/>
      <c r="C5802" s="27"/>
      <c r="D5802" s="27"/>
      <c r="E5802" s="27"/>
      <c r="F5802" s="4"/>
      <c r="G5802" s="5"/>
      <c r="H5802" s="29"/>
    </row>
    <row r="5803" spans="1:8" x14ac:dyDescent="0.2">
      <c r="A5803" s="27"/>
      <c r="B5803" s="28"/>
      <c r="C5803" s="27"/>
      <c r="D5803" s="27"/>
      <c r="E5803" s="27"/>
      <c r="F5803" s="4"/>
      <c r="G5803" s="5"/>
      <c r="H5803" s="29"/>
    </row>
    <row r="5804" spans="1:8" x14ac:dyDescent="0.2">
      <c r="A5804" s="27"/>
      <c r="B5804" s="28"/>
      <c r="C5804" s="27"/>
      <c r="D5804" s="27"/>
      <c r="E5804" s="27"/>
      <c r="F5804" s="4"/>
      <c r="G5804" s="5"/>
      <c r="H5804" s="29"/>
    </row>
    <row r="5805" spans="1:8" x14ac:dyDescent="0.2">
      <c r="A5805" s="27"/>
      <c r="B5805" s="28"/>
      <c r="C5805" s="27"/>
      <c r="D5805" s="27"/>
      <c r="E5805" s="27"/>
      <c r="F5805" s="4"/>
      <c r="G5805" s="5"/>
      <c r="H5805" s="29"/>
    </row>
    <row r="5806" spans="1:8" x14ac:dyDescent="0.2">
      <c r="A5806" s="27"/>
      <c r="B5806" s="28"/>
      <c r="C5806" s="27"/>
      <c r="D5806" s="27"/>
      <c r="E5806" s="27"/>
      <c r="F5806" s="4"/>
      <c r="G5806" s="5"/>
      <c r="H5806" s="29"/>
    </row>
    <row r="5807" spans="1:8" x14ac:dyDescent="0.2">
      <c r="A5807" s="27"/>
      <c r="B5807" s="28"/>
      <c r="C5807" s="27"/>
      <c r="D5807" s="27"/>
      <c r="E5807" s="27"/>
      <c r="F5807" s="4"/>
      <c r="G5807" s="5"/>
      <c r="H5807" s="29"/>
    </row>
    <row r="5808" spans="1:8" x14ac:dyDescent="0.2">
      <c r="A5808" s="27"/>
      <c r="B5808" s="28"/>
      <c r="C5808" s="27"/>
      <c r="D5808" s="27"/>
      <c r="E5808" s="27"/>
      <c r="F5808" s="4"/>
      <c r="G5808" s="5"/>
      <c r="H5808" s="29"/>
    </row>
    <row r="5809" spans="1:8" x14ac:dyDescent="0.2">
      <c r="A5809" s="27"/>
      <c r="B5809" s="28"/>
      <c r="C5809" s="27"/>
      <c r="D5809" s="27"/>
      <c r="E5809" s="27"/>
      <c r="F5809" s="4"/>
      <c r="G5809" s="5"/>
      <c r="H5809" s="29"/>
    </row>
    <row r="5810" spans="1:8" x14ac:dyDescent="0.2">
      <c r="A5810" s="27"/>
      <c r="B5810" s="28"/>
      <c r="C5810" s="27"/>
      <c r="D5810" s="27"/>
      <c r="E5810" s="27"/>
      <c r="F5810" s="4"/>
      <c r="G5810" s="5"/>
      <c r="H5810" s="29"/>
    </row>
    <row r="5811" spans="1:8" x14ac:dyDescent="0.2">
      <c r="A5811" s="27"/>
      <c r="B5811" s="28"/>
      <c r="C5811" s="27"/>
      <c r="D5811" s="27"/>
      <c r="E5811" s="27"/>
      <c r="F5811" s="4"/>
      <c r="G5811" s="5"/>
      <c r="H5811" s="29"/>
    </row>
    <row r="5812" spans="1:8" x14ac:dyDescent="0.2">
      <c r="A5812" s="27"/>
      <c r="B5812" s="28"/>
      <c r="C5812" s="27"/>
      <c r="D5812" s="27"/>
      <c r="E5812" s="27"/>
      <c r="F5812" s="4"/>
      <c r="G5812" s="5"/>
      <c r="H5812" s="29"/>
    </row>
    <row r="5813" spans="1:8" x14ac:dyDescent="0.2">
      <c r="A5813" s="27"/>
      <c r="B5813" s="28"/>
      <c r="C5813" s="27"/>
      <c r="D5813" s="27"/>
      <c r="E5813" s="27"/>
      <c r="F5813" s="4"/>
      <c r="G5813" s="5"/>
      <c r="H5813" s="29"/>
    </row>
    <row r="5814" spans="1:8" x14ac:dyDescent="0.2">
      <c r="A5814" s="27"/>
      <c r="B5814" s="28"/>
      <c r="C5814" s="27"/>
      <c r="D5814" s="27"/>
      <c r="E5814" s="27"/>
      <c r="F5814" s="4"/>
      <c r="G5814" s="5"/>
      <c r="H5814" s="29"/>
    </row>
    <row r="5815" spans="1:8" x14ac:dyDescent="0.2">
      <c r="A5815" s="27"/>
      <c r="B5815" s="28"/>
      <c r="C5815" s="27"/>
      <c r="D5815" s="27"/>
      <c r="E5815" s="27"/>
      <c r="F5815" s="4"/>
      <c r="G5815" s="5"/>
      <c r="H5815" s="29"/>
    </row>
    <row r="5816" spans="1:8" x14ac:dyDescent="0.2">
      <c r="A5816" s="27"/>
      <c r="B5816" s="28"/>
      <c r="C5816" s="27"/>
      <c r="D5816" s="27"/>
      <c r="E5816" s="27"/>
      <c r="F5816" s="4"/>
      <c r="G5816" s="5"/>
      <c r="H5816" s="29"/>
    </row>
    <row r="5817" spans="1:8" x14ac:dyDescent="0.2">
      <c r="A5817" s="27"/>
      <c r="B5817" s="28"/>
      <c r="C5817" s="27"/>
      <c r="D5817" s="27"/>
      <c r="E5817" s="27"/>
      <c r="F5817" s="4"/>
      <c r="G5817" s="5"/>
      <c r="H5817" s="29"/>
    </row>
    <row r="5818" spans="1:8" x14ac:dyDescent="0.2">
      <c r="A5818" s="27"/>
      <c r="B5818" s="28"/>
      <c r="C5818" s="27"/>
      <c r="D5818" s="27"/>
      <c r="E5818" s="27"/>
      <c r="F5818" s="4"/>
      <c r="G5818" s="5"/>
      <c r="H5818" s="29"/>
    </row>
    <row r="5819" spans="1:8" x14ac:dyDescent="0.2">
      <c r="A5819" s="27"/>
      <c r="B5819" s="28"/>
      <c r="C5819" s="27"/>
      <c r="D5819" s="27"/>
      <c r="E5819" s="27"/>
      <c r="F5819" s="4"/>
      <c r="G5819" s="5"/>
      <c r="H5819" s="29"/>
    </row>
    <row r="5820" spans="1:8" x14ac:dyDescent="0.2">
      <c r="A5820" s="27"/>
      <c r="B5820" s="28"/>
      <c r="C5820" s="27"/>
      <c r="D5820" s="27"/>
      <c r="E5820" s="27"/>
      <c r="F5820" s="4"/>
      <c r="G5820" s="5"/>
      <c r="H5820" s="29"/>
    </row>
    <row r="5821" spans="1:8" x14ac:dyDescent="0.2">
      <c r="A5821" s="27"/>
      <c r="B5821" s="28"/>
      <c r="C5821" s="27"/>
      <c r="D5821" s="27"/>
      <c r="E5821" s="27"/>
      <c r="F5821" s="4"/>
      <c r="G5821" s="5"/>
      <c r="H5821" s="29"/>
    </row>
    <row r="5822" spans="1:8" x14ac:dyDescent="0.2">
      <c r="A5822" s="27"/>
      <c r="B5822" s="28"/>
      <c r="C5822" s="27"/>
      <c r="D5822" s="27"/>
      <c r="E5822" s="27"/>
      <c r="F5822" s="4"/>
      <c r="G5822" s="5"/>
      <c r="H5822" s="29"/>
    </row>
    <row r="5823" spans="1:8" x14ac:dyDescent="0.2">
      <c r="A5823" s="27"/>
      <c r="B5823" s="28"/>
      <c r="C5823" s="27"/>
      <c r="D5823" s="27"/>
      <c r="E5823" s="27"/>
      <c r="F5823" s="4"/>
      <c r="G5823" s="5"/>
      <c r="H5823" s="29"/>
    </row>
    <row r="5824" spans="1:8" x14ac:dyDescent="0.2">
      <c r="A5824" s="27"/>
      <c r="B5824" s="28"/>
      <c r="C5824" s="27"/>
      <c r="D5824" s="27"/>
      <c r="E5824" s="27"/>
      <c r="F5824" s="4"/>
      <c r="G5824" s="5"/>
      <c r="H5824" s="29"/>
    </row>
    <row r="5825" spans="1:8" x14ac:dyDescent="0.2">
      <c r="A5825" s="27"/>
      <c r="B5825" s="28"/>
      <c r="C5825" s="27"/>
      <c r="D5825" s="27"/>
      <c r="E5825" s="27"/>
      <c r="F5825" s="4"/>
      <c r="G5825" s="5"/>
      <c r="H5825" s="29"/>
    </row>
    <row r="5826" spans="1:8" x14ac:dyDescent="0.2">
      <c r="A5826" s="27"/>
      <c r="B5826" s="28"/>
      <c r="C5826" s="27"/>
      <c r="D5826" s="27"/>
      <c r="E5826" s="27"/>
      <c r="F5826" s="4"/>
      <c r="G5826" s="5"/>
      <c r="H5826" s="29"/>
    </row>
    <row r="5827" spans="1:8" x14ac:dyDescent="0.2">
      <c r="A5827" s="27"/>
      <c r="B5827" s="28"/>
      <c r="C5827" s="27"/>
      <c r="D5827" s="27"/>
      <c r="E5827" s="27"/>
      <c r="F5827" s="4"/>
      <c r="G5827" s="5"/>
      <c r="H5827" s="29"/>
    </row>
    <row r="5828" spans="1:8" x14ac:dyDescent="0.2">
      <c r="A5828" s="27"/>
      <c r="B5828" s="28"/>
      <c r="C5828" s="27"/>
      <c r="D5828" s="27"/>
      <c r="E5828" s="27"/>
      <c r="F5828" s="4"/>
      <c r="G5828" s="5"/>
      <c r="H5828" s="29"/>
    </row>
    <row r="5829" spans="1:8" x14ac:dyDescent="0.2">
      <c r="A5829" s="27"/>
      <c r="B5829" s="28"/>
      <c r="C5829" s="27"/>
      <c r="D5829" s="27"/>
      <c r="E5829" s="27"/>
      <c r="F5829" s="4"/>
      <c r="G5829" s="5"/>
      <c r="H5829" s="29"/>
    </row>
    <row r="5830" spans="1:8" x14ac:dyDescent="0.2">
      <c r="A5830" s="27"/>
      <c r="B5830" s="28"/>
      <c r="C5830" s="27"/>
      <c r="D5830" s="27"/>
      <c r="E5830" s="27"/>
      <c r="F5830" s="4"/>
      <c r="G5830" s="5"/>
      <c r="H5830" s="29"/>
    </row>
    <row r="5831" spans="1:8" x14ac:dyDescent="0.2">
      <c r="A5831" s="27"/>
      <c r="B5831" s="28"/>
      <c r="C5831" s="27"/>
      <c r="D5831" s="27"/>
      <c r="E5831" s="27"/>
      <c r="F5831" s="4"/>
      <c r="G5831" s="5"/>
      <c r="H5831" s="29"/>
    </row>
    <row r="5832" spans="1:8" x14ac:dyDescent="0.2">
      <c r="A5832" s="27"/>
      <c r="B5832" s="28"/>
      <c r="C5832" s="27"/>
      <c r="D5832" s="27"/>
      <c r="E5832" s="27"/>
      <c r="F5832" s="4"/>
      <c r="G5832" s="5"/>
      <c r="H5832" s="29"/>
    </row>
    <row r="5833" spans="1:8" x14ac:dyDescent="0.2">
      <c r="A5833" s="27"/>
      <c r="B5833" s="28"/>
      <c r="C5833" s="27"/>
      <c r="D5833" s="27"/>
      <c r="E5833" s="27"/>
      <c r="F5833" s="4"/>
      <c r="G5833" s="5"/>
      <c r="H5833" s="29"/>
    </row>
    <row r="5834" spans="1:8" x14ac:dyDescent="0.2">
      <c r="A5834" s="27"/>
      <c r="B5834" s="28"/>
      <c r="C5834" s="27"/>
      <c r="D5834" s="27"/>
      <c r="E5834" s="27"/>
      <c r="F5834" s="4"/>
      <c r="G5834" s="5"/>
      <c r="H5834" s="29"/>
    </row>
    <row r="5835" spans="1:8" x14ac:dyDescent="0.2">
      <c r="A5835" s="27"/>
      <c r="B5835" s="28"/>
      <c r="C5835" s="27"/>
      <c r="D5835" s="27"/>
      <c r="E5835" s="27"/>
      <c r="F5835" s="4"/>
      <c r="G5835" s="5"/>
      <c r="H5835" s="29"/>
    </row>
    <row r="5836" spans="1:8" x14ac:dyDescent="0.2">
      <c r="A5836" s="27"/>
      <c r="B5836" s="28"/>
      <c r="C5836" s="27"/>
      <c r="D5836" s="27"/>
      <c r="E5836" s="27"/>
      <c r="F5836" s="4"/>
      <c r="G5836" s="5"/>
      <c r="H5836" s="29"/>
    </row>
    <row r="5837" spans="1:8" x14ac:dyDescent="0.2">
      <c r="A5837" s="27"/>
      <c r="B5837" s="28"/>
      <c r="C5837" s="27"/>
      <c r="D5837" s="27"/>
      <c r="E5837" s="27"/>
      <c r="F5837" s="4"/>
      <c r="G5837" s="5"/>
      <c r="H5837" s="29"/>
    </row>
    <row r="5838" spans="1:8" x14ac:dyDescent="0.2">
      <c r="A5838" s="27"/>
      <c r="B5838" s="28"/>
      <c r="C5838" s="27"/>
      <c r="D5838" s="27"/>
      <c r="E5838" s="27"/>
      <c r="F5838" s="4"/>
      <c r="G5838" s="5"/>
      <c r="H5838" s="29"/>
    </row>
    <row r="5839" spans="1:8" x14ac:dyDescent="0.2">
      <c r="A5839" s="27"/>
      <c r="B5839" s="28"/>
      <c r="C5839" s="27"/>
      <c r="D5839" s="27"/>
      <c r="E5839" s="27"/>
      <c r="F5839" s="4"/>
      <c r="G5839" s="5"/>
      <c r="H5839" s="29"/>
    </row>
    <row r="5840" spans="1:8" x14ac:dyDescent="0.2">
      <c r="A5840" s="27"/>
      <c r="B5840" s="28"/>
      <c r="C5840" s="27"/>
      <c r="D5840" s="27"/>
      <c r="E5840" s="27"/>
      <c r="F5840" s="4"/>
      <c r="G5840" s="5"/>
      <c r="H5840" s="29"/>
    </row>
    <row r="5841" spans="1:8" x14ac:dyDescent="0.2">
      <c r="A5841" s="27"/>
      <c r="B5841" s="28"/>
      <c r="C5841" s="27"/>
      <c r="D5841" s="27"/>
      <c r="E5841" s="27"/>
      <c r="F5841" s="4"/>
      <c r="G5841" s="5"/>
      <c r="H5841" s="29"/>
    </row>
    <row r="5842" spans="1:8" x14ac:dyDescent="0.2">
      <c r="A5842" s="27"/>
      <c r="B5842" s="28"/>
      <c r="C5842" s="27"/>
      <c r="D5842" s="27"/>
      <c r="E5842" s="27"/>
      <c r="F5842" s="4"/>
      <c r="G5842" s="5"/>
      <c r="H5842" s="29"/>
    </row>
    <row r="5843" spans="1:8" x14ac:dyDescent="0.2">
      <c r="A5843" s="27"/>
      <c r="B5843" s="28"/>
      <c r="C5843" s="27"/>
      <c r="D5843" s="27"/>
      <c r="E5843" s="27"/>
      <c r="F5843" s="4"/>
      <c r="G5843" s="5"/>
      <c r="H5843" s="29"/>
    </row>
    <row r="5844" spans="1:8" x14ac:dyDescent="0.2">
      <c r="A5844" s="27"/>
      <c r="B5844" s="28"/>
      <c r="C5844" s="27"/>
      <c r="D5844" s="27"/>
      <c r="E5844" s="27"/>
      <c r="F5844" s="4"/>
      <c r="G5844" s="5"/>
      <c r="H5844" s="29"/>
    </row>
    <row r="5845" spans="1:8" x14ac:dyDescent="0.2">
      <c r="A5845" s="27"/>
      <c r="B5845" s="28"/>
      <c r="C5845" s="27"/>
      <c r="D5845" s="27"/>
      <c r="E5845" s="27"/>
      <c r="F5845" s="4"/>
      <c r="G5845" s="5"/>
      <c r="H5845" s="29"/>
    </row>
    <row r="5846" spans="1:8" x14ac:dyDescent="0.2">
      <c r="A5846" s="27"/>
      <c r="B5846" s="28"/>
      <c r="C5846" s="27"/>
      <c r="D5846" s="27"/>
      <c r="E5846" s="27"/>
      <c r="F5846" s="4"/>
      <c r="G5846" s="5"/>
      <c r="H5846" s="29"/>
    </row>
    <row r="5847" spans="1:8" x14ac:dyDescent="0.2">
      <c r="A5847" s="27"/>
      <c r="B5847" s="28"/>
      <c r="C5847" s="27"/>
      <c r="D5847" s="27"/>
      <c r="E5847" s="27"/>
      <c r="F5847" s="4"/>
      <c r="G5847" s="5"/>
      <c r="H5847" s="29"/>
    </row>
    <row r="5848" spans="1:8" x14ac:dyDescent="0.2">
      <c r="A5848" s="27"/>
      <c r="B5848" s="28"/>
      <c r="C5848" s="27"/>
      <c r="D5848" s="27"/>
      <c r="E5848" s="27"/>
      <c r="F5848" s="4"/>
      <c r="G5848" s="5"/>
      <c r="H5848" s="29"/>
    </row>
    <row r="5849" spans="1:8" x14ac:dyDescent="0.2">
      <c r="A5849" s="27"/>
      <c r="B5849" s="28"/>
      <c r="C5849" s="27"/>
      <c r="D5849" s="27"/>
      <c r="E5849" s="27"/>
      <c r="F5849" s="4"/>
      <c r="G5849" s="5"/>
      <c r="H5849" s="29"/>
    </row>
    <row r="5850" spans="1:8" x14ac:dyDescent="0.2">
      <c r="A5850" s="27"/>
      <c r="B5850" s="28"/>
      <c r="C5850" s="27"/>
      <c r="D5850" s="27"/>
      <c r="E5850" s="27"/>
      <c r="F5850" s="4"/>
      <c r="G5850" s="5"/>
      <c r="H5850" s="29"/>
    </row>
    <row r="5851" spans="1:8" x14ac:dyDescent="0.2">
      <c r="A5851" s="27"/>
      <c r="B5851" s="28"/>
      <c r="C5851" s="27"/>
      <c r="D5851" s="27"/>
      <c r="E5851" s="27"/>
      <c r="F5851" s="4"/>
      <c r="G5851" s="5"/>
      <c r="H5851" s="29"/>
    </row>
    <row r="5852" spans="1:8" x14ac:dyDescent="0.2">
      <c r="A5852" s="27"/>
      <c r="B5852" s="28"/>
      <c r="C5852" s="27"/>
      <c r="D5852" s="27"/>
      <c r="E5852" s="27"/>
      <c r="F5852" s="4"/>
      <c r="G5852" s="5"/>
      <c r="H5852" s="29"/>
    </row>
    <row r="5853" spans="1:8" x14ac:dyDescent="0.2">
      <c r="A5853" s="27"/>
      <c r="B5853" s="28"/>
      <c r="C5853" s="27"/>
      <c r="D5853" s="27"/>
      <c r="E5853" s="27"/>
      <c r="F5853" s="4"/>
      <c r="G5853" s="5"/>
      <c r="H5853" s="29"/>
    </row>
    <row r="5854" spans="1:8" x14ac:dyDescent="0.2">
      <c r="A5854" s="27"/>
      <c r="B5854" s="28"/>
      <c r="C5854" s="27"/>
      <c r="D5854" s="27"/>
      <c r="E5854" s="27"/>
      <c r="F5854" s="4"/>
      <c r="G5854" s="5"/>
      <c r="H5854" s="29"/>
    </row>
    <row r="5855" spans="1:8" x14ac:dyDescent="0.2">
      <c r="A5855" s="27"/>
      <c r="B5855" s="28"/>
      <c r="C5855" s="27"/>
      <c r="D5855" s="27"/>
      <c r="E5855" s="27"/>
      <c r="F5855" s="4"/>
      <c r="G5855" s="5"/>
      <c r="H5855" s="29"/>
    </row>
    <row r="5856" spans="1:8" x14ac:dyDescent="0.2">
      <c r="A5856" s="27"/>
      <c r="B5856" s="28"/>
      <c r="C5856" s="27"/>
      <c r="D5856" s="27"/>
      <c r="E5856" s="27"/>
      <c r="F5856" s="4"/>
      <c r="G5856" s="5"/>
      <c r="H5856" s="29"/>
    </row>
    <row r="5857" spans="1:8" x14ac:dyDescent="0.2">
      <c r="A5857" s="27"/>
      <c r="B5857" s="28"/>
      <c r="C5857" s="27"/>
      <c r="D5857" s="27"/>
      <c r="E5857" s="27"/>
      <c r="F5857" s="4"/>
      <c r="G5857" s="5"/>
      <c r="H5857" s="29"/>
    </row>
    <row r="5858" spans="1:8" x14ac:dyDescent="0.2">
      <c r="A5858" s="27"/>
      <c r="B5858" s="28"/>
      <c r="C5858" s="27"/>
      <c r="D5858" s="27"/>
      <c r="E5858" s="27"/>
      <c r="F5858" s="4"/>
      <c r="G5858" s="5"/>
      <c r="H5858" s="29"/>
    </row>
    <row r="5859" spans="1:8" x14ac:dyDescent="0.2">
      <c r="A5859" s="27"/>
      <c r="B5859" s="28"/>
      <c r="C5859" s="27"/>
      <c r="D5859" s="27"/>
      <c r="E5859" s="27"/>
      <c r="F5859" s="4"/>
      <c r="G5859" s="5"/>
      <c r="H5859" s="29"/>
    </row>
    <row r="5860" spans="1:8" x14ac:dyDescent="0.2">
      <c r="A5860" s="27"/>
      <c r="B5860" s="28"/>
      <c r="C5860" s="27"/>
      <c r="D5860" s="27"/>
      <c r="E5860" s="27"/>
      <c r="F5860" s="4"/>
      <c r="G5860" s="5"/>
      <c r="H5860" s="29"/>
    </row>
    <row r="5861" spans="1:8" x14ac:dyDescent="0.2">
      <c r="A5861" s="27"/>
      <c r="B5861" s="28"/>
      <c r="C5861" s="27"/>
      <c r="D5861" s="27"/>
      <c r="E5861" s="27"/>
      <c r="F5861" s="4"/>
      <c r="G5861" s="5"/>
      <c r="H5861" s="29"/>
    </row>
    <row r="5862" spans="1:8" x14ac:dyDescent="0.2">
      <c r="A5862" s="27"/>
      <c r="B5862" s="28"/>
      <c r="C5862" s="27"/>
      <c r="D5862" s="27"/>
      <c r="E5862" s="27"/>
      <c r="F5862" s="4"/>
      <c r="G5862" s="5"/>
      <c r="H5862" s="29"/>
    </row>
    <row r="5863" spans="1:8" x14ac:dyDescent="0.2">
      <c r="A5863" s="27"/>
      <c r="B5863" s="28"/>
      <c r="C5863" s="27"/>
      <c r="D5863" s="27"/>
      <c r="E5863" s="27"/>
      <c r="F5863" s="4"/>
      <c r="G5863" s="5"/>
      <c r="H5863" s="29"/>
    </row>
    <row r="5864" spans="1:8" x14ac:dyDescent="0.2">
      <c r="A5864" s="27"/>
      <c r="B5864" s="28"/>
      <c r="C5864" s="27"/>
      <c r="D5864" s="27"/>
      <c r="E5864" s="27"/>
      <c r="F5864" s="4"/>
      <c r="G5864" s="5"/>
      <c r="H5864" s="29"/>
    </row>
    <row r="5865" spans="1:8" x14ac:dyDescent="0.2">
      <c r="A5865" s="27"/>
      <c r="B5865" s="28"/>
      <c r="C5865" s="27"/>
      <c r="D5865" s="27"/>
      <c r="E5865" s="27"/>
      <c r="F5865" s="4"/>
      <c r="G5865" s="5"/>
      <c r="H5865" s="29"/>
    </row>
    <row r="5866" spans="1:8" x14ac:dyDescent="0.2">
      <c r="A5866" s="27"/>
      <c r="B5866" s="28"/>
      <c r="C5866" s="27"/>
      <c r="D5866" s="27"/>
      <c r="E5866" s="27"/>
      <c r="F5866" s="4"/>
      <c r="G5866" s="5"/>
      <c r="H5866" s="29"/>
    </row>
    <row r="5867" spans="1:8" x14ac:dyDescent="0.2">
      <c r="A5867" s="27"/>
      <c r="B5867" s="28"/>
      <c r="C5867" s="27"/>
      <c r="D5867" s="27"/>
      <c r="E5867" s="27"/>
      <c r="F5867" s="4"/>
      <c r="G5867" s="5"/>
      <c r="H5867" s="29"/>
    </row>
    <row r="5868" spans="1:8" x14ac:dyDescent="0.2">
      <c r="A5868" s="27"/>
      <c r="B5868" s="28"/>
      <c r="C5868" s="27"/>
      <c r="D5868" s="27"/>
      <c r="E5868" s="27"/>
      <c r="F5868" s="4"/>
      <c r="G5868" s="5"/>
      <c r="H5868" s="29"/>
    </row>
    <row r="5869" spans="1:8" x14ac:dyDescent="0.2">
      <c r="A5869" s="27"/>
      <c r="B5869" s="28"/>
      <c r="C5869" s="27"/>
      <c r="D5869" s="27"/>
      <c r="E5869" s="27"/>
      <c r="F5869" s="4"/>
      <c r="G5869" s="5"/>
      <c r="H5869" s="29"/>
    </row>
    <row r="5870" spans="1:8" x14ac:dyDescent="0.2">
      <c r="A5870" s="27"/>
      <c r="B5870" s="28"/>
      <c r="C5870" s="27"/>
      <c r="D5870" s="27"/>
      <c r="E5870" s="27"/>
      <c r="F5870" s="4"/>
      <c r="G5870" s="5"/>
      <c r="H5870" s="29"/>
    </row>
    <row r="5871" spans="1:8" x14ac:dyDescent="0.2">
      <c r="A5871" s="27"/>
      <c r="B5871" s="28"/>
      <c r="C5871" s="27"/>
      <c r="D5871" s="27"/>
      <c r="E5871" s="27"/>
      <c r="F5871" s="4"/>
      <c r="G5871" s="5"/>
      <c r="H5871" s="29"/>
    </row>
    <row r="5872" spans="1:8" x14ac:dyDescent="0.2">
      <c r="A5872" s="27"/>
      <c r="B5872" s="28"/>
      <c r="C5872" s="27"/>
      <c r="D5872" s="27"/>
      <c r="E5872" s="27"/>
      <c r="F5872" s="4"/>
      <c r="G5872" s="5"/>
      <c r="H5872" s="29"/>
    </row>
    <row r="5873" spans="1:8" x14ac:dyDescent="0.2">
      <c r="A5873" s="27"/>
      <c r="B5873" s="28"/>
      <c r="C5873" s="27"/>
      <c r="D5873" s="27"/>
      <c r="E5873" s="27"/>
      <c r="F5873" s="4"/>
      <c r="G5873" s="5"/>
      <c r="H5873" s="29"/>
    </row>
    <row r="5874" spans="1:8" x14ac:dyDescent="0.2">
      <c r="A5874" s="27"/>
      <c r="B5874" s="28"/>
      <c r="C5874" s="27"/>
      <c r="D5874" s="27"/>
      <c r="E5874" s="27"/>
      <c r="F5874" s="4"/>
      <c r="G5874" s="5"/>
      <c r="H5874" s="29"/>
    </row>
    <row r="5875" spans="1:8" x14ac:dyDescent="0.2">
      <c r="A5875" s="27"/>
      <c r="B5875" s="28"/>
      <c r="C5875" s="27"/>
      <c r="D5875" s="27"/>
      <c r="E5875" s="27"/>
      <c r="F5875" s="4"/>
      <c r="G5875" s="5"/>
      <c r="H5875" s="29"/>
    </row>
    <row r="5876" spans="1:8" x14ac:dyDescent="0.2">
      <c r="A5876" s="27"/>
      <c r="B5876" s="28"/>
      <c r="C5876" s="27"/>
      <c r="D5876" s="27"/>
      <c r="E5876" s="27"/>
      <c r="F5876" s="4"/>
      <c r="G5876" s="5"/>
      <c r="H5876" s="29"/>
    </row>
    <row r="5877" spans="1:8" x14ac:dyDescent="0.2">
      <c r="A5877" s="27"/>
      <c r="B5877" s="28"/>
      <c r="C5877" s="27"/>
      <c r="D5877" s="27"/>
      <c r="E5877" s="27"/>
      <c r="F5877" s="4"/>
      <c r="G5877" s="5"/>
      <c r="H5877" s="29"/>
    </row>
    <row r="5878" spans="1:8" x14ac:dyDescent="0.2">
      <c r="A5878" s="27"/>
      <c r="B5878" s="28"/>
      <c r="C5878" s="27"/>
      <c r="D5878" s="27"/>
      <c r="E5878" s="27"/>
      <c r="F5878" s="4"/>
      <c r="G5878" s="5"/>
      <c r="H5878" s="29"/>
    </row>
    <row r="5879" spans="1:8" x14ac:dyDescent="0.2">
      <c r="A5879" s="27"/>
      <c r="B5879" s="28"/>
      <c r="C5879" s="27"/>
      <c r="D5879" s="27"/>
      <c r="E5879" s="27"/>
      <c r="F5879" s="4"/>
      <c r="G5879" s="5"/>
      <c r="H5879" s="29"/>
    </row>
    <row r="5880" spans="1:8" x14ac:dyDescent="0.2">
      <c r="A5880" s="27"/>
      <c r="B5880" s="28"/>
      <c r="C5880" s="27"/>
      <c r="D5880" s="27"/>
      <c r="E5880" s="27"/>
      <c r="F5880" s="4"/>
      <c r="G5880" s="5"/>
      <c r="H5880" s="29"/>
    </row>
    <row r="5881" spans="1:8" x14ac:dyDescent="0.2">
      <c r="A5881" s="27"/>
      <c r="B5881" s="28"/>
      <c r="C5881" s="27"/>
      <c r="D5881" s="27"/>
      <c r="E5881" s="27"/>
      <c r="F5881" s="4"/>
      <c r="G5881" s="5"/>
      <c r="H5881" s="29"/>
    </row>
    <row r="5882" spans="1:8" x14ac:dyDescent="0.2">
      <c r="A5882" s="27"/>
      <c r="B5882" s="28"/>
      <c r="C5882" s="27"/>
      <c r="D5882" s="27"/>
      <c r="E5882" s="27"/>
      <c r="F5882" s="4"/>
      <c r="G5882" s="5"/>
      <c r="H5882" s="29"/>
    </row>
    <row r="5883" spans="1:8" x14ac:dyDescent="0.2">
      <c r="A5883" s="27"/>
      <c r="B5883" s="28"/>
      <c r="C5883" s="27"/>
      <c r="D5883" s="27"/>
      <c r="E5883" s="27"/>
      <c r="F5883" s="4"/>
      <c r="G5883" s="5"/>
      <c r="H5883" s="29"/>
    </row>
    <row r="5884" spans="1:8" x14ac:dyDescent="0.2">
      <c r="A5884" s="27"/>
      <c r="B5884" s="28"/>
      <c r="C5884" s="27"/>
      <c r="D5884" s="27"/>
      <c r="E5884" s="27"/>
      <c r="F5884" s="4"/>
      <c r="G5884" s="5"/>
      <c r="H5884" s="29"/>
    </row>
    <row r="5885" spans="1:8" x14ac:dyDescent="0.2">
      <c r="A5885" s="27"/>
      <c r="B5885" s="28"/>
      <c r="C5885" s="27"/>
      <c r="D5885" s="27"/>
      <c r="E5885" s="27"/>
      <c r="F5885" s="4"/>
      <c r="G5885" s="5"/>
      <c r="H5885" s="29"/>
    </row>
    <row r="5886" spans="1:8" x14ac:dyDescent="0.2">
      <c r="A5886" s="27"/>
      <c r="B5886" s="28"/>
      <c r="C5886" s="27"/>
      <c r="D5886" s="27"/>
      <c r="E5886" s="27"/>
      <c r="F5886" s="4"/>
      <c r="G5886" s="5"/>
      <c r="H5886" s="29"/>
    </row>
    <row r="5887" spans="1:8" x14ac:dyDescent="0.2">
      <c r="A5887" s="27"/>
      <c r="B5887" s="28"/>
      <c r="C5887" s="27"/>
      <c r="D5887" s="27"/>
      <c r="E5887" s="27"/>
      <c r="F5887" s="4"/>
      <c r="G5887" s="5"/>
      <c r="H5887" s="29"/>
    </row>
    <row r="5888" spans="1:8" x14ac:dyDescent="0.2">
      <c r="A5888" s="27"/>
      <c r="B5888" s="28"/>
      <c r="C5888" s="27"/>
      <c r="D5888" s="27"/>
      <c r="E5888" s="27"/>
      <c r="F5888" s="4"/>
      <c r="G5888" s="5"/>
      <c r="H5888" s="29"/>
    </row>
    <row r="5889" spans="1:8" x14ac:dyDescent="0.2">
      <c r="A5889" s="27"/>
      <c r="B5889" s="28"/>
      <c r="C5889" s="27"/>
      <c r="D5889" s="27"/>
      <c r="E5889" s="27"/>
      <c r="F5889" s="4"/>
      <c r="G5889" s="5"/>
      <c r="H5889" s="29"/>
    </row>
    <row r="5890" spans="1:8" x14ac:dyDescent="0.2">
      <c r="A5890" s="27"/>
      <c r="B5890" s="28"/>
      <c r="C5890" s="27"/>
      <c r="D5890" s="27"/>
      <c r="E5890" s="27"/>
      <c r="F5890" s="4"/>
      <c r="G5890" s="5"/>
      <c r="H5890" s="29"/>
    </row>
    <row r="5891" spans="1:8" x14ac:dyDescent="0.2">
      <c r="A5891" s="27"/>
      <c r="B5891" s="28"/>
      <c r="C5891" s="27"/>
      <c r="D5891" s="27"/>
      <c r="E5891" s="27"/>
      <c r="F5891" s="4"/>
      <c r="G5891" s="5"/>
      <c r="H5891" s="29"/>
    </row>
    <row r="5892" spans="1:8" x14ac:dyDescent="0.2">
      <c r="A5892" s="27"/>
      <c r="B5892" s="28"/>
      <c r="C5892" s="27"/>
      <c r="D5892" s="27"/>
      <c r="E5892" s="27"/>
      <c r="F5892" s="4"/>
      <c r="G5892" s="5"/>
      <c r="H5892" s="29"/>
    </row>
    <row r="5893" spans="1:8" x14ac:dyDescent="0.2">
      <c r="A5893" s="27"/>
      <c r="B5893" s="28"/>
      <c r="C5893" s="27"/>
      <c r="D5893" s="27"/>
      <c r="E5893" s="27"/>
      <c r="F5893" s="4"/>
      <c r="G5893" s="5"/>
      <c r="H5893" s="29"/>
    </row>
    <row r="5894" spans="1:8" x14ac:dyDescent="0.2">
      <c r="A5894" s="27"/>
      <c r="B5894" s="28"/>
      <c r="C5894" s="27"/>
      <c r="D5894" s="27"/>
      <c r="E5894" s="27"/>
      <c r="F5894" s="4"/>
      <c r="G5894" s="5"/>
      <c r="H5894" s="29"/>
    </row>
    <row r="5895" spans="1:8" x14ac:dyDescent="0.2">
      <c r="A5895" s="27"/>
      <c r="B5895" s="28"/>
      <c r="C5895" s="27"/>
      <c r="D5895" s="27"/>
      <c r="E5895" s="27"/>
      <c r="F5895" s="4"/>
      <c r="G5895" s="5"/>
      <c r="H5895" s="29"/>
    </row>
    <row r="5896" spans="1:8" x14ac:dyDescent="0.2">
      <c r="A5896" s="27"/>
      <c r="B5896" s="28"/>
      <c r="C5896" s="27"/>
      <c r="D5896" s="27"/>
      <c r="E5896" s="27"/>
      <c r="F5896" s="4"/>
      <c r="G5896" s="5"/>
      <c r="H5896" s="29"/>
    </row>
    <row r="5897" spans="1:8" x14ac:dyDescent="0.2">
      <c r="A5897" s="27"/>
      <c r="B5897" s="28"/>
      <c r="C5897" s="27"/>
      <c r="D5897" s="27"/>
      <c r="E5897" s="27"/>
      <c r="F5897" s="4"/>
      <c r="G5897" s="5"/>
      <c r="H5897" s="29"/>
    </row>
    <row r="5898" spans="1:8" x14ac:dyDescent="0.2">
      <c r="A5898" s="27"/>
      <c r="B5898" s="28"/>
      <c r="C5898" s="27"/>
      <c r="D5898" s="27"/>
      <c r="E5898" s="27"/>
      <c r="F5898" s="4"/>
      <c r="G5898" s="5"/>
      <c r="H5898" s="29"/>
    </row>
    <row r="5899" spans="1:8" x14ac:dyDescent="0.2">
      <c r="A5899" s="27"/>
      <c r="B5899" s="28"/>
      <c r="C5899" s="27"/>
      <c r="D5899" s="27"/>
      <c r="E5899" s="27"/>
      <c r="F5899" s="4"/>
      <c r="G5899" s="5"/>
      <c r="H5899" s="29"/>
    </row>
    <row r="5900" spans="1:8" x14ac:dyDescent="0.2">
      <c r="A5900" s="27"/>
      <c r="B5900" s="28"/>
      <c r="C5900" s="27"/>
      <c r="D5900" s="27"/>
      <c r="E5900" s="27"/>
      <c r="F5900" s="4"/>
      <c r="G5900" s="5"/>
      <c r="H5900" s="29"/>
    </row>
    <row r="5901" spans="1:8" x14ac:dyDescent="0.2">
      <c r="A5901" s="27"/>
      <c r="B5901" s="28"/>
      <c r="C5901" s="27"/>
      <c r="D5901" s="27"/>
      <c r="E5901" s="27"/>
      <c r="F5901" s="4"/>
      <c r="G5901" s="5"/>
      <c r="H5901" s="29"/>
    </row>
    <row r="5902" spans="1:8" x14ac:dyDescent="0.2">
      <c r="A5902" s="27"/>
      <c r="B5902" s="28"/>
      <c r="C5902" s="27"/>
      <c r="D5902" s="27"/>
      <c r="E5902" s="27"/>
      <c r="F5902" s="4"/>
      <c r="G5902" s="5"/>
      <c r="H5902" s="29"/>
    </row>
    <row r="5903" spans="1:8" x14ac:dyDescent="0.2">
      <c r="A5903" s="27"/>
      <c r="B5903" s="28"/>
      <c r="C5903" s="27"/>
      <c r="D5903" s="27"/>
      <c r="E5903" s="27"/>
      <c r="F5903" s="4"/>
      <c r="G5903" s="5"/>
      <c r="H5903" s="29"/>
    </row>
    <row r="5904" spans="1:8" x14ac:dyDescent="0.2">
      <c r="A5904" s="27"/>
      <c r="B5904" s="28"/>
      <c r="C5904" s="27"/>
      <c r="D5904" s="27"/>
      <c r="E5904" s="27"/>
      <c r="F5904" s="4"/>
      <c r="G5904" s="5"/>
      <c r="H5904" s="29"/>
    </row>
    <row r="5905" spans="1:8" x14ac:dyDescent="0.2">
      <c r="A5905" s="27"/>
      <c r="B5905" s="28"/>
      <c r="C5905" s="27"/>
      <c r="D5905" s="27"/>
      <c r="E5905" s="27"/>
      <c r="F5905" s="4"/>
      <c r="G5905" s="5"/>
      <c r="H5905" s="29"/>
    </row>
    <row r="5906" spans="1:8" x14ac:dyDescent="0.2">
      <c r="A5906" s="27"/>
      <c r="B5906" s="28"/>
      <c r="C5906" s="27"/>
      <c r="D5906" s="27"/>
      <c r="E5906" s="27"/>
      <c r="F5906" s="4"/>
      <c r="G5906" s="5"/>
      <c r="H5906" s="29"/>
    </row>
    <row r="5907" spans="1:8" x14ac:dyDescent="0.2">
      <c r="A5907" s="27"/>
      <c r="B5907" s="28"/>
      <c r="C5907" s="27"/>
      <c r="D5907" s="27"/>
      <c r="E5907" s="27"/>
      <c r="F5907" s="4"/>
      <c r="G5907" s="5"/>
      <c r="H5907" s="29"/>
    </row>
    <row r="5908" spans="1:8" x14ac:dyDescent="0.2">
      <c r="A5908" s="27"/>
      <c r="B5908" s="28"/>
      <c r="C5908" s="27"/>
      <c r="D5908" s="27"/>
      <c r="E5908" s="27"/>
      <c r="F5908" s="4"/>
      <c r="G5908" s="5"/>
      <c r="H5908" s="29"/>
    </row>
    <row r="5909" spans="1:8" x14ac:dyDescent="0.2">
      <c r="A5909" s="27"/>
      <c r="B5909" s="28"/>
      <c r="C5909" s="27"/>
      <c r="D5909" s="27"/>
      <c r="E5909" s="27"/>
      <c r="F5909" s="4"/>
      <c r="G5909" s="5"/>
      <c r="H5909" s="29"/>
    </row>
    <row r="5910" spans="1:8" x14ac:dyDescent="0.2">
      <c r="A5910" s="27"/>
      <c r="B5910" s="28"/>
      <c r="C5910" s="27"/>
      <c r="D5910" s="27"/>
      <c r="E5910" s="27"/>
      <c r="F5910" s="4"/>
      <c r="G5910" s="5"/>
      <c r="H5910" s="29"/>
    </row>
    <row r="5911" spans="1:8" x14ac:dyDescent="0.2">
      <c r="A5911" s="27"/>
      <c r="B5911" s="28"/>
      <c r="C5911" s="27"/>
      <c r="D5911" s="27"/>
      <c r="E5911" s="27"/>
      <c r="F5911" s="4"/>
      <c r="G5911" s="5"/>
      <c r="H5911" s="29"/>
    </row>
    <row r="5912" spans="1:8" x14ac:dyDescent="0.2">
      <c r="A5912" s="27"/>
      <c r="B5912" s="28"/>
      <c r="C5912" s="27"/>
      <c r="D5912" s="27"/>
      <c r="E5912" s="27"/>
      <c r="F5912" s="4"/>
      <c r="G5912" s="5"/>
      <c r="H5912" s="29"/>
    </row>
    <row r="5913" spans="1:8" x14ac:dyDescent="0.2">
      <c r="A5913" s="27"/>
      <c r="B5913" s="28"/>
      <c r="C5913" s="27"/>
      <c r="D5913" s="27"/>
      <c r="E5913" s="27"/>
      <c r="F5913" s="4"/>
      <c r="G5913" s="5"/>
      <c r="H5913" s="29"/>
    </row>
    <row r="5914" spans="1:8" x14ac:dyDescent="0.2">
      <c r="A5914" s="27"/>
      <c r="B5914" s="28"/>
      <c r="C5914" s="27"/>
      <c r="D5914" s="27"/>
      <c r="E5914" s="27"/>
      <c r="F5914" s="4"/>
      <c r="G5914" s="5"/>
      <c r="H5914" s="29"/>
    </row>
    <row r="5915" spans="1:8" x14ac:dyDescent="0.2">
      <c r="A5915" s="27"/>
      <c r="B5915" s="28"/>
      <c r="C5915" s="27"/>
      <c r="D5915" s="27"/>
      <c r="E5915" s="27"/>
      <c r="F5915" s="4"/>
      <c r="G5915" s="5"/>
      <c r="H5915" s="29"/>
    </row>
    <row r="5916" spans="1:8" x14ac:dyDescent="0.2">
      <c r="A5916" s="27"/>
      <c r="B5916" s="28"/>
      <c r="C5916" s="27"/>
      <c r="D5916" s="27"/>
      <c r="E5916" s="27"/>
      <c r="F5916" s="4"/>
      <c r="G5916" s="5"/>
      <c r="H5916" s="29"/>
    </row>
    <row r="5917" spans="1:8" x14ac:dyDescent="0.2">
      <c r="A5917" s="27"/>
      <c r="B5917" s="28"/>
      <c r="C5917" s="27"/>
      <c r="D5917" s="27"/>
      <c r="E5917" s="27"/>
      <c r="F5917" s="4"/>
      <c r="G5917" s="5"/>
      <c r="H5917" s="29"/>
    </row>
    <row r="5918" spans="1:8" x14ac:dyDescent="0.2">
      <c r="A5918" s="27"/>
      <c r="B5918" s="28"/>
      <c r="C5918" s="27"/>
      <c r="D5918" s="27"/>
      <c r="E5918" s="27"/>
      <c r="F5918" s="4"/>
      <c r="G5918" s="5"/>
      <c r="H5918" s="29"/>
    </row>
    <row r="5919" spans="1:8" x14ac:dyDescent="0.2">
      <c r="A5919" s="27"/>
      <c r="B5919" s="28"/>
      <c r="C5919" s="27"/>
      <c r="D5919" s="27"/>
      <c r="E5919" s="27"/>
      <c r="F5919" s="4"/>
      <c r="G5919" s="5"/>
      <c r="H5919" s="29"/>
    </row>
    <row r="5920" spans="1:8" x14ac:dyDescent="0.2">
      <c r="A5920" s="27"/>
      <c r="B5920" s="28"/>
      <c r="C5920" s="27"/>
      <c r="D5920" s="27"/>
      <c r="E5920" s="27"/>
      <c r="F5920" s="4"/>
      <c r="G5920" s="5"/>
      <c r="H5920" s="29"/>
    </row>
    <row r="5921" spans="1:8" x14ac:dyDescent="0.2">
      <c r="A5921" s="27"/>
      <c r="B5921" s="28"/>
      <c r="C5921" s="27"/>
      <c r="D5921" s="27"/>
      <c r="E5921" s="27"/>
      <c r="F5921" s="4"/>
      <c r="G5921" s="5"/>
      <c r="H5921" s="29"/>
    </row>
    <row r="5922" spans="1:8" x14ac:dyDescent="0.2">
      <c r="A5922" s="27"/>
      <c r="B5922" s="28"/>
      <c r="C5922" s="27"/>
      <c r="D5922" s="27"/>
      <c r="E5922" s="27"/>
      <c r="F5922" s="4"/>
      <c r="G5922" s="5"/>
      <c r="H5922" s="29"/>
    </row>
    <row r="5923" spans="1:8" x14ac:dyDescent="0.2">
      <c r="A5923" s="27"/>
      <c r="B5923" s="28"/>
      <c r="C5923" s="27"/>
      <c r="D5923" s="27"/>
      <c r="E5923" s="27"/>
      <c r="F5923" s="4"/>
      <c r="G5923" s="5"/>
      <c r="H5923" s="29"/>
    </row>
    <row r="5924" spans="1:8" x14ac:dyDescent="0.2">
      <c r="A5924" s="27"/>
      <c r="B5924" s="28"/>
      <c r="C5924" s="27"/>
      <c r="D5924" s="27"/>
      <c r="E5924" s="27"/>
      <c r="F5924" s="4"/>
      <c r="G5924" s="5"/>
      <c r="H5924" s="29"/>
    </row>
    <row r="5925" spans="1:8" x14ac:dyDescent="0.2">
      <c r="A5925" s="27"/>
      <c r="B5925" s="28"/>
      <c r="C5925" s="27"/>
      <c r="D5925" s="27"/>
      <c r="E5925" s="27"/>
      <c r="F5925" s="4"/>
      <c r="G5925" s="5"/>
      <c r="H5925" s="29"/>
    </row>
    <row r="5926" spans="1:8" x14ac:dyDescent="0.2">
      <c r="A5926" s="27"/>
      <c r="B5926" s="28"/>
      <c r="C5926" s="27"/>
      <c r="D5926" s="27"/>
      <c r="E5926" s="27"/>
      <c r="F5926" s="4"/>
      <c r="G5926" s="5"/>
      <c r="H5926" s="29"/>
    </row>
    <row r="5927" spans="1:8" x14ac:dyDescent="0.2">
      <c r="A5927" s="27"/>
      <c r="B5927" s="28"/>
      <c r="C5927" s="27"/>
      <c r="D5927" s="27"/>
      <c r="E5927" s="27"/>
      <c r="F5927" s="4"/>
      <c r="G5927" s="5"/>
      <c r="H5927" s="29"/>
    </row>
    <row r="5928" spans="1:8" x14ac:dyDescent="0.2">
      <c r="A5928" s="27"/>
      <c r="B5928" s="28"/>
      <c r="C5928" s="27"/>
      <c r="D5928" s="27"/>
      <c r="E5928" s="27"/>
      <c r="F5928" s="4"/>
      <c r="G5928" s="5"/>
      <c r="H5928" s="29"/>
    </row>
    <row r="5929" spans="1:8" x14ac:dyDescent="0.2">
      <c r="A5929" s="27"/>
      <c r="B5929" s="28"/>
      <c r="C5929" s="27"/>
      <c r="D5929" s="27"/>
      <c r="E5929" s="27"/>
      <c r="F5929" s="4"/>
      <c r="G5929" s="5"/>
      <c r="H5929" s="29"/>
    </row>
    <row r="5930" spans="1:8" x14ac:dyDescent="0.2">
      <c r="A5930" s="27"/>
      <c r="B5930" s="28"/>
      <c r="C5930" s="27"/>
      <c r="D5930" s="27"/>
      <c r="E5930" s="27"/>
      <c r="F5930" s="4"/>
      <c r="G5930" s="5"/>
      <c r="H5930" s="29"/>
    </row>
    <row r="5931" spans="1:8" x14ac:dyDescent="0.2">
      <c r="A5931" s="27"/>
      <c r="B5931" s="28"/>
      <c r="C5931" s="27"/>
      <c r="D5931" s="27"/>
      <c r="E5931" s="27"/>
      <c r="F5931" s="4"/>
      <c r="G5931" s="5"/>
      <c r="H5931" s="29"/>
    </row>
    <row r="5932" spans="1:8" x14ac:dyDescent="0.2">
      <c r="A5932" s="27"/>
      <c r="B5932" s="28"/>
      <c r="C5932" s="27"/>
      <c r="D5932" s="27"/>
      <c r="E5932" s="27"/>
      <c r="F5932" s="4"/>
      <c r="G5932" s="5"/>
      <c r="H5932" s="29"/>
    </row>
    <row r="5933" spans="1:8" x14ac:dyDescent="0.2">
      <c r="A5933" s="27"/>
      <c r="B5933" s="28"/>
      <c r="C5933" s="27"/>
      <c r="D5933" s="27"/>
      <c r="E5933" s="27"/>
      <c r="F5933" s="4"/>
      <c r="G5933" s="5"/>
      <c r="H5933" s="29"/>
    </row>
    <row r="5934" spans="1:8" x14ac:dyDescent="0.2">
      <c r="A5934" s="27"/>
      <c r="B5934" s="28"/>
      <c r="C5934" s="27"/>
      <c r="D5934" s="27"/>
      <c r="E5934" s="27"/>
      <c r="F5934" s="4"/>
      <c r="G5934" s="5"/>
      <c r="H5934" s="29"/>
    </row>
    <row r="5935" spans="1:8" x14ac:dyDescent="0.2">
      <c r="A5935" s="27"/>
      <c r="B5935" s="28"/>
      <c r="C5935" s="27"/>
      <c r="D5935" s="27"/>
      <c r="E5935" s="27"/>
      <c r="F5935" s="4"/>
      <c r="G5935" s="5"/>
      <c r="H5935" s="29"/>
    </row>
    <row r="5936" spans="1:8" x14ac:dyDescent="0.2">
      <c r="A5936" s="27"/>
      <c r="B5936" s="28"/>
      <c r="C5936" s="27"/>
      <c r="D5936" s="27"/>
      <c r="E5936" s="27"/>
      <c r="F5936" s="4"/>
      <c r="G5936" s="5"/>
      <c r="H5936" s="29"/>
    </row>
    <row r="5937" spans="1:8" x14ac:dyDescent="0.2">
      <c r="A5937" s="27"/>
      <c r="B5937" s="28"/>
      <c r="C5937" s="27"/>
      <c r="D5937" s="27"/>
      <c r="E5937" s="27"/>
      <c r="F5937" s="4"/>
      <c r="G5937" s="5"/>
      <c r="H5937" s="29"/>
    </row>
    <row r="5938" spans="1:8" x14ac:dyDescent="0.2">
      <c r="A5938" s="27"/>
      <c r="B5938" s="28"/>
      <c r="C5938" s="27"/>
      <c r="D5938" s="27"/>
      <c r="E5938" s="27"/>
      <c r="F5938" s="4"/>
      <c r="G5938" s="5"/>
      <c r="H5938" s="29"/>
    </row>
    <row r="5939" spans="1:8" x14ac:dyDescent="0.2">
      <c r="A5939" s="27"/>
      <c r="B5939" s="28"/>
      <c r="C5939" s="27"/>
      <c r="D5939" s="27"/>
      <c r="E5939" s="27"/>
      <c r="F5939" s="4"/>
      <c r="G5939" s="5"/>
      <c r="H5939" s="29"/>
    </row>
    <row r="5940" spans="1:8" x14ac:dyDescent="0.2">
      <c r="A5940" s="27"/>
      <c r="B5940" s="28"/>
      <c r="C5940" s="27"/>
      <c r="D5940" s="27"/>
      <c r="E5940" s="27"/>
      <c r="F5940" s="4"/>
      <c r="G5940" s="5"/>
      <c r="H5940" s="29"/>
    </row>
    <row r="5941" spans="1:8" x14ac:dyDescent="0.2">
      <c r="A5941" s="27"/>
      <c r="B5941" s="28"/>
      <c r="C5941" s="27"/>
      <c r="D5941" s="27"/>
      <c r="E5941" s="27"/>
      <c r="F5941" s="4"/>
      <c r="G5941" s="5"/>
      <c r="H5941" s="29"/>
    </row>
    <row r="5942" spans="1:8" x14ac:dyDescent="0.2">
      <c r="A5942" s="27"/>
      <c r="B5942" s="28"/>
      <c r="C5942" s="27"/>
      <c r="D5942" s="27"/>
      <c r="E5942" s="27"/>
      <c r="F5942" s="4"/>
      <c r="G5942" s="5"/>
      <c r="H5942" s="29"/>
    </row>
    <row r="5943" spans="1:8" x14ac:dyDescent="0.2">
      <c r="A5943" s="27"/>
      <c r="B5943" s="28"/>
      <c r="C5943" s="27"/>
      <c r="D5943" s="27"/>
      <c r="E5943" s="27"/>
      <c r="F5943" s="4"/>
      <c r="G5943" s="5"/>
      <c r="H5943" s="29"/>
    </row>
    <row r="5944" spans="1:8" x14ac:dyDescent="0.2">
      <c r="A5944" s="27"/>
      <c r="B5944" s="28"/>
      <c r="C5944" s="27"/>
      <c r="D5944" s="27"/>
      <c r="E5944" s="27"/>
      <c r="F5944" s="4"/>
      <c r="G5944" s="5"/>
      <c r="H5944" s="29"/>
    </row>
    <row r="5945" spans="1:8" x14ac:dyDescent="0.2">
      <c r="A5945" s="27"/>
      <c r="B5945" s="28"/>
      <c r="C5945" s="27"/>
      <c r="D5945" s="27"/>
      <c r="E5945" s="27"/>
      <c r="F5945" s="4"/>
      <c r="G5945" s="5"/>
      <c r="H5945" s="29"/>
    </row>
    <row r="5946" spans="1:8" x14ac:dyDescent="0.2">
      <c r="A5946" s="27"/>
      <c r="B5946" s="28"/>
      <c r="C5946" s="27"/>
      <c r="D5946" s="27"/>
      <c r="E5946" s="27"/>
      <c r="F5946" s="4"/>
      <c r="G5946" s="5"/>
      <c r="H5946" s="29"/>
    </row>
    <row r="5947" spans="1:8" x14ac:dyDescent="0.2">
      <c r="A5947" s="27"/>
      <c r="B5947" s="28"/>
      <c r="C5947" s="27"/>
      <c r="D5947" s="27"/>
      <c r="E5947" s="27"/>
      <c r="F5947" s="4"/>
      <c r="G5947" s="5"/>
      <c r="H5947" s="29"/>
    </row>
    <row r="5948" spans="1:8" x14ac:dyDescent="0.2">
      <c r="A5948" s="27"/>
      <c r="B5948" s="28"/>
      <c r="C5948" s="27"/>
      <c r="D5948" s="27"/>
      <c r="E5948" s="27"/>
      <c r="F5948" s="4"/>
      <c r="G5948" s="5"/>
      <c r="H5948" s="29"/>
    </row>
    <row r="5949" spans="1:8" x14ac:dyDescent="0.2">
      <c r="A5949" s="27"/>
      <c r="B5949" s="28"/>
      <c r="C5949" s="27"/>
      <c r="D5949" s="27"/>
      <c r="E5949" s="27"/>
      <c r="F5949" s="4"/>
      <c r="G5949" s="5"/>
      <c r="H5949" s="29"/>
    </row>
    <row r="5950" spans="1:8" x14ac:dyDescent="0.2">
      <c r="A5950" s="27"/>
      <c r="B5950" s="28"/>
      <c r="C5950" s="27"/>
      <c r="D5950" s="27"/>
      <c r="E5950" s="27"/>
      <c r="F5950" s="4"/>
      <c r="G5950" s="5"/>
      <c r="H5950" s="29"/>
    </row>
    <row r="5951" spans="1:8" x14ac:dyDescent="0.2">
      <c r="A5951" s="27"/>
      <c r="B5951" s="28"/>
      <c r="C5951" s="27"/>
      <c r="D5951" s="27"/>
      <c r="E5951" s="27"/>
      <c r="F5951" s="4"/>
      <c r="G5951" s="5"/>
      <c r="H5951" s="29"/>
    </row>
    <row r="5952" spans="1:8" x14ac:dyDescent="0.2">
      <c r="A5952" s="27"/>
      <c r="B5952" s="28"/>
      <c r="C5952" s="27"/>
      <c r="D5952" s="27"/>
      <c r="E5952" s="27"/>
      <c r="F5952" s="4"/>
      <c r="G5952" s="5"/>
      <c r="H5952" s="29"/>
    </row>
    <row r="5953" spans="1:8" x14ac:dyDescent="0.2">
      <c r="A5953" s="27"/>
      <c r="B5953" s="28"/>
      <c r="C5953" s="27"/>
      <c r="D5953" s="27"/>
      <c r="E5953" s="27"/>
      <c r="F5953" s="4"/>
      <c r="G5953" s="5"/>
      <c r="H5953" s="29"/>
    </row>
    <row r="5954" spans="1:8" x14ac:dyDescent="0.2">
      <c r="A5954" s="27"/>
      <c r="B5954" s="28"/>
      <c r="C5954" s="27"/>
      <c r="D5954" s="27"/>
      <c r="E5954" s="27"/>
      <c r="F5954" s="4"/>
      <c r="G5954" s="5"/>
      <c r="H5954" s="29"/>
    </row>
    <row r="5955" spans="1:8" x14ac:dyDescent="0.2">
      <c r="A5955" s="27"/>
      <c r="B5955" s="28"/>
      <c r="C5955" s="27"/>
      <c r="D5955" s="27"/>
      <c r="E5955" s="27"/>
      <c r="F5955" s="4"/>
      <c r="G5955" s="5"/>
      <c r="H5955" s="29"/>
    </row>
    <row r="5956" spans="1:8" x14ac:dyDescent="0.2">
      <c r="A5956" s="27"/>
      <c r="B5956" s="28"/>
      <c r="C5956" s="27"/>
      <c r="D5956" s="27"/>
      <c r="E5956" s="27"/>
      <c r="F5956" s="4"/>
      <c r="G5956" s="5"/>
      <c r="H5956" s="29"/>
    </row>
    <row r="5957" spans="1:8" x14ac:dyDescent="0.2">
      <c r="A5957" s="27"/>
      <c r="B5957" s="28"/>
      <c r="C5957" s="27"/>
      <c r="D5957" s="27"/>
      <c r="E5957" s="27"/>
      <c r="F5957" s="4"/>
      <c r="G5957" s="5"/>
      <c r="H5957" s="29"/>
    </row>
    <row r="5958" spans="1:8" x14ac:dyDescent="0.2">
      <c r="A5958" s="27"/>
      <c r="B5958" s="28"/>
      <c r="C5958" s="27"/>
      <c r="D5958" s="27"/>
      <c r="E5958" s="27"/>
      <c r="F5958" s="4"/>
      <c r="G5958" s="5"/>
      <c r="H5958" s="29"/>
    </row>
    <row r="5959" spans="1:8" x14ac:dyDescent="0.2">
      <c r="A5959" s="27"/>
      <c r="B5959" s="28"/>
      <c r="C5959" s="27"/>
      <c r="D5959" s="27"/>
      <c r="E5959" s="27"/>
      <c r="F5959" s="4"/>
      <c r="G5959" s="5"/>
      <c r="H5959" s="29"/>
    </row>
    <row r="5960" spans="1:8" x14ac:dyDescent="0.2">
      <c r="A5960" s="27"/>
      <c r="B5960" s="28"/>
      <c r="C5960" s="27"/>
      <c r="D5960" s="27"/>
      <c r="E5960" s="27"/>
      <c r="F5960" s="4"/>
      <c r="G5960" s="5"/>
      <c r="H5960" s="29"/>
    </row>
    <row r="5961" spans="1:8" x14ac:dyDescent="0.2">
      <c r="A5961" s="27"/>
      <c r="B5961" s="28"/>
      <c r="C5961" s="27"/>
      <c r="D5961" s="27"/>
      <c r="E5961" s="27"/>
      <c r="F5961" s="4"/>
      <c r="G5961" s="5"/>
      <c r="H5961" s="29"/>
    </row>
    <row r="5962" spans="1:8" x14ac:dyDescent="0.2">
      <c r="A5962" s="27"/>
      <c r="B5962" s="28"/>
      <c r="C5962" s="27"/>
      <c r="D5962" s="27"/>
      <c r="E5962" s="27"/>
      <c r="F5962" s="4"/>
      <c r="G5962" s="5"/>
      <c r="H5962" s="29"/>
    </row>
    <row r="5963" spans="1:8" x14ac:dyDescent="0.2">
      <c r="A5963" s="27"/>
      <c r="B5963" s="28"/>
      <c r="C5963" s="27"/>
      <c r="D5963" s="27"/>
      <c r="E5963" s="27"/>
      <c r="F5963" s="4"/>
      <c r="G5963" s="5"/>
      <c r="H5963" s="29"/>
    </row>
    <row r="5964" spans="1:8" x14ac:dyDescent="0.2">
      <c r="A5964" s="27"/>
      <c r="B5964" s="28"/>
      <c r="C5964" s="27"/>
      <c r="D5964" s="27"/>
      <c r="E5964" s="27"/>
      <c r="F5964" s="4"/>
      <c r="G5964" s="5"/>
      <c r="H5964" s="29"/>
    </row>
    <row r="5965" spans="1:8" x14ac:dyDescent="0.2">
      <c r="A5965" s="27"/>
      <c r="B5965" s="28"/>
      <c r="C5965" s="27"/>
      <c r="D5965" s="27"/>
      <c r="E5965" s="27"/>
      <c r="F5965" s="4"/>
      <c r="G5965" s="5"/>
      <c r="H5965" s="29"/>
    </row>
    <row r="5966" spans="1:8" x14ac:dyDescent="0.2">
      <c r="A5966" s="27"/>
      <c r="B5966" s="28"/>
      <c r="C5966" s="27"/>
      <c r="D5966" s="27"/>
      <c r="E5966" s="27"/>
      <c r="F5966" s="4"/>
      <c r="G5966" s="5"/>
      <c r="H5966" s="29"/>
    </row>
    <row r="5967" spans="1:8" x14ac:dyDescent="0.2">
      <c r="A5967" s="27"/>
      <c r="B5967" s="28"/>
      <c r="C5967" s="27"/>
      <c r="D5967" s="27"/>
      <c r="E5967" s="27"/>
      <c r="F5967" s="4"/>
      <c r="G5967" s="5"/>
      <c r="H5967" s="29"/>
    </row>
    <row r="5968" spans="1:8" x14ac:dyDescent="0.2">
      <c r="A5968" s="27"/>
      <c r="B5968" s="28"/>
      <c r="C5968" s="27"/>
      <c r="D5968" s="27"/>
      <c r="E5968" s="27"/>
      <c r="F5968" s="4"/>
      <c r="G5968" s="5"/>
      <c r="H5968" s="29"/>
    </row>
    <row r="5969" spans="1:8" x14ac:dyDescent="0.2">
      <c r="A5969" s="27"/>
      <c r="B5969" s="28"/>
      <c r="C5969" s="27"/>
      <c r="D5969" s="27"/>
      <c r="E5969" s="27"/>
      <c r="F5969" s="4"/>
      <c r="G5969" s="5"/>
      <c r="H5969" s="29"/>
    </row>
    <row r="5970" spans="1:8" x14ac:dyDescent="0.2">
      <c r="A5970" s="27"/>
      <c r="B5970" s="28"/>
      <c r="C5970" s="27"/>
      <c r="D5970" s="27"/>
      <c r="E5970" s="27"/>
      <c r="F5970" s="4"/>
      <c r="G5970" s="5"/>
      <c r="H5970" s="29"/>
    </row>
    <row r="5971" spans="1:8" x14ac:dyDescent="0.2">
      <c r="A5971" s="27"/>
      <c r="B5971" s="28"/>
      <c r="C5971" s="27"/>
      <c r="D5971" s="27"/>
      <c r="E5971" s="27"/>
      <c r="F5971" s="4"/>
      <c r="G5971" s="5"/>
      <c r="H5971" s="29"/>
    </row>
    <row r="5972" spans="1:8" x14ac:dyDescent="0.2">
      <c r="A5972" s="27"/>
      <c r="B5972" s="28"/>
      <c r="C5972" s="27"/>
      <c r="D5972" s="27"/>
      <c r="E5972" s="27"/>
      <c r="F5972" s="4"/>
      <c r="G5972" s="5"/>
      <c r="H5972" s="29"/>
    </row>
    <row r="5973" spans="1:8" x14ac:dyDescent="0.2">
      <c r="A5973" s="27"/>
      <c r="B5973" s="28"/>
      <c r="C5973" s="27"/>
      <c r="D5973" s="27"/>
      <c r="E5973" s="27"/>
      <c r="F5973" s="4"/>
      <c r="G5973" s="5"/>
      <c r="H5973" s="29"/>
    </row>
    <row r="5974" spans="1:8" x14ac:dyDescent="0.2">
      <c r="A5974" s="27"/>
      <c r="B5974" s="28"/>
      <c r="C5974" s="27"/>
      <c r="D5974" s="27"/>
      <c r="E5974" s="27"/>
      <c r="F5974" s="4"/>
      <c r="G5974" s="5"/>
      <c r="H5974" s="29"/>
    </row>
    <row r="5975" spans="1:8" x14ac:dyDescent="0.2">
      <c r="A5975" s="27"/>
      <c r="B5975" s="28"/>
      <c r="C5975" s="27"/>
      <c r="D5975" s="27"/>
      <c r="E5975" s="27"/>
      <c r="F5975" s="4"/>
      <c r="G5975" s="5"/>
      <c r="H5975" s="29"/>
    </row>
    <row r="5976" spans="1:8" x14ac:dyDescent="0.2">
      <c r="A5976" s="27"/>
      <c r="B5976" s="28"/>
      <c r="C5976" s="27"/>
      <c r="D5976" s="27"/>
      <c r="E5976" s="27"/>
      <c r="F5976" s="4"/>
      <c r="G5976" s="5"/>
      <c r="H5976" s="29"/>
    </row>
    <row r="5977" spans="1:8" x14ac:dyDescent="0.2">
      <c r="A5977" s="27"/>
      <c r="B5977" s="28"/>
      <c r="C5977" s="27"/>
      <c r="D5977" s="27"/>
      <c r="E5977" s="27"/>
      <c r="F5977" s="4"/>
      <c r="G5977" s="5"/>
      <c r="H5977" s="29"/>
    </row>
    <row r="5978" spans="1:8" x14ac:dyDescent="0.2">
      <c r="A5978" s="27"/>
      <c r="B5978" s="28"/>
      <c r="C5978" s="27"/>
      <c r="D5978" s="27"/>
      <c r="E5978" s="27"/>
      <c r="F5978" s="4"/>
      <c r="G5978" s="5"/>
      <c r="H5978" s="29"/>
    </row>
    <row r="5979" spans="1:8" x14ac:dyDescent="0.2">
      <c r="A5979" s="27"/>
      <c r="B5979" s="28"/>
      <c r="C5979" s="27"/>
      <c r="D5979" s="27"/>
      <c r="E5979" s="27"/>
      <c r="F5979" s="4"/>
      <c r="G5979" s="5"/>
      <c r="H5979" s="29"/>
    </row>
    <row r="5980" spans="1:8" x14ac:dyDescent="0.2">
      <c r="A5980" s="27"/>
      <c r="B5980" s="28"/>
      <c r="C5980" s="27"/>
      <c r="D5980" s="27"/>
      <c r="E5980" s="27"/>
      <c r="F5980" s="4"/>
      <c r="G5980" s="5"/>
      <c r="H5980" s="29"/>
    </row>
    <row r="5981" spans="1:8" x14ac:dyDescent="0.2">
      <c r="A5981" s="27"/>
      <c r="B5981" s="28"/>
      <c r="C5981" s="27"/>
      <c r="D5981" s="27"/>
      <c r="E5981" s="27"/>
      <c r="F5981" s="4"/>
      <c r="G5981" s="5"/>
      <c r="H5981" s="29"/>
    </row>
    <row r="5982" spans="1:8" x14ac:dyDescent="0.2">
      <c r="A5982" s="27"/>
      <c r="B5982" s="28"/>
      <c r="C5982" s="27"/>
      <c r="D5982" s="27"/>
      <c r="E5982" s="27"/>
      <c r="F5982" s="4"/>
      <c r="G5982" s="5"/>
      <c r="H5982" s="29"/>
    </row>
    <row r="5983" spans="1:8" x14ac:dyDescent="0.2">
      <c r="A5983" s="27"/>
      <c r="B5983" s="28"/>
      <c r="C5983" s="27"/>
      <c r="D5983" s="27"/>
      <c r="E5983" s="27"/>
      <c r="F5983" s="4"/>
      <c r="G5983" s="5"/>
      <c r="H5983" s="29"/>
    </row>
    <row r="5984" spans="1:8" x14ac:dyDescent="0.2">
      <c r="A5984" s="27"/>
      <c r="B5984" s="28"/>
      <c r="C5984" s="27"/>
      <c r="D5984" s="27"/>
      <c r="E5984" s="27"/>
      <c r="F5984" s="4"/>
      <c r="G5984" s="5"/>
      <c r="H5984" s="29"/>
    </row>
    <row r="5985" spans="1:8" x14ac:dyDescent="0.2">
      <c r="A5985" s="27"/>
      <c r="B5985" s="28"/>
      <c r="C5985" s="27"/>
      <c r="D5985" s="27"/>
      <c r="E5985" s="27"/>
      <c r="F5985" s="4"/>
      <c r="G5985" s="5"/>
      <c r="H5985" s="29"/>
    </row>
    <row r="5986" spans="1:8" x14ac:dyDescent="0.2">
      <c r="A5986" s="27"/>
      <c r="B5986" s="28"/>
      <c r="C5986" s="27"/>
      <c r="D5986" s="27"/>
      <c r="E5986" s="27"/>
      <c r="F5986" s="4"/>
      <c r="G5986" s="5"/>
      <c r="H5986" s="29"/>
    </row>
    <row r="5987" spans="1:8" x14ac:dyDescent="0.2">
      <c r="A5987" s="27"/>
      <c r="B5987" s="28"/>
      <c r="C5987" s="27"/>
      <c r="D5987" s="27"/>
      <c r="E5987" s="27"/>
      <c r="F5987" s="4"/>
      <c r="G5987" s="5"/>
      <c r="H5987" s="29"/>
    </row>
    <row r="5988" spans="1:8" x14ac:dyDescent="0.2">
      <c r="A5988" s="27"/>
      <c r="B5988" s="28"/>
      <c r="C5988" s="27"/>
      <c r="D5988" s="27"/>
      <c r="E5988" s="27"/>
      <c r="F5988" s="4"/>
      <c r="G5988" s="5"/>
      <c r="H5988" s="29"/>
    </row>
    <row r="5989" spans="1:8" x14ac:dyDescent="0.2">
      <c r="A5989" s="27"/>
      <c r="B5989" s="28"/>
      <c r="C5989" s="27"/>
      <c r="D5989" s="27"/>
      <c r="E5989" s="27"/>
      <c r="F5989" s="4"/>
      <c r="G5989" s="5"/>
      <c r="H5989" s="29"/>
    </row>
    <row r="5990" spans="1:8" x14ac:dyDescent="0.2">
      <c r="A5990" s="27"/>
      <c r="B5990" s="28"/>
      <c r="C5990" s="27"/>
      <c r="D5990" s="27"/>
      <c r="E5990" s="27"/>
      <c r="F5990" s="4"/>
      <c r="G5990" s="5"/>
      <c r="H5990" s="29"/>
    </row>
    <row r="5991" spans="1:8" x14ac:dyDescent="0.2">
      <c r="A5991" s="27"/>
      <c r="B5991" s="28"/>
      <c r="C5991" s="27"/>
      <c r="D5991" s="27"/>
      <c r="E5991" s="27"/>
      <c r="F5991" s="4"/>
      <c r="G5991" s="5"/>
      <c r="H5991" s="29"/>
    </row>
    <row r="5992" spans="1:8" x14ac:dyDescent="0.2">
      <c r="A5992" s="27"/>
      <c r="B5992" s="28"/>
      <c r="C5992" s="27"/>
      <c r="D5992" s="27"/>
      <c r="E5992" s="27"/>
      <c r="F5992" s="4"/>
      <c r="G5992" s="5"/>
      <c r="H5992" s="29"/>
    </row>
    <row r="5993" spans="1:8" x14ac:dyDescent="0.2">
      <c r="A5993" s="27"/>
      <c r="B5993" s="28"/>
      <c r="C5993" s="27"/>
      <c r="D5993" s="27"/>
      <c r="E5993" s="27"/>
      <c r="F5993" s="4"/>
      <c r="G5993" s="5"/>
      <c r="H5993" s="29"/>
    </row>
    <row r="5994" spans="1:8" x14ac:dyDescent="0.2">
      <c r="A5994" s="27"/>
      <c r="B5994" s="28"/>
      <c r="C5994" s="27"/>
      <c r="D5994" s="27"/>
      <c r="E5994" s="27"/>
      <c r="F5994" s="4"/>
      <c r="G5994" s="5"/>
      <c r="H5994" s="29"/>
    </row>
    <row r="5995" spans="1:8" x14ac:dyDescent="0.2">
      <c r="A5995" s="27"/>
      <c r="B5995" s="28"/>
      <c r="C5995" s="27"/>
      <c r="D5995" s="27"/>
      <c r="E5995" s="27"/>
      <c r="F5995" s="4"/>
      <c r="G5995" s="5"/>
      <c r="H5995" s="29"/>
    </row>
    <row r="5996" spans="1:8" x14ac:dyDescent="0.2">
      <c r="A5996" s="27"/>
      <c r="B5996" s="28"/>
      <c r="C5996" s="27"/>
      <c r="D5996" s="27"/>
      <c r="E5996" s="27"/>
      <c r="F5996" s="4"/>
      <c r="G5996" s="5"/>
      <c r="H5996" s="29"/>
    </row>
    <row r="5997" spans="1:8" x14ac:dyDescent="0.2">
      <c r="A5997" s="27"/>
      <c r="B5997" s="28"/>
      <c r="C5997" s="27"/>
      <c r="D5997" s="27"/>
      <c r="E5997" s="27"/>
      <c r="F5997" s="4"/>
      <c r="G5997" s="5"/>
      <c r="H5997" s="29"/>
    </row>
    <row r="5998" spans="1:8" x14ac:dyDescent="0.2">
      <c r="A5998" s="27"/>
      <c r="B5998" s="28"/>
      <c r="C5998" s="27"/>
      <c r="D5998" s="27"/>
      <c r="E5998" s="27"/>
      <c r="F5998" s="4"/>
      <c r="G5998" s="5"/>
      <c r="H5998" s="29"/>
    </row>
    <row r="5999" spans="1:8" x14ac:dyDescent="0.2">
      <c r="A5999" s="27"/>
      <c r="B5999" s="28"/>
      <c r="C5999" s="27"/>
      <c r="D5999" s="27"/>
      <c r="E5999" s="27"/>
      <c r="F5999" s="4"/>
      <c r="G5999" s="5"/>
      <c r="H5999" s="29"/>
    </row>
    <row r="6000" spans="1:8" x14ac:dyDescent="0.2">
      <c r="A6000" s="27"/>
      <c r="B6000" s="28"/>
      <c r="C6000" s="27"/>
      <c r="D6000" s="27"/>
      <c r="E6000" s="27"/>
      <c r="F6000" s="4"/>
      <c r="G6000" s="5"/>
      <c r="H6000" s="29"/>
    </row>
    <row r="6001" spans="1:8" x14ac:dyDescent="0.2">
      <c r="A6001" s="27"/>
      <c r="B6001" s="28"/>
      <c r="C6001" s="27"/>
      <c r="D6001" s="27"/>
      <c r="E6001" s="27"/>
      <c r="F6001" s="4"/>
      <c r="G6001" s="5"/>
      <c r="H6001" s="29"/>
    </row>
    <row r="6002" spans="1:8" x14ac:dyDescent="0.2">
      <c r="A6002" s="27"/>
      <c r="B6002" s="28"/>
      <c r="C6002" s="27"/>
      <c r="D6002" s="27"/>
      <c r="E6002" s="27"/>
      <c r="F6002" s="4"/>
      <c r="G6002" s="5"/>
      <c r="H6002" s="29"/>
    </row>
    <row r="6003" spans="1:8" x14ac:dyDescent="0.2">
      <c r="A6003" s="27"/>
      <c r="B6003" s="28"/>
      <c r="C6003" s="27"/>
      <c r="D6003" s="27"/>
      <c r="E6003" s="27"/>
      <c r="F6003" s="4"/>
      <c r="G6003" s="5"/>
      <c r="H6003" s="29"/>
    </row>
    <row r="6004" spans="1:8" x14ac:dyDescent="0.2">
      <c r="A6004" s="27"/>
      <c r="B6004" s="28"/>
      <c r="C6004" s="27"/>
      <c r="D6004" s="27"/>
      <c r="E6004" s="27"/>
      <c r="F6004" s="4"/>
      <c r="G6004" s="5"/>
      <c r="H6004" s="29"/>
    </row>
    <row r="6005" spans="1:8" x14ac:dyDescent="0.2">
      <c r="A6005" s="27"/>
      <c r="B6005" s="28"/>
      <c r="C6005" s="27"/>
      <c r="D6005" s="27"/>
      <c r="E6005" s="27"/>
      <c r="F6005" s="4"/>
      <c r="G6005" s="5"/>
      <c r="H6005" s="29"/>
    </row>
    <row r="6006" spans="1:8" x14ac:dyDescent="0.2">
      <c r="A6006" s="27"/>
      <c r="B6006" s="28"/>
      <c r="C6006" s="27"/>
      <c r="D6006" s="27"/>
      <c r="E6006" s="27"/>
      <c r="F6006" s="4"/>
      <c r="G6006" s="5"/>
      <c r="H6006" s="29"/>
    </row>
    <row r="6007" spans="1:8" x14ac:dyDescent="0.2">
      <c r="A6007" s="27"/>
      <c r="B6007" s="28"/>
      <c r="C6007" s="27"/>
      <c r="D6007" s="27"/>
      <c r="E6007" s="27"/>
      <c r="F6007" s="4"/>
      <c r="G6007" s="5"/>
      <c r="H6007" s="29"/>
    </row>
    <row r="6008" spans="1:8" x14ac:dyDescent="0.2">
      <c r="A6008" s="27"/>
      <c r="B6008" s="28"/>
      <c r="C6008" s="27"/>
      <c r="D6008" s="27"/>
      <c r="E6008" s="27"/>
      <c r="F6008" s="4"/>
      <c r="G6008" s="5"/>
      <c r="H6008" s="29"/>
    </row>
    <row r="6009" spans="1:8" x14ac:dyDescent="0.2">
      <c r="A6009" s="27"/>
      <c r="B6009" s="28"/>
      <c r="C6009" s="27"/>
      <c r="D6009" s="27"/>
      <c r="E6009" s="27"/>
      <c r="F6009" s="4"/>
      <c r="G6009" s="5"/>
      <c r="H6009" s="29"/>
    </row>
    <row r="6010" spans="1:8" x14ac:dyDescent="0.2">
      <c r="A6010" s="27"/>
      <c r="B6010" s="28"/>
      <c r="C6010" s="27"/>
      <c r="D6010" s="27"/>
      <c r="E6010" s="27"/>
      <c r="F6010" s="4"/>
      <c r="G6010" s="5"/>
      <c r="H6010" s="29"/>
    </row>
    <row r="6011" spans="1:8" x14ac:dyDescent="0.2">
      <c r="A6011" s="27"/>
      <c r="B6011" s="28"/>
      <c r="C6011" s="27"/>
      <c r="D6011" s="27"/>
      <c r="E6011" s="27"/>
      <c r="F6011" s="4"/>
      <c r="G6011" s="5"/>
      <c r="H6011" s="29"/>
    </row>
    <row r="6012" spans="1:8" x14ac:dyDescent="0.2">
      <c r="A6012" s="27"/>
      <c r="B6012" s="28"/>
      <c r="C6012" s="27"/>
      <c r="D6012" s="27"/>
      <c r="E6012" s="27"/>
      <c r="F6012" s="4"/>
      <c r="G6012" s="5"/>
      <c r="H6012" s="29"/>
    </row>
    <row r="6013" spans="1:8" x14ac:dyDescent="0.2">
      <c r="A6013" s="27"/>
      <c r="B6013" s="28"/>
      <c r="C6013" s="27"/>
      <c r="D6013" s="27"/>
      <c r="E6013" s="27"/>
      <c r="F6013" s="4"/>
      <c r="G6013" s="5"/>
      <c r="H6013" s="29"/>
    </row>
    <row r="6014" spans="1:8" x14ac:dyDescent="0.2">
      <c r="A6014" s="27"/>
      <c r="B6014" s="28"/>
      <c r="C6014" s="27"/>
      <c r="D6014" s="27"/>
      <c r="E6014" s="27"/>
      <c r="F6014" s="4"/>
      <c r="G6014" s="5"/>
      <c r="H6014" s="29"/>
    </row>
    <row r="6015" spans="1:8" x14ac:dyDescent="0.2">
      <c r="A6015" s="27"/>
      <c r="B6015" s="28"/>
      <c r="C6015" s="27"/>
      <c r="D6015" s="27"/>
      <c r="E6015" s="27"/>
      <c r="F6015" s="4"/>
      <c r="G6015" s="5"/>
      <c r="H6015" s="29"/>
    </row>
    <row r="6016" spans="1:8" x14ac:dyDescent="0.2">
      <c r="A6016" s="27"/>
      <c r="B6016" s="28"/>
      <c r="C6016" s="27"/>
      <c r="D6016" s="27"/>
      <c r="E6016" s="27"/>
      <c r="F6016" s="4"/>
      <c r="G6016" s="5"/>
      <c r="H6016" s="29"/>
    </row>
    <row r="6017" spans="1:8" x14ac:dyDescent="0.2">
      <c r="A6017" s="27"/>
      <c r="B6017" s="28"/>
      <c r="C6017" s="27"/>
      <c r="D6017" s="27"/>
      <c r="E6017" s="27"/>
      <c r="F6017" s="4"/>
      <c r="G6017" s="5"/>
      <c r="H6017" s="29"/>
    </row>
    <row r="6018" spans="1:8" x14ac:dyDescent="0.2">
      <c r="A6018" s="27"/>
      <c r="B6018" s="28"/>
      <c r="C6018" s="27"/>
      <c r="D6018" s="27"/>
      <c r="E6018" s="27"/>
      <c r="F6018" s="4"/>
      <c r="G6018" s="5"/>
      <c r="H6018" s="29"/>
    </row>
    <row r="6019" spans="1:8" x14ac:dyDescent="0.2">
      <c r="A6019" s="27"/>
      <c r="B6019" s="28"/>
      <c r="C6019" s="27"/>
      <c r="D6019" s="27"/>
      <c r="E6019" s="27"/>
      <c r="F6019" s="4"/>
      <c r="G6019" s="5"/>
      <c r="H6019" s="29"/>
    </row>
    <row r="6020" spans="1:8" x14ac:dyDescent="0.2">
      <c r="A6020" s="27"/>
      <c r="B6020" s="28"/>
      <c r="C6020" s="27"/>
      <c r="D6020" s="27"/>
      <c r="E6020" s="27"/>
      <c r="F6020" s="4"/>
      <c r="G6020" s="5"/>
      <c r="H6020" s="29"/>
    </row>
    <row r="6021" spans="1:8" x14ac:dyDescent="0.2">
      <c r="A6021" s="27"/>
      <c r="B6021" s="28"/>
      <c r="C6021" s="27"/>
      <c r="D6021" s="27"/>
      <c r="E6021" s="27"/>
      <c r="F6021" s="4"/>
      <c r="G6021" s="5"/>
      <c r="H6021" s="29"/>
    </row>
    <row r="6022" spans="1:8" x14ac:dyDescent="0.2">
      <c r="A6022" s="27"/>
      <c r="B6022" s="28"/>
      <c r="C6022" s="27"/>
      <c r="D6022" s="27"/>
      <c r="E6022" s="27"/>
      <c r="F6022" s="4"/>
      <c r="G6022" s="5"/>
      <c r="H6022" s="29"/>
    </row>
    <row r="6023" spans="1:8" x14ac:dyDescent="0.2">
      <c r="A6023" s="27"/>
      <c r="B6023" s="28"/>
      <c r="C6023" s="27"/>
      <c r="D6023" s="27"/>
      <c r="E6023" s="27"/>
      <c r="F6023" s="4"/>
      <c r="G6023" s="5"/>
      <c r="H6023" s="29"/>
    </row>
    <row r="6024" spans="1:8" x14ac:dyDescent="0.2">
      <c r="A6024" s="27"/>
      <c r="B6024" s="28"/>
      <c r="C6024" s="27"/>
      <c r="D6024" s="27"/>
      <c r="E6024" s="27"/>
      <c r="F6024" s="4"/>
      <c r="G6024" s="5"/>
      <c r="H6024" s="29"/>
    </row>
    <row r="6025" spans="1:8" x14ac:dyDescent="0.2">
      <c r="A6025" s="27"/>
      <c r="B6025" s="28"/>
      <c r="C6025" s="27"/>
      <c r="D6025" s="27"/>
      <c r="E6025" s="27"/>
      <c r="F6025" s="4"/>
      <c r="G6025" s="5"/>
      <c r="H6025" s="29"/>
    </row>
    <row r="6026" spans="1:8" x14ac:dyDescent="0.2">
      <c r="A6026" s="27"/>
      <c r="B6026" s="28"/>
      <c r="C6026" s="27"/>
      <c r="D6026" s="27"/>
      <c r="E6026" s="27"/>
      <c r="F6026" s="4"/>
      <c r="G6026" s="5"/>
      <c r="H6026" s="29"/>
    </row>
    <row r="6027" spans="1:8" x14ac:dyDescent="0.2">
      <c r="A6027" s="27"/>
      <c r="B6027" s="28"/>
      <c r="C6027" s="27"/>
      <c r="D6027" s="27"/>
      <c r="E6027" s="27"/>
      <c r="F6027" s="4"/>
      <c r="G6027" s="5"/>
      <c r="H6027" s="29"/>
    </row>
    <row r="6028" spans="1:8" x14ac:dyDescent="0.2">
      <c r="A6028" s="27"/>
      <c r="B6028" s="28"/>
      <c r="C6028" s="27"/>
      <c r="D6028" s="27"/>
      <c r="E6028" s="27"/>
      <c r="F6028" s="4"/>
      <c r="G6028" s="5"/>
      <c r="H6028" s="29"/>
    </row>
    <row r="6029" spans="1:8" x14ac:dyDescent="0.2">
      <c r="A6029" s="27"/>
      <c r="B6029" s="28"/>
      <c r="C6029" s="27"/>
      <c r="D6029" s="27"/>
      <c r="E6029" s="27"/>
      <c r="F6029" s="4"/>
      <c r="G6029" s="5"/>
      <c r="H6029" s="29"/>
    </row>
    <row r="6030" spans="1:8" x14ac:dyDescent="0.2">
      <c r="A6030" s="27"/>
      <c r="B6030" s="28"/>
      <c r="C6030" s="27"/>
      <c r="D6030" s="27"/>
      <c r="E6030" s="27"/>
      <c r="F6030" s="4"/>
      <c r="G6030" s="5"/>
      <c r="H6030" s="29"/>
    </row>
    <row r="6031" spans="1:8" x14ac:dyDescent="0.2">
      <c r="A6031" s="27"/>
      <c r="B6031" s="28"/>
      <c r="C6031" s="27"/>
      <c r="D6031" s="27"/>
      <c r="E6031" s="27"/>
      <c r="F6031" s="4"/>
      <c r="G6031" s="5"/>
      <c r="H6031" s="29"/>
    </row>
    <row r="6032" spans="1:8" x14ac:dyDescent="0.2">
      <c r="A6032" s="27"/>
      <c r="B6032" s="28"/>
      <c r="C6032" s="27"/>
      <c r="D6032" s="27"/>
      <c r="E6032" s="27"/>
      <c r="F6032" s="4"/>
      <c r="G6032" s="5"/>
      <c r="H6032" s="29"/>
    </row>
    <row r="6033" spans="1:8" x14ac:dyDescent="0.2">
      <c r="A6033" s="27"/>
      <c r="B6033" s="28"/>
      <c r="C6033" s="27"/>
      <c r="D6033" s="27"/>
      <c r="E6033" s="27"/>
      <c r="F6033" s="4"/>
      <c r="G6033" s="5"/>
      <c r="H6033" s="29"/>
    </row>
    <row r="6034" spans="1:8" x14ac:dyDescent="0.2">
      <c r="A6034" s="27"/>
      <c r="B6034" s="28"/>
      <c r="C6034" s="27"/>
      <c r="D6034" s="27"/>
      <c r="E6034" s="27"/>
      <c r="F6034" s="4"/>
      <c r="G6034" s="5"/>
      <c r="H6034" s="29"/>
    </row>
    <row r="6035" spans="1:8" x14ac:dyDescent="0.2">
      <c r="A6035" s="27"/>
      <c r="B6035" s="28"/>
      <c r="C6035" s="27"/>
      <c r="D6035" s="27"/>
      <c r="E6035" s="27"/>
      <c r="F6035" s="4"/>
      <c r="G6035" s="5"/>
      <c r="H6035" s="29"/>
    </row>
    <row r="6036" spans="1:8" x14ac:dyDescent="0.2">
      <c r="A6036" s="27"/>
      <c r="B6036" s="28"/>
      <c r="C6036" s="27"/>
      <c r="D6036" s="27"/>
      <c r="E6036" s="27"/>
      <c r="F6036" s="4"/>
      <c r="G6036" s="5"/>
      <c r="H6036" s="29"/>
    </row>
    <row r="6037" spans="1:8" x14ac:dyDescent="0.2">
      <c r="A6037" s="27"/>
      <c r="B6037" s="28"/>
      <c r="C6037" s="27"/>
      <c r="D6037" s="27"/>
      <c r="E6037" s="27"/>
      <c r="F6037" s="4"/>
      <c r="G6037" s="5"/>
      <c r="H6037" s="29"/>
    </row>
    <row r="6038" spans="1:8" x14ac:dyDescent="0.2">
      <c r="A6038" s="27"/>
      <c r="B6038" s="28"/>
      <c r="C6038" s="27"/>
      <c r="D6038" s="27"/>
      <c r="E6038" s="27"/>
      <c r="F6038" s="4"/>
      <c r="G6038" s="5"/>
      <c r="H6038" s="29"/>
    </row>
    <row r="6039" spans="1:8" x14ac:dyDescent="0.2">
      <c r="A6039" s="27"/>
      <c r="B6039" s="28"/>
      <c r="C6039" s="27"/>
      <c r="D6039" s="27"/>
      <c r="E6039" s="27"/>
      <c r="F6039" s="4"/>
      <c r="G6039" s="5"/>
      <c r="H6039" s="29"/>
    </row>
    <row r="6040" spans="1:8" x14ac:dyDescent="0.2">
      <c r="A6040" s="27"/>
      <c r="B6040" s="28"/>
      <c r="C6040" s="27"/>
      <c r="D6040" s="27"/>
      <c r="E6040" s="27"/>
      <c r="F6040" s="4"/>
      <c r="G6040" s="5"/>
      <c r="H6040" s="29"/>
    </row>
    <row r="6041" spans="1:8" x14ac:dyDescent="0.2">
      <c r="A6041" s="27"/>
      <c r="B6041" s="28"/>
      <c r="C6041" s="27"/>
      <c r="D6041" s="27"/>
      <c r="E6041" s="27"/>
      <c r="F6041" s="4"/>
      <c r="G6041" s="5"/>
      <c r="H6041" s="29"/>
    </row>
    <row r="6042" spans="1:8" x14ac:dyDescent="0.2">
      <c r="A6042" s="27"/>
      <c r="B6042" s="28"/>
      <c r="C6042" s="27"/>
      <c r="D6042" s="27"/>
      <c r="E6042" s="27"/>
      <c r="F6042" s="4"/>
      <c r="G6042" s="5"/>
      <c r="H6042" s="29"/>
    </row>
    <row r="6043" spans="1:8" x14ac:dyDescent="0.2">
      <c r="A6043" s="27"/>
      <c r="B6043" s="28"/>
      <c r="C6043" s="27"/>
      <c r="D6043" s="27"/>
      <c r="E6043" s="27"/>
      <c r="F6043" s="4"/>
      <c r="G6043" s="5"/>
      <c r="H6043" s="29"/>
    </row>
    <row r="6044" spans="1:8" x14ac:dyDescent="0.2">
      <c r="A6044" s="27"/>
      <c r="B6044" s="28"/>
      <c r="C6044" s="27"/>
      <c r="D6044" s="27"/>
      <c r="E6044" s="27"/>
      <c r="F6044" s="4"/>
      <c r="G6044" s="5"/>
      <c r="H6044" s="29"/>
    </row>
    <row r="6045" spans="1:8" x14ac:dyDescent="0.2">
      <c r="A6045" s="27"/>
      <c r="B6045" s="28"/>
      <c r="C6045" s="27"/>
      <c r="D6045" s="27"/>
      <c r="E6045" s="27"/>
      <c r="F6045" s="4"/>
      <c r="G6045" s="5"/>
      <c r="H6045" s="29"/>
    </row>
    <row r="6046" spans="1:8" x14ac:dyDescent="0.2">
      <c r="A6046" s="27"/>
      <c r="B6046" s="28"/>
      <c r="C6046" s="27"/>
      <c r="D6046" s="27"/>
      <c r="E6046" s="27"/>
      <c r="F6046" s="4"/>
      <c r="G6046" s="5"/>
      <c r="H6046" s="29"/>
    </row>
    <row r="6047" spans="1:8" x14ac:dyDescent="0.2">
      <c r="A6047" s="27"/>
      <c r="B6047" s="28"/>
      <c r="C6047" s="27"/>
      <c r="D6047" s="27"/>
      <c r="E6047" s="27"/>
      <c r="F6047" s="4"/>
      <c r="G6047" s="5"/>
      <c r="H6047" s="29"/>
    </row>
    <row r="6048" spans="1:8" x14ac:dyDescent="0.2">
      <c r="A6048" s="27"/>
      <c r="B6048" s="28"/>
      <c r="C6048" s="27"/>
      <c r="D6048" s="27"/>
      <c r="E6048" s="27"/>
      <c r="F6048" s="4"/>
      <c r="G6048" s="5"/>
      <c r="H6048" s="29"/>
    </row>
    <row r="6049" spans="1:8" x14ac:dyDescent="0.2">
      <c r="A6049" s="27"/>
      <c r="B6049" s="28"/>
      <c r="C6049" s="27"/>
      <c r="D6049" s="27"/>
      <c r="E6049" s="27"/>
      <c r="F6049" s="4"/>
      <c r="G6049" s="5"/>
      <c r="H6049" s="29"/>
    </row>
    <row r="6050" spans="1:8" x14ac:dyDescent="0.2">
      <c r="A6050" s="27"/>
      <c r="B6050" s="28"/>
      <c r="C6050" s="27"/>
      <c r="D6050" s="27"/>
      <c r="E6050" s="27"/>
      <c r="F6050" s="4"/>
      <c r="G6050" s="5"/>
      <c r="H6050" s="29"/>
    </row>
    <row r="6051" spans="1:8" x14ac:dyDescent="0.2">
      <c r="A6051" s="27"/>
      <c r="B6051" s="28"/>
      <c r="C6051" s="27"/>
      <c r="D6051" s="27"/>
      <c r="E6051" s="27"/>
      <c r="F6051" s="4"/>
      <c r="G6051" s="5"/>
      <c r="H6051" s="29"/>
    </row>
    <row r="6052" spans="1:8" x14ac:dyDescent="0.2">
      <c r="A6052" s="27"/>
      <c r="B6052" s="28"/>
      <c r="C6052" s="27"/>
      <c r="D6052" s="27"/>
      <c r="E6052" s="27"/>
      <c r="F6052" s="4"/>
      <c r="G6052" s="5"/>
      <c r="H6052" s="29"/>
    </row>
    <row r="6053" spans="1:8" x14ac:dyDescent="0.2">
      <c r="A6053" s="27"/>
      <c r="B6053" s="28"/>
      <c r="C6053" s="27"/>
      <c r="D6053" s="27"/>
      <c r="E6053" s="27"/>
      <c r="F6053" s="4"/>
      <c r="G6053" s="5"/>
      <c r="H6053" s="29"/>
    </row>
    <row r="6054" spans="1:8" x14ac:dyDescent="0.2">
      <c r="A6054" s="27"/>
      <c r="B6054" s="28"/>
      <c r="C6054" s="27"/>
      <c r="D6054" s="27"/>
      <c r="E6054" s="27"/>
      <c r="F6054" s="4"/>
      <c r="G6054" s="5"/>
      <c r="H6054" s="29"/>
    </row>
    <row r="6055" spans="1:8" x14ac:dyDescent="0.2">
      <c r="A6055" s="27"/>
      <c r="B6055" s="28"/>
      <c r="C6055" s="27"/>
      <c r="D6055" s="27"/>
      <c r="E6055" s="27"/>
      <c r="F6055" s="4"/>
      <c r="G6055" s="5"/>
      <c r="H6055" s="29"/>
    </row>
    <row r="6056" spans="1:8" x14ac:dyDescent="0.2">
      <c r="A6056" s="27"/>
      <c r="B6056" s="28"/>
      <c r="C6056" s="27"/>
      <c r="D6056" s="27"/>
      <c r="E6056" s="27"/>
      <c r="F6056" s="4"/>
      <c r="G6056" s="5"/>
      <c r="H6056" s="29"/>
    </row>
    <row r="6057" spans="1:8" x14ac:dyDescent="0.2">
      <c r="A6057" s="27"/>
      <c r="B6057" s="28"/>
      <c r="C6057" s="27"/>
      <c r="D6057" s="27"/>
      <c r="E6057" s="27"/>
      <c r="F6057" s="4"/>
      <c r="G6057" s="5"/>
      <c r="H6057" s="29"/>
    </row>
    <row r="6058" spans="1:8" x14ac:dyDescent="0.2">
      <c r="A6058" s="27"/>
      <c r="B6058" s="28"/>
      <c r="C6058" s="27"/>
      <c r="D6058" s="27"/>
      <c r="E6058" s="27"/>
      <c r="F6058" s="4"/>
      <c r="G6058" s="5"/>
      <c r="H6058" s="29"/>
    </row>
    <row r="6059" spans="1:8" x14ac:dyDescent="0.2">
      <c r="A6059" s="27"/>
      <c r="B6059" s="28"/>
      <c r="C6059" s="27"/>
      <c r="D6059" s="27"/>
      <c r="E6059" s="27"/>
      <c r="F6059" s="4"/>
      <c r="G6059" s="5"/>
      <c r="H6059" s="29"/>
    </row>
    <row r="6060" spans="1:8" x14ac:dyDescent="0.2">
      <c r="A6060" s="27"/>
      <c r="B6060" s="28"/>
      <c r="C6060" s="27"/>
      <c r="D6060" s="27"/>
      <c r="E6060" s="27"/>
      <c r="F6060" s="4"/>
      <c r="G6060" s="5"/>
      <c r="H6060" s="29"/>
    </row>
    <row r="6061" spans="1:8" x14ac:dyDescent="0.2">
      <c r="A6061" s="27"/>
      <c r="B6061" s="28"/>
      <c r="C6061" s="27"/>
      <c r="D6061" s="27"/>
      <c r="E6061" s="27"/>
      <c r="F6061" s="4"/>
      <c r="G6061" s="5"/>
      <c r="H6061" s="29"/>
    </row>
    <row r="6062" spans="1:8" x14ac:dyDescent="0.2">
      <c r="A6062" s="27"/>
      <c r="B6062" s="28"/>
      <c r="C6062" s="27"/>
      <c r="D6062" s="27"/>
      <c r="E6062" s="27"/>
      <c r="F6062" s="4"/>
      <c r="G6062" s="5"/>
      <c r="H6062" s="29"/>
    </row>
    <row r="6063" spans="1:8" x14ac:dyDescent="0.2">
      <c r="A6063" s="27"/>
      <c r="B6063" s="28"/>
      <c r="C6063" s="27"/>
      <c r="D6063" s="27"/>
      <c r="E6063" s="27"/>
      <c r="F6063" s="4"/>
      <c r="G6063" s="5"/>
      <c r="H6063" s="29"/>
    </row>
    <row r="6064" spans="1:8" x14ac:dyDescent="0.2">
      <c r="A6064" s="27"/>
      <c r="B6064" s="28"/>
      <c r="C6064" s="27"/>
      <c r="D6064" s="27"/>
      <c r="E6064" s="27"/>
      <c r="F6064" s="4"/>
      <c r="G6064" s="5"/>
      <c r="H6064" s="29"/>
    </row>
    <row r="6065" spans="1:8" x14ac:dyDescent="0.2">
      <c r="A6065" s="27"/>
      <c r="B6065" s="28"/>
      <c r="C6065" s="27"/>
      <c r="D6065" s="27"/>
      <c r="E6065" s="27"/>
      <c r="F6065" s="4"/>
      <c r="G6065" s="5"/>
      <c r="H6065" s="29"/>
    </row>
    <row r="6066" spans="1:8" x14ac:dyDescent="0.2">
      <c r="A6066" s="27"/>
      <c r="B6066" s="28"/>
      <c r="C6066" s="27"/>
      <c r="D6066" s="27"/>
      <c r="E6066" s="27"/>
      <c r="F6066" s="4"/>
      <c r="G6066" s="5"/>
      <c r="H6066" s="29"/>
    </row>
    <row r="6067" spans="1:8" x14ac:dyDescent="0.2">
      <c r="A6067" s="27"/>
      <c r="B6067" s="28"/>
      <c r="C6067" s="27"/>
      <c r="D6067" s="27"/>
      <c r="E6067" s="27"/>
      <c r="F6067" s="4"/>
      <c r="G6067" s="5"/>
      <c r="H6067" s="29"/>
    </row>
    <row r="6068" spans="1:8" x14ac:dyDescent="0.2">
      <c r="A6068" s="27"/>
      <c r="B6068" s="28"/>
      <c r="C6068" s="27"/>
      <c r="D6068" s="27"/>
      <c r="E6068" s="27"/>
      <c r="F6068" s="4"/>
      <c r="G6068" s="5"/>
      <c r="H6068" s="29"/>
    </row>
    <row r="6069" spans="1:8" x14ac:dyDescent="0.2">
      <c r="A6069" s="27"/>
      <c r="B6069" s="28"/>
      <c r="C6069" s="27"/>
      <c r="D6069" s="27"/>
      <c r="E6069" s="27"/>
      <c r="F6069" s="4"/>
      <c r="G6069" s="5"/>
      <c r="H6069" s="29"/>
    </row>
    <row r="6070" spans="1:8" x14ac:dyDescent="0.2">
      <c r="A6070" s="27"/>
      <c r="B6070" s="28"/>
      <c r="C6070" s="27"/>
      <c r="D6070" s="27"/>
      <c r="E6070" s="27"/>
      <c r="F6070" s="4"/>
      <c r="G6070" s="5"/>
      <c r="H6070" s="29"/>
    </row>
    <row r="6071" spans="1:8" x14ac:dyDescent="0.2">
      <c r="A6071" s="27"/>
      <c r="B6071" s="28"/>
      <c r="C6071" s="27"/>
      <c r="D6071" s="27"/>
      <c r="E6071" s="27"/>
      <c r="F6071" s="4"/>
      <c r="G6071" s="5"/>
      <c r="H6071" s="29"/>
    </row>
    <row r="6072" spans="1:8" x14ac:dyDescent="0.2">
      <c r="A6072" s="27"/>
      <c r="B6072" s="28"/>
      <c r="C6072" s="27"/>
      <c r="D6072" s="27"/>
      <c r="E6072" s="27"/>
      <c r="F6072" s="4"/>
      <c r="G6072" s="5"/>
      <c r="H6072" s="29"/>
    </row>
    <row r="6073" spans="1:8" x14ac:dyDescent="0.2">
      <c r="A6073" s="27"/>
      <c r="B6073" s="28"/>
      <c r="C6073" s="27"/>
      <c r="D6073" s="27"/>
      <c r="E6073" s="27"/>
      <c r="F6073" s="4"/>
      <c r="G6073" s="5"/>
      <c r="H6073" s="29"/>
    </row>
    <row r="6074" spans="1:8" x14ac:dyDescent="0.2">
      <c r="A6074" s="27"/>
      <c r="B6074" s="28"/>
      <c r="C6074" s="27"/>
      <c r="D6074" s="27"/>
      <c r="E6074" s="27"/>
      <c r="F6074" s="4"/>
      <c r="G6074" s="5"/>
      <c r="H6074" s="29"/>
    </row>
    <row r="6075" spans="1:8" x14ac:dyDescent="0.2">
      <c r="A6075" s="27"/>
      <c r="B6075" s="28"/>
      <c r="C6075" s="27"/>
      <c r="D6075" s="27"/>
      <c r="E6075" s="27"/>
      <c r="F6075" s="4"/>
      <c r="G6075" s="5"/>
      <c r="H6075" s="29"/>
    </row>
    <row r="6076" spans="1:8" x14ac:dyDescent="0.2">
      <c r="A6076" s="27"/>
      <c r="B6076" s="28"/>
      <c r="C6076" s="27"/>
      <c r="D6076" s="27"/>
      <c r="E6076" s="27"/>
      <c r="F6076" s="4"/>
      <c r="G6076" s="5"/>
      <c r="H6076" s="29"/>
    </row>
    <row r="6077" spans="1:8" x14ac:dyDescent="0.2">
      <c r="A6077" s="27"/>
      <c r="B6077" s="28"/>
      <c r="C6077" s="27"/>
      <c r="D6077" s="27"/>
      <c r="E6077" s="27"/>
      <c r="F6077" s="4"/>
      <c r="G6077" s="5"/>
      <c r="H6077" s="29"/>
    </row>
    <row r="6078" spans="1:8" x14ac:dyDescent="0.2">
      <c r="A6078" s="27"/>
      <c r="B6078" s="28"/>
      <c r="C6078" s="27"/>
      <c r="D6078" s="27"/>
      <c r="E6078" s="27"/>
      <c r="F6078" s="4"/>
      <c r="G6078" s="5"/>
      <c r="H6078" s="29"/>
    </row>
    <row r="6079" spans="1:8" x14ac:dyDescent="0.2">
      <c r="A6079" s="27"/>
      <c r="B6079" s="28"/>
      <c r="C6079" s="27"/>
      <c r="D6079" s="27"/>
      <c r="E6079" s="27"/>
      <c r="F6079" s="4"/>
      <c r="G6079" s="5"/>
      <c r="H6079" s="29"/>
    </row>
    <row r="6080" spans="1:8" x14ac:dyDescent="0.2">
      <c r="A6080" s="27"/>
      <c r="B6080" s="28"/>
      <c r="C6080" s="27"/>
      <c r="D6080" s="27"/>
      <c r="E6080" s="27"/>
      <c r="F6080" s="4"/>
      <c r="G6080" s="5"/>
      <c r="H6080" s="29"/>
    </row>
    <row r="6081" spans="1:8" x14ac:dyDescent="0.2">
      <c r="A6081" s="27"/>
      <c r="B6081" s="28"/>
      <c r="C6081" s="27"/>
      <c r="D6081" s="27"/>
      <c r="E6081" s="27"/>
      <c r="F6081" s="4"/>
      <c r="G6081" s="5"/>
      <c r="H6081" s="29"/>
    </row>
    <row r="6082" spans="1:8" x14ac:dyDescent="0.2">
      <c r="A6082" s="27"/>
      <c r="B6082" s="28"/>
      <c r="C6082" s="27"/>
      <c r="D6082" s="27"/>
      <c r="E6082" s="27"/>
      <c r="F6082" s="4"/>
      <c r="G6082" s="5"/>
      <c r="H6082" s="29"/>
    </row>
    <row r="6083" spans="1:8" x14ac:dyDescent="0.2">
      <c r="A6083" s="27"/>
      <c r="B6083" s="28"/>
      <c r="C6083" s="27"/>
      <c r="D6083" s="27"/>
      <c r="E6083" s="27"/>
      <c r="F6083" s="4"/>
      <c r="G6083" s="5"/>
      <c r="H6083" s="29"/>
    </row>
    <row r="6084" spans="1:8" x14ac:dyDescent="0.2">
      <c r="A6084" s="27"/>
      <c r="B6084" s="28"/>
      <c r="C6084" s="27"/>
      <c r="D6084" s="27"/>
      <c r="E6084" s="27"/>
      <c r="F6084" s="4"/>
      <c r="G6084" s="5"/>
      <c r="H6084" s="29"/>
    </row>
    <row r="6085" spans="1:8" x14ac:dyDescent="0.2">
      <c r="A6085" s="27"/>
      <c r="B6085" s="28"/>
      <c r="C6085" s="27"/>
      <c r="D6085" s="27"/>
      <c r="E6085" s="27"/>
      <c r="F6085" s="4"/>
      <c r="G6085" s="5"/>
      <c r="H6085" s="29"/>
    </row>
    <row r="6086" spans="1:8" x14ac:dyDescent="0.2">
      <c r="A6086" s="27"/>
      <c r="B6086" s="28"/>
      <c r="C6086" s="27"/>
      <c r="D6086" s="27"/>
      <c r="E6086" s="27"/>
      <c r="F6086" s="4"/>
      <c r="G6086" s="5"/>
      <c r="H6086" s="29"/>
    </row>
    <row r="6087" spans="1:8" x14ac:dyDescent="0.2">
      <c r="A6087" s="27"/>
      <c r="B6087" s="28"/>
      <c r="C6087" s="27"/>
      <c r="D6087" s="27"/>
      <c r="E6087" s="27"/>
      <c r="F6087" s="4"/>
      <c r="G6087" s="5"/>
      <c r="H6087" s="29"/>
    </row>
    <row r="6088" spans="1:8" x14ac:dyDescent="0.2">
      <c r="A6088" s="27"/>
      <c r="B6088" s="28"/>
      <c r="C6088" s="27"/>
      <c r="D6088" s="27"/>
      <c r="E6088" s="27"/>
      <c r="F6088" s="4"/>
      <c r="G6088" s="5"/>
      <c r="H6088" s="29"/>
    </row>
    <row r="6089" spans="1:8" x14ac:dyDescent="0.2">
      <c r="A6089" s="27"/>
      <c r="B6089" s="28"/>
      <c r="C6089" s="27"/>
      <c r="D6089" s="27"/>
      <c r="E6089" s="27"/>
      <c r="F6089" s="4"/>
      <c r="G6089" s="5"/>
      <c r="H6089" s="29"/>
    </row>
    <row r="6090" spans="1:8" x14ac:dyDescent="0.2">
      <c r="A6090" s="27"/>
      <c r="B6090" s="28"/>
      <c r="C6090" s="27"/>
      <c r="D6090" s="27"/>
      <c r="E6090" s="27"/>
      <c r="F6090" s="4"/>
      <c r="G6090" s="5"/>
      <c r="H6090" s="29"/>
    </row>
    <row r="6091" spans="1:8" x14ac:dyDescent="0.2">
      <c r="A6091" s="27"/>
      <c r="B6091" s="28"/>
      <c r="C6091" s="27"/>
      <c r="D6091" s="27"/>
      <c r="E6091" s="27"/>
      <c r="F6091" s="4"/>
      <c r="G6091" s="5"/>
      <c r="H6091" s="29"/>
    </row>
    <row r="6092" spans="1:8" x14ac:dyDescent="0.2">
      <c r="A6092" s="27"/>
      <c r="B6092" s="28"/>
      <c r="C6092" s="27"/>
      <c r="D6092" s="27"/>
      <c r="E6092" s="27"/>
      <c r="F6092" s="4"/>
      <c r="G6092" s="5"/>
      <c r="H6092" s="29"/>
    </row>
    <row r="6093" spans="1:8" x14ac:dyDescent="0.2">
      <c r="A6093" s="27"/>
      <c r="B6093" s="28"/>
      <c r="C6093" s="27"/>
      <c r="D6093" s="27"/>
      <c r="E6093" s="27"/>
      <c r="F6093" s="4"/>
      <c r="G6093" s="5"/>
      <c r="H6093" s="29"/>
    </row>
    <row r="6094" spans="1:8" x14ac:dyDescent="0.2">
      <c r="A6094" s="27"/>
      <c r="B6094" s="28"/>
      <c r="C6094" s="27"/>
      <c r="D6094" s="27"/>
      <c r="E6094" s="27"/>
      <c r="F6094" s="4"/>
      <c r="G6094" s="5"/>
      <c r="H6094" s="29"/>
    </row>
    <row r="6095" spans="1:8" x14ac:dyDescent="0.2">
      <c r="A6095" s="27"/>
      <c r="B6095" s="28"/>
      <c r="C6095" s="27"/>
      <c r="D6095" s="27"/>
      <c r="E6095" s="27"/>
      <c r="F6095" s="4"/>
      <c r="G6095" s="5"/>
      <c r="H6095" s="29"/>
    </row>
    <row r="6096" spans="1:8" x14ac:dyDescent="0.2">
      <c r="A6096" s="27"/>
      <c r="B6096" s="28"/>
      <c r="C6096" s="27"/>
      <c r="D6096" s="27"/>
      <c r="E6096" s="27"/>
      <c r="F6096" s="4"/>
      <c r="G6096" s="5"/>
      <c r="H6096" s="29"/>
    </row>
    <row r="6097" spans="1:8" x14ac:dyDescent="0.2">
      <c r="A6097" s="27"/>
      <c r="B6097" s="28"/>
      <c r="C6097" s="27"/>
      <c r="D6097" s="27"/>
      <c r="E6097" s="27"/>
      <c r="F6097" s="4"/>
      <c r="G6097" s="5"/>
      <c r="H6097" s="29"/>
    </row>
    <row r="6098" spans="1:8" x14ac:dyDescent="0.2">
      <c r="A6098" s="27"/>
      <c r="B6098" s="28"/>
      <c r="C6098" s="27"/>
      <c r="D6098" s="27"/>
      <c r="E6098" s="27"/>
      <c r="F6098" s="4"/>
      <c r="G6098" s="5"/>
      <c r="H6098" s="29"/>
    </row>
    <row r="6099" spans="1:8" x14ac:dyDescent="0.2">
      <c r="A6099" s="27"/>
      <c r="B6099" s="28"/>
      <c r="C6099" s="27"/>
      <c r="D6099" s="27"/>
      <c r="E6099" s="27"/>
      <c r="F6099" s="4"/>
      <c r="G6099" s="5"/>
      <c r="H6099" s="29"/>
    </row>
    <row r="6100" spans="1:8" x14ac:dyDescent="0.2">
      <c r="A6100" s="27"/>
      <c r="B6100" s="28"/>
      <c r="C6100" s="27"/>
      <c r="D6100" s="27"/>
      <c r="E6100" s="27"/>
      <c r="F6100" s="4"/>
      <c r="G6100" s="5"/>
      <c r="H6100" s="29"/>
    </row>
    <row r="6101" spans="1:8" x14ac:dyDescent="0.2">
      <c r="A6101" s="27"/>
      <c r="B6101" s="28"/>
      <c r="C6101" s="27"/>
      <c r="D6101" s="27"/>
      <c r="E6101" s="27"/>
      <c r="F6101" s="4"/>
      <c r="G6101" s="5"/>
      <c r="H6101" s="29"/>
    </row>
    <row r="6102" spans="1:8" x14ac:dyDescent="0.2">
      <c r="A6102" s="27"/>
      <c r="B6102" s="28"/>
      <c r="C6102" s="27"/>
      <c r="D6102" s="27"/>
      <c r="E6102" s="27"/>
      <c r="F6102" s="4"/>
      <c r="G6102" s="5"/>
      <c r="H6102" s="29"/>
    </row>
    <row r="6103" spans="1:8" x14ac:dyDescent="0.2">
      <c r="A6103" s="27"/>
      <c r="B6103" s="28"/>
      <c r="C6103" s="27"/>
      <c r="D6103" s="27"/>
      <c r="E6103" s="27"/>
      <c r="F6103" s="4"/>
      <c r="G6103" s="5"/>
      <c r="H6103" s="29"/>
    </row>
    <row r="6104" spans="1:8" x14ac:dyDescent="0.2">
      <c r="A6104" s="27"/>
      <c r="B6104" s="28"/>
      <c r="C6104" s="27"/>
      <c r="D6104" s="27"/>
      <c r="E6104" s="27"/>
      <c r="F6104" s="4"/>
      <c r="G6104" s="5"/>
      <c r="H6104" s="29"/>
    </row>
    <row r="6105" spans="1:8" x14ac:dyDescent="0.2">
      <c r="A6105" s="27"/>
      <c r="B6105" s="28"/>
      <c r="C6105" s="27"/>
      <c r="D6105" s="27"/>
      <c r="E6105" s="27"/>
      <c r="F6105" s="4"/>
      <c r="G6105" s="5"/>
      <c r="H6105" s="29"/>
    </row>
    <row r="6106" spans="1:8" x14ac:dyDescent="0.2">
      <c r="A6106" s="27"/>
      <c r="B6106" s="28"/>
      <c r="C6106" s="27"/>
      <c r="D6106" s="27"/>
      <c r="E6106" s="27"/>
      <c r="F6106" s="4"/>
      <c r="G6106" s="5"/>
      <c r="H6106" s="29"/>
    </row>
    <row r="6107" spans="1:8" x14ac:dyDescent="0.2">
      <c r="A6107" s="27"/>
      <c r="B6107" s="28"/>
      <c r="C6107" s="27"/>
      <c r="D6107" s="27"/>
      <c r="E6107" s="27"/>
      <c r="F6107" s="4"/>
      <c r="G6107" s="5"/>
      <c r="H6107" s="29"/>
    </row>
    <row r="6108" spans="1:8" x14ac:dyDescent="0.2">
      <c r="A6108" s="27"/>
      <c r="B6108" s="28"/>
      <c r="C6108" s="27"/>
      <c r="D6108" s="27"/>
      <c r="E6108" s="27"/>
      <c r="F6108" s="4"/>
      <c r="G6108" s="5"/>
      <c r="H6108" s="29"/>
    </row>
    <row r="6109" spans="1:8" x14ac:dyDescent="0.2">
      <c r="A6109" s="27"/>
      <c r="B6109" s="28"/>
      <c r="C6109" s="27"/>
      <c r="D6109" s="27"/>
      <c r="E6109" s="27"/>
      <c r="F6109" s="4"/>
      <c r="G6109" s="5"/>
      <c r="H6109" s="29"/>
    </row>
    <row r="6110" spans="1:8" x14ac:dyDescent="0.2">
      <c r="A6110" s="27"/>
      <c r="B6110" s="28"/>
      <c r="C6110" s="27"/>
      <c r="D6110" s="27"/>
      <c r="E6110" s="27"/>
      <c r="F6110" s="4"/>
      <c r="G6110" s="5"/>
      <c r="H6110" s="29"/>
    </row>
    <row r="6111" spans="1:8" x14ac:dyDescent="0.2">
      <c r="A6111" s="27"/>
      <c r="B6111" s="28"/>
      <c r="C6111" s="27"/>
      <c r="D6111" s="27"/>
      <c r="E6111" s="27"/>
      <c r="F6111" s="4"/>
      <c r="G6111" s="5"/>
      <c r="H6111" s="29"/>
    </row>
    <row r="6112" spans="1:8" x14ac:dyDescent="0.2">
      <c r="A6112" s="27"/>
      <c r="B6112" s="28"/>
      <c r="C6112" s="27"/>
      <c r="D6112" s="27"/>
      <c r="E6112" s="27"/>
      <c r="F6112" s="4"/>
      <c r="G6112" s="5"/>
      <c r="H6112" s="29"/>
    </row>
    <row r="6113" spans="1:8" x14ac:dyDescent="0.2">
      <c r="A6113" s="27"/>
      <c r="B6113" s="28"/>
      <c r="C6113" s="27"/>
      <c r="D6113" s="27"/>
      <c r="E6113" s="27"/>
      <c r="F6113" s="4"/>
      <c r="G6113" s="5"/>
      <c r="H6113" s="29"/>
    </row>
    <row r="6114" spans="1:8" x14ac:dyDescent="0.2">
      <c r="A6114" s="27"/>
      <c r="B6114" s="28"/>
      <c r="C6114" s="27"/>
      <c r="D6114" s="27"/>
      <c r="E6114" s="27"/>
      <c r="F6114" s="4"/>
      <c r="G6114" s="5"/>
      <c r="H6114" s="29"/>
    </row>
    <row r="6115" spans="1:8" x14ac:dyDescent="0.2">
      <c r="A6115" s="27"/>
      <c r="B6115" s="28"/>
      <c r="C6115" s="27"/>
      <c r="D6115" s="27"/>
      <c r="E6115" s="27"/>
      <c r="F6115" s="4"/>
      <c r="G6115" s="5"/>
      <c r="H6115" s="29"/>
    </row>
    <row r="6116" spans="1:8" x14ac:dyDescent="0.2">
      <c r="A6116" s="27"/>
      <c r="B6116" s="28"/>
      <c r="C6116" s="27"/>
      <c r="D6116" s="27"/>
      <c r="E6116" s="27"/>
      <c r="F6116" s="4"/>
      <c r="G6116" s="5"/>
      <c r="H6116" s="29"/>
    </row>
    <row r="6117" spans="1:8" x14ac:dyDescent="0.2">
      <c r="A6117" s="27"/>
      <c r="B6117" s="28"/>
      <c r="C6117" s="27"/>
      <c r="D6117" s="27"/>
      <c r="E6117" s="27"/>
      <c r="F6117" s="4"/>
      <c r="G6117" s="5"/>
      <c r="H6117" s="29"/>
    </row>
    <row r="6118" spans="1:8" x14ac:dyDescent="0.2">
      <c r="A6118" s="27"/>
      <c r="B6118" s="28"/>
      <c r="C6118" s="27"/>
      <c r="D6118" s="27"/>
      <c r="E6118" s="27"/>
      <c r="F6118" s="4"/>
      <c r="G6118" s="5"/>
      <c r="H6118" s="29"/>
    </row>
    <row r="6119" spans="1:8" x14ac:dyDescent="0.2">
      <c r="A6119" s="27"/>
      <c r="B6119" s="28"/>
      <c r="C6119" s="27"/>
      <c r="D6119" s="27"/>
      <c r="E6119" s="27"/>
      <c r="F6119" s="4"/>
      <c r="G6119" s="5"/>
      <c r="H6119" s="29"/>
    </row>
    <row r="6120" spans="1:8" x14ac:dyDescent="0.2">
      <c r="A6120" s="27"/>
      <c r="B6120" s="28"/>
      <c r="C6120" s="27"/>
      <c r="D6120" s="27"/>
      <c r="E6120" s="27"/>
      <c r="F6120" s="4"/>
      <c r="G6120" s="5"/>
      <c r="H6120" s="29"/>
    </row>
    <row r="6121" spans="1:8" x14ac:dyDescent="0.2">
      <c r="A6121" s="27"/>
      <c r="B6121" s="28"/>
      <c r="C6121" s="27"/>
      <c r="D6121" s="27"/>
      <c r="E6121" s="27"/>
      <c r="F6121" s="4"/>
      <c r="G6121" s="5"/>
      <c r="H6121" s="29"/>
    </row>
    <row r="6122" spans="1:8" x14ac:dyDescent="0.2">
      <c r="A6122" s="27"/>
      <c r="B6122" s="28"/>
      <c r="C6122" s="27"/>
      <c r="D6122" s="27"/>
      <c r="E6122" s="27"/>
      <c r="F6122" s="4"/>
      <c r="G6122" s="5"/>
      <c r="H6122" s="29"/>
    </row>
    <row r="6123" spans="1:8" x14ac:dyDescent="0.2">
      <c r="A6123" s="27"/>
      <c r="B6123" s="28"/>
      <c r="C6123" s="27"/>
      <c r="D6123" s="27"/>
      <c r="E6123" s="27"/>
      <c r="F6123" s="4"/>
      <c r="G6123" s="5"/>
      <c r="H6123" s="29"/>
    </row>
    <row r="6124" spans="1:8" x14ac:dyDescent="0.2">
      <c r="A6124" s="27"/>
      <c r="B6124" s="28"/>
      <c r="C6124" s="27"/>
      <c r="D6124" s="27"/>
      <c r="E6124" s="27"/>
      <c r="F6124" s="4"/>
      <c r="G6124" s="5"/>
      <c r="H6124" s="29"/>
    </row>
    <row r="6125" spans="1:8" x14ac:dyDescent="0.2">
      <c r="A6125" s="27"/>
      <c r="B6125" s="28"/>
      <c r="C6125" s="27"/>
      <c r="D6125" s="27"/>
      <c r="E6125" s="27"/>
      <c r="F6125" s="4"/>
      <c r="G6125" s="5"/>
      <c r="H6125" s="29"/>
    </row>
    <row r="6126" spans="1:8" x14ac:dyDescent="0.2">
      <c r="A6126" s="27"/>
      <c r="B6126" s="28"/>
      <c r="C6126" s="27"/>
      <c r="D6126" s="27"/>
      <c r="E6126" s="27"/>
      <c r="F6126" s="4"/>
      <c r="G6126" s="5"/>
      <c r="H6126" s="29"/>
    </row>
    <row r="6127" spans="1:8" x14ac:dyDescent="0.2">
      <c r="A6127" s="27"/>
      <c r="B6127" s="28"/>
      <c r="C6127" s="27"/>
      <c r="D6127" s="27"/>
      <c r="E6127" s="27"/>
      <c r="F6127" s="4"/>
      <c r="G6127" s="5"/>
      <c r="H6127" s="29"/>
    </row>
    <row r="6128" spans="1:8" x14ac:dyDescent="0.2">
      <c r="A6128" s="27"/>
      <c r="B6128" s="28"/>
      <c r="C6128" s="27"/>
      <c r="D6128" s="27"/>
      <c r="E6128" s="27"/>
      <c r="F6128" s="4"/>
      <c r="G6128" s="5"/>
      <c r="H6128" s="29"/>
    </row>
    <row r="6129" spans="1:8" x14ac:dyDescent="0.2">
      <c r="A6129" s="27"/>
      <c r="B6129" s="28"/>
      <c r="C6129" s="27"/>
      <c r="D6129" s="27"/>
      <c r="E6129" s="27"/>
      <c r="F6129" s="4"/>
      <c r="G6129" s="5"/>
      <c r="H6129" s="29"/>
    </row>
    <row r="6130" spans="1:8" x14ac:dyDescent="0.2">
      <c r="A6130" s="27"/>
      <c r="B6130" s="28"/>
      <c r="C6130" s="27"/>
      <c r="D6130" s="27"/>
      <c r="E6130" s="27"/>
      <c r="F6130" s="4"/>
      <c r="G6130" s="5"/>
      <c r="H6130" s="29"/>
    </row>
    <row r="6131" spans="1:8" x14ac:dyDescent="0.2">
      <c r="A6131" s="27"/>
      <c r="B6131" s="28"/>
      <c r="C6131" s="27"/>
      <c r="D6131" s="27"/>
      <c r="E6131" s="27"/>
      <c r="F6131" s="4"/>
      <c r="G6131" s="5"/>
      <c r="H6131" s="29"/>
    </row>
    <row r="6132" spans="1:8" x14ac:dyDescent="0.2">
      <c r="A6132" s="27"/>
      <c r="B6132" s="28"/>
      <c r="C6132" s="27"/>
      <c r="D6132" s="27"/>
      <c r="E6132" s="27"/>
      <c r="F6132" s="4"/>
      <c r="G6132" s="5"/>
      <c r="H6132" s="29"/>
    </row>
    <row r="6133" spans="1:8" x14ac:dyDescent="0.2">
      <c r="A6133" s="27"/>
      <c r="B6133" s="28"/>
      <c r="C6133" s="27"/>
      <c r="D6133" s="27"/>
      <c r="E6133" s="27"/>
      <c r="F6133" s="4"/>
      <c r="G6133" s="5"/>
      <c r="H6133" s="29"/>
    </row>
    <row r="6134" spans="1:8" x14ac:dyDescent="0.2">
      <c r="A6134" s="27"/>
      <c r="B6134" s="28"/>
      <c r="C6134" s="27"/>
      <c r="D6134" s="27"/>
      <c r="E6134" s="27"/>
      <c r="F6134" s="4"/>
      <c r="G6134" s="5"/>
      <c r="H6134" s="29"/>
    </row>
    <row r="6135" spans="1:8" x14ac:dyDescent="0.2">
      <c r="A6135" s="27"/>
      <c r="B6135" s="28"/>
      <c r="C6135" s="27"/>
      <c r="D6135" s="27"/>
      <c r="E6135" s="27"/>
      <c r="F6135" s="4"/>
      <c r="G6135" s="5"/>
      <c r="H6135" s="29"/>
    </row>
    <row r="6136" spans="1:8" x14ac:dyDescent="0.2">
      <c r="A6136" s="27"/>
      <c r="B6136" s="28"/>
      <c r="C6136" s="27"/>
      <c r="D6136" s="27"/>
      <c r="E6136" s="27"/>
      <c r="F6136" s="4"/>
      <c r="G6136" s="5"/>
      <c r="H6136" s="29"/>
    </row>
    <row r="6137" spans="1:8" x14ac:dyDescent="0.2">
      <c r="A6137" s="27"/>
      <c r="B6137" s="28"/>
      <c r="C6137" s="27"/>
      <c r="D6137" s="27"/>
      <c r="E6137" s="27"/>
      <c r="F6137" s="4"/>
      <c r="G6137" s="5"/>
      <c r="H6137" s="29"/>
    </row>
    <row r="6138" spans="1:8" x14ac:dyDescent="0.2">
      <c r="A6138" s="27"/>
      <c r="B6138" s="28"/>
      <c r="C6138" s="27"/>
      <c r="D6138" s="27"/>
      <c r="E6138" s="27"/>
      <c r="F6138" s="4"/>
      <c r="G6138" s="5"/>
      <c r="H6138" s="29"/>
    </row>
    <row r="6139" spans="1:8" x14ac:dyDescent="0.2">
      <c r="A6139" s="27"/>
      <c r="B6139" s="28"/>
      <c r="C6139" s="27"/>
      <c r="D6139" s="27"/>
      <c r="E6139" s="27"/>
      <c r="F6139" s="4"/>
      <c r="G6139" s="5"/>
      <c r="H6139" s="29"/>
    </row>
    <row r="6140" spans="1:8" x14ac:dyDescent="0.2">
      <c r="A6140" s="27"/>
      <c r="B6140" s="28"/>
      <c r="C6140" s="27"/>
      <c r="D6140" s="27"/>
      <c r="E6140" s="27"/>
      <c r="F6140" s="4"/>
      <c r="G6140" s="5"/>
      <c r="H6140" s="29"/>
    </row>
    <row r="6141" spans="1:8" x14ac:dyDescent="0.2">
      <c r="A6141" s="27"/>
      <c r="B6141" s="28"/>
      <c r="C6141" s="27"/>
      <c r="D6141" s="27"/>
      <c r="E6141" s="27"/>
      <c r="F6141" s="4"/>
      <c r="G6141" s="5"/>
      <c r="H6141" s="29"/>
    </row>
    <row r="6142" spans="1:8" x14ac:dyDescent="0.2">
      <c r="A6142" s="27"/>
      <c r="B6142" s="28"/>
      <c r="C6142" s="27"/>
      <c r="D6142" s="27"/>
      <c r="E6142" s="27"/>
      <c r="F6142" s="4"/>
      <c r="G6142" s="5"/>
      <c r="H6142" s="29"/>
    </row>
    <row r="6143" spans="1:8" x14ac:dyDescent="0.2">
      <c r="A6143" s="27"/>
      <c r="B6143" s="28"/>
      <c r="C6143" s="27"/>
      <c r="D6143" s="27"/>
      <c r="E6143" s="27"/>
      <c r="F6143" s="4"/>
      <c r="G6143" s="5"/>
      <c r="H6143" s="29"/>
    </row>
    <row r="6144" spans="1:8" x14ac:dyDescent="0.2">
      <c r="A6144" s="27"/>
      <c r="B6144" s="28"/>
      <c r="C6144" s="27"/>
      <c r="D6144" s="27"/>
      <c r="E6144" s="27"/>
      <c r="F6144" s="4"/>
      <c r="G6144" s="5"/>
      <c r="H6144" s="29"/>
    </row>
    <row r="6145" spans="1:8" x14ac:dyDescent="0.2">
      <c r="A6145" s="27"/>
      <c r="B6145" s="28"/>
      <c r="C6145" s="27"/>
      <c r="D6145" s="27"/>
      <c r="E6145" s="27"/>
      <c r="F6145" s="4"/>
      <c r="G6145" s="5"/>
      <c r="H6145" s="29"/>
    </row>
    <row r="6146" spans="1:8" x14ac:dyDescent="0.2">
      <c r="A6146" s="27"/>
      <c r="B6146" s="28"/>
      <c r="C6146" s="27"/>
      <c r="D6146" s="27"/>
      <c r="E6146" s="27"/>
      <c r="F6146" s="4"/>
      <c r="G6146" s="5"/>
      <c r="H6146" s="29"/>
    </row>
    <row r="6147" spans="1:8" x14ac:dyDescent="0.2">
      <c r="A6147" s="27"/>
      <c r="B6147" s="28"/>
      <c r="C6147" s="27"/>
      <c r="D6147" s="27"/>
      <c r="E6147" s="27"/>
      <c r="F6147" s="4"/>
      <c r="G6147" s="5"/>
      <c r="H6147" s="29"/>
    </row>
    <row r="6148" spans="1:8" x14ac:dyDescent="0.2">
      <c r="A6148" s="27"/>
      <c r="B6148" s="28"/>
      <c r="C6148" s="27"/>
      <c r="D6148" s="27"/>
      <c r="E6148" s="27"/>
      <c r="F6148" s="4"/>
      <c r="G6148" s="5"/>
      <c r="H6148" s="29"/>
    </row>
    <row r="6149" spans="1:8" x14ac:dyDescent="0.2">
      <c r="A6149" s="27"/>
      <c r="B6149" s="28"/>
      <c r="C6149" s="27"/>
      <c r="D6149" s="27"/>
      <c r="E6149" s="27"/>
      <c r="F6149" s="4"/>
      <c r="G6149" s="5"/>
      <c r="H6149" s="29"/>
    </row>
    <row r="6150" spans="1:8" x14ac:dyDescent="0.2">
      <c r="A6150" s="27"/>
      <c r="B6150" s="28"/>
      <c r="C6150" s="27"/>
      <c r="D6150" s="27"/>
      <c r="E6150" s="27"/>
      <c r="F6150" s="4"/>
      <c r="G6150" s="5"/>
      <c r="H6150" s="29"/>
    </row>
    <row r="6151" spans="1:8" x14ac:dyDescent="0.2">
      <c r="A6151" s="27"/>
      <c r="B6151" s="28"/>
      <c r="C6151" s="27"/>
      <c r="D6151" s="27"/>
      <c r="E6151" s="27"/>
      <c r="F6151" s="4"/>
      <c r="G6151" s="5"/>
      <c r="H6151" s="29"/>
    </row>
    <row r="6152" spans="1:8" x14ac:dyDescent="0.2">
      <c r="A6152" s="27"/>
      <c r="B6152" s="28"/>
      <c r="C6152" s="27"/>
      <c r="D6152" s="27"/>
      <c r="E6152" s="27"/>
      <c r="F6152" s="4"/>
      <c r="G6152" s="5"/>
      <c r="H6152" s="29"/>
    </row>
    <row r="6153" spans="1:8" x14ac:dyDescent="0.2">
      <c r="A6153" s="27"/>
      <c r="B6153" s="28"/>
      <c r="C6153" s="27"/>
      <c r="D6153" s="27"/>
      <c r="E6153" s="27"/>
      <c r="F6153" s="4"/>
      <c r="G6153" s="5"/>
      <c r="H6153" s="29"/>
    </row>
    <row r="6154" spans="1:8" x14ac:dyDescent="0.2">
      <c r="A6154" s="27"/>
      <c r="B6154" s="28"/>
      <c r="C6154" s="27"/>
      <c r="D6154" s="27"/>
      <c r="E6154" s="27"/>
      <c r="F6154" s="4"/>
      <c r="G6154" s="5"/>
      <c r="H6154" s="29"/>
    </row>
    <row r="6155" spans="1:8" x14ac:dyDescent="0.2">
      <c r="A6155" s="27"/>
      <c r="B6155" s="28"/>
      <c r="C6155" s="27"/>
      <c r="D6155" s="27"/>
      <c r="E6155" s="27"/>
      <c r="F6155" s="4"/>
      <c r="G6155" s="5"/>
      <c r="H6155" s="29"/>
    </row>
    <row r="6156" spans="1:8" x14ac:dyDescent="0.2">
      <c r="A6156" s="27"/>
      <c r="B6156" s="28"/>
      <c r="C6156" s="27"/>
      <c r="D6156" s="27"/>
      <c r="E6156" s="27"/>
      <c r="F6156" s="4"/>
      <c r="G6156" s="5"/>
      <c r="H6156" s="29"/>
    </row>
    <row r="6157" spans="1:8" x14ac:dyDescent="0.2">
      <c r="A6157" s="27"/>
      <c r="B6157" s="28"/>
      <c r="C6157" s="27"/>
      <c r="D6157" s="27"/>
      <c r="E6157" s="27"/>
      <c r="F6157" s="4"/>
      <c r="G6157" s="5"/>
      <c r="H6157" s="29"/>
    </row>
    <row r="6158" spans="1:8" x14ac:dyDescent="0.2">
      <c r="A6158" s="27"/>
      <c r="B6158" s="28"/>
      <c r="C6158" s="27"/>
      <c r="D6158" s="27"/>
      <c r="E6158" s="27"/>
      <c r="F6158" s="4"/>
      <c r="G6158" s="5"/>
      <c r="H6158" s="29"/>
    </row>
    <row r="6159" spans="1:8" x14ac:dyDescent="0.2">
      <c r="A6159" s="27"/>
      <c r="B6159" s="28"/>
      <c r="C6159" s="27"/>
      <c r="D6159" s="27"/>
      <c r="E6159" s="27"/>
      <c r="F6159" s="4"/>
      <c r="G6159" s="5"/>
      <c r="H6159" s="29"/>
    </row>
    <row r="6160" spans="1:8" x14ac:dyDescent="0.2">
      <c r="A6160" s="27"/>
      <c r="B6160" s="28"/>
      <c r="C6160" s="27"/>
      <c r="D6160" s="27"/>
      <c r="E6160" s="27"/>
      <c r="F6160" s="4"/>
      <c r="G6160" s="5"/>
      <c r="H6160" s="29"/>
    </row>
    <row r="6161" spans="1:8" x14ac:dyDescent="0.2">
      <c r="A6161" s="27"/>
      <c r="B6161" s="28"/>
      <c r="C6161" s="27"/>
      <c r="D6161" s="27"/>
      <c r="E6161" s="27"/>
      <c r="F6161" s="4"/>
      <c r="G6161" s="5"/>
      <c r="H6161" s="29"/>
    </row>
    <row r="6162" spans="1:8" x14ac:dyDescent="0.2">
      <c r="A6162" s="27"/>
      <c r="B6162" s="28"/>
      <c r="C6162" s="27"/>
      <c r="D6162" s="27"/>
      <c r="E6162" s="27"/>
      <c r="F6162" s="4"/>
      <c r="G6162" s="5"/>
      <c r="H6162" s="29"/>
    </row>
    <row r="6163" spans="1:8" x14ac:dyDescent="0.2">
      <c r="A6163" s="27"/>
      <c r="B6163" s="28"/>
      <c r="C6163" s="27"/>
      <c r="D6163" s="27"/>
      <c r="E6163" s="27"/>
      <c r="F6163" s="4"/>
      <c r="G6163" s="5"/>
      <c r="H6163" s="29"/>
    </row>
    <row r="6164" spans="1:8" x14ac:dyDescent="0.2">
      <c r="A6164" s="27"/>
      <c r="B6164" s="28"/>
      <c r="C6164" s="27"/>
      <c r="D6164" s="27"/>
      <c r="E6164" s="27"/>
      <c r="F6164" s="4"/>
      <c r="G6164" s="5"/>
      <c r="H6164" s="29"/>
    </row>
    <row r="6165" spans="1:8" x14ac:dyDescent="0.2">
      <c r="A6165" s="27"/>
      <c r="B6165" s="28"/>
      <c r="C6165" s="27"/>
      <c r="D6165" s="27"/>
      <c r="E6165" s="27"/>
      <c r="F6165" s="4"/>
      <c r="G6165" s="5"/>
      <c r="H6165" s="29"/>
    </row>
    <row r="6166" spans="1:8" x14ac:dyDescent="0.2">
      <c r="A6166" s="27"/>
      <c r="B6166" s="28"/>
      <c r="C6166" s="27"/>
      <c r="D6166" s="27"/>
      <c r="E6166" s="27"/>
      <c r="F6166" s="4"/>
      <c r="G6166" s="5"/>
      <c r="H6166" s="29"/>
    </row>
    <row r="6167" spans="1:8" x14ac:dyDescent="0.2">
      <c r="A6167" s="27"/>
      <c r="B6167" s="28"/>
      <c r="C6167" s="27"/>
      <c r="D6167" s="27"/>
      <c r="E6167" s="27"/>
      <c r="F6167" s="4"/>
      <c r="G6167" s="5"/>
      <c r="H6167" s="29"/>
    </row>
    <row r="6168" spans="1:8" x14ac:dyDescent="0.2">
      <c r="A6168" s="27"/>
      <c r="B6168" s="28"/>
      <c r="C6168" s="27"/>
      <c r="D6168" s="27"/>
      <c r="E6168" s="27"/>
      <c r="F6168" s="4"/>
      <c r="G6168" s="5"/>
      <c r="H6168" s="29"/>
    </row>
    <row r="6169" spans="1:8" x14ac:dyDescent="0.2">
      <c r="A6169" s="27"/>
      <c r="B6169" s="28"/>
      <c r="C6169" s="27"/>
      <c r="D6169" s="27"/>
      <c r="E6169" s="27"/>
      <c r="F6169" s="4"/>
      <c r="G6169" s="5"/>
      <c r="H6169" s="29"/>
    </row>
    <row r="6170" spans="1:8" x14ac:dyDescent="0.2">
      <c r="A6170" s="27"/>
      <c r="B6170" s="28"/>
      <c r="C6170" s="27"/>
      <c r="D6170" s="27"/>
      <c r="E6170" s="27"/>
      <c r="F6170" s="4"/>
      <c r="G6170" s="5"/>
      <c r="H6170" s="29"/>
    </row>
    <row r="6171" spans="1:8" x14ac:dyDescent="0.2">
      <c r="A6171" s="27"/>
      <c r="B6171" s="28"/>
      <c r="C6171" s="27"/>
      <c r="D6171" s="27"/>
      <c r="E6171" s="27"/>
      <c r="F6171" s="4"/>
      <c r="G6171" s="5"/>
      <c r="H6171" s="29"/>
    </row>
    <row r="6172" spans="1:8" x14ac:dyDescent="0.2">
      <c r="A6172" s="27"/>
      <c r="B6172" s="28"/>
      <c r="C6172" s="27"/>
      <c r="D6172" s="27"/>
      <c r="E6172" s="27"/>
      <c r="F6172" s="4"/>
      <c r="G6172" s="5"/>
      <c r="H6172" s="29"/>
    </row>
    <row r="6173" spans="1:8" x14ac:dyDescent="0.2">
      <c r="A6173" s="27"/>
      <c r="B6173" s="28"/>
      <c r="C6173" s="27"/>
      <c r="D6173" s="27"/>
      <c r="E6173" s="27"/>
      <c r="F6173" s="4"/>
      <c r="G6173" s="5"/>
      <c r="H6173" s="29"/>
    </row>
    <row r="6174" spans="1:8" x14ac:dyDescent="0.2">
      <c r="A6174" s="27"/>
      <c r="B6174" s="28"/>
      <c r="C6174" s="27"/>
      <c r="D6174" s="27"/>
      <c r="E6174" s="27"/>
      <c r="F6174" s="4"/>
      <c r="G6174" s="5"/>
      <c r="H6174" s="29"/>
    </row>
    <row r="6175" spans="1:8" x14ac:dyDescent="0.2">
      <c r="A6175" s="27"/>
      <c r="B6175" s="28"/>
      <c r="C6175" s="27"/>
      <c r="D6175" s="27"/>
      <c r="E6175" s="27"/>
      <c r="F6175" s="4"/>
      <c r="G6175" s="5"/>
      <c r="H6175" s="29"/>
    </row>
    <row r="6176" spans="1:8" x14ac:dyDescent="0.2">
      <c r="A6176" s="27"/>
      <c r="B6176" s="28"/>
      <c r="C6176" s="27"/>
      <c r="D6176" s="27"/>
      <c r="E6176" s="27"/>
      <c r="F6176" s="4"/>
      <c r="G6176" s="5"/>
      <c r="H6176" s="29"/>
    </row>
    <row r="6177" spans="1:8" x14ac:dyDescent="0.2">
      <c r="A6177" s="27"/>
      <c r="B6177" s="28"/>
      <c r="C6177" s="27"/>
      <c r="D6177" s="27"/>
      <c r="E6177" s="27"/>
      <c r="F6177" s="4"/>
      <c r="G6177" s="5"/>
      <c r="H6177" s="29"/>
    </row>
    <row r="6178" spans="1:8" x14ac:dyDescent="0.2">
      <c r="A6178" s="27"/>
      <c r="B6178" s="28"/>
      <c r="C6178" s="27"/>
      <c r="D6178" s="27"/>
      <c r="E6178" s="27"/>
      <c r="F6178" s="4"/>
      <c r="G6178" s="5"/>
      <c r="H6178" s="29"/>
    </row>
    <row r="6179" spans="1:8" x14ac:dyDescent="0.2">
      <c r="A6179" s="27"/>
      <c r="B6179" s="28"/>
      <c r="C6179" s="27"/>
      <c r="D6179" s="27"/>
      <c r="E6179" s="27"/>
      <c r="F6179" s="4"/>
      <c r="G6179" s="5"/>
      <c r="H6179" s="29"/>
    </row>
    <row r="6180" spans="1:8" x14ac:dyDescent="0.2">
      <c r="A6180" s="27"/>
      <c r="B6180" s="28"/>
      <c r="C6180" s="27"/>
      <c r="D6180" s="27"/>
      <c r="E6180" s="27"/>
      <c r="F6180" s="4"/>
      <c r="G6180" s="5"/>
      <c r="H6180" s="29"/>
    </row>
    <row r="6181" spans="1:8" x14ac:dyDescent="0.2">
      <c r="A6181" s="27"/>
      <c r="B6181" s="28"/>
      <c r="C6181" s="27"/>
      <c r="D6181" s="27"/>
      <c r="E6181" s="27"/>
      <c r="F6181" s="4"/>
      <c r="G6181" s="5"/>
      <c r="H6181" s="29"/>
    </row>
    <row r="6182" spans="1:8" x14ac:dyDescent="0.2">
      <c r="A6182" s="27"/>
      <c r="B6182" s="28"/>
      <c r="C6182" s="27"/>
      <c r="D6182" s="27"/>
      <c r="E6182" s="27"/>
      <c r="F6182" s="4"/>
      <c r="G6182" s="5"/>
      <c r="H6182" s="29"/>
    </row>
    <row r="6183" spans="1:8" x14ac:dyDescent="0.2">
      <c r="A6183" s="27"/>
      <c r="B6183" s="28"/>
      <c r="C6183" s="27"/>
      <c r="D6183" s="27"/>
      <c r="E6183" s="27"/>
      <c r="F6183" s="4"/>
      <c r="G6183" s="5"/>
      <c r="H6183" s="29"/>
    </row>
    <row r="6184" spans="1:8" x14ac:dyDescent="0.2">
      <c r="A6184" s="27"/>
      <c r="B6184" s="28"/>
      <c r="C6184" s="27"/>
      <c r="D6184" s="27"/>
      <c r="E6184" s="27"/>
      <c r="F6184" s="4"/>
      <c r="G6184" s="5"/>
      <c r="H6184" s="29"/>
    </row>
    <row r="6185" spans="1:8" x14ac:dyDescent="0.2">
      <c r="A6185" s="27"/>
      <c r="B6185" s="28"/>
      <c r="C6185" s="27"/>
      <c r="D6185" s="27"/>
      <c r="E6185" s="27"/>
      <c r="F6185" s="4"/>
      <c r="G6185" s="5"/>
      <c r="H6185" s="29"/>
    </row>
    <row r="6186" spans="1:8" x14ac:dyDescent="0.2">
      <c r="A6186" s="27"/>
      <c r="B6186" s="28"/>
      <c r="C6186" s="27"/>
      <c r="D6186" s="27"/>
      <c r="E6186" s="27"/>
      <c r="F6186" s="4"/>
      <c r="G6186" s="5"/>
      <c r="H6186" s="29"/>
    </row>
    <row r="6187" spans="1:8" x14ac:dyDescent="0.2">
      <c r="A6187" s="27"/>
      <c r="B6187" s="28"/>
      <c r="C6187" s="27"/>
      <c r="D6187" s="27"/>
      <c r="E6187" s="27"/>
      <c r="F6187" s="4"/>
      <c r="G6187" s="5"/>
      <c r="H6187" s="29"/>
    </row>
    <row r="6188" spans="1:8" x14ac:dyDescent="0.2">
      <c r="A6188" s="27"/>
      <c r="B6188" s="28"/>
      <c r="C6188" s="27"/>
      <c r="D6188" s="27"/>
      <c r="E6188" s="27"/>
      <c r="F6188" s="4"/>
      <c r="G6188" s="5"/>
      <c r="H6188" s="29"/>
    </row>
    <row r="6189" spans="1:8" x14ac:dyDescent="0.2">
      <c r="A6189" s="27"/>
      <c r="B6189" s="28"/>
      <c r="C6189" s="27"/>
      <c r="D6189" s="27"/>
      <c r="E6189" s="27"/>
      <c r="F6189" s="4"/>
      <c r="G6189" s="5"/>
      <c r="H6189" s="29"/>
    </row>
    <row r="6190" spans="1:8" x14ac:dyDescent="0.2">
      <c r="A6190" s="27"/>
      <c r="B6190" s="28"/>
      <c r="C6190" s="27"/>
      <c r="D6190" s="27"/>
      <c r="E6190" s="27"/>
      <c r="F6190" s="4"/>
      <c r="G6190" s="5"/>
      <c r="H6190" s="29"/>
    </row>
    <row r="6191" spans="1:8" x14ac:dyDescent="0.2">
      <c r="A6191" s="27"/>
      <c r="B6191" s="28"/>
      <c r="C6191" s="27"/>
      <c r="D6191" s="27"/>
      <c r="E6191" s="27"/>
      <c r="F6191" s="4"/>
      <c r="G6191" s="5"/>
      <c r="H6191" s="29"/>
    </row>
    <row r="6192" spans="1:8" x14ac:dyDescent="0.2">
      <c r="A6192" s="27"/>
      <c r="B6192" s="28"/>
      <c r="C6192" s="27"/>
      <c r="D6192" s="27"/>
      <c r="E6192" s="27"/>
      <c r="F6192" s="4"/>
      <c r="G6192" s="5"/>
      <c r="H6192" s="29"/>
    </row>
    <row r="6193" spans="1:8" x14ac:dyDescent="0.2">
      <c r="A6193" s="27"/>
      <c r="B6193" s="28"/>
      <c r="C6193" s="27"/>
      <c r="D6193" s="27"/>
      <c r="E6193" s="27"/>
      <c r="F6193" s="4"/>
      <c r="G6193" s="5"/>
      <c r="H6193" s="29"/>
    </row>
    <row r="6194" spans="1:8" x14ac:dyDescent="0.2">
      <c r="A6194" s="27"/>
      <c r="B6194" s="28"/>
      <c r="C6194" s="27"/>
      <c r="D6194" s="27"/>
      <c r="E6194" s="27"/>
      <c r="F6194" s="4"/>
      <c r="G6194" s="5"/>
      <c r="H6194" s="29"/>
    </row>
    <row r="6195" spans="1:8" x14ac:dyDescent="0.2">
      <c r="A6195" s="27"/>
      <c r="B6195" s="28"/>
      <c r="C6195" s="27"/>
      <c r="D6195" s="27"/>
      <c r="E6195" s="27"/>
      <c r="F6195" s="4"/>
      <c r="G6195" s="5"/>
      <c r="H6195" s="29"/>
    </row>
    <row r="6196" spans="1:8" x14ac:dyDescent="0.2">
      <c r="A6196" s="27"/>
      <c r="B6196" s="28"/>
      <c r="C6196" s="27"/>
      <c r="D6196" s="27"/>
      <c r="E6196" s="27"/>
      <c r="F6196" s="4"/>
      <c r="G6196" s="5"/>
      <c r="H6196" s="29"/>
    </row>
    <row r="6197" spans="1:8" x14ac:dyDescent="0.2">
      <c r="A6197" s="27"/>
      <c r="B6197" s="28"/>
      <c r="C6197" s="27"/>
      <c r="D6197" s="27"/>
      <c r="E6197" s="27"/>
      <c r="F6197" s="4"/>
      <c r="G6197" s="5"/>
      <c r="H6197" s="29"/>
    </row>
    <row r="6198" spans="1:8" x14ac:dyDescent="0.2">
      <c r="A6198" s="27"/>
      <c r="B6198" s="28"/>
      <c r="C6198" s="27"/>
      <c r="D6198" s="27"/>
      <c r="E6198" s="27"/>
      <c r="F6198" s="4"/>
      <c r="G6198" s="5"/>
      <c r="H6198" s="29"/>
    </row>
    <row r="6199" spans="1:8" x14ac:dyDescent="0.2">
      <c r="A6199" s="27"/>
      <c r="B6199" s="28"/>
      <c r="C6199" s="27"/>
      <c r="D6199" s="27"/>
      <c r="E6199" s="27"/>
      <c r="F6199" s="4"/>
      <c r="G6199" s="5"/>
      <c r="H6199" s="29"/>
    </row>
    <row r="6200" spans="1:8" x14ac:dyDescent="0.2">
      <c r="A6200" s="27"/>
      <c r="B6200" s="28"/>
      <c r="C6200" s="27"/>
      <c r="D6200" s="27"/>
      <c r="E6200" s="27"/>
      <c r="F6200" s="4"/>
      <c r="G6200" s="5"/>
      <c r="H6200" s="29"/>
    </row>
    <row r="6201" spans="1:8" x14ac:dyDescent="0.2">
      <c r="A6201" s="27"/>
      <c r="B6201" s="28"/>
      <c r="C6201" s="27"/>
      <c r="D6201" s="27"/>
      <c r="E6201" s="27"/>
      <c r="F6201" s="4"/>
      <c r="G6201" s="5"/>
      <c r="H6201" s="29"/>
    </row>
    <row r="6202" spans="1:8" x14ac:dyDescent="0.2">
      <c r="A6202" s="27"/>
      <c r="B6202" s="28"/>
      <c r="C6202" s="27"/>
      <c r="D6202" s="27"/>
      <c r="E6202" s="27"/>
      <c r="F6202" s="4"/>
      <c r="G6202" s="5"/>
      <c r="H6202" s="29"/>
    </row>
    <row r="6203" spans="1:8" x14ac:dyDescent="0.2">
      <c r="A6203" s="27"/>
      <c r="B6203" s="28"/>
      <c r="C6203" s="27"/>
      <c r="D6203" s="27"/>
      <c r="E6203" s="27"/>
      <c r="F6203" s="4"/>
      <c r="G6203" s="5"/>
      <c r="H6203" s="29"/>
    </row>
    <row r="6204" spans="1:8" x14ac:dyDescent="0.2">
      <c r="A6204" s="27"/>
      <c r="B6204" s="28"/>
      <c r="C6204" s="27"/>
      <c r="D6204" s="27"/>
      <c r="E6204" s="27"/>
      <c r="F6204" s="4"/>
      <c r="G6204" s="5"/>
      <c r="H6204" s="29"/>
    </row>
    <row r="6205" spans="1:8" x14ac:dyDescent="0.2">
      <c r="A6205" s="27"/>
      <c r="B6205" s="28"/>
      <c r="C6205" s="27"/>
      <c r="D6205" s="27"/>
      <c r="E6205" s="27"/>
      <c r="F6205" s="4"/>
      <c r="G6205" s="5"/>
      <c r="H6205" s="29"/>
    </row>
    <row r="6206" spans="1:8" x14ac:dyDescent="0.2">
      <c r="A6206" s="27"/>
      <c r="B6206" s="28"/>
      <c r="C6206" s="27"/>
      <c r="D6206" s="27"/>
      <c r="E6206" s="27"/>
      <c r="F6206" s="4"/>
      <c r="G6206" s="5"/>
      <c r="H6206" s="29"/>
    </row>
    <row r="6207" spans="1:8" x14ac:dyDescent="0.2">
      <c r="A6207" s="27"/>
      <c r="B6207" s="28"/>
      <c r="C6207" s="27"/>
      <c r="D6207" s="27"/>
      <c r="E6207" s="27"/>
      <c r="F6207" s="4"/>
      <c r="G6207" s="5"/>
      <c r="H6207" s="29"/>
    </row>
    <row r="6208" spans="1:8" x14ac:dyDescent="0.2">
      <c r="A6208" s="27"/>
      <c r="B6208" s="28"/>
      <c r="C6208" s="27"/>
      <c r="D6208" s="27"/>
      <c r="E6208" s="27"/>
      <c r="F6208" s="4"/>
      <c r="G6208" s="5"/>
      <c r="H6208" s="29"/>
    </row>
    <row r="6209" spans="1:8" x14ac:dyDescent="0.2">
      <c r="A6209" s="27"/>
      <c r="B6209" s="28"/>
      <c r="C6209" s="27"/>
      <c r="D6209" s="27"/>
      <c r="E6209" s="27"/>
      <c r="F6209" s="4"/>
      <c r="G6209" s="5"/>
      <c r="H6209" s="29"/>
    </row>
    <row r="6210" spans="1:8" x14ac:dyDescent="0.2">
      <c r="A6210" s="27"/>
      <c r="B6210" s="28"/>
      <c r="C6210" s="27"/>
      <c r="D6210" s="27"/>
      <c r="E6210" s="27"/>
      <c r="F6210" s="4"/>
      <c r="G6210" s="5"/>
      <c r="H6210" s="29"/>
    </row>
    <row r="6211" spans="1:8" x14ac:dyDescent="0.2">
      <c r="A6211" s="27"/>
      <c r="B6211" s="28"/>
      <c r="C6211" s="27"/>
      <c r="D6211" s="27"/>
      <c r="E6211" s="27"/>
      <c r="F6211" s="4"/>
      <c r="G6211" s="5"/>
      <c r="H6211" s="29"/>
    </row>
    <row r="6212" spans="1:8" x14ac:dyDescent="0.2">
      <c r="A6212" s="27"/>
      <c r="B6212" s="28"/>
      <c r="C6212" s="27"/>
      <c r="D6212" s="27"/>
      <c r="E6212" s="27"/>
      <c r="F6212" s="4"/>
      <c r="G6212" s="5"/>
      <c r="H6212" s="29"/>
    </row>
    <row r="6213" spans="1:8" x14ac:dyDescent="0.2">
      <c r="A6213" s="27"/>
      <c r="B6213" s="28"/>
      <c r="C6213" s="27"/>
      <c r="D6213" s="27"/>
      <c r="E6213" s="27"/>
      <c r="F6213" s="4"/>
      <c r="G6213" s="5"/>
      <c r="H6213" s="29"/>
    </row>
    <row r="6214" spans="1:8" x14ac:dyDescent="0.2">
      <c r="A6214" s="27"/>
      <c r="B6214" s="28"/>
      <c r="C6214" s="27"/>
      <c r="D6214" s="27"/>
      <c r="E6214" s="27"/>
      <c r="F6214" s="4"/>
      <c r="G6214" s="5"/>
      <c r="H6214" s="29"/>
    </row>
    <row r="6215" spans="1:8" x14ac:dyDescent="0.2">
      <c r="A6215" s="27"/>
      <c r="B6215" s="28"/>
      <c r="C6215" s="27"/>
      <c r="D6215" s="27"/>
      <c r="E6215" s="27"/>
      <c r="F6215" s="4"/>
      <c r="G6215" s="5"/>
      <c r="H6215" s="29"/>
    </row>
    <row r="6216" spans="1:8" x14ac:dyDescent="0.2">
      <c r="A6216" s="27"/>
      <c r="B6216" s="28"/>
      <c r="C6216" s="27"/>
      <c r="D6216" s="27"/>
      <c r="E6216" s="27"/>
      <c r="F6216" s="4"/>
      <c r="G6216" s="5"/>
      <c r="H6216" s="29"/>
    </row>
    <row r="6217" spans="1:8" x14ac:dyDescent="0.2">
      <c r="A6217" s="27"/>
      <c r="B6217" s="28"/>
      <c r="C6217" s="27"/>
      <c r="D6217" s="27"/>
      <c r="E6217" s="27"/>
      <c r="F6217" s="4"/>
      <c r="G6217" s="5"/>
      <c r="H6217" s="29"/>
    </row>
    <row r="6218" spans="1:8" x14ac:dyDescent="0.2">
      <c r="A6218" s="27"/>
      <c r="B6218" s="28"/>
      <c r="C6218" s="27"/>
      <c r="D6218" s="27"/>
      <c r="E6218" s="27"/>
      <c r="F6218" s="4"/>
      <c r="G6218" s="5"/>
      <c r="H6218" s="29"/>
    </row>
    <row r="6219" spans="1:8" x14ac:dyDescent="0.2">
      <c r="A6219" s="27"/>
      <c r="B6219" s="28"/>
      <c r="C6219" s="27"/>
      <c r="D6219" s="27"/>
      <c r="E6219" s="27"/>
      <c r="F6219" s="4"/>
      <c r="G6219" s="5"/>
      <c r="H6219" s="29"/>
    </row>
    <row r="6220" spans="1:8" x14ac:dyDescent="0.2">
      <c r="A6220" s="27"/>
      <c r="B6220" s="28"/>
      <c r="C6220" s="27"/>
      <c r="D6220" s="27"/>
      <c r="E6220" s="27"/>
      <c r="F6220" s="4"/>
      <c r="G6220" s="5"/>
      <c r="H6220" s="29"/>
    </row>
    <row r="6221" spans="1:8" x14ac:dyDescent="0.2">
      <c r="A6221" s="27"/>
      <c r="B6221" s="28"/>
      <c r="C6221" s="27"/>
      <c r="D6221" s="27"/>
      <c r="E6221" s="27"/>
      <c r="F6221" s="4"/>
      <c r="G6221" s="5"/>
      <c r="H6221" s="29"/>
    </row>
    <row r="6222" spans="1:8" x14ac:dyDescent="0.2">
      <c r="A6222" s="27"/>
      <c r="B6222" s="28"/>
      <c r="C6222" s="27"/>
      <c r="D6222" s="27"/>
      <c r="E6222" s="27"/>
      <c r="F6222" s="4"/>
      <c r="G6222" s="5"/>
      <c r="H6222" s="29"/>
    </row>
    <row r="6223" spans="1:8" x14ac:dyDescent="0.2">
      <c r="A6223" s="27"/>
      <c r="B6223" s="28"/>
      <c r="C6223" s="27"/>
      <c r="D6223" s="27"/>
      <c r="E6223" s="27"/>
      <c r="F6223" s="4"/>
      <c r="G6223" s="5"/>
      <c r="H6223" s="29"/>
    </row>
    <row r="6224" spans="1:8" x14ac:dyDescent="0.2">
      <c r="A6224" s="27"/>
      <c r="B6224" s="28"/>
      <c r="C6224" s="27"/>
      <c r="D6224" s="27"/>
      <c r="E6224" s="27"/>
      <c r="F6224" s="4"/>
      <c r="G6224" s="5"/>
      <c r="H6224" s="29"/>
    </row>
    <row r="6225" spans="1:8" x14ac:dyDescent="0.2">
      <c r="A6225" s="27"/>
      <c r="B6225" s="28"/>
      <c r="C6225" s="27"/>
      <c r="D6225" s="27"/>
      <c r="E6225" s="27"/>
      <c r="F6225" s="4"/>
      <c r="G6225" s="5"/>
      <c r="H6225" s="29"/>
    </row>
    <row r="6226" spans="1:8" x14ac:dyDescent="0.2">
      <c r="A6226" s="27"/>
      <c r="B6226" s="28"/>
      <c r="C6226" s="27"/>
      <c r="D6226" s="27"/>
      <c r="E6226" s="27"/>
      <c r="F6226" s="4"/>
      <c r="G6226" s="5"/>
      <c r="H6226" s="29"/>
    </row>
    <row r="6227" spans="1:8" x14ac:dyDescent="0.2">
      <c r="A6227" s="27"/>
      <c r="B6227" s="28"/>
      <c r="C6227" s="27"/>
      <c r="D6227" s="27"/>
      <c r="E6227" s="27"/>
      <c r="F6227" s="4"/>
      <c r="G6227" s="5"/>
      <c r="H6227" s="29"/>
    </row>
    <row r="6228" spans="1:8" x14ac:dyDescent="0.2">
      <c r="A6228" s="27"/>
      <c r="B6228" s="28"/>
      <c r="C6228" s="27"/>
      <c r="D6228" s="27"/>
      <c r="E6228" s="27"/>
      <c r="F6228" s="4"/>
      <c r="G6228" s="5"/>
      <c r="H6228" s="29"/>
    </row>
    <row r="6229" spans="1:8" x14ac:dyDescent="0.2">
      <c r="A6229" s="27"/>
      <c r="B6229" s="28"/>
      <c r="C6229" s="27"/>
      <c r="D6229" s="27"/>
      <c r="E6229" s="27"/>
      <c r="F6229" s="4"/>
      <c r="G6229" s="5"/>
      <c r="H6229" s="29"/>
    </row>
    <row r="6230" spans="1:8" x14ac:dyDescent="0.2">
      <c r="A6230" s="27"/>
      <c r="B6230" s="28"/>
      <c r="C6230" s="27"/>
      <c r="D6230" s="27"/>
      <c r="E6230" s="27"/>
      <c r="F6230" s="4"/>
      <c r="G6230" s="5"/>
      <c r="H6230" s="29"/>
    </row>
    <row r="6231" spans="1:8" x14ac:dyDescent="0.2">
      <c r="A6231" s="27"/>
      <c r="B6231" s="28"/>
      <c r="C6231" s="27"/>
      <c r="D6231" s="27"/>
      <c r="E6231" s="27"/>
      <c r="F6231" s="4"/>
      <c r="G6231" s="5"/>
      <c r="H6231" s="29"/>
    </row>
    <row r="6232" spans="1:8" x14ac:dyDescent="0.2">
      <c r="A6232" s="27"/>
      <c r="B6232" s="28"/>
      <c r="C6232" s="27"/>
      <c r="D6232" s="27"/>
      <c r="E6232" s="27"/>
      <c r="F6232" s="4"/>
      <c r="G6232" s="5"/>
      <c r="H6232" s="29"/>
    </row>
    <row r="6233" spans="1:8" x14ac:dyDescent="0.2">
      <c r="A6233" s="27"/>
      <c r="B6233" s="28"/>
      <c r="C6233" s="27"/>
      <c r="D6233" s="27"/>
      <c r="E6233" s="27"/>
      <c r="F6233" s="4"/>
      <c r="G6233" s="5"/>
      <c r="H6233" s="29"/>
    </row>
    <row r="6234" spans="1:8" x14ac:dyDescent="0.2">
      <c r="A6234" s="27"/>
      <c r="B6234" s="28"/>
      <c r="C6234" s="27"/>
      <c r="D6234" s="27"/>
      <c r="E6234" s="27"/>
      <c r="F6234" s="4"/>
      <c r="G6234" s="5"/>
      <c r="H6234" s="29"/>
    </row>
    <row r="6235" spans="1:8" x14ac:dyDescent="0.2">
      <c r="A6235" s="27"/>
      <c r="B6235" s="28"/>
      <c r="C6235" s="27"/>
      <c r="D6235" s="27"/>
      <c r="E6235" s="27"/>
      <c r="F6235" s="4"/>
      <c r="G6235" s="5"/>
      <c r="H6235" s="29"/>
    </row>
    <row r="6236" spans="1:8" x14ac:dyDescent="0.2">
      <c r="A6236" s="27"/>
      <c r="B6236" s="28"/>
      <c r="C6236" s="27"/>
      <c r="D6236" s="27"/>
      <c r="E6236" s="27"/>
      <c r="F6236" s="4"/>
      <c r="G6236" s="5"/>
      <c r="H6236" s="29"/>
    </row>
    <row r="6237" spans="1:8" x14ac:dyDescent="0.2">
      <c r="A6237" s="27"/>
      <c r="B6237" s="28"/>
      <c r="C6237" s="27"/>
      <c r="D6237" s="27"/>
      <c r="E6237" s="27"/>
      <c r="F6237" s="4"/>
      <c r="G6237" s="5"/>
      <c r="H6237" s="29"/>
    </row>
    <row r="6238" spans="1:8" x14ac:dyDescent="0.2">
      <c r="A6238" s="27"/>
      <c r="B6238" s="28"/>
      <c r="C6238" s="27"/>
      <c r="D6238" s="27"/>
      <c r="E6238" s="27"/>
      <c r="F6238" s="4"/>
      <c r="G6238" s="5"/>
      <c r="H6238" s="29"/>
    </row>
    <row r="6239" spans="1:8" x14ac:dyDescent="0.2">
      <c r="A6239" s="27"/>
      <c r="B6239" s="28"/>
      <c r="C6239" s="27"/>
      <c r="D6239" s="27"/>
      <c r="E6239" s="27"/>
      <c r="F6239" s="4"/>
      <c r="G6239" s="5"/>
      <c r="H6239" s="29"/>
    </row>
    <row r="6240" spans="1:8" x14ac:dyDescent="0.2">
      <c r="A6240" s="27"/>
      <c r="B6240" s="28"/>
      <c r="C6240" s="27"/>
      <c r="D6240" s="27"/>
      <c r="E6240" s="27"/>
      <c r="F6240" s="4"/>
      <c r="G6240" s="5"/>
      <c r="H6240" s="29"/>
    </row>
    <row r="6241" spans="1:8" x14ac:dyDescent="0.2">
      <c r="A6241" s="27"/>
      <c r="B6241" s="28"/>
      <c r="C6241" s="27"/>
      <c r="D6241" s="27"/>
      <c r="E6241" s="27"/>
      <c r="F6241" s="4"/>
      <c r="G6241" s="5"/>
      <c r="H6241" s="29"/>
    </row>
    <row r="6242" spans="1:8" x14ac:dyDescent="0.2">
      <c r="A6242" s="27"/>
      <c r="B6242" s="28"/>
      <c r="C6242" s="27"/>
      <c r="D6242" s="27"/>
      <c r="E6242" s="27"/>
      <c r="F6242" s="4"/>
      <c r="G6242" s="5"/>
      <c r="H6242" s="29"/>
    </row>
    <row r="6243" spans="1:8" x14ac:dyDescent="0.2">
      <c r="A6243" s="27"/>
      <c r="B6243" s="28"/>
      <c r="C6243" s="27"/>
      <c r="D6243" s="27"/>
      <c r="E6243" s="27"/>
      <c r="F6243" s="4"/>
      <c r="G6243" s="5"/>
      <c r="H6243" s="29"/>
    </row>
    <row r="6244" spans="1:8" x14ac:dyDescent="0.2">
      <c r="A6244" s="27"/>
      <c r="B6244" s="28"/>
      <c r="C6244" s="27"/>
      <c r="D6244" s="27"/>
      <c r="E6244" s="27"/>
      <c r="F6244" s="4"/>
      <c r="G6244" s="5"/>
      <c r="H6244" s="29"/>
    </row>
    <row r="6245" spans="1:8" x14ac:dyDescent="0.2">
      <c r="A6245" s="27"/>
      <c r="B6245" s="28"/>
      <c r="C6245" s="27"/>
      <c r="D6245" s="27"/>
      <c r="E6245" s="27"/>
      <c r="F6245" s="4"/>
      <c r="G6245" s="5"/>
      <c r="H6245" s="29"/>
    </row>
    <row r="6246" spans="1:8" x14ac:dyDescent="0.2">
      <c r="A6246" s="27"/>
      <c r="B6246" s="28"/>
      <c r="C6246" s="27"/>
      <c r="D6246" s="27"/>
      <c r="E6246" s="27"/>
      <c r="F6246" s="4"/>
      <c r="G6246" s="5"/>
      <c r="H6246" s="29"/>
    </row>
    <row r="6247" spans="1:8" x14ac:dyDescent="0.2">
      <c r="A6247" s="27"/>
      <c r="B6247" s="28"/>
      <c r="C6247" s="27"/>
      <c r="D6247" s="27"/>
      <c r="E6247" s="27"/>
      <c r="F6247" s="4"/>
      <c r="G6247" s="5"/>
      <c r="H6247" s="29"/>
    </row>
    <row r="6248" spans="1:8" x14ac:dyDescent="0.2">
      <c r="A6248" s="27"/>
      <c r="B6248" s="28"/>
      <c r="C6248" s="27"/>
      <c r="D6248" s="27"/>
      <c r="E6248" s="27"/>
      <c r="F6248" s="4"/>
      <c r="G6248" s="5"/>
      <c r="H6248" s="29"/>
    </row>
    <row r="6249" spans="1:8" x14ac:dyDescent="0.2">
      <c r="A6249" s="27"/>
      <c r="B6249" s="28"/>
      <c r="C6249" s="27"/>
      <c r="D6249" s="27"/>
      <c r="E6249" s="27"/>
      <c r="F6249" s="4"/>
      <c r="G6249" s="5"/>
      <c r="H6249" s="29"/>
    </row>
    <row r="6250" spans="1:8" x14ac:dyDescent="0.2">
      <c r="A6250" s="27"/>
      <c r="B6250" s="28"/>
      <c r="C6250" s="27"/>
      <c r="D6250" s="27"/>
      <c r="E6250" s="27"/>
      <c r="F6250" s="4"/>
      <c r="G6250" s="5"/>
      <c r="H6250" s="29"/>
    </row>
    <row r="6251" spans="1:8" x14ac:dyDescent="0.2">
      <c r="A6251" s="27"/>
      <c r="B6251" s="28"/>
      <c r="C6251" s="27"/>
      <c r="D6251" s="27"/>
      <c r="E6251" s="27"/>
      <c r="F6251" s="4"/>
      <c r="G6251" s="5"/>
      <c r="H6251" s="29"/>
    </row>
    <row r="6252" spans="1:8" x14ac:dyDescent="0.2">
      <c r="A6252" s="27"/>
      <c r="B6252" s="28"/>
      <c r="C6252" s="27"/>
      <c r="D6252" s="27"/>
      <c r="E6252" s="27"/>
      <c r="F6252" s="4"/>
      <c r="G6252" s="5"/>
      <c r="H6252" s="29"/>
    </row>
    <row r="6253" spans="1:8" x14ac:dyDescent="0.2">
      <c r="A6253" s="27"/>
      <c r="B6253" s="28"/>
      <c r="C6253" s="27"/>
      <c r="D6253" s="27"/>
      <c r="E6253" s="27"/>
      <c r="F6253" s="4"/>
      <c r="G6253" s="5"/>
      <c r="H6253" s="29"/>
    </row>
    <row r="6254" spans="1:8" x14ac:dyDescent="0.2">
      <c r="A6254" s="27"/>
      <c r="B6254" s="28"/>
      <c r="C6254" s="27"/>
      <c r="D6254" s="27"/>
      <c r="E6254" s="27"/>
      <c r="F6254" s="4"/>
      <c r="G6254" s="5"/>
      <c r="H6254" s="29"/>
    </row>
    <row r="6255" spans="1:8" x14ac:dyDescent="0.2">
      <c r="A6255" s="27"/>
      <c r="B6255" s="28"/>
      <c r="C6255" s="27"/>
      <c r="D6255" s="27"/>
      <c r="E6255" s="27"/>
      <c r="F6255" s="4"/>
      <c r="G6255" s="5"/>
      <c r="H6255" s="29"/>
    </row>
    <row r="6256" spans="1:8" x14ac:dyDescent="0.2">
      <c r="A6256" s="27"/>
      <c r="B6256" s="28"/>
      <c r="C6256" s="27"/>
      <c r="D6256" s="27"/>
      <c r="E6256" s="27"/>
      <c r="F6256" s="4"/>
      <c r="G6256" s="5"/>
      <c r="H6256" s="29"/>
    </row>
    <row r="6257" spans="1:8" x14ac:dyDescent="0.2">
      <c r="A6257" s="27"/>
      <c r="B6257" s="28"/>
      <c r="C6257" s="27"/>
      <c r="D6257" s="27"/>
      <c r="E6257" s="27"/>
      <c r="F6257" s="4"/>
      <c r="G6257" s="5"/>
      <c r="H6257" s="29"/>
    </row>
    <row r="6258" spans="1:8" x14ac:dyDescent="0.2">
      <c r="A6258" s="27"/>
      <c r="B6258" s="28"/>
      <c r="C6258" s="27"/>
      <c r="D6258" s="27"/>
      <c r="E6258" s="27"/>
      <c r="F6258" s="4"/>
      <c r="G6258" s="5"/>
      <c r="H6258" s="29"/>
    </row>
    <row r="6259" spans="1:8" x14ac:dyDescent="0.2">
      <c r="A6259" s="27"/>
      <c r="B6259" s="28"/>
      <c r="C6259" s="27"/>
      <c r="D6259" s="27"/>
      <c r="E6259" s="27"/>
      <c r="F6259" s="4"/>
      <c r="G6259" s="5"/>
      <c r="H6259" s="29"/>
    </row>
    <row r="6260" spans="1:8" x14ac:dyDescent="0.2">
      <c r="A6260" s="27"/>
      <c r="B6260" s="28"/>
      <c r="C6260" s="27"/>
      <c r="D6260" s="27"/>
      <c r="E6260" s="27"/>
      <c r="F6260" s="4"/>
      <c r="G6260" s="5"/>
      <c r="H6260" s="29"/>
    </row>
    <row r="6261" spans="1:8" x14ac:dyDescent="0.2">
      <c r="A6261" s="27"/>
      <c r="B6261" s="28"/>
      <c r="C6261" s="27"/>
      <c r="D6261" s="27"/>
      <c r="E6261" s="27"/>
      <c r="F6261" s="4"/>
      <c r="G6261" s="5"/>
      <c r="H6261" s="29"/>
    </row>
    <row r="6262" spans="1:8" x14ac:dyDescent="0.2">
      <c r="A6262" s="27"/>
      <c r="B6262" s="28"/>
      <c r="C6262" s="27"/>
      <c r="D6262" s="27"/>
      <c r="E6262" s="27"/>
      <c r="F6262" s="4"/>
      <c r="G6262" s="5"/>
      <c r="H6262" s="29"/>
    </row>
    <row r="6263" spans="1:8" x14ac:dyDescent="0.2">
      <c r="A6263" s="27"/>
      <c r="B6263" s="28"/>
      <c r="C6263" s="27"/>
      <c r="D6263" s="27"/>
      <c r="E6263" s="27"/>
      <c r="F6263" s="4"/>
      <c r="G6263" s="5"/>
      <c r="H6263" s="29"/>
    </row>
    <row r="6264" spans="1:8" x14ac:dyDescent="0.2">
      <c r="A6264" s="27"/>
      <c r="B6264" s="28"/>
      <c r="C6264" s="27"/>
      <c r="D6264" s="27"/>
      <c r="E6264" s="27"/>
      <c r="F6264" s="4"/>
      <c r="G6264" s="5"/>
      <c r="H6264" s="29"/>
    </row>
    <row r="6265" spans="1:8" x14ac:dyDescent="0.2">
      <c r="A6265" s="27"/>
      <c r="B6265" s="28"/>
      <c r="C6265" s="27"/>
      <c r="D6265" s="27"/>
      <c r="E6265" s="27"/>
      <c r="F6265" s="4"/>
      <c r="G6265" s="5"/>
      <c r="H6265" s="29"/>
    </row>
    <row r="6266" spans="1:8" x14ac:dyDescent="0.2">
      <c r="A6266" s="27"/>
      <c r="B6266" s="28"/>
      <c r="C6266" s="27"/>
      <c r="D6266" s="27"/>
      <c r="E6266" s="27"/>
      <c r="F6266" s="4"/>
      <c r="G6266" s="5"/>
      <c r="H6266" s="29"/>
    </row>
    <row r="6267" spans="1:8" x14ac:dyDescent="0.2">
      <c r="A6267" s="27"/>
      <c r="B6267" s="28"/>
      <c r="C6267" s="27"/>
      <c r="D6267" s="27"/>
      <c r="E6267" s="27"/>
      <c r="F6267" s="4"/>
      <c r="G6267" s="5"/>
      <c r="H6267" s="29"/>
    </row>
    <row r="6268" spans="1:8" x14ac:dyDescent="0.2">
      <c r="A6268" s="27"/>
      <c r="B6268" s="28"/>
      <c r="C6268" s="27"/>
      <c r="D6268" s="27"/>
      <c r="E6268" s="27"/>
      <c r="F6268" s="4"/>
      <c r="G6268" s="5"/>
      <c r="H6268" s="29"/>
    </row>
    <row r="6269" spans="1:8" x14ac:dyDescent="0.2">
      <c r="A6269" s="27"/>
      <c r="B6269" s="28"/>
      <c r="C6269" s="27"/>
      <c r="D6269" s="27"/>
      <c r="E6269" s="27"/>
      <c r="F6269" s="4"/>
      <c r="G6269" s="5"/>
      <c r="H6269" s="29"/>
    </row>
    <row r="6270" spans="1:8" x14ac:dyDescent="0.2">
      <c r="A6270" s="27"/>
      <c r="B6270" s="28"/>
      <c r="C6270" s="27"/>
      <c r="D6270" s="27"/>
      <c r="E6270" s="27"/>
      <c r="F6270" s="4"/>
      <c r="G6270" s="5"/>
      <c r="H6270" s="29"/>
    </row>
    <row r="6271" spans="1:8" x14ac:dyDescent="0.2">
      <c r="A6271" s="27"/>
      <c r="B6271" s="28"/>
      <c r="C6271" s="27"/>
      <c r="D6271" s="27"/>
      <c r="E6271" s="27"/>
      <c r="F6271" s="4"/>
      <c r="G6271" s="5"/>
      <c r="H6271" s="29"/>
    </row>
    <row r="6272" spans="1:8" x14ac:dyDescent="0.2">
      <c r="A6272" s="27"/>
      <c r="B6272" s="28"/>
      <c r="C6272" s="27"/>
      <c r="D6272" s="27"/>
      <c r="E6272" s="27"/>
      <c r="F6272" s="4"/>
      <c r="G6272" s="5"/>
      <c r="H6272" s="29"/>
    </row>
    <row r="6273" spans="1:8" x14ac:dyDescent="0.2">
      <c r="A6273" s="27"/>
      <c r="B6273" s="28"/>
      <c r="C6273" s="27"/>
      <c r="D6273" s="27"/>
      <c r="E6273" s="27"/>
      <c r="F6273" s="4"/>
      <c r="G6273" s="5"/>
      <c r="H6273" s="29"/>
    </row>
    <row r="6274" spans="1:8" x14ac:dyDescent="0.2">
      <c r="A6274" s="27"/>
      <c r="B6274" s="28"/>
      <c r="C6274" s="27"/>
      <c r="D6274" s="27"/>
      <c r="E6274" s="27"/>
      <c r="F6274" s="4"/>
      <c r="G6274" s="5"/>
      <c r="H6274" s="29"/>
    </row>
    <row r="6275" spans="1:8" x14ac:dyDescent="0.2">
      <c r="A6275" s="27"/>
      <c r="B6275" s="28"/>
      <c r="C6275" s="27"/>
      <c r="D6275" s="27"/>
      <c r="E6275" s="27"/>
      <c r="F6275" s="4"/>
      <c r="G6275" s="5"/>
      <c r="H6275" s="29"/>
    </row>
    <row r="6276" spans="1:8" x14ac:dyDescent="0.2">
      <c r="A6276" s="27"/>
      <c r="B6276" s="28"/>
      <c r="C6276" s="27"/>
      <c r="D6276" s="27"/>
      <c r="E6276" s="27"/>
      <c r="F6276" s="4"/>
      <c r="G6276" s="5"/>
      <c r="H6276" s="29"/>
    </row>
    <row r="6277" spans="1:8" x14ac:dyDescent="0.2">
      <c r="A6277" s="27"/>
      <c r="B6277" s="28"/>
      <c r="C6277" s="27"/>
      <c r="D6277" s="27"/>
      <c r="E6277" s="27"/>
      <c r="F6277" s="4"/>
      <c r="G6277" s="5"/>
      <c r="H6277" s="29"/>
    </row>
    <row r="6278" spans="1:8" x14ac:dyDescent="0.2">
      <c r="A6278" s="27"/>
      <c r="B6278" s="28"/>
      <c r="C6278" s="27"/>
      <c r="D6278" s="27"/>
      <c r="E6278" s="27"/>
      <c r="F6278" s="4"/>
      <c r="G6278" s="5"/>
      <c r="H6278" s="29"/>
    </row>
    <row r="6279" spans="1:8" x14ac:dyDescent="0.2">
      <c r="A6279" s="27"/>
      <c r="B6279" s="28"/>
      <c r="C6279" s="27"/>
      <c r="D6279" s="27"/>
      <c r="E6279" s="27"/>
      <c r="F6279" s="4"/>
      <c r="G6279" s="5"/>
      <c r="H6279" s="29"/>
    </row>
    <row r="6280" spans="1:8" x14ac:dyDescent="0.2">
      <c r="A6280" s="27"/>
      <c r="B6280" s="28"/>
      <c r="C6280" s="27"/>
      <c r="D6280" s="27"/>
      <c r="E6280" s="27"/>
      <c r="F6280" s="4"/>
      <c r="G6280" s="5"/>
      <c r="H6280" s="29"/>
    </row>
    <row r="6281" spans="1:8" x14ac:dyDescent="0.2">
      <c r="A6281" s="27"/>
      <c r="B6281" s="28"/>
      <c r="C6281" s="27"/>
      <c r="D6281" s="27"/>
      <c r="E6281" s="27"/>
      <c r="F6281" s="4"/>
      <c r="G6281" s="5"/>
      <c r="H6281" s="29"/>
    </row>
    <row r="6282" spans="1:8" x14ac:dyDescent="0.2">
      <c r="A6282" s="27"/>
      <c r="B6282" s="28"/>
      <c r="C6282" s="27"/>
      <c r="D6282" s="27"/>
      <c r="E6282" s="27"/>
      <c r="F6282" s="4"/>
      <c r="G6282" s="5"/>
      <c r="H6282" s="29"/>
    </row>
    <row r="6283" spans="1:8" x14ac:dyDescent="0.2">
      <c r="A6283" s="27"/>
      <c r="B6283" s="28"/>
      <c r="C6283" s="27"/>
      <c r="D6283" s="27"/>
      <c r="E6283" s="27"/>
      <c r="F6283" s="4"/>
      <c r="G6283" s="5"/>
      <c r="H6283" s="29"/>
    </row>
    <row r="6284" spans="1:8" x14ac:dyDescent="0.2">
      <c r="A6284" s="27"/>
      <c r="B6284" s="28"/>
      <c r="C6284" s="27"/>
      <c r="D6284" s="27"/>
      <c r="E6284" s="27"/>
      <c r="F6284" s="4"/>
      <c r="G6284" s="5"/>
      <c r="H6284" s="29"/>
    </row>
    <row r="6285" spans="1:8" x14ac:dyDescent="0.2">
      <c r="A6285" s="27"/>
      <c r="B6285" s="28"/>
      <c r="C6285" s="27"/>
      <c r="D6285" s="27"/>
      <c r="E6285" s="27"/>
      <c r="F6285" s="4"/>
      <c r="G6285" s="5"/>
      <c r="H6285" s="29"/>
    </row>
    <row r="6286" spans="1:8" x14ac:dyDescent="0.2">
      <c r="A6286" s="27"/>
      <c r="B6286" s="28"/>
      <c r="C6286" s="27"/>
      <c r="D6286" s="27"/>
      <c r="E6286" s="27"/>
      <c r="F6286" s="4"/>
      <c r="G6286" s="5"/>
      <c r="H6286" s="29"/>
    </row>
    <row r="6287" spans="1:8" x14ac:dyDescent="0.2">
      <c r="A6287" s="27"/>
      <c r="B6287" s="28"/>
      <c r="C6287" s="27"/>
      <c r="D6287" s="27"/>
      <c r="E6287" s="27"/>
      <c r="F6287" s="4"/>
      <c r="G6287" s="5"/>
      <c r="H6287" s="29"/>
    </row>
    <row r="6288" spans="1:8" x14ac:dyDescent="0.2">
      <c r="A6288" s="27"/>
      <c r="B6288" s="28"/>
      <c r="C6288" s="27"/>
      <c r="D6288" s="27"/>
      <c r="E6288" s="27"/>
      <c r="F6288" s="4"/>
      <c r="G6288" s="5"/>
      <c r="H6288" s="29"/>
    </row>
    <row r="6289" spans="1:8" x14ac:dyDescent="0.2">
      <c r="A6289" s="27"/>
      <c r="B6289" s="28"/>
      <c r="C6289" s="27"/>
      <c r="D6289" s="27"/>
      <c r="E6289" s="27"/>
      <c r="F6289" s="4"/>
      <c r="G6289" s="5"/>
      <c r="H6289" s="29"/>
    </row>
    <row r="6290" spans="1:8" x14ac:dyDescent="0.2">
      <c r="A6290" s="27"/>
      <c r="B6290" s="28"/>
      <c r="C6290" s="27"/>
      <c r="D6290" s="27"/>
      <c r="E6290" s="27"/>
      <c r="F6290" s="4"/>
      <c r="G6290" s="5"/>
      <c r="H6290" s="29"/>
    </row>
    <row r="6291" spans="1:8" x14ac:dyDescent="0.2">
      <c r="A6291" s="27"/>
      <c r="B6291" s="28"/>
      <c r="C6291" s="27"/>
      <c r="D6291" s="27"/>
      <c r="E6291" s="27"/>
      <c r="F6291" s="4"/>
      <c r="G6291" s="5"/>
      <c r="H6291" s="29"/>
    </row>
    <row r="6292" spans="1:8" x14ac:dyDescent="0.2">
      <c r="A6292" s="27"/>
      <c r="B6292" s="28"/>
      <c r="C6292" s="27"/>
      <c r="D6292" s="27"/>
      <c r="E6292" s="27"/>
      <c r="F6292" s="4"/>
      <c r="G6292" s="5"/>
      <c r="H6292" s="29"/>
    </row>
    <row r="6293" spans="1:8" x14ac:dyDescent="0.2">
      <c r="A6293" s="27"/>
      <c r="B6293" s="28"/>
      <c r="C6293" s="27"/>
      <c r="D6293" s="27"/>
      <c r="E6293" s="27"/>
      <c r="F6293" s="4"/>
      <c r="G6293" s="5"/>
      <c r="H6293" s="29"/>
    </row>
    <row r="6294" spans="1:8" x14ac:dyDescent="0.2">
      <c r="A6294" s="27"/>
      <c r="B6294" s="28"/>
      <c r="C6294" s="27"/>
      <c r="D6294" s="27"/>
      <c r="E6294" s="27"/>
      <c r="F6294" s="4"/>
      <c r="G6294" s="5"/>
      <c r="H6294" s="29"/>
    </row>
    <row r="6295" spans="1:8" x14ac:dyDescent="0.2">
      <c r="A6295" s="27"/>
      <c r="B6295" s="28"/>
      <c r="C6295" s="27"/>
      <c r="D6295" s="27"/>
      <c r="E6295" s="27"/>
      <c r="F6295" s="4"/>
      <c r="G6295" s="5"/>
      <c r="H6295" s="29"/>
    </row>
    <row r="6296" spans="1:8" x14ac:dyDescent="0.2">
      <c r="A6296" s="27"/>
      <c r="B6296" s="28"/>
      <c r="C6296" s="27"/>
      <c r="D6296" s="27"/>
      <c r="E6296" s="27"/>
      <c r="F6296" s="4"/>
      <c r="G6296" s="5"/>
      <c r="H6296" s="29"/>
    </row>
    <row r="6297" spans="1:8" x14ac:dyDescent="0.2">
      <c r="A6297" s="27"/>
      <c r="B6297" s="28"/>
      <c r="C6297" s="27"/>
      <c r="D6297" s="27"/>
      <c r="E6297" s="27"/>
      <c r="F6297" s="4"/>
      <c r="G6297" s="5"/>
      <c r="H6297" s="29"/>
    </row>
    <row r="6298" spans="1:8" x14ac:dyDescent="0.2">
      <c r="A6298" s="27"/>
      <c r="B6298" s="28"/>
      <c r="C6298" s="27"/>
      <c r="D6298" s="27"/>
      <c r="E6298" s="27"/>
      <c r="F6298" s="4"/>
      <c r="G6298" s="5"/>
      <c r="H6298" s="29"/>
    </row>
    <row r="6299" spans="1:8" x14ac:dyDescent="0.2">
      <c r="A6299" s="27"/>
      <c r="B6299" s="28"/>
      <c r="C6299" s="27"/>
      <c r="D6299" s="27"/>
      <c r="E6299" s="27"/>
      <c r="F6299" s="4"/>
      <c r="G6299" s="5"/>
      <c r="H6299" s="29"/>
    </row>
    <row r="6300" spans="1:8" x14ac:dyDescent="0.2">
      <c r="A6300" s="27"/>
      <c r="B6300" s="28"/>
      <c r="C6300" s="27"/>
      <c r="D6300" s="27"/>
      <c r="E6300" s="27"/>
      <c r="F6300" s="4"/>
      <c r="G6300" s="5"/>
      <c r="H6300" s="29"/>
    </row>
    <row r="6301" spans="1:8" x14ac:dyDescent="0.2">
      <c r="A6301" s="27"/>
      <c r="B6301" s="28"/>
      <c r="C6301" s="27"/>
      <c r="D6301" s="27"/>
      <c r="E6301" s="27"/>
      <c r="F6301" s="4"/>
      <c r="G6301" s="5"/>
      <c r="H6301" s="29"/>
    </row>
    <row r="6302" spans="1:8" x14ac:dyDescent="0.2">
      <c r="A6302" s="27"/>
      <c r="B6302" s="28"/>
      <c r="C6302" s="27"/>
      <c r="D6302" s="27"/>
      <c r="E6302" s="27"/>
      <c r="F6302" s="4"/>
      <c r="G6302" s="5"/>
      <c r="H6302" s="29"/>
    </row>
    <row r="6303" spans="1:8" x14ac:dyDescent="0.2">
      <c r="A6303" s="27"/>
      <c r="B6303" s="28"/>
      <c r="C6303" s="27"/>
      <c r="D6303" s="27"/>
      <c r="E6303" s="27"/>
      <c r="F6303" s="4"/>
      <c r="G6303" s="5"/>
      <c r="H6303" s="29"/>
    </row>
    <row r="6304" spans="1:8" x14ac:dyDescent="0.2">
      <c r="A6304" s="27"/>
      <c r="B6304" s="28"/>
      <c r="C6304" s="27"/>
      <c r="D6304" s="27"/>
      <c r="E6304" s="27"/>
      <c r="F6304" s="4"/>
      <c r="G6304" s="5"/>
      <c r="H6304" s="29"/>
    </row>
    <row r="6305" spans="1:8" x14ac:dyDescent="0.2">
      <c r="A6305" s="27"/>
      <c r="B6305" s="28"/>
      <c r="C6305" s="27"/>
      <c r="D6305" s="27"/>
      <c r="E6305" s="27"/>
      <c r="F6305" s="4"/>
      <c r="G6305" s="5"/>
      <c r="H6305" s="29"/>
    </row>
    <row r="6306" spans="1:8" x14ac:dyDescent="0.2">
      <c r="A6306" s="27"/>
      <c r="B6306" s="28"/>
      <c r="C6306" s="27"/>
      <c r="D6306" s="27"/>
      <c r="E6306" s="27"/>
      <c r="F6306" s="4"/>
      <c r="G6306" s="5"/>
      <c r="H6306" s="29"/>
    </row>
    <row r="6307" spans="1:8" x14ac:dyDescent="0.2">
      <c r="A6307" s="27"/>
      <c r="B6307" s="28"/>
      <c r="C6307" s="27"/>
      <c r="D6307" s="27"/>
      <c r="E6307" s="27"/>
      <c r="F6307" s="4"/>
      <c r="G6307" s="5"/>
      <c r="H6307" s="29"/>
    </row>
    <row r="6308" spans="1:8" x14ac:dyDescent="0.2">
      <c r="A6308" s="27"/>
      <c r="B6308" s="28"/>
      <c r="C6308" s="27"/>
      <c r="D6308" s="27"/>
      <c r="E6308" s="27"/>
      <c r="F6308" s="4"/>
      <c r="G6308" s="5"/>
      <c r="H6308" s="29"/>
    </row>
    <row r="6309" spans="1:8" x14ac:dyDescent="0.2">
      <c r="A6309" s="27"/>
      <c r="B6309" s="28"/>
      <c r="C6309" s="27"/>
      <c r="D6309" s="27"/>
      <c r="E6309" s="27"/>
      <c r="F6309" s="4"/>
      <c r="G6309" s="5"/>
      <c r="H6309" s="29"/>
    </row>
    <row r="6310" spans="1:8" x14ac:dyDescent="0.2">
      <c r="A6310" s="27"/>
      <c r="B6310" s="28"/>
      <c r="C6310" s="27"/>
      <c r="D6310" s="27"/>
      <c r="E6310" s="27"/>
      <c r="F6310" s="4"/>
      <c r="G6310" s="5"/>
      <c r="H6310" s="29"/>
    </row>
    <row r="6311" spans="1:8" x14ac:dyDescent="0.2">
      <c r="A6311" s="27"/>
      <c r="B6311" s="28"/>
      <c r="C6311" s="27"/>
      <c r="D6311" s="27"/>
      <c r="E6311" s="27"/>
      <c r="F6311" s="4"/>
      <c r="G6311" s="5"/>
      <c r="H6311" s="29"/>
    </row>
    <row r="6312" spans="1:8" x14ac:dyDescent="0.2">
      <c r="A6312" s="27"/>
      <c r="B6312" s="28"/>
      <c r="C6312" s="27"/>
      <c r="D6312" s="27"/>
      <c r="E6312" s="27"/>
      <c r="F6312" s="4"/>
      <c r="G6312" s="5"/>
      <c r="H6312" s="29"/>
    </row>
    <row r="6313" spans="1:8" x14ac:dyDescent="0.2">
      <c r="A6313" s="27"/>
      <c r="B6313" s="28"/>
      <c r="C6313" s="27"/>
      <c r="D6313" s="27"/>
      <c r="E6313" s="27"/>
      <c r="F6313" s="4"/>
      <c r="G6313" s="5"/>
      <c r="H6313" s="29"/>
    </row>
    <row r="6314" spans="1:8" x14ac:dyDescent="0.2">
      <c r="A6314" s="27"/>
      <c r="B6314" s="28"/>
      <c r="C6314" s="27"/>
      <c r="D6314" s="27"/>
      <c r="E6314" s="27"/>
      <c r="F6314" s="4"/>
      <c r="G6314" s="5"/>
      <c r="H6314" s="29"/>
    </row>
    <row r="6315" spans="1:8" x14ac:dyDescent="0.2">
      <c r="A6315" s="27"/>
      <c r="B6315" s="28"/>
      <c r="C6315" s="27"/>
      <c r="D6315" s="27"/>
      <c r="E6315" s="27"/>
      <c r="F6315" s="4"/>
      <c r="G6315" s="5"/>
      <c r="H6315" s="29"/>
    </row>
    <row r="6316" spans="1:8" x14ac:dyDescent="0.2">
      <c r="A6316" s="27"/>
      <c r="B6316" s="28"/>
      <c r="C6316" s="27"/>
      <c r="D6316" s="27"/>
      <c r="E6316" s="27"/>
      <c r="F6316" s="4"/>
      <c r="G6316" s="5"/>
      <c r="H6316" s="29"/>
    </row>
    <row r="6317" spans="1:8" x14ac:dyDescent="0.2">
      <c r="A6317" s="27"/>
      <c r="B6317" s="28"/>
      <c r="C6317" s="27"/>
      <c r="D6317" s="27"/>
      <c r="E6317" s="27"/>
      <c r="F6317" s="4"/>
      <c r="G6317" s="5"/>
      <c r="H6317" s="29"/>
    </row>
    <row r="6318" spans="1:8" x14ac:dyDescent="0.2">
      <c r="A6318" s="27"/>
      <c r="B6318" s="28"/>
      <c r="C6318" s="27"/>
      <c r="D6318" s="27"/>
      <c r="E6318" s="27"/>
      <c r="F6318" s="4"/>
      <c r="G6318" s="5"/>
      <c r="H6318" s="29"/>
    </row>
    <row r="6319" spans="1:8" x14ac:dyDescent="0.2">
      <c r="A6319" s="27"/>
      <c r="B6319" s="28"/>
      <c r="C6319" s="27"/>
      <c r="D6319" s="27"/>
      <c r="E6319" s="27"/>
      <c r="F6319" s="4"/>
      <c r="G6319" s="5"/>
      <c r="H6319" s="29"/>
    </row>
    <row r="6320" spans="1:8" x14ac:dyDescent="0.2">
      <c r="A6320" s="27"/>
      <c r="B6320" s="28"/>
      <c r="C6320" s="27"/>
      <c r="D6320" s="27"/>
      <c r="E6320" s="27"/>
      <c r="F6320" s="4"/>
      <c r="G6320" s="5"/>
      <c r="H6320" s="29"/>
    </row>
    <row r="6321" spans="1:8" x14ac:dyDescent="0.2">
      <c r="A6321" s="27"/>
      <c r="B6321" s="28"/>
      <c r="C6321" s="27"/>
      <c r="D6321" s="27"/>
      <c r="E6321" s="27"/>
      <c r="F6321" s="4"/>
      <c r="G6321" s="5"/>
      <c r="H6321" s="29"/>
    </row>
    <row r="6322" spans="1:8" x14ac:dyDescent="0.2">
      <c r="A6322" s="27"/>
      <c r="B6322" s="28"/>
      <c r="C6322" s="27"/>
      <c r="D6322" s="27"/>
      <c r="E6322" s="27"/>
      <c r="F6322" s="4"/>
      <c r="G6322" s="5"/>
      <c r="H6322" s="29"/>
    </row>
    <row r="6323" spans="1:8" x14ac:dyDescent="0.2">
      <c r="A6323" s="27"/>
      <c r="B6323" s="28"/>
      <c r="C6323" s="27"/>
      <c r="D6323" s="27"/>
      <c r="E6323" s="27"/>
      <c r="F6323" s="4"/>
      <c r="G6323" s="5"/>
      <c r="H6323" s="29"/>
    </row>
    <row r="6324" spans="1:8" x14ac:dyDescent="0.2">
      <c r="A6324" s="27"/>
      <c r="B6324" s="28"/>
      <c r="C6324" s="27"/>
      <c r="D6324" s="27"/>
      <c r="E6324" s="27"/>
      <c r="F6324" s="4"/>
      <c r="G6324" s="5"/>
      <c r="H6324" s="29"/>
    </row>
    <row r="6325" spans="1:8" x14ac:dyDescent="0.2">
      <c r="A6325" s="27"/>
      <c r="B6325" s="28"/>
      <c r="C6325" s="27"/>
      <c r="D6325" s="27"/>
      <c r="E6325" s="27"/>
      <c r="F6325" s="4"/>
      <c r="G6325" s="5"/>
      <c r="H6325" s="29"/>
    </row>
    <row r="6326" spans="1:8" x14ac:dyDescent="0.2">
      <c r="A6326" s="27"/>
      <c r="B6326" s="28"/>
      <c r="C6326" s="27"/>
      <c r="D6326" s="27"/>
      <c r="E6326" s="27"/>
      <c r="F6326" s="4"/>
      <c r="G6326" s="5"/>
      <c r="H6326" s="29"/>
    </row>
    <row r="6327" spans="1:8" x14ac:dyDescent="0.2">
      <c r="A6327" s="27"/>
      <c r="B6327" s="28"/>
      <c r="C6327" s="27"/>
      <c r="D6327" s="27"/>
      <c r="E6327" s="27"/>
      <c r="F6327" s="4"/>
      <c r="G6327" s="5"/>
      <c r="H6327" s="29"/>
    </row>
    <row r="6328" spans="1:8" x14ac:dyDescent="0.2">
      <c r="A6328" s="27"/>
      <c r="B6328" s="28"/>
      <c r="C6328" s="27"/>
      <c r="D6328" s="27"/>
      <c r="E6328" s="27"/>
      <c r="F6328" s="4"/>
      <c r="G6328" s="5"/>
      <c r="H6328" s="29"/>
    </row>
    <row r="6329" spans="1:8" x14ac:dyDescent="0.2">
      <c r="A6329" s="27"/>
      <c r="B6329" s="28"/>
      <c r="C6329" s="27"/>
      <c r="D6329" s="27"/>
      <c r="E6329" s="27"/>
      <c r="F6329" s="4"/>
      <c r="G6329" s="5"/>
      <c r="H6329" s="29"/>
    </row>
    <row r="6330" spans="1:8" x14ac:dyDescent="0.2">
      <c r="A6330" s="27"/>
      <c r="B6330" s="28"/>
      <c r="C6330" s="27"/>
      <c r="D6330" s="27"/>
      <c r="E6330" s="27"/>
      <c r="F6330" s="4"/>
      <c r="G6330" s="5"/>
      <c r="H6330" s="29"/>
    </row>
    <row r="6331" spans="1:8" x14ac:dyDescent="0.2">
      <c r="A6331" s="27"/>
      <c r="B6331" s="28"/>
      <c r="C6331" s="27"/>
      <c r="D6331" s="27"/>
      <c r="E6331" s="27"/>
      <c r="F6331" s="4"/>
      <c r="G6331" s="5"/>
      <c r="H6331" s="29"/>
    </row>
    <row r="6332" spans="1:8" x14ac:dyDescent="0.2">
      <c r="A6332" s="27"/>
      <c r="B6332" s="28"/>
      <c r="C6332" s="27"/>
      <c r="D6332" s="27"/>
      <c r="E6332" s="27"/>
      <c r="F6332" s="4"/>
      <c r="G6332" s="5"/>
      <c r="H6332" s="29"/>
    </row>
    <row r="6333" spans="1:8" x14ac:dyDescent="0.2">
      <c r="A6333" s="27"/>
      <c r="B6333" s="28"/>
      <c r="C6333" s="27"/>
      <c r="D6333" s="27"/>
      <c r="E6333" s="27"/>
      <c r="F6333" s="4"/>
      <c r="G6333" s="5"/>
      <c r="H6333" s="29"/>
    </row>
    <row r="6334" spans="1:8" x14ac:dyDescent="0.2">
      <c r="A6334" s="27"/>
      <c r="B6334" s="28"/>
      <c r="C6334" s="27"/>
      <c r="D6334" s="27"/>
      <c r="E6334" s="27"/>
      <c r="F6334" s="4"/>
      <c r="G6334" s="5"/>
      <c r="H6334" s="29"/>
    </row>
    <row r="6335" spans="1:8" x14ac:dyDescent="0.2">
      <c r="A6335" s="27"/>
      <c r="B6335" s="28"/>
      <c r="C6335" s="27"/>
      <c r="D6335" s="27"/>
      <c r="E6335" s="27"/>
      <c r="F6335" s="4"/>
      <c r="G6335" s="5"/>
      <c r="H6335" s="29"/>
    </row>
    <row r="6336" spans="1:8" x14ac:dyDescent="0.2">
      <c r="A6336" s="27"/>
      <c r="B6336" s="28"/>
      <c r="C6336" s="27"/>
      <c r="D6336" s="27"/>
      <c r="E6336" s="27"/>
      <c r="F6336" s="4"/>
      <c r="G6336" s="5"/>
      <c r="H6336" s="29"/>
    </row>
    <row r="6337" spans="1:8" x14ac:dyDescent="0.2">
      <c r="A6337" s="27"/>
      <c r="B6337" s="28"/>
      <c r="C6337" s="27"/>
      <c r="D6337" s="27"/>
      <c r="E6337" s="27"/>
      <c r="F6337" s="4"/>
      <c r="G6337" s="5"/>
      <c r="H6337" s="29"/>
    </row>
    <row r="6338" spans="1:8" x14ac:dyDescent="0.2">
      <c r="A6338" s="27"/>
      <c r="B6338" s="28"/>
      <c r="C6338" s="27"/>
      <c r="D6338" s="27"/>
      <c r="E6338" s="27"/>
      <c r="F6338" s="4"/>
      <c r="G6338" s="5"/>
      <c r="H6338" s="29"/>
    </row>
    <row r="6339" spans="1:8" x14ac:dyDescent="0.2">
      <c r="A6339" s="27"/>
      <c r="B6339" s="28"/>
      <c r="C6339" s="27"/>
      <c r="D6339" s="27"/>
      <c r="E6339" s="27"/>
      <c r="F6339" s="4"/>
      <c r="G6339" s="5"/>
      <c r="H6339" s="29"/>
    </row>
    <row r="6340" spans="1:8" x14ac:dyDescent="0.2">
      <c r="A6340" s="27"/>
      <c r="B6340" s="28"/>
      <c r="C6340" s="27"/>
      <c r="D6340" s="27"/>
      <c r="E6340" s="27"/>
      <c r="F6340" s="4"/>
      <c r="G6340" s="5"/>
      <c r="H6340" s="29"/>
    </row>
    <row r="6341" spans="1:8" x14ac:dyDescent="0.2">
      <c r="A6341" s="27"/>
      <c r="B6341" s="28"/>
      <c r="C6341" s="27"/>
      <c r="D6341" s="27"/>
      <c r="E6341" s="27"/>
      <c r="F6341" s="4"/>
      <c r="G6341" s="5"/>
      <c r="H6341" s="29"/>
    </row>
    <row r="6342" spans="1:8" x14ac:dyDescent="0.2">
      <c r="A6342" s="27"/>
      <c r="B6342" s="28"/>
      <c r="C6342" s="27"/>
      <c r="D6342" s="27"/>
      <c r="E6342" s="27"/>
      <c r="F6342" s="4"/>
      <c r="G6342" s="5"/>
      <c r="H6342" s="29"/>
    </row>
    <row r="6343" spans="1:8" x14ac:dyDescent="0.2">
      <c r="A6343" s="27"/>
      <c r="B6343" s="28"/>
      <c r="C6343" s="27"/>
      <c r="D6343" s="27"/>
      <c r="E6343" s="27"/>
      <c r="F6343" s="4"/>
      <c r="G6343" s="5"/>
      <c r="H6343" s="29"/>
    </row>
    <row r="6344" spans="1:8" x14ac:dyDescent="0.2">
      <c r="A6344" s="27"/>
      <c r="B6344" s="28"/>
      <c r="C6344" s="27"/>
      <c r="D6344" s="27"/>
      <c r="E6344" s="27"/>
      <c r="F6344" s="4"/>
      <c r="G6344" s="5"/>
      <c r="H6344" s="29"/>
    </row>
    <row r="6345" spans="1:8" x14ac:dyDescent="0.2">
      <c r="A6345" s="27"/>
      <c r="B6345" s="28"/>
      <c r="C6345" s="27"/>
      <c r="D6345" s="27"/>
      <c r="E6345" s="27"/>
      <c r="F6345" s="4"/>
      <c r="G6345" s="5"/>
      <c r="H6345" s="29"/>
    </row>
    <row r="6346" spans="1:8" x14ac:dyDescent="0.2">
      <c r="A6346" s="27"/>
      <c r="B6346" s="28"/>
      <c r="C6346" s="27"/>
      <c r="D6346" s="27"/>
      <c r="E6346" s="27"/>
      <c r="F6346" s="4"/>
      <c r="G6346" s="5"/>
      <c r="H6346" s="29"/>
    </row>
    <row r="6347" spans="1:8" x14ac:dyDescent="0.2">
      <c r="A6347" s="27"/>
      <c r="B6347" s="28"/>
      <c r="C6347" s="27"/>
      <c r="D6347" s="27"/>
      <c r="E6347" s="27"/>
      <c r="F6347" s="4"/>
      <c r="G6347" s="5"/>
      <c r="H6347" s="29"/>
    </row>
    <row r="6348" spans="1:8" x14ac:dyDescent="0.2">
      <c r="A6348" s="27"/>
      <c r="B6348" s="28"/>
      <c r="C6348" s="27"/>
      <c r="D6348" s="27"/>
      <c r="E6348" s="27"/>
      <c r="F6348" s="4"/>
      <c r="G6348" s="5"/>
      <c r="H6348" s="29"/>
    </row>
    <row r="6349" spans="1:8" x14ac:dyDescent="0.2">
      <c r="A6349" s="27"/>
      <c r="B6349" s="28"/>
      <c r="C6349" s="27"/>
      <c r="D6349" s="27"/>
      <c r="E6349" s="27"/>
      <c r="F6349" s="4"/>
      <c r="G6349" s="5"/>
      <c r="H6349" s="29"/>
    </row>
    <row r="6350" spans="1:8" x14ac:dyDescent="0.2">
      <c r="A6350" s="27"/>
      <c r="B6350" s="28"/>
      <c r="C6350" s="27"/>
      <c r="D6350" s="27"/>
      <c r="E6350" s="27"/>
      <c r="F6350" s="4"/>
      <c r="G6350" s="5"/>
      <c r="H6350" s="29"/>
    </row>
    <row r="6351" spans="1:8" x14ac:dyDescent="0.2">
      <c r="A6351" s="27"/>
      <c r="B6351" s="28"/>
      <c r="C6351" s="27"/>
      <c r="D6351" s="27"/>
      <c r="E6351" s="27"/>
      <c r="F6351" s="4"/>
      <c r="G6351" s="5"/>
      <c r="H6351" s="29"/>
    </row>
    <row r="6352" spans="1:8" x14ac:dyDescent="0.2">
      <c r="A6352" s="27"/>
      <c r="B6352" s="28"/>
      <c r="C6352" s="27"/>
      <c r="D6352" s="27"/>
      <c r="E6352" s="27"/>
      <c r="F6352" s="4"/>
      <c r="G6352" s="5"/>
      <c r="H6352" s="29"/>
    </row>
    <row r="6353" spans="1:8" x14ac:dyDescent="0.2">
      <c r="A6353" s="27"/>
      <c r="B6353" s="28"/>
      <c r="C6353" s="27"/>
      <c r="D6353" s="27"/>
      <c r="E6353" s="27"/>
      <c r="F6353" s="4"/>
      <c r="G6353" s="5"/>
      <c r="H6353" s="29"/>
    </row>
    <row r="6354" spans="1:8" x14ac:dyDescent="0.2">
      <c r="A6354" s="27"/>
      <c r="B6354" s="28"/>
      <c r="C6354" s="27"/>
      <c r="D6354" s="27"/>
      <c r="E6354" s="27"/>
      <c r="F6354" s="4"/>
      <c r="G6354" s="5"/>
      <c r="H6354" s="29"/>
    </row>
    <row r="6355" spans="1:8" x14ac:dyDescent="0.2">
      <c r="A6355" s="27"/>
      <c r="B6355" s="28"/>
      <c r="C6355" s="27"/>
      <c r="D6355" s="27"/>
      <c r="E6355" s="27"/>
      <c r="F6355" s="4"/>
      <c r="G6355" s="5"/>
      <c r="H6355" s="29"/>
    </row>
    <row r="6356" spans="1:8" x14ac:dyDescent="0.2">
      <c r="A6356" s="27"/>
      <c r="B6356" s="28"/>
      <c r="C6356" s="27"/>
      <c r="D6356" s="27"/>
      <c r="E6356" s="27"/>
      <c r="F6356" s="4"/>
      <c r="G6356" s="5"/>
      <c r="H6356" s="29"/>
    </row>
    <row r="6357" spans="1:8" x14ac:dyDescent="0.2">
      <c r="A6357" s="27"/>
      <c r="B6357" s="28"/>
      <c r="C6357" s="27"/>
      <c r="D6357" s="27"/>
      <c r="E6357" s="27"/>
      <c r="F6357" s="4"/>
      <c r="G6357" s="5"/>
      <c r="H6357" s="29"/>
    </row>
    <row r="6358" spans="1:8" x14ac:dyDescent="0.2">
      <c r="A6358" s="27"/>
      <c r="B6358" s="28"/>
      <c r="C6358" s="27"/>
      <c r="D6358" s="27"/>
      <c r="E6358" s="27"/>
      <c r="F6358" s="4"/>
      <c r="G6358" s="5"/>
      <c r="H6358" s="29"/>
    </row>
    <row r="6359" spans="1:8" x14ac:dyDescent="0.2">
      <c r="A6359" s="27"/>
      <c r="B6359" s="28"/>
      <c r="C6359" s="27"/>
      <c r="D6359" s="27"/>
      <c r="E6359" s="27"/>
      <c r="F6359" s="4"/>
      <c r="G6359" s="5"/>
      <c r="H6359" s="29"/>
    </row>
    <row r="6360" spans="1:8" x14ac:dyDescent="0.2">
      <c r="A6360" s="27"/>
      <c r="B6360" s="28"/>
      <c r="C6360" s="27"/>
      <c r="D6360" s="27"/>
      <c r="E6360" s="27"/>
      <c r="F6360" s="4"/>
      <c r="G6360" s="5"/>
      <c r="H6360" s="29"/>
    </row>
    <row r="6361" spans="1:8" x14ac:dyDescent="0.2">
      <c r="A6361" s="27"/>
      <c r="B6361" s="28"/>
      <c r="C6361" s="27"/>
      <c r="D6361" s="27"/>
      <c r="E6361" s="27"/>
      <c r="F6361" s="4"/>
      <c r="G6361" s="5"/>
      <c r="H6361" s="29"/>
    </row>
    <row r="6362" spans="1:8" x14ac:dyDescent="0.2">
      <c r="A6362" s="27"/>
      <c r="B6362" s="28"/>
      <c r="C6362" s="27"/>
      <c r="D6362" s="27"/>
      <c r="E6362" s="27"/>
      <c r="F6362" s="4"/>
      <c r="G6362" s="5"/>
      <c r="H6362" s="29"/>
    </row>
    <row r="6363" spans="1:8" x14ac:dyDescent="0.2">
      <c r="A6363" s="27"/>
      <c r="B6363" s="28"/>
      <c r="C6363" s="27"/>
      <c r="D6363" s="27"/>
      <c r="E6363" s="27"/>
      <c r="F6363" s="4"/>
      <c r="G6363" s="5"/>
      <c r="H6363" s="29"/>
    </row>
    <row r="6364" spans="1:8" x14ac:dyDescent="0.2">
      <c r="A6364" s="27"/>
      <c r="B6364" s="28"/>
      <c r="C6364" s="27"/>
      <c r="D6364" s="27"/>
      <c r="E6364" s="27"/>
      <c r="F6364" s="4"/>
      <c r="G6364" s="5"/>
      <c r="H6364" s="29"/>
    </row>
    <row r="6365" spans="1:8" x14ac:dyDescent="0.2">
      <c r="A6365" s="27"/>
      <c r="B6365" s="28"/>
      <c r="C6365" s="27"/>
      <c r="D6365" s="27"/>
      <c r="E6365" s="27"/>
      <c r="F6365" s="4"/>
      <c r="G6365" s="5"/>
      <c r="H6365" s="29"/>
    </row>
    <row r="6366" spans="1:8" x14ac:dyDescent="0.2">
      <c r="A6366" s="27"/>
      <c r="B6366" s="28"/>
      <c r="C6366" s="27"/>
      <c r="D6366" s="27"/>
      <c r="E6366" s="27"/>
      <c r="F6366" s="4"/>
      <c r="G6366" s="5"/>
      <c r="H6366" s="29"/>
    </row>
    <row r="6367" spans="1:8" x14ac:dyDescent="0.2">
      <c r="A6367" s="27"/>
      <c r="B6367" s="28"/>
      <c r="C6367" s="27"/>
      <c r="D6367" s="27"/>
      <c r="E6367" s="27"/>
      <c r="F6367" s="4"/>
      <c r="G6367" s="5"/>
      <c r="H6367" s="29"/>
    </row>
    <row r="6368" spans="1:8" x14ac:dyDescent="0.2">
      <c r="A6368" s="27"/>
      <c r="B6368" s="28"/>
      <c r="C6368" s="27"/>
      <c r="D6368" s="27"/>
      <c r="E6368" s="27"/>
      <c r="F6368" s="4"/>
      <c r="G6368" s="5"/>
      <c r="H6368" s="29"/>
    </row>
    <row r="6369" spans="1:8" x14ac:dyDescent="0.2">
      <c r="A6369" s="27"/>
      <c r="B6369" s="28"/>
      <c r="C6369" s="27"/>
      <c r="D6369" s="27"/>
      <c r="E6369" s="27"/>
      <c r="F6369" s="4"/>
      <c r="G6369" s="5"/>
      <c r="H6369" s="29"/>
    </row>
    <row r="6370" spans="1:8" x14ac:dyDescent="0.2">
      <c r="A6370" s="27"/>
      <c r="B6370" s="28"/>
      <c r="C6370" s="27"/>
      <c r="D6370" s="27"/>
      <c r="E6370" s="27"/>
      <c r="F6370" s="4"/>
      <c r="G6370" s="5"/>
      <c r="H6370" s="29"/>
    </row>
    <row r="6371" spans="1:8" x14ac:dyDescent="0.2">
      <c r="A6371" s="27"/>
      <c r="B6371" s="28"/>
      <c r="C6371" s="27"/>
      <c r="D6371" s="27"/>
      <c r="E6371" s="27"/>
      <c r="F6371" s="4"/>
      <c r="G6371" s="5"/>
      <c r="H6371" s="29"/>
    </row>
    <row r="6372" spans="1:8" x14ac:dyDescent="0.2">
      <c r="A6372" s="27"/>
      <c r="B6372" s="28"/>
      <c r="C6372" s="27"/>
      <c r="D6372" s="27"/>
      <c r="E6372" s="27"/>
      <c r="F6372" s="4"/>
      <c r="G6372" s="5"/>
      <c r="H6372" s="29"/>
    </row>
    <row r="6373" spans="1:8" x14ac:dyDescent="0.2">
      <c r="A6373" s="27"/>
      <c r="B6373" s="28"/>
      <c r="C6373" s="27"/>
      <c r="D6373" s="27"/>
      <c r="E6373" s="27"/>
      <c r="F6373" s="4"/>
      <c r="G6373" s="5"/>
      <c r="H6373" s="29"/>
    </row>
    <row r="6374" spans="1:8" x14ac:dyDescent="0.2">
      <c r="A6374" s="27"/>
      <c r="B6374" s="28"/>
      <c r="C6374" s="27"/>
      <c r="D6374" s="27"/>
      <c r="E6374" s="27"/>
      <c r="F6374" s="4"/>
      <c r="G6374" s="5"/>
      <c r="H6374" s="29"/>
    </row>
    <row r="6375" spans="1:8" x14ac:dyDescent="0.2">
      <c r="A6375" s="27"/>
      <c r="B6375" s="28"/>
      <c r="C6375" s="27"/>
      <c r="D6375" s="27"/>
      <c r="E6375" s="27"/>
      <c r="F6375" s="4"/>
      <c r="G6375" s="5"/>
      <c r="H6375" s="29"/>
    </row>
    <row r="6376" spans="1:8" x14ac:dyDescent="0.2">
      <c r="A6376" s="27"/>
      <c r="B6376" s="28"/>
      <c r="C6376" s="27"/>
      <c r="D6376" s="27"/>
      <c r="E6376" s="27"/>
      <c r="F6376" s="4"/>
      <c r="G6376" s="5"/>
      <c r="H6376" s="29"/>
    </row>
    <row r="6377" spans="1:8" x14ac:dyDescent="0.2">
      <c r="A6377" s="27"/>
      <c r="B6377" s="28"/>
      <c r="C6377" s="27"/>
      <c r="D6377" s="27"/>
      <c r="E6377" s="27"/>
      <c r="F6377" s="4"/>
      <c r="G6377" s="5"/>
      <c r="H6377" s="29"/>
    </row>
    <row r="6378" spans="1:8" x14ac:dyDescent="0.2">
      <c r="A6378" s="27"/>
      <c r="B6378" s="28"/>
      <c r="C6378" s="27"/>
      <c r="D6378" s="27"/>
      <c r="E6378" s="27"/>
      <c r="F6378" s="4"/>
      <c r="G6378" s="5"/>
      <c r="H6378" s="29"/>
    </row>
    <row r="6379" spans="1:8" x14ac:dyDescent="0.2">
      <c r="A6379" s="27"/>
      <c r="B6379" s="28"/>
      <c r="C6379" s="27"/>
      <c r="D6379" s="27"/>
      <c r="E6379" s="27"/>
      <c r="F6379" s="4"/>
      <c r="G6379" s="5"/>
      <c r="H6379" s="29"/>
    </row>
    <row r="6380" spans="1:8" x14ac:dyDescent="0.2">
      <c r="A6380" s="27"/>
      <c r="B6380" s="28"/>
      <c r="C6380" s="27"/>
      <c r="D6380" s="27"/>
      <c r="E6380" s="27"/>
      <c r="F6380" s="4"/>
      <c r="G6380" s="5"/>
      <c r="H6380" s="29"/>
    </row>
    <row r="6381" spans="1:8" x14ac:dyDescent="0.2">
      <c r="A6381" s="27"/>
      <c r="B6381" s="28"/>
      <c r="C6381" s="27"/>
      <c r="D6381" s="27"/>
      <c r="E6381" s="27"/>
      <c r="F6381" s="4"/>
      <c r="G6381" s="5"/>
      <c r="H6381" s="29"/>
    </row>
    <row r="6382" spans="1:8" x14ac:dyDescent="0.2">
      <c r="A6382" s="27"/>
      <c r="B6382" s="28"/>
      <c r="C6382" s="27"/>
      <c r="D6382" s="27"/>
      <c r="E6382" s="27"/>
      <c r="F6382" s="4"/>
      <c r="G6382" s="5"/>
      <c r="H6382" s="29"/>
    </row>
    <row r="6383" spans="1:8" x14ac:dyDescent="0.2">
      <c r="A6383" s="27"/>
      <c r="B6383" s="28"/>
      <c r="C6383" s="27"/>
      <c r="D6383" s="27"/>
      <c r="E6383" s="27"/>
      <c r="F6383" s="4"/>
      <c r="G6383" s="5"/>
      <c r="H6383" s="29"/>
    </row>
    <row r="6384" spans="1:8" x14ac:dyDescent="0.2">
      <c r="A6384" s="27"/>
      <c r="B6384" s="28"/>
      <c r="C6384" s="27"/>
      <c r="D6384" s="27"/>
      <c r="E6384" s="27"/>
      <c r="F6384" s="4"/>
      <c r="G6384" s="5"/>
      <c r="H6384" s="29"/>
    </row>
    <row r="6385" spans="1:8" x14ac:dyDescent="0.2">
      <c r="A6385" s="27"/>
      <c r="B6385" s="28"/>
      <c r="C6385" s="27"/>
      <c r="D6385" s="27"/>
      <c r="E6385" s="27"/>
      <c r="F6385" s="4"/>
      <c r="G6385" s="5"/>
      <c r="H6385" s="29"/>
    </row>
    <row r="6386" spans="1:8" x14ac:dyDescent="0.2">
      <c r="A6386" s="27"/>
      <c r="B6386" s="28"/>
      <c r="C6386" s="27"/>
      <c r="D6386" s="27"/>
      <c r="E6386" s="27"/>
      <c r="F6386" s="4"/>
      <c r="G6386" s="5"/>
      <c r="H6386" s="29"/>
    </row>
    <row r="6387" spans="1:8" x14ac:dyDescent="0.2">
      <c r="A6387" s="27"/>
      <c r="B6387" s="28"/>
      <c r="C6387" s="27"/>
      <c r="D6387" s="27"/>
      <c r="E6387" s="27"/>
      <c r="F6387" s="4"/>
      <c r="G6387" s="5"/>
      <c r="H6387" s="29"/>
    </row>
    <row r="6388" spans="1:8" x14ac:dyDescent="0.2">
      <c r="A6388" s="27"/>
      <c r="B6388" s="28"/>
      <c r="C6388" s="27"/>
      <c r="D6388" s="27"/>
      <c r="E6388" s="27"/>
      <c r="F6388" s="4"/>
      <c r="G6388" s="5"/>
      <c r="H6388" s="29"/>
    </row>
    <row r="6389" spans="1:8" x14ac:dyDescent="0.2">
      <c r="A6389" s="27"/>
      <c r="B6389" s="28"/>
      <c r="C6389" s="27"/>
      <c r="D6389" s="27"/>
      <c r="E6389" s="27"/>
      <c r="F6389" s="4"/>
      <c r="G6389" s="5"/>
      <c r="H6389" s="29"/>
    </row>
    <row r="6390" spans="1:8" x14ac:dyDescent="0.2">
      <c r="A6390" s="27"/>
      <c r="B6390" s="28"/>
      <c r="C6390" s="27"/>
      <c r="D6390" s="27"/>
      <c r="E6390" s="27"/>
      <c r="F6390" s="4"/>
      <c r="G6390" s="5"/>
      <c r="H6390" s="29"/>
    </row>
    <row r="6391" spans="1:8" x14ac:dyDescent="0.2">
      <c r="A6391" s="27"/>
      <c r="B6391" s="28"/>
      <c r="C6391" s="27"/>
      <c r="D6391" s="27"/>
      <c r="E6391" s="27"/>
      <c r="F6391" s="4"/>
      <c r="G6391" s="5"/>
      <c r="H6391" s="29"/>
    </row>
    <row r="6392" spans="1:8" x14ac:dyDescent="0.2">
      <c r="A6392" s="27"/>
      <c r="B6392" s="28"/>
      <c r="C6392" s="27"/>
      <c r="D6392" s="27"/>
      <c r="E6392" s="27"/>
      <c r="F6392" s="4"/>
      <c r="G6392" s="5"/>
      <c r="H6392" s="29"/>
    </row>
    <row r="6393" spans="1:8" x14ac:dyDescent="0.2">
      <c r="A6393" s="27"/>
      <c r="B6393" s="28"/>
      <c r="C6393" s="27"/>
      <c r="D6393" s="27"/>
      <c r="E6393" s="27"/>
      <c r="F6393" s="4"/>
      <c r="G6393" s="5"/>
      <c r="H6393" s="29"/>
    </row>
    <row r="6394" spans="1:8" x14ac:dyDescent="0.2">
      <c r="A6394" s="27"/>
      <c r="B6394" s="28"/>
      <c r="C6394" s="27"/>
      <c r="D6394" s="27"/>
      <c r="E6394" s="27"/>
      <c r="F6394" s="4"/>
      <c r="G6394" s="5"/>
      <c r="H6394" s="29"/>
    </row>
    <row r="6395" spans="1:8" x14ac:dyDescent="0.2">
      <c r="A6395" s="27"/>
      <c r="B6395" s="28"/>
      <c r="C6395" s="27"/>
      <c r="D6395" s="27"/>
      <c r="E6395" s="27"/>
      <c r="F6395" s="4"/>
      <c r="G6395" s="5"/>
      <c r="H6395" s="29"/>
    </row>
    <row r="6396" spans="1:8" x14ac:dyDescent="0.2">
      <c r="A6396" s="27"/>
      <c r="B6396" s="28"/>
      <c r="C6396" s="27"/>
      <c r="D6396" s="27"/>
      <c r="E6396" s="27"/>
      <c r="F6396" s="4"/>
      <c r="G6396" s="5"/>
      <c r="H6396" s="29"/>
    </row>
    <row r="6397" spans="1:8" x14ac:dyDescent="0.2">
      <c r="A6397" s="27"/>
      <c r="B6397" s="28"/>
      <c r="C6397" s="27"/>
      <c r="D6397" s="27"/>
      <c r="E6397" s="27"/>
      <c r="F6397" s="4"/>
      <c r="G6397" s="5"/>
      <c r="H6397" s="29"/>
    </row>
    <row r="6398" spans="1:8" x14ac:dyDescent="0.2">
      <c r="A6398" s="27"/>
      <c r="B6398" s="28"/>
      <c r="C6398" s="27"/>
      <c r="D6398" s="27"/>
      <c r="E6398" s="27"/>
      <c r="F6398" s="4"/>
      <c r="G6398" s="5"/>
      <c r="H6398" s="29"/>
    </row>
    <row r="6399" spans="1:8" x14ac:dyDescent="0.2">
      <c r="A6399" s="27"/>
      <c r="B6399" s="28"/>
      <c r="C6399" s="27"/>
      <c r="D6399" s="27"/>
      <c r="E6399" s="27"/>
      <c r="F6399" s="4"/>
      <c r="G6399" s="5"/>
      <c r="H6399" s="29"/>
    </row>
    <row r="6400" spans="1:8" x14ac:dyDescent="0.2">
      <c r="A6400" s="27"/>
      <c r="B6400" s="28"/>
      <c r="C6400" s="27"/>
      <c r="D6400" s="27"/>
      <c r="E6400" s="27"/>
      <c r="F6400" s="4"/>
      <c r="G6400" s="5"/>
      <c r="H6400" s="29"/>
    </row>
    <row r="6401" spans="1:8" x14ac:dyDescent="0.2">
      <c r="A6401" s="27"/>
      <c r="B6401" s="28"/>
      <c r="C6401" s="27"/>
      <c r="D6401" s="27"/>
      <c r="E6401" s="27"/>
      <c r="F6401" s="4"/>
      <c r="G6401" s="5"/>
      <c r="H6401" s="29"/>
    </row>
    <row r="6402" spans="1:8" x14ac:dyDescent="0.2">
      <c r="A6402" s="27"/>
      <c r="B6402" s="28"/>
      <c r="C6402" s="27"/>
      <c r="D6402" s="27"/>
      <c r="E6402" s="27"/>
      <c r="F6402" s="4"/>
      <c r="G6402" s="5"/>
      <c r="H6402" s="29"/>
    </row>
    <row r="6403" spans="1:8" x14ac:dyDescent="0.2">
      <c r="A6403" s="27"/>
      <c r="B6403" s="28"/>
      <c r="C6403" s="27"/>
      <c r="D6403" s="27"/>
      <c r="E6403" s="27"/>
      <c r="F6403" s="4"/>
      <c r="G6403" s="5"/>
      <c r="H6403" s="29"/>
    </row>
    <row r="6404" spans="1:8" x14ac:dyDescent="0.2">
      <c r="A6404" s="27"/>
      <c r="B6404" s="28"/>
      <c r="C6404" s="27"/>
      <c r="D6404" s="27"/>
      <c r="E6404" s="27"/>
      <c r="F6404" s="4"/>
      <c r="G6404" s="5"/>
      <c r="H6404" s="29"/>
    </row>
    <row r="6405" spans="1:8" x14ac:dyDescent="0.2">
      <c r="A6405" s="27"/>
      <c r="B6405" s="28"/>
      <c r="C6405" s="27"/>
      <c r="D6405" s="27"/>
      <c r="E6405" s="27"/>
      <c r="F6405" s="4"/>
      <c r="G6405" s="5"/>
      <c r="H6405" s="29"/>
    </row>
    <row r="6406" spans="1:8" x14ac:dyDescent="0.2">
      <c r="A6406" s="27"/>
      <c r="B6406" s="28"/>
      <c r="C6406" s="27"/>
      <c r="D6406" s="27"/>
      <c r="E6406" s="27"/>
      <c r="F6406" s="4"/>
      <c r="G6406" s="5"/>
      <c r="H6406" s="29"/>
    </row>
    <row r="6407" spans="1:8" x14ac:dyDescent="0.2">
      <c r="A6407" s="27"/>
      <c r="B6407" s="28"/>
      <c r="C6407" s="27"/>
      <c r="D6407" s="27"/>
      <c r="E6407" s="27"/>
      <c r="F6407" s="4"/>
      <c r="G6407" s="5"/>
      <c r="H6407" s="29"/>
    </row>
    <row r="6408" spans="1:8" x14ac:dyDescent="0.2">
      <c r="A6408" s="27"/>
      <c r="B6408" s="28"/>
      <c r="C6408" s="27"/>
      <c r="D6408" s="27"/>
      <c r="E6408" s="27"/>
      <c r="F6408" s="4"/>
      <c r="G6408" s="5"/>
      <c r="H6408" s="29"/>
    </row>
    <row r="6409" spans="1:8" x14ac:dyDescent="0.2">
      <c r="A6409" s="27"/>
      <c r="B6409" s="28"/>
      <c r="C6409" s="27"/>
      <c r="D6409" s="27"/>
      <c r="E6409" s="27"/>
      <c r="F6409" s="4"/>
      <c r="G6409" s="5"/>
      <c r="H6409" s="29"/>
    </row>
    <row r="6410" spans="1:8" x14ac:dyDescent="0.2">
      <c r="A6410" s="27"/>
      <c r="B6410" s="28"/>
      <c r="C6410" s="27"/>
      <c r="D6410" s="27"/>
      <c r="E6410" s="27"/>
      <c r="F6410" s="4"/>
      <c r="G6410" s="5"/>
      <c r="H6410" s="29"/>
    </row>
    <row r="6411" spans="1:8" x14ac:dyDescent="0.2">
      <c r="A6411" s="27"/>
      <c r="B6411" s="28"/>
      <c r="C6411" s="27"/>
      <c r="D6411" s="27"/>
      <c r="E6411" s="27"/>
      <c r="F6411" s="4"/>
      <c r="G6411" s="5"/>
      <c r="H6411" s="29"/>
    </row>
    <row r="6412" spans="1:8" x14ac:dyDescent="0.2">
      <c r="A6412" s="27"/>
      <c r="B6412" s="28"/>
      <c r="C6412" s="27"/>
      <c r="D6412" s="27"/>
      <c r="E6412" s="27"/>
      <c r="F6412" s="4"/>
      <c r="G6412" s="5"/>
      <c r="H6412" s="29"/>
    </row>
    <row r="6413" spans="1:8" x14ac:dyDescent="0.2">
      <c r="A6413" s="27"/>
      <c r="B6413" s="28"/>
      <c r="C6413" s="27"/>
      <c r="D6413" s="27"/>
      <c r="E6413" s="27"/>
      <c r="F6413" s="4"/>
      <c r="G6413" s="5"/>
      <c r="H6413" s="29"/>
    </row>
    <row r="6414" spans="1:8" x14ac:dyDescent="0.2">
      <c r="A6414" s="27"/>
      <c r="B6414" s="28"/>
      <c r="C6414" s="27"/>
      <c r="D6414" s="27"/>
      <c r="E6414" s="27"/>
      <c r="F6414" s="4"/>
      <c r="G6414" s="5"/>
      <c r="H6414" s="29"/>
    </row>
    <row r="6415" spans="1:8" x14ac:dyDescent="0.2">
      <c r="A6415" s="27"/>
      <c r="B6415" s="28"/>
      <c r="C6415" s="27"/>
      <c r="D6415" s="27"/>
      <c r="E6415" s="27"/>
      <c r="F6415" s="4"/>
      <c r="G6415" s="5"/>
      <c r="H6415" s="29"/>
    </row>
    <row r="6416" spans="1:8" x14ac:dyDescent="0.2">
      <c r="A6416" s="27"/>
      <c r="B6416" s="28"/>
      <c r="C6416" s="27"/>
      <c r="D6416" s="27"/>
      <c r="E6416" s="27"/>
      <c r="F6416" s="4"/>
      <c r="G6416" s="5"/>
      <c r="H6416" s="29"/>
    </row>
    <row r="6417" spans="1:8" x14ac:dyDescent="0.2">
      <c r="A6417" s="27"/>
      <c r="B6417" s="28"/>
      <c r="C6417" s="27"/>
      <c r="D6417" s="27"/>
      <c r="E6417" s="27"/>
      <c r="F6417" s="4"/>
      <c r="G6417" s="5"/>
      <c r="H6417" s="29"/>
    </row>
    <row r="6418" spans="1:8" x14ac:dyDescent="0.2">
      <c r="A6418" s="27"/>
      <c r="B6418" s="28"/>
      <c r="C6418" s="27"/>
      <c r="D6418" s="27"/>
      <c r="E6418" s="27"/>
      <c r="F6418" s="4"/>
      <c r="G6418" s="5"/>
      <c r="H6418" s="29"/>
    </row>
    <row r="6419" spans="1:8" x14ac:dyDescent="0.2">
      <c r="A6419" s="27"/>
      <c r="B6419" s="28"/>
      <c r="C6419" s="27"/>
      <c r="D6419" s="27"/>
      <c r="E6419" s="27"/>
      <c r="F6419" s="4"/>
      <c r="G6419" s="5"/>
      <c r="H6419" s="29"/>
    </row>
    <row r="6420" spans="1:8" x14ac:dyDescent="0.2">
      <c r="A6420" s="27"/>
      <c r="B6420" s="28"/>
      <c r="C6420" s="27"/>
      <c r="D6420" s="27"/>
      <c r="E6420" s="27"/>
      <c r="F6420" s="4"/>
      <c r="G6420" s="5"/>
      <c r="H6420" s="29"/>
    </row>
    <row r="6421" spans="1:8" x14ac:dyDescent="0.2">
      <c r="A6421" s="27"/>
      <c r="B6421" s="28"/>
      <c r="C6421" s="27"/>
      <c r="D6421" s="27"/>
      <c r="E6421" s="27"/>
      <c r="F6421" s="4"/>
      <c r="G6421" s="5"/>
      <c r="H6421" s="29"/>
    </row>
    <row r="6422" spans="1:8" x14ac:dyDescent="0.2">
      <c r="A6422" s="27"/>
      <c r="B6422" s="28"/>
      <c r="C6422" s="27"/>
      <c r="D6422" s="27"/>
      <c r="E6422" s="27"/>
      <c r="F6422" s="4"/>
      <c r="G6422" s="5"/>
      <c r="H6422" s="29"/>
    </row>
    <row r="6423" spans="1:8" x14ac:dyDescent="0.2">
      <c r="A6423" s="27"/>
      <c r="B6423" s="28"/>
      <c r="C6423" s="27"/>
      <c r="D6423" s="27"/>
      <c r="E6423" s="27"/>
      <c r="F6423" s="4"/>
      <c r="G6423" s="5"/>
      <c r="H6423" s="29"/>
    </row>
    <row r="6424" spans="1:8" x14ac:dyDescent="0.2">
      <c r="A6424" s="27"/>
      <c r="B6424" s="28"/>
      <c r="C6424" s="27"/>
      <c r="D6424" s="27"/>
      <c r="E6424" s="27"/>
      <c r="F6424" s="4"/>
      <c r="G6424" s="5"/>
      <c r="H6424" s="29"/>
    </row>
    <row r="6425" spans="1:8" x14ac:dyDescent="0.2">
      <c r="A6425" s="27"/>
      <c r="B6425" s="28"/>
      <c r="C6425" s="27"/>
      <c r="D6425" s="27"/>
      <c r="E6425" s="27"/>
      <c r="F6425" s="4"/>
      <c r="G6425" s="5"/>
      <c r="H6425" s="29"/>
    </row>
    <row r="6426" spans="1:8" x14ac:dyDescent="0.2">
      <c r="A6426" s="27"/>
      <c r="B6426" s="28"/>
      <c r="C6426" s="27"/>
      <c r="D6426" s="27"/>
      <c r="E6426" s="27"/>
      <c r="F6426" s="4"/>
      <c r="G6426" s="5"/>
      <c r="H6426" s="29"/>
    </row>
    <row r="6427" spans="1:8" x14ac:dyDescent="0.2">
      <c r="A6427" s="27"/>
      <c r="B6427" s="28"/>
      <c r="C6427" s="27"/>
      <c r="D6427" s="27"/>
      <c r="E6427" s="27"/>
      <c r="F6427" s="4"/>
      <c r="G6427" s="5"/>
      <c r="H6427" s="29"/>
    </row>
    <row r="6428" spans="1:8" x14ac:dyDescent="0.2">
      <c r="A6428" s="27"/>
      <c r="B6428" s="28"/>
      <c r="C6428" s="27"/>
      <c r="D6428" s="27"/>
      <c r="E6428" s="27"/>
      <c r="F6428" s="4"/>
      <c r="G6428" s="5"/>
      <c r="H6428" s="29"/>
    </row>
    <row r="6429" spans="1:8" x14ac:dyDescent="0.2">
      <c r="A6429" s="27"/>
      <c r="B6429" s="28"/>
      <c r="C6429" s="27"/>
      <c r="D6429" s="27"/>
      <c r="E6429" s="27"/>
      <c r="F6429" s="4"/>
      <c r="G6429" s="5"/>
      <c r="H6429" s="29"/>
    </row>
    <row r="6430" spans="1:8" x14ac:dyDescent="0.2">
      <c r="A6430" s="27"/>
      <c r="B6430" s="28"/>
      <c r="C6430" s="27"/>
      <c r="D6430" s="27"/>
      <c r="E6430" s="27"/>
      <c r="F6430" s="4"/>
      <c r="G6430" s="5"/>
      <c r="H6430" s="29"/>
    </row>
    <row r="6431" spans="1:8" x14ac:dyDescent="0.2">
      <c r="A6431" s="27"/>
      <c r="B6431" s="28"/>
      <c r="C6431" s="27"/>
      <c r="D6431" s="27"/>
      <c r="E6431" s="27"/>
      <c r="F6431" s="4"/>
      <c r="G6431" s="5"/>
      <c r="H6431" s="29"/>
    </row>
    <row r="6432" spans="1:8" x14ac:dyDescent="0.2">
      <c r="A6432" s="27"/>
      <c r="B6432" s="28"/>
      <c r="C6432" s="27"/>
      <c r="D6432" s="27"/>
      <c r="E6432" s="27"/>
      <c r="F6432" s="4"/>
      <c r="G6432" s="5"/>
      <c r="H6432" s="29"/>
    </row>
    <row r="6433" spans="1:8" x14ac:dyDescent="0.2">
      <c r="A6433" s="27"/>
      <c r="B6433" s="28"/>
      <c r="C6433" s="27"/>
      <c r="D6433" s="27"/>
      <c r="E6433" s="27"/>
      <c r="F6433" s="4"/>
      <c r="G6433" s="5"/>
      <c r="H6433" s="29"/>
    </row>
    <row r="6434" spans="1:8" x14ac:dyDescent="0.2">
      <c r="A6434" s="27"/>
      <c r="B6434" s="28"/>
      <c r="C6434" s="27"/>
      <c r="D6434" s="27"/>
      <c r="E6434" s="27"/>
      <c r="F6434" s="4"/>
      <c r="G6434" s="5"/>
      <c r="H6434" s="29"/>
    </row>
    <row r="6435" spans="1:8" x14ac:dyDescent="0.2">
      <c r="A6435" s="27"/>
      <c r="B6435" s="28"/>
      <c r="C6435" s="27"/>
      <c r="D6435" s="27"/>
      <c r="E6435" s="27"/>
      <c r="F6435" s="4"/>
      <c r="G6435" s="5"/>
      <c r="H6435" s="29"/>
    </row>
    <row r="6436" spans="1:8" x14ac:dyDescent="0.2">
      <c r="A6436" s="27"/>
      <c r="B6436" s="28"/>
      <c r="C6436" s="27"/>
      <c r="D6436" s="27"/>
      <c r="E6436" s="27"/>
      <c r="F6436" s="4"/>
      <c r="G6436" s="5"/>
      <c r="H6436" s="29"/>
    </row>
    <row r="6437" spans="1:8" x14ac:dyDescent="0.2">
      <c r="A6437" s="27"/>
      <c r="B6437" s="28"/>
      <c r="C6437" s="27"/>
      <c r="D6437" s="27"/>
      <c r="E6437" s="27"/>
      <c r="F6437" s="4"/>
      <c r="G6437" s="5"/>
      <c r="H6437" s="29"/>
    </row>
    <row r="6438" spans="1:8" x14ac:dyDescent="0.2">
      <c r="A6438" s="27"/>
      <c r="B6438" s="28"/>
      <c r="C6438" s="27"/>
      <c r="D6438" s="27"/>
      <c r="E6438" s="27"/>
      <c r="F6438" s="4"/>
      <c r="G6438" s="5"/>
      <c r="H6438" s="29"/>
    </row>
    <row r="6439" spans="1:8" x14ac:dyDescent="0.2">
      <c r="A6439" s="27"/>
      <c r="B6439" s="28"/>
      <c r="C6439" s="27"/>
      <c r="D6439" s="27"/>
      <c r="E6439" s="27"/>
      <c r="F6439" s="4"/>
      <c r="G6439" s="5"/>
      <c r="H6439" s="29"/>
    </row>
    <row r="6440" spans="1:8" x14ac:dyDescent="0.2">
      <c r="A6440" s="27"/>
      <c r="B6440" s="28"/>
      <c r="C6440" s="27"/>
      <c r="D6440" s="27"/>
      <c r="E6440" s="27"/>
      <c r="F6440" s="4"/>
      <c r="G6440" s="5"/>
      <c r="H6440" s="29"/>
    </row>
    <row r="6441" spans="1:8" x14ac:dyDescent="0.2">
      <c r="A6441" s="27"/>
      <c r="B6441" s="28"/>
      <c r="C6441" s="27"/>
      <c r="D6441" s="27"/>
      <c r="E6441" s="27"/>
      <c r="F6441" s="4"/>
      <c r="G6441" s="5"/>
      <c r="H6441" s="29"/>
    </row>
    <row r="6442" spans="1:8" x14ac:dyDescent="0.2">
      <c r="A6442" s="27"/>
      <c r="B6442" s="28"/>
      <c r="C6442" s="27"/>
      <c r="D6442" s="27"/>
      <c r="E6442" s="27"/>
      <c r="F6442" s="4"/>
      <c r="G6442" s="5"/>
      <c r="H6442" s="29"/>
    </row>
    <row r="6443" spans="1:8" x14ac:dyDescent="0.2">
      <c r="A6443" s="27"/>
      <c r="B6443" s="28"/>
      <c r="C6443" s="27"/>
      <c r="D6443" s="27"/>
      <c r="E6443" s="27"/>
      <c r="F6443" s="4"/>
      <c r="G6443" s="5"/>
      <c r="H6443" s="29"/>
    </row>
    <row r="6444" spans="1:8" x14ac:dyDescent="0.2">
      <c r="A6444" s="27"/>
      <c r="B6444" s="28"/>
      <c r="C6444" s="27"/>
      <c r="D6444" s="27"/>
      <c r="E6444" s="27"/>
      <c r="F6444" s="4"/>
      <c r="G6444" s="5"/>
      <c r="H6444" s="29"/>
    </row>
    <row r="6445" spans="1:8" x14ac:dyDescent="0.2">
      <c r="A6445" s="27"/>
      <c r="B6445" s="28"/>
      <c r="C6445" s="27"/>
      <c r="D6445" s="27"/>
      <c r="E6445" s="27"/>
      <c r="F6445" s="4"/>
      <c r="G6445" s="5"/>
      <c r="H6445" s="29"/>
    </row>
    <row r="6446" spans="1:8" x14ac:dyDescent="0.2">
      <c r="A6446" s="27"/>
      <c r="B6446" s="28"/>
      <c r="C6446" s="27"/>
      <c r="D6446" s="27"/>
      <c r="E6446" s="27"/>
      <c r="F6446" s="4"/>
      <c r="G6446" s="5"/>
      <c r="H6446" s="29"/>
    </row>
    <row r="6447" spans="1:8" x14ac:dyDescent="0.2">
      <c r="A6447" s="27"/>
      <c r="B6447" s="28"/>
      <c r="C6447" s="27"/>
      <c r="D6447" s="27"/>
      <c r="E6447" s="27"/>
      <c r="F6447" s="4"/>
      <c r="G6447" s="5"/>
      <c r="H6447" s="29"/>
    </row>
    <row r="6448" spans="1:8" x14ac:dyDescent="0.2">
      <c r="A6448" s="27"/>
      <c r="B6448" s="28"/>
      <c r="C6448" s="27"/>
      <c r="D6448" s="27"/>
      <c r="E6448" s="27"/>
      <c r="F6448" s="4"/>
      <c r="G6448" s="5"/>
      <c r="H6448" s="29"/>
    </row>
    <row r="6449" spans="1:8" x14ac:dyDescent="0.2">
      <c r="A6449" s="27"/>
      <c r="B6449" s="28"/>
      <c r="C6449" s="27"/>
      <c r="D6449" s="27"/>
      <c r="E6449" s="27"/>
      <c r="F6449" s="4"/>
      <c r="G6449" s="5"/>
      <c r="H6449" s="29"/>
    </row>
    <row r="6450" spans="1:8" x14ac:dyDescent="0.2">
      <c r="A6450" s="27"/>
      <c r="B6450" s="28"/>
      <c r="C6450" s="27"/>
      <c r="D6450" s="27"/>
      <c r="E6450" s="27"/>
      <c r="F6450" s="4"/>
      <c r="G6450" s="5"/>
      <c r="H6450" s="29"/>
    </row>
    <row r="6451" spans="1:8" x14ac:dyDescent="0.2">
      <c r="A6451" s="27"/>
      <c r="B6451" s="28"/>
      <c r="C6451" s="27"/>
      <c r="D6451" s="27"/>
      <c r="E6451" s="27"/>
      <c r="F6451" s="4"/>
      <c r="G6451" s="5"/>
      <c r="H6451" s="29"/>
    </row>
    <row r="6452" spans="1:8" x14ac:dyDescent="0.2">
      <c r="A6452" s="27"/>
      <c r="B6452" s="28"/>
      <c r="C6452" s="27"/>
      <c r="D6452" s="27"/>
      <c r="E6452" s="27"/>
      <c r="F6452" s="4"/>
      <c r="G6452" s="5"/>
      <c r="H6452" s="29"/>
    </row>
    <row r="6453" spans="1:8" x14ac:dyDescent="0.2">
      <c r="A6453" s="27"/>
      <c r="B6453" s="28"/>
      <c r="C6453" s="27"/>
      <c r="D6453" s="27"/>
      <c r="E6453" s="27"/>
      <c r="F6453" s="4"/>
      <c r="G6453" s="5"/>
      <c r="H6453" s="29"/>
    </row>
    <row r="6454" spans="1:8" x14ac:dyDescent="0.2">
      <c r="A6454" s="27"/>
      <c r="B6454" s="28"/>
      <c r="C6454" s="27"/>
      <c r="D6454" s="27"/>
      <c r="E6454" s="27"/>
      <c r="F6454" s="4"/>
      <c r="G6454" s="5"/>
      <c r="H6454" s="29"/>
    </row>
    <row r="6455" spans="1:8" x14ac:dyDescent="0.2">
      <c r="A6455" s="27"/>
      <c r="B6455" s="28"/>
      <c r="C6455" s="27"/>
      <c r="D6455" s="27"/>
      <c r="E6455" s="27"/>
      <c r="F6455" s="4"/>
      <c r="G6455" s="5"/>
      <c r="H6455" s="29"/>
    </row>
    <row r="6456" spans="1:8" x14ac:dyDescent="0.2">
      <c r="A6456" s="27"/>
      <c r="B6456" s="28"/>
      <c r="C6456" s="27"/>
      <c r="D6456" s="27"/>
      <c r="E6456" s="27"/>
      <c r="F6456" s="4"/>
      <c r="G6456" s="5"/>
      <c r="H6456" s="29"/>
    </row>
    <row r="6457" spans="1:8" x14ac:dyDescent="0.2">
      <c r="A6457" s="27"/>
      <c r="B6457" s="28"/>
      <c r="C6457" s="27"/>
      <c r="D6457" s="27"/>
      <c r="E6457" s="27"/>
      <c r="F6457" s="4"/>
      <c r="G6457" s="5"/>
      <c r="H6457" s="29"/>
    </row>
    <row r="6458" spans="1:8" x14ac:dyDescent="0.2">
      <c r="A6458" s="27"/>
      <c r="B6458" s="28"/>
      <c r="C6458" s="27"/>
      <c r="D6458" s="27"/>
      <c r="E6458" s="27"/>
      <c r="F6458" s="4"/>
      <c r="G6458" s="5"/>
      <c r="H6458" s="29"/>
    </row>
    <row r="6459" spans="1:8" x14ac:dyDescent="0.2">
      <c r="A6459" s="27"/>
      <c r="B6459" s="28"/>
      <c r="C6459" s="27"/>
      <c r="D6459" s="27"/>
      <c r="E6459" s="27"/>
      <c r="F6459" s="4"/>
      <c r="G6459" s="5"/>
      <c r="H6459" s="29"/>
    </row>
    <row r="6460" spans="1:8" x14ac:dyDescent="0.2">
      <c r="A6460" s="27"/>
      <c r="B6460" s="28"/>
      <c r="C6460" s="27"/>
      <c r="D6460" s="27"/>
      <c r="E6460" s="27"/>
      <c r="F6460" s="4"/>
      <c r="G6460" s="5"/>
      <c r="H6460" s="29"/>
    </row>
    <row r="6461" spans="1:8" x14ac:dyDescent="0.2">
      <c r="A6461" s="27"/>
      <c r="B6461" s="28"/>
      <c r="C6461" s="27"/>
      <c r="D6461" s="27"/>
      <c r="E6461" s="27"/>
      <c r="F6461" s="4"/>
      <c r="G6461" s="5"/>
      <c r="H6461" s="29"/>
    </row>
    <row r="6462" spans="1:8" x14ac:dyDescent="0.2">
      <c r="A6462" s="27"/>
      <c r="B6462" s="28"/>
      <c r="C6462" s="27"/>
      <c r="D6462" s="27"/>
      <c r="E6462" s="27"/>
      <c r="F6462" s="4"/>
      <c r="G6462" s="5"/>
      <c r="H6462" s="29"/>
    </row>
    <row r="6463" spans="1:8" x14ac:dyDescent="0.2">
      <c r="A6463" s="27"/>
      <c r="B6463" s="28"/>
      <c r="C6463" s="27"/>
      <c r="D6463" s="27"/>
      <c r="E6463" s="27"/>
      <c r="F6463" s="4"/>
      <c r="G6463" s="5"/>
      <c r="H6463" s="29"/>
    </row>
    <row r="6464" spans="1:8" x14ac:dyDescent="0.2">
      <c r="A6464" s="27"/>
      <c r="B6464" s="28"/>
      <c r="C6464" s="27"/>
      <c r="D6464" s="27"/>
      <c r="E6464" s="27"/>
      <c r="F6464" s="4"/>
      <c r="G6464" s="5"/>
      <c r="H6464" s="29"/>
    </row>
    <row r="6465" spans="1:8" x14ac:dyDescent="0.2">
      <c r="A6465" s="27"/>
      <c r="B6465" s="28"/>
      <c r="C6465" s="27"/>
      <c r="D6465" s="27"/>
      <c r="E6465" s="27"/>
      <c r="F6465" s="4"/>
      <c r="G6465" s="5"/>
      <c r="H6465" s="29"/>
    </row>
    <row r="6466" spans="1:8" x14ac:dyDescent="0.2">
      <c r="A6466" s="27"/>
      <c r="B6466" s="28"/>
      <c r="C6466" s="27"/>
      <c r="D6466" s="27"/>
      <c r="E6466" s="27"/>
      <c r="F6466" s="4"/>
      <c r="G6466" s="5"/>
      <c r="H6466" s="29"/>
    </row>
    <row r="6467" spans="1:8" x14ac:dyDescent="0.2">
      <c r="A6467" s="27"/>
      <c r="B6467" s="28"/>
      <c r="C6467" s="27"/>
      <c r="D6467" s="27"/>
      <c r="E6467" s="27"/>
      <c r="F6467" s="4"/>
      <c r="G6467" s="5"/>
      <c r="H6467" s="29"/>
    </row>
    <row r="6468" spans="1:8" x14ac:dyDescent="0.2">
      <c r="A6468" s="27"/>
      <c r="B6468" s="28"/>
      <c r="C6468" s="27"/>
      <c r="D6468" s="27"/>
      <c r="E6468" s="27"/>
      <c r="F6468" s="4"/>
      <c r="G6468" s="5"/>
      <c r="H6468" s="29"/>
    </row>
    <row r="6469" spans="1:8" x14ac:dyDescent="0.2">
      <c r="A6469" s="27"/>
      <c r="B6469" s="28"/>
      <c r="C6469" s="27"/>
      <c r="D6469" s="27"/>
      <c r="E6469" s="27"/>
      <c r="F6469" s="4"/>
      <c r="G6469" s="5"/>
      <c r="H6469" s="29"/>
    </row>
    <row r="6470" spans="1:8" x14ac:dyDescent="0.2">
      <c r="A6470" s="27"/>
      <c r="B6470" s="28"/>
      <c r="C6470" s="27"/>
      <c r="D6470" s="27"/>
      <c r="E6470" s="27"/>
      <c r="F6470" s="4"/>
      <c r="G6470" s="5"/>
      <c r="H6470" s="29"/>
    </row>
    <row r="6471" spans="1:8" x14ac:dyDescent="0.2">
      <c r="A6471" s="27"/>
      <c r="B6471" s="28"/>
      <c r="C6471" s="27"/>
      <c r="D6471" s="27"/>
      <c r="E6471" s="27"/>
      <c r="F6471" s="4"/>
      <c r="G6471" s="5"/>
      <c r="H6471" s="29"/>
    </row>
    <row r="6472" spans="1:8" x14ac:dyDescent="0.2">
      <c r="A6472" s="27"/>
      <c r="B6472" s="28"/>
      <c r="C6472" s="27"/>
      <c r="D6472" s="27"/>
      <c r="E6472" s="27"/>
      <c r="F6472" s="4"/>
      <c r="G6472" s="5"/>
      <c r="H6472" s="29"/>
    </row>
    <row r="6473" spans="1:8" x14ac:dyDescent="0.2">
      <c r="A6473" s="27"/>
      <c r="B6473" s="28"/>
      <c r="C6473" s="27"/>
      <c r="D6473" s="27"/>
      <c r="E6473" s="27"/>
      <c r="F6473" s="4"/>
      <c r="G6473" s="5"/>
      <c r="H6473" s="29"/>
    </row>
    <row r="6474" spans="1:8" x14ac:dyDescent="0.2">
      <c r="A6474" s="27"/>
      <c r="B6474" s="28"/>
      <c r="C6474" s="27"/>
      <c r="D6474" s="27"/>
      <c r="E6474" s="27"/>
      <c r="F6474" s="4"/>
      <c r="G6474" s="5"/>
      <c r="H6474" s="29"/>
    </row>
    <row r="6475" spans="1:8" x14ac:dyDescent="0.2">
      <c r="A6475" s="27"/>
      <c r="B6475" s="28"/>
      <c r="C6475" s="27"/>
      <c r="D6475" s="27"/>
      <c r="E6475" s="27"/>
      <c r="F6475" s="4"/>
      <c r="G6475" s="5"/>
      <c r="H6475" s="29"/>
    </row>
    <row r="6476" spans="1:8" x14ac:dyDescent="0.2">
      <c r="A6476" s="27"/>
      <c r="B6476" s="28"/>
      <c r="C6476" s="27"/>
      <c r="D6476" s="27"/>
      <c r="E6476" s="27"/>
      <c r="F6476" s="4"/>
      <c r="G6476" s="5"/>
      <c r="H6476" s="29"/>
    </row>
    <row r="6477" spans="1:8" x14ac:dyDescent="0.2">
      <c r="A6477" s="27"/>
      <c r="B6477" s="28"/>
      <c r="C6477" s="27"/>
      <c r="D6477" s="27"/>
      <c r="E6477" s="27"/>
      <c r="F6477" s="4"/>
      <c r="G6477" s="5"/>
      <c r="H6477" s="29"/>
    </row>
    <row r="6478" spans="1:8" x14ac:dyDescent="0.2">
      <c r="A6478" s="27"/>
      <c r="B6478" s="28"/>
      <c r="C6478" s="27"/>
      <c r="D6478" s="27"/>
      <c r="E6478" s="27"/>
      <c r="F6478" s="4"/>
      <c r="G6478" s="5"/>
      <c r="H6478" s="29"/>
    </row>
    <row r="6479" spans="1:8" x14ac:dyDescent="0.2">
      <c r="A6479" s="27"/>
      <c r="B6479" s="28"/>
      <c r="C6479" s="27"/>
      <c r="D6479" s="27"/>
      <c r="E6479" s="27"/>
      <c r="F6479" s="4"/>
      <c r="G6479" s="5"/>
      <c r="H6479" s="29"/>
    </row>
    <row r="6480" spans="1:8" x14ac:dyDescent="0.2">
      <c r="A6480" s="27"/>
      <c r="B6480" s="28"/>
      <c r="C6480" s="27"/>
      <c r="D6480" s="27"/>
      <c r="E6480" s="27"/>
      <c r="F6480" s="4"/>
      <c r="G6480" s="5"/>
      <c r="H6480" s="29"/>
    </row>
    <row r="6481" spans="1:8" x14ac:dyDescent="0.2">
      <c r="A6481" s="27"/>
      <c r="B6481" s="28"/>
      <c r="C6481" s="27"/>
      <c r="D6481" s="27"/>
      <c r="E6481" s="27"/>
      <c r="F6481" s="4"/>
      <c r="G6481" s="5"/>
      <c r="H6481" s="29"/>
    </row>
    <row r="6482" spans="1:8" x14ac:dyDescent="0.2">
      <c r="A6482" s="27"/>
      <c r="B6482" s="28"/>
      <c r="C6482" s="27"/>
      <c r="D6482" s="27"/>
      <c r="E6482" s="27"/>
      <c r="F6482" s="4"/>
      <c r="G6482" s="5"/>
      <c r="H6482" s="29"/>
    </row>
    <row r="6483" spans="1:8" x14ac:dyDescent="0.2">
      <c r="A6483" s="27"/>
      <c r="B6483" s="28"/>
      <c r="C6483" s="27"/>
      <c r="D6483" s="27"/>
      <c r="E6483" s="27"/>
      <c r="F6483" s="4"/>
      <c r="G6483" s="5"/>
      <c r="H6483" s="29"/>
    </row>
    <row r="6484" spans="1:8" x14ac:dyDescent="0.2">
      <c r="A6484" s="27"/>
      <c r="B6484" s="28"/>
      <c r="C6484" s="27"/>
      <c r="D6484" s="27"/>
      <c r="E6484" s="27"/>
      <c r="F6484" s="4"/>
      <c r="G6484" s="5"/>
      <c r="H6484" s="29"/>
    </row>
    <row r="6485" spans="1:8" x14ac:dyDescent="0.2">
      <c r="A6485" s="27"/>
      <c r="B6485" s="28"/>
      <c r="C6485" s="27"/>
      <c r="D6485" s="27"/>
      <c r="E6485" s="27"/>
      <c r="F6485" s="4"/>
      <c r="G6485" s="5"/>
      <c r="H6485" s="29"/>
    </row>
    <row r="6486" spans="1:8" x14ac:dyDescent="0.2">
      <c r="A6486" s="27"/>
      <c r="B6486" s="28"/>
      <c r="C6486" s="27"/>
      <c r="D6486" s="27"/>
      <c r="E6486" s="27"/>
      <c r="F6486" s="4"/>
      <c r="G6486" s="5"/>
      <c r="H6486" s="29"/>
    </row>
    <row r="6487" spans="1:8" x14ac:dyDescent="0.2">
      <c r="A6487" s="27"/>
      <c r="B6487" s="28"/>
      <c r="C6487" s="27"/>
      <c r="D6487" s="27"/>
      <c r="E6487" s="27"/>
      <c r="F6487" s="4"/>
      <c r="G6487" s="5"/>
      <c r="H6487" s="29"/>
    </row>
    <row r="6488" spans="1:8" x14ac:dyDescent="0.2">
      <c r="A6488" s="27"/>
      <c r="B6488" s="28"/>
      <c r="C6488" s="27"/>
      <c r="D6488" s="27"/>
      <c r="E6488" s="27"/>
      <c r="F6488" s="4"/>
      <c r="G6488" s="5"/>
      <c r="H6488" s="29"/>
    </row>
    <row r="6489" spans="1:8" x14ac:dyDescent="0.2">
      <c r="A6489" s="27"/>
      <c r="B6489" s="28"/>
      <c r="C6489" s="27"/>
      <c r="D6489" s="27"/>
      <c r="E6489" s="27"/>
      <c r="F6489" s="4"/>
      <c r="G6489" s="5"/>
      <c r="H6489" s="29"/>
    </row>
    <row r="6490" spans="1:8" x14ac:dyDescent="0.2">
      <c r="A6490" s="27"/>
      <c r="B6490" s="28"/>
      <c r="C6490" s="27"/>
      <c r="D6490" s="27"/>
      <c r="E6490" s="27"/>
      <c r="F6490" s="4"/>
      <c r="G6490" s="5"/>
      <c r="H6490" s="29"/>
    </row>
    <row r="6491" spans="1:8" x14ac:dyDescent="0.2">
      <c r="A6491" s="27"/>
      <c r="B6491" s="28"/>
      <c r="C6491" s="27"/>
      <c r="D6491" s="27"/>
      <c r="E6491" s="27"/>
      <c r="F6491" s="4"/>
      <c r="G6491" s="5"/>
      <c r="H6491" s="29"/>
    </row>
    <row r="6492" spans="1:8" x14ac:dyDescent="0.2">
      <c r="A6492" s="27"/>
      <c r="B6492" s="28"/>
      <c r="C6492" s="27"/>
      <c r="D6492" s="27"/>
      <c r="E6492" s="27"/>
      <c r="F6492" s="4"/>
      <c r="G6492" s="5"/>
      <c r="H6492" s="29"/>
    </row>
    <row r="6493" spans="1:8" x14ac:dyDescent="0.2">
      <c r="A6493" s="27"/>
      <c r="B6493" s="28"/>
      <c r="C6493" s="27"/>
      <c r="D6493" s="27"/>
      <c r="E6493" s="27"/>
      <c r="F6493" s="4"/>
      <c r="G6493" s="5"/>
      <c r="H6493" s="29"/>
    </row>
    <row r="6494" spans="1:8" x14ac:dyDescent="0.2">
      <c r="A6494" s="27"/>
      <c r="B6494" s="28"/>
      <c r="C6494" s="27"/>
      <c r="D6494" s="27"/>
      <c r="E6494" s="27"/>
      <c r="F6494" s="4"/>
      <c r="G6494" s="5"/>
      <c r="H6494" s="29"/>
    </row>
    <row r="6495" spans="1:8" x14ac:dyDescent="0.2">
      <c r="A6495" s="27"/>
      <c r="B6495" s="28"/>
      <c r="C6495" s="27"/>
      <c r="D6495" s="27"/>
      <c r="E6495" s="27"/>
      <c r="F6495" s="4"/>
      <c r="G6495" s="5"/>
      <c r="H6495" s="29"/>
    </row>
    <row r="6496" spans="1:8" x14ac:dyDescent="0.2">
      <c r="A6496" s="27"/>
      <c r="B6496" s="28"/>
      <c r="C6496" s="27"/>
      <c r="D6496" s="27"/>
      <c r="E6496" s="27"/>
      <c r="F6496" s="4"/>
      <c r="G6496" s="5"/>
      <c r="H6496" s="29"/>
    </row>
    <row r="6497" spans="1:8" x14ac:dyDescent="0.2">
      <c r="A6497" s="27"/>
      <c r="B6497" s="28"/>
      <c r="C6497" s="27"/>
      <c r="D6497" s="27"/>
      <c r="E6497" s="27"/>
      <c r="F6497" s="4"/>
      <c r="G6497" s="5"/>
      <c r="H6497" s="29"/>
    </row>
    <row r="6498" spans="1:8" x14ac:dyDescent="0.2">
      <c r="A6498" s="27"/>
      <c r="B6498" s="28"/>
      <c r="C6498" s="27"/>
      <c r="D6498" s="27"/>
      <c r="E6498" s="27"/>
      <c r="F6498" s="4"/>
      <c r="G6498" s="5"/>
      <c r="H6498" s="29"/>
    </row>
    <row r="6499" spans="1:8" x14ac:dyDescent="0.2">
      <c r="A6499" s="27"/>
      <c r="B6499" s="28"/>
      <c r="C6499" s="27"/>
      <c r="D6499" s="27"/>
      <c r="E6499" s="27"/>
      <c r="F6499" s="4"/>
      <c r="G6499" s="5"/>
      <c r="H6499" s="29"/>
    </row>
    <row r="6500" spans="1:8" x14ac:dyDescent="0.2">
      <c r="A6500" s="27"/>
      <c r="B6500" s="28"/>
      <c r="C6500" s="27"/>
      <c r="D6500" s="27"/>
      <c r="E6500" s="27"/>
      <c r="F6500" s="4"/>
      <c r="G6500" s="5"/>
      <c r="H6500" s="29"/>
    </row>
    <row r="6501" spans="1:8" x14ac:dyDescent="0.2">
      <c r="A6501" s="27"/>
      <c r="B6501" s="28"/>
      <c r="C6501" s="27"/>
      <c r="D6501" s="27"/>
      <c r="E6501" s="27"/>
      <c r="F6501" s="4"/>
      <c r="G6501" s="5"/>
      <c r="H6501" s="29"/>
    </row>
    <row r="6502" spans="1:8" x14ac:dyDescent="0.2">
      <c r="A6502" s="27"/>
      <c r="B6502" s="28"/>
      <c r="C6502" s="27"/>
      <c r="D6502" s="27"/>
      <c r="E6502" s="27"/>
      <c r="F6502" s="4"/>
      <c r="G6502" s="5"/>
      <c r="H6502" s="29"/>
    </row>
    <row r="6503" spans="1:8" x14ac:dyDescent="0.2">
      <c r="A6503" s="27"/>
      <c r="B6503" s="28"/>
      <c r="C6503" s="27"/>
      <c r="D6503" s="27"/>
      <c r="E6503" s="27"/>
      <c r="F6503" s="4"/>
      <c r="G6503" s="5"/>
      <c r="H6503" s="29"/>
    </row>
    <row r="6504" spans="1:8" x14ac:dyDescent="0.2">
      <c r="A6504" s="27"/>
      <c r="B6504" s="28"/>
      <c r="C6504" s="27"/>
      <c r="D6504" s="27"/>
      <c r="E6504" s="27"/>
      <c r="F6504" s="4"/>
      <c r="G6504" s="5"/>
      <c r="H6504" s="29"/>
    </row>
    <row r="6505" spans="1:8" x14ac:dyDescent="0.2">
      <c r="A6505" s="27"/>
      <c r="B6505" s="28"/>
      <c r="C6505" s="27"/>
      <c r="D6505" s="27"/>
      <c r="E6505" s="27"/>
      <c r="F6505" s="4"/>
      <c r="G6505" s="5"/>
      <c r="H6505" s="29"/>
    </row>
    <row r="6506" spans="1:8" x14ac:dyDescent="0.2">
      <c r="A6506" s="27"/>
      <c r="B6506" s="28"/>
      <c r="C6506" s="27"/>
      <c r="D6506" s="27"/>
      <c r="E6506" s="27"/>
      <c r="F6506" s="4"/>
      <c r="G6506" s="5"/>
      <c r="H6506" s="29"/>
    </row>
    <row r="6507" spans="1:8" x14ac:dyDescent="0.2">
      <c r="A6507" s="27"/>
      <c r="B6507" s="28"/>
      <c r="C6507" s="27"/>
      <c r="D6507" s="27"/>
      <c r="E6507" s="27"/>
      <c r="F6507" s="4"/>
      <c r="G6507" s="5"/>
      <c r="H6507" s="29"/>
    </row>
    <row r="6508" spans="1:8" x14ac:dyDescent="0.2">
      <c r="A6508" s="27"/>
      <c r="B6508" s="28"/>
      <c r="C6508" s="27"/>
      <c r="D6508" s="27"/>
      <c r="E6508" s="27"/>
      <c r="F6508" s="4"/>
      <c r="G6508" s="5"/>
      <c r="H6508" s="29"/>
    </row>
    <row r="6509" spans="1:8" x14ac:dyDescent="0.2">
      <c r="A6509" s="27"/>
      <c r="B6509" s="28"/>
      <c r="C6509" s="27"/>
      <c r="D6509" s="27"/>
      <c r="E6509" s="27"/>
      <c r="F6509" s="4"/>
      <c r="G6509" s="5"/>
      <c r="H6509" s="29"/>
    </row>
    <row r="6510" spans="1:8" x14ac:dyDescent="0.2">
      <c r="A6510" s="27"/>
      <c r="B6510" s="28"/>
      <c r="C6510" s="27"/>
      <c r="D6510" s="27"/>
      <c r="E6510" s="27"/>
      <c r="F6510" s="4"/>
      <c r="G6510" s="5"/>
      <c r="H6510" s="29"/>
    </row>
    <row r="6511" spans="1:8" x14ac:dyDescent="0.2">
      <c r="A6511" s="27"/>
      <c r="B6511" s="28"/>
      <c r="C6511" s="27"/>
      <c r="D6511" s="27"/>
      <c r="E6511" s="27"/>
      <c r="F6511" s="4"/>
      <c r="G6511" s="5"/>
      <c r="H6511" s="29"/>
    </row>
    <row r="6512" spans="1:8" x14ac:dyDescent="0.2">
      <c r="A6512" s="27"/>
      <c r="B6512" s="28"/>
      <c r="C6512" s="27"/>
      <c r="D6512" s="27"/>
      <c r="E6512" s="27"/>
      <c r="F6512" s="4"/>
      <c r="G6512" s="5"/>
      <c r="H6512" s="29"/>
    </row>
    <row r="6513" spans="1:8" x14ac:dyDescent="0.2">
      <c r="A6513" s="27"/>
      <c r="B6513" s="28"/>
      <c r="C6513" s="27"/>
      <c r="D6513" s="27"/>
      <c r="E6513" s="27"/>
      <c r="F6513" s="4"/>
      <c r="G6513" s="5"/>
      <c r="H6513" s="29"/>
    </row>
    <row r="6514" spans="1:8" x14ac:dyDescent="0.2">
      <c r="A6514" s="27"/>
      <c r="B6514" s="28"/>
      <c r="C6514" s="27"/>
      <c r="D6514" s="27"/>
      <c r="E6514" s="27"/>
      <c r="F6514" s="4"/>
      <c r="G6514" s="5"/>
      <c r="H6514" s="29"/>
    </row>
    <row r="6515" spans="1:8" x14ac:dyDescent="0.2">
      <c r="A6515" s="27"/>
      <c r="B6515" s="28"/>
      <c r="C6515" s="27"/>
      <c r="D6515" s="27"/>
      <c r="E6515" s="27"/>
      <c r="F6515" s="4"/>
      <c r="G6515" s="5"/>
      <c r="H6515" s="29"/>
    </row>
    <row r="6516" spans="1:8" x14ac:dyDescent="0.2">
      <c r="A6516" s="27"/>
      <c r="B6516" s="28"/>
      <c r="C6516" s="27"/>
      <c r="D6516" s="27"/>
      <c r="E6516" s="27"/>
      <c r="F6516" s="4"/>
      <c r="G6516" s="5"/>
      <c r="H6516" s="29"/>
    </row>
    <row r="6517" spans="1:8" x14ac:dyDescent="0.2">
      <c r="A6517" s="27"/>
      <c r="B6517" s="28"/>
      <c r="C6517" s="27"/>
      <c r="D6517" s="27"/>
      <c r="E6517" s="27"/>
      <c r="F6517" s="4"/>
      <c r="G6517" s="5"/>
      <c r="H6517" s="29"/>
    </row>
    <row r="6518" spans="1:8" x14ac:dyDescent="0.2">
      <c r="A6518" s="27"/>
      <c r="B6518" s="28"/>
      <c r="C6518" s="27"/>
      <c r="D6518" s="27"/>
      <c r="E6518" s="27"/>
      <c r="F6518" s="4"/>
      <c r="G6518" s="5"/>
      <c r="H6518" s="29"/>
    </row>
    <row r="6519" spans="1:8" x14ac:dyDescent="0.2">
      <c r="A6519" s="27"/>
      <c r="B6519" s="28"/>
      <c r="C6519" s="27"/>
      <c r="D6519" s="27"/>
      <c r="E6519" s="27"/>
      <c r="F6519" s="4"/>
      <c r="G6519" s="5"/>
      <c r="H6519" s="29"/>
    </row>
    <row r="6520" spans="1:8" x14ac:dyDescent="0.2">
      <c r="A6520" s="27"/>
      <c r="B6520" s="28"/>
      <c r="C6520" s="27"/>
      <c r="D6520" s="27"/>
      <c r="E6520" s="27"/>
      <c r="F6520" s="4"/>
      <c r="G6520" s="5"/>
      <c r="H6520" s="29"/>
    </row>
    <row r="6521" spans="1:8" x14ac:dyDescent="0.2">
      <c r="A6521" s="27"/>
      <c r="B6521" s="28"/>
      <c r="C6521" s="27"/>
      <c r="D6521" s="27"/>
      <c r="E6521" s="27"/>
      <c r="F6521" s="4"/>
      <c r="G6521" s="5"/>
      <c r="H6521" s="29"/>
    </row>
    <row r="6522" spans="1:8" x14ac:dyDescent="0.2">
      <c r="A6522" s="27"/>
      <c r="B6522" s="28"/>
      <c r="C6522" s="27"/>
      <c r="D6522" s="27"/>
      <c r="E6522" s="27"/>
      <c r="F6522" s="4"/>
      <c r="G6522" s="5"/>
      <c r="H6522" s="29"/>
    </row>
    <row r="6523" spans="1:8" x14ac:dyDescent="0.2">
      <c r="A6523" s="27"/>
      <c r="B6523" s="28"/>
      <c r="C6523" s="27"/>
      <c r="D6523" s="27"/>
      <c r="E6523" s="27"/>
      <c r="F6523" s="4"/>
      <c r="G6523" s="5"/>
      <c r="H6523" s="29"/>
    </row>
    <row r="6524" spans="1:8" x14ac:dyDescent="0.2">
      <c r="A6524" s="27"/>
      <c r="B6524" s="28"/>
      <c r="C6524" s="27"/>
      <c r="D6524" s="27"/>
      <c r="E6524" s="27"/>
      <c r="F6524" s="4"/>
      <c r="G6524" s="5"/>
      <c r="H6524" s="29"/>
    </row>
    <row r="6525" spans="1:8" x14ac:dyDescent="0.2">
      <c r="A6525" s="27"/>
      <c r="B6525" s="28"/>
      <c r="C6525" s="27"/>
      <c r="D6525" s="27"/>
      <c r="E6525" s="27"/>
      <c r="F6525" s="4"/>
      <c r="G6525" s="5"/>
      <c r="H6525" s="29"/>
    </row>
    <row r="6526" spans="1:8" x14ac:dyDescent="0.2">
      <c r="A6526" s="27"/>
      <c r="B6526" s="28"/>
      <c r="C6526" s="27"/>
      <c r="D6526" s="27"/>
      <c r="E6526" s="27"/>
      <c r="F6526" s="4"/>
      <c r="G6526" s="5"/>
      <c r="H6526" s="29"/>
    </row>
    <row r="6527" spans="1:8" x14ac:dyDescent="0.2">
      <c r="A6527" s="27"/>
      <c r="B6527" s="28"/>
      <c r="C6527" s="27"/>
      <c r="D6527" s="27"/>
      <c r="E6527" s="27"/>
      <c r="F6527" s="4"/>
      <c r="G6527" s="5"/>
      <c r="H6527" s="29"/>
    </row>
    <row r="6528" spans="1:8" x14ac:dyDescent="0.2">
      <c r="A6528" s="27"/>
      <c r="B6528" s="28"/>
      <c r="C6528" s="27"/>
      <c r="D6528" s="27"/>
      <c r="E6528" s="27"/>
      <c r="F6528" s="4"/>
      <c r="G6528" s="5"/>
      <c r="H6528" s="29"/>
    </row>
    <row r="6529" spans="1:8" x14ac:dyDescent="0.2">
      <c r="A6529" s="27"/>
      <c r="B6529" s="28"/>
      <c r="C6529" s="27"/>
      <c r="D6529" s="27"/>
      <c r="E6529" s="27"/>
      <c r="F6529" s="4"/>
      <c r="G6529" s="5"/>
      <c r="H6529" s="29"/>
    </row>
    <row r="6530" spans="1:8" x14ac:dyDescent="0.2">
      <c r="A6530" s="27"/>
      <c r="B6530" s="28"/>
      <c r="C6530" s="27"/>
      <c r="D6530" s="27"/>
      <c r="E6530" s="27"/>
      <c r="F6530" s="4"/>
      <c r="G6530" s="5"/>
      <c r="H6530" s="29"/>
    </row>
    <row r="6531" spans="1:8" x14ac:dyDescent="0.2">
      <c r="A6531" s="27"/>
      <c r="B6531" s="28"/>
      <c r="C6531" s="27"/>
      <c r="D6531" s="27"/>
      <c r="E6531" s="27"/>
      <c r="F6531" s="4"/>
      <c r="G6531" s="5"/>
      <c r="H6531" s="29"/>
    </row>
    <row r="6532" spans="1:8" x14ac:dyDescent="0.2">
      <c r="A6532" s="27"/>
      <c r="B6532" s="28"/>
      <c r="C6532" s="27"/>
      <c r="D6532" s="27"/>
      <c r="E6532" s="27"/>
      <c r="F6532" s="4"/>
      <c r="G6532" s="5"/>
      <c r="H6532" s="29"/>
    </row>
    <row r="6533" spans="1:8" x14ac:dyDescent="0.2">
      <c r="A6533" s="27"/>
      <c r="B6533" s="28"/>
      <c r="C6533" s="27"/>
      <c r="D6533" s="27"/>
      <c r="E6533" s="27"/>
      <c r="F6533" s="4"/>
      <c r="G6533" s="5"/>
      <c r="H6533" s="29"/>
    </row>
    <row r="6534" spans="1:8" x14ac:dyDescent="0.2">
      <c r="A6534" s="27"/>
      <c r="B6534" s="28"/>
      <c r="C6534" s="27"/>
      <c r="D6534" s="27"/>
      <c r="E6534" s="27"/>
      <c r="F6534" s="4"/>
      <c r="G6534" s="5"/>
      <c r="H6534" s="29"/>
    </row>
    <row r="6535" spans="1:8" x14ac:dyDescent="0.2">
      <c r="A6535" s="27"/>
      <c r="B6535" s="28"/>
      <c r="C6535" s="27"/>
      <c r="D6535" s="27"/>
      <c r="E6535" s="27"/>
      <c r="F6535" s="4"/>
      <c r="G6535" s="5"/>
      <c r="H6535" s="29"/>
    </row>
    <row r="6536" spans="1:8" x14ac:dyDescent="0.2">
      <c r="A6536" s="27"/>
      <c r="B6536" s="28"/>
      <c r="C6536" s="27"/>
      <c r="D6536" s="27"/>
      <c r="E6536" s="27"/>
      <c r="F6536" s="4"/>
      <c r="G6536" s="5"/>
      <c r="H6536" s="29"/>
    </row>
    <row r="6537" spans="1:8" x14ac:dyDescent="0.2">
      <c r="A6537" s="27"/>
      <c r="B6537" s="28"/>
      <c r="C6537" s="27"/>
      <c r="D6537" s="27"/>
      <c r="E6537" s="27"/>
      <c r="F6537" s="4"/>
      <c r="G6537" s="5"/>
      <c r="H6537" s="29"/>
    </row>
    <row r="6538" spans="1:8" x14ac:dyDescent="0.2">
      <c r="A6538" s="27"/>
      <c r="B6538" s="28"/>
      <c r="C6538" s="27"/>
      <c r="D6538" s="27"/>
      <c r="E6538" s="27"/>
      <c r="F6538" s="4"/>
      <c r="G6538" s="5"/>
      <c r="H6538" s="29"/>
    </row>
    <row r="6539" spans="1:8" x14ac:dyDescent="0.2">
      <c r="A6539" s="27"/>
      <c r="B6539" s="28"/>
      <c r="C6539" s="27"/>
      <c r="D6539" s="27"/>
      <c r="E6539" s="27"/>
      <c r="F6539" s="4"/>
      <c r="G6539" s="5"/>
      <c r="H6539" s="29"/>
    </row>
    <row r="6540" spans="1:8" x14ac:dyDescent="0.2">
      <c r="A6540" s="27"/>
      <c r="B6540" s="28"/>
      <c r="C6540" s="27"/>
      <c r="D6540" s="27"/>
      <c r="E6540" s="27"/>
      <c r="F6540" s="4"/>
      <c r="G6540" s="5"/>
      <c r="H6540" s="29"/>
    </row>
    <row r="6541" spans="1:8" x14ac:dyDescent="0.2">
      <c r="A6541" s="27"/>
      <c r="B6541" s="28"/>
      <c r="C6541" s="27"/>
      <c r="D6541" s="27"/>
      <c r="E6541" s="27"/>
      <c r="F6541" s="4"/>
      <c r="G6541" s="5"/>
      <c r="H6541" s="29"/>
    </row>
    <row r="6542" spans="1:8" x14ac:dyDescent="0.2">
      <c r="A6542" s="27"/>
      <c r="B6542" s="28"/>
      <c r="C6542" s="27"/>
      <c r="D6542" s="27"/>
      <c r="E6542" s="27"/>
      <c r="F6542" s="4"/>
      <c r="G6542" s="5"/>
      <c r="H6542" s="29"/>
    </row>
    <row r="6543" spans="1:8" x14ac:dyDescent="0.2">
      <c r="A6543" s="27"/>
      <c r="B6543" s="28"/>
      <c r="C6543" s="27"/>
      <c r="D6543" s="27"/>
      <c r="E6543" s="27"/>
      <c r="F6543" s="4"/>
      <c r="G6543" s="5"/>
      <c r="H6543" s="29"/>
    </row>
    <row r="6544" spans="1:8" x14ac:dyDescent="0.2">
      <c r="A6544" s="27"/>
      <c r="B6544" s="28"/>
      <c r="C6544" s="27"/>
      <c r="D6544" s="27"/>
      <c r="E6544" s="27"/>
      <c r="F6544" s="4"/>
      <c r="G6544" s="5"/>
      <c r="H6544" s="29"/>
    </row>
    <row r="6545" spans="1:8" x14ac:dyDescent="0.2">
      <c r="A6545" s="27"/>
      <c r="B6545" s="28"/>
      <c r="C6545" s="27"/>
      <c r="D6545" s="27"/>
      <c r="E6545" s="27"/>
      <c r="F6545" s="4"/>
      <c r="G6545" s="5"/>
      <c r="H6545" s="29"/>
    </row>
    <row r="6546" spans="1:8" x14ac:dyDescent="0.2">
      <c r="A6546" s="27"/>
      <c r="B6546" s="28"/>
      <c r="C6546" s="27"/>
      <c r="D6546" s="27"/>
      <c r="E6546" s="27"/>
      <c r="F6546" s="4"/>
      <c r="G6546" s="5"/>
      <c r="H6546" s="29"/>
    </row>
    <row r="6547" spans="1:8" x14ac:dyDescent="0.2">
      <c r="A6547" s="27"/>
      <c r="B6547" s="28"/>
      <c r="C6547" s="27"/>
      <c r="D6547" s="27"/>
      <c r="E6547" s="27"/>
      <c r="F6547" s="4"/>
      <c r="G6547" s="5"/>
      <c r="H6547" s="29"/>
    </row>
    <row r="6548" spans="1:8" x14ac:dyDescent="0.2">
      <c r="A6548" s="27"/>
      <c r="B6548" s="28"/>
      <c r="C6548" s="27"/>
      <c r="D6548" s="27"/>
      <c r="E6548" s="27"/>
      <c r="F6548" s="4"/>
      <c r="G6548" s="5"/>
      <c r="H6548" s="29"/>
    </row>
    <row r="6549" spans="1:8" x14ac:dyDescent="0.2">
      <c r="A6549" s="27"/>
      <c r="B6549" s="28"/>
      <c r="C6549" s="27"/>
      <c r="D6549" s="27"/>
      <c r="E6549" s="27"/>
      <c r="F6549" s="4"/>
      <c r="G6549" s="5"/>
      <c r="H6549" s="29"/>
    </row>
    <row r="6550" spans="1:8" x14ac:dyDescent="0.2">
      <c r="A6550" s="27"/>
      <c r="B6550" s="28"/>
      <c r="C6550" s="27"/>
      <c r="D6550" s="27"/>
      <c r="E6550" s="27"/>
      <c r="F6550" s="4"/>
      <c r="G6550" s="5"/>
      <c r="H6550" s="29"/>
    </row>
    <row r="6551" spans="1:8" x14ac:dyDescent="0.2">
      <c r="A6551" s="27"/>
      <c r="B6551" s="28"/>
      <c r="C6551" s="27"/>
      <c r="D6551" s="27"/>
      <c r="E6551" s="27"/>
      <c r="F6551" s="4"/>
      <c r="G6551" s="5"/>
      <c r="H6551" s="29"/>
    </row>
    <row r="6552" spans="1:8" x14ac:dyDescent="0.2">
      <c r="A6552" s="27"/>
      <c r="B6552" s="28"/>
      <c r="C6552" s="27"/>
      <c r="D6552" s="27"/>
      <c r="E6552" s="27"/>
      <c r="F6552" s="4"/>
      <c r="G6552" s="5"/>
      <c r="H6552" s="29"/>
    </row>
    <row r="6553" spans="1:8" x14ac:dyDescent="0.2">
      <c r="A6553" s="27"/>
      <c r="B6553" s="28"/>
      <c r="C6553" s="27"/>
      <c r="D6553" s="27"/>
      <c r="E6553" s="27"/>
      <c r="F6553" s="4"/>
      <c r="G6553" s="5"/>
      <c r="H6553" s="29"/>
    </row>
    <row r="6554" spans="1:8" x14ac:dyDescent="0.2">
      <c r="A6554" s="27"/>
      <c r="B6554" s="28"/>
      <c r="C6554" s="27"/>
      <c r="D6554" s="27"/>
      <c r="E6554" s="27"/>
      <c r="F6554" s="4"/>
      <c r="G6554" s="5"/>
      <c r="H6554" s="29"/>
    </row>
    <row r="6555" spans="1:8" x14ac:dyDescent="0.2">
      <c r="A6555" s="27"/>
      <c r="B6555" s="28"/>
      <c r="C6555" s="27"/>
      <c r="D6555" s="27"/>
      <c r="E6555" s="27"/>
      <c r="F6555" s="4"/>
      <c r="G6555" s="5"/>
      <c r="H6555" s="29"/>
    </row>
    <row r="6556" spans="1:8" x14ac:dyDescent="0.2">
      <c r="A6556" s="27"/>
      <c r="B6556" s="28"/>
      <c r="C6556" s="27"/>
      <c r="D6556" s="27"/>
      <c r="E6556" s="27"/>
      <c r="F6556" s="4"/>
      <c r="G6556" s="5"/>
      <c r="H6556" s="29"/>
    </row>
    <row r="6557" spans="1:8" x14ac:dyDescent="0.2">
      <c r="A6557" s="27"/>
      <c r="B6557" s="28"/>
      <c r="C6557" s="27"/>
      <c r="D6557" s="27"/>
      <c r="E6557" s="27"/>
      <c r="F6557" s="4"/>
      <c r="G6557" s="5"/>
      <c r="H6557" s="29"/>
    </row>
    <row r="6558" spans="1:8" x14ac:dyDescent="0.2">
      <c r="A6558" s="27"/>
      <c r="B6558" s="28"/>
      <c r="C6558" s="27"/>
      <c r="D6558" s="27"/>
      <c r="E6558" s="27"/>
      <c r="F6558" s="4"/>
      <c r="G6558" s="5"/>
      <c r="H6558" s="29"/>
    </row>
    <row r="6559" spans="1:8" x14ac:dyDescent="0.2">
      <c r="A6559" s="27"/>
      <c r="B6559" s="28"/>
      <c r="C6559" s="27"/>
      <c r="D6559" s="27"/>
      <c r="E6559" s="27"/>
      <c r="F6559" s="4"/>
      <c r="G6559" s="5"/>
      <c r="H6559" s="29"/>
    </row>
    <row r="6560" spans="1:8" x14ac:dyDescent="0.2">
      <c r="A6560" s="27"/>
      <c r="B6560" s="28"/>
      <c r="C6560" s="27"/>
      <c r="D6560" s="27"/>
      <c r="E6560" s="27"/>
      <c r="F6560" s="4"/>
      <c r="G6560" s="5"/>
      <c r="H6560" s="29"/>
    </row>
    <row r="6561" spans="1:8" x14ac:dyDescent="0.2">
      <c r="A6561" s="27"/>
      <c r="B6561" s="28"/>
      <c r="C6561" s="27"/>
      <c r="D6561" s="27"/>
      <c r="E6561" s="27"/>
      <c r="F6561" s="4"/>
      <c r="G6561" s="5"/>
      <c r="H6561" s="29"/>
    </row>
    <row r="6562" spans="1:8" x14ac:dyDescent="0.2">
      <c r="A6562" s="27"/>
      <c r="B6562" s="28"/>
      <c r="C6562" s="27"/>
      <c r="D6562" s="27"/>
      <c r="E6562" s="27"/>
      <c r="F6562" s="4"/>
      <c r="G6562" s="5"/>
      <c r="H6562" s="29"/>
    </row>
    <row r="6563" spans="1:8" x14ac:dyDescent="0.2">
      <c r="A6563" s="27"/>
      <c r="B6563" s="28"/>
      <c r="C6563" s="27"/>
      <c r="D6563" s="27"/>
      <c r="E6563" s="27"/>
      <c r="F6563" s="4"/>
      <c r="G6563" s="5"/>
      <c r="H6563" s="29"/>
    </row>
    <row r="6564" spans="1:8" x14ac:dyDescent="0.2">
      <c r="A6564" s="27"/>
      <c r="B6564" s="28"/>
      <c r="C6564" s="27"/>
      <c r="D6564" s="27"/>
      <c r="E6564" s="27"/>
      <c r="F6564" s="4"/>
      <c r="G6564" s="5"/>
      <c r="H6564" s="29"/>
    </row>
    <row r="6565" spans="1:8" x14ac:dyDescent="0.2">
      <c r="A6565" s="27"/>
      <c r="B6565" s="28"/>
      <c r="C6565" s="27"/>
      <c r="D6565" s="27"/>
      <c r="E6565" s="27"/>
      <c r="F6565" s="4"/>
      <c r="G6565" s="5"/>
      <c r="H6565" s="29"/>
    </row>
    <row r="6566" spans="1:8" x14ac:dyDescent="0.2">
      <c r="A6566" s="27"/>
      <c r="B6566" s="28"/>
      <c r="C6566" s="27"/>
      <c r="D6566" s="27"/>
      <c r="E6566" s="27"/>
      <c r="F6566" s="4"/>
      <c r="G6566" s="5"/>
      <c r="H6566" s="29"/>
    </row>
    <row r="6567" spans="1:8" x14ac:dyDescent="0.2">
      <c r="A6567" s="27"/>
      <c r="B6567" s="28"/>
      <c r="C6567" s="27"/>
      <c r="D6567" s="27"/>
      <c r="E6567" s="27"/>
      <c r="F6567" s="4"/>
      <c r="G6567" s="5"/>
      <c r="H6567" s="29"/>
    </row>
    <row r="6568" spans="1:8" x14ac:dyDescent="0.2">
      <c r="A6568" s="27"/>
      <c r="B6568" s="28"/>
      <c r="C6568" s="27"/>
      <c r="D6568" s="27"/>
      <c r="E6568" s="27"/>
      <c r="F6568" s="4"/>
      <c r="G6568" s="5"/>
      <c r="H6568" s="29"/>
    </row>
    <row r="6569" spans="1:8" x14ac:dyDescent="0.2">
      <c r="A6569" s="27"/>
      <c r="B6569" s="28"/>
      <c r="C6569" s="27"/>
      <c r="D6569" s="27"/>
      <c r="E6569" s="27"/>
      <c r="F6569" s="4"/>
      <c r="G6569" s="5"/>
      <c r="H6569" s="29"/>
    </row>
    <row r="6570" spans="1:8" x14ac:dyDescent="0.2">
      <c r="A6570" s="27"/>
      <c r="B6570" s="28"/>
      <c r="C6570" s="27"/>
      <c r="D6570" s="27"/>
      <c r="E6570" s="27"/>
      <c r="F6570" s="4"/>
      <c r="G6570" s="5"/>
      <c r="H6570" s="29"/>
    </row>
    <row r="6571" spans="1:8" x14ac:dyDescent="0.2">
      <c r="A6571" s="27"/>
      <c r="B6571" s="28"/>
      <c r="C6571" s="27"/>
      <c r="D6571" s="27"/>
      <c r="E6571" s="27"/>
      <c r="F6571" s="4"/>
      <c r="G6571" s="5"/>
      <c r="H6571" s="29"/>
    </row>
    <row r="6572" spans="1:8" x14ac:dyDescent="0.2">
      <c r="A6572" s="27"/>
      <c r="B6572" s="28"/>
      <c r="C6572" s="27"/>
      <c r="D6572" s="27"/>
      <c r="E6572" s="27"/>
      <c r="F6572" s="4"/>
      <c r="G6572" s="5"/>
      <c r="H6572" s="29"/>
    </row>
    <row r="6573" spans="1:8" x14ac:dyDescent="0.2">
      <c r="A6573" s="27"/>
      <c r="B6573" s="28"/>
      <c r="C6573" s="27"/>
      <c r="D6573" s="27"/>
      <c r="E6573" s="27"/>
      <c r="F6573" s="4"/>
      <c r="G6573" s="5"/>
      <c r="H6573" s="29"/>
    </row>
    <row r="6574" spans="1:8" x14ac:dyDescent="0.2">
      <c r="A6574" s="27"/>
      <c r="B6574" s="28"/>
      <c r="C6574" s="27"/>
      <c r="D6574" s="27"/>
      <c r="E6574" s="27"/>
      <c r="F6574" s="4"/>
      <c r="G6574" s="5"/>
      <c r="H6574" s="29"/>
    </row>
    <row r="6575" spans="1:8" x14ac:dyDescent="0.2">
      <c r="A6575" s="27"/>
      <c r="B6575" s="28"/>
      <c r="C6575" s="27"/>
      <c r="D6575" s="27"/>
      <c r="E6575" s="27"/>
      <c r="F6575" s="4"/>
      <c r="G6575" s="5"/>
      <c r="H6575" s="29"/>
    </row>
    <row r="6576" spans="1:8" x14ac:dyDescent="0.2">
      <c r="A6576" s="27"/>
      <c r="B6576" s="28"/>
      <c r="C6576" s="27"/>
      <c r="D6576" s="27"/>
      <c r="E6576" s="27"/>
      <c r="F6576" s="4"/>
      <c r="G6576" s="5"/>
      <c r="H6576" s="29"/>
    </row>
    <row r="6577" spans="1:8" x14ac:dyDescent="0.2">
      <c r="A6577" s="27"/>
      <c r="B6577" s="28"/>
      <c r="C6577" s="27"/>
      <c r="D6577" s="27"/>
      <c r="E6577" s="27"/>
      <c r="F6577" s="4"/>
      <c r="G6577" s="5"/>
      <c r="H6577" s="29"/>
    </row>
    <row r="6578" spans="1:8" x14ac:dyDescent="0.2">
      <c r="A6578" s="27"/>
      <c r="B6578" s="28"/>
      <c r="C6578" s="27"/>
      <c r="D6578" s="27"/>
      <c r="E6578" s="27"/>
      <c r="F6578" s="4"/>
      <c r="G6578" s="5"/>
      <c r="H6578" s="29"/>
    </row>
    <row r="6579" spans="1:8" x14ac:dyDescent="0.2">
      <c r="A6579" s="27"/>
      <c r="B6579" s="28"/>
      <c r="C6579" s="27"/>
      <c r="D6579" s="27"/>
      <c r="E6579" s="27"/>
      <c r="F6579" s="4"/>
      <c r="G6579" s="5"/>
      <c r="H6579" s="29"/>
    </row>
    <row r="6580" spans="1:8" x14ac:dyDescent="0.2">
      <c r="A6580" s="27"/>
      <c r="B6580" s="28"/>
      <c r="C6580" s="27"/>
      <c r="D6580" s="27"/>
      <c r="E6580" s="27"/>
      <c r="F6580" s="4"/>
      <c r="G6580" s="5"/>
      <c r="H6580" s="29"/>
    </row>
    <row r="6581" spans="1:8" x14ac:dyDescent="0.2">
      <c r="A6581" s="27"/>
      <c r="B6581" s="28"/>
      <c r="C6581" s="27"/>
      <c r="D6581" s="27"/>
      <c r="E6581" s="27"/>
      <c r="F6581" s="4"/>
      <c r="G6581" s="5"/>
      <c r="H6581" s="29"/>
    </row>
    <row r="6582" spans="1:8" x14ac:dyDescent="0.2">
      <c r="A6582" s="27"/>
      <c r="B6582" s="28"/>
      <c r="C6582" s="27"/>
      <c r="D6582" s="27"/>
      <c r="E6582" s="27"/>
      <c r="F6582" s="4"/>
      <c r="G6582" s="5"/>
      <c r="H6582" s="29"/>
    </row>
    <row r="6583" spans="1:8" x14ac:dyDescent="0.2">
      <c r="A6583" s="27"/>
      <c r="B6583" s="28"/>
      <c r="C6583" s="27"/>
      <c r="D6583" s="27"/>
      <c r="E6583" s="27"/>
      <c r="F6583" s="4"/>
      <c r="G6583" s="5"/>
      <c r="H6583" s="29"/>
    </row>
    <row r="6584" spans="1:8" x14ac:dyDescent="0.2">
      <c r="A6584" s="27"/>
      <c r="B6584" s="28"/>
      <c r="C6584" s="27"/>
      <c r="D6584" s="27"/>
      <c r="E6584" s="27"/>
      <c r="F6584" s="4"/>
      <c r="G6584" s="5"/>
      <c r="H6584" s="29"/>
    </row>
    <row r="6585" spans="1:8" x14ac:dyDescent="0.2">
      <c r="A6585" s="27"/>
      <c r="B6585" s="28"/>
      <c r="C6585" s="27"/>
      <c r="D6585" s="27"/>
      <c r="E6585" s="27"/>
      <c r="F6585" s="4"/>
      <c r="G6585" s="5"/>
      <c r="H6585" s="29"/>
    </row>
    <row r="6586" spans="1:8" x14ac:dyDescent="0.2">
      <c r="A6586" s="27"/>
      <c r="B6586" s="28"/>
      <c r="C6586" s="27"/>
      <c r="D6586" s="27"/>
      <c r="E6586" s="27"/>
      <c r="F6586" s="4"/>
      <c r="G6586" s="5"/>
      <c r="H6586" s="29"/>
    </row>
    <row r="6587" spans="1:8" x14ac:dyDescent="0.2">
      <c r="A6587" s="27"/>
      <c r="B6587" s="28"/>
      <c r="C6587" s="27"/>
      <c r="D6587" s="27"/>
      <c r="E6587" s="27"/>
      <c r="F6587" s="4"/>
      <c r="G6587" s="5"/>
      <c r="H6587" s="29"/>
    </row>
    <row r="6588" spans="1:8" x14ac:dyDescent="0.2">
      <c r="A6588" s="27"/>
      <c r="B6588" s="28"/>
      <c r="C6588" s="27"/>
      <c r="D6588" s="27"/>
      <c r="E6588" s="27"/>
      <c r="F6588" s="4"/>
      <c r="G6588" s="5"/>
      <c r="H6588" s="29"/>
    </row>
    <row r="6589" spans="1:8" x14ac:dyDescent="0.2">
      <c r="A6589" s="27"/>
      <c r="B6589" s="28"/>
      <c r="C6589" s="27"/>
      <c r="D6589" s="27"/>
      <c r="E6589" s="27"/>
      <c r="F6589" s="4"/>
      <c r="G6589" s="5"/>
      <c r="H6589" s="29"/>
    </row>
    <row r="6590" spans="1:8" x14ac:dyDescent="0.2">
      <c r="A6590" s="27"/>
      <c r="B6590" s="28"/>
      <c r="C6590" s="27"/>
      <c r="D6590" s="27"/>
      <c r="E6590" s="27"/>
      <c r="F6590" s="4"/>
      <c r="G6590" s="5"/>
      <c r="H6590" s="29"/>
    </row>
    <row r="6591" spans="1:8" x14ac:dyDescent="0.2">
      <c r="A6591" s="27"/>
      <c r="B6591" s="28"/>
      <c r="C6591" s="27"/>
      <c r="D6591" s="27"/>
      <c r="E6591" s="27"/>
      <c r="F6591" s="4"/>
      <c r="G6591" s="5"/>
      <c r="H6591" s="29"/>
    </row>
    <row r="6592" spans="1:8" x14ac:dyDescent="0.2">
      <c r="A6592" s="27"/>
      <c r="B6592" s="28"/>
      <c r="C6592" s="27"/>
      <c r="D6592" s="27"/>
      <c r="E6592" s="27"/>
      <c r="F6592" s="4"/>
      <c r="G6592" s="5"/>
      <c r="H6592" s="29"/>
    </row>
    <row r="6593" spans="1:8" x14ac:dyDescent="0.2">
      <c r="A6593" s="27"/>
      <c r="B6593" s="28"/>
      <c r="C6593" s="27"/>
      <c r="D6593" s="27"/>
      <c r="E6593" s="27"/>
      <c r="F6593" s="4"/>
      <c r="G6593" s="5"/>
      <c r="H6593" s="29"/>
    </row>
    <row r="6594" spans="1:8" x14ac:dyDescent="0.2">
      <c r="A6594" s="27"/>
      <c r="B6594" s="28"/>
      <c r="C6594" s="27"/>
      <c r="D6594" s="27"/>
      <c r="E6594" s="27"/>
      <c r="F6594" s="4"/>
      <c r="G6594" s="5"/>
      <c r="H6594" s="29"/>
    </row>
    <row r="6595" spans="1:8" x14ac:dyDescent="0.2">
      <c r="A6595" s="27"/>
      <c r="B6595" s="28"/>
      <c r="C6595" s="27"/>
      <c r="D6595" s="27"/>
      <c r="E6595" s="27"/>
      <c r="F6595" s="4"/>
      <c r="G6595" s="5"/>
      <c r="H6595" s="29"/>
    </row>
    <row r="6596" spans="1:8" x14ac:dyDescent="0.2">
      <c r="A6596" s="27"/>
      <c r="B6596" s="28"/>
      <c r="C6596" s="27"/>
      <c r="D6596" s="27"/>
      <c r="E6596" s="27"/>
      <c r="F6596" s="4"/>
      <c r="G6596" s="5"/>
      <c r="H6596" s="29"/>
    </row>
    <row r="6597" spans="1:8" x14ac:dyDescent="0.2">
      <c r="A6597" s="27"/>
      <c r="B6597" s="28"/>
      <c r="C6597" s="27"/>
      <c r="D6597" s="27"/>
      <c r="E6597" s="27"/>
      <c r="F6597" s="4"/>
      <c r="G6597" s="5"/>
      <c r="H6597" s="29"/>
    </row>
    <row r="6598" spans="1:8" x14ac:dyDescent="0.2">
      <c r="A6598" s="27"/>
      <c r="B6598" s="28"/>
      <c r="C6598" s="27"/>
      <c r="D6598" s="27"/>
      <c r="E6598" s="27"/>
      <c r="F6598" s="4"/>
      <c r="G6598" s="5"/>
      <c r="H6598" s="29"/>
    </row>
    <row r="6599" spans="1:8" x14ac:dyDescent="0.2">
      <c r="A6599" s="27"/>
      <c r="B6599" s="28"/>
      <c r="C6599" s="27"/>
      <c r="D6599" s="27"/>
      <c r="E6599" s="27"/>
      <c r="F6599" s="4"/>
      <c r="G6599" s="5"/>
      <c r="H6599" s="29"/>
    </row>
    <row r="6600" spans="1:8" x14ac:dyDescent="0.2">
      <c r="A6600" s="27"/>
      <c r="B6600" s="28"/>
      <c r="C6600" s="27"/>
      <c r="D6600" s="27"/>
      <c r="E6600" s="27"/>
      <c r="F6600" s="4"/>
      <c r="G6600" s="5"/>
      <c r="H6600" s="29"/>
    </row>
    <row r="6601" spans="1:8" x14ac:dyDescent="0.2">
      <c r="A6601" s="27"/>
      <c r="B6601" s="28"/>
      <c r="C6601" s="27"/>
      <c r="D6601" s="27"/>
      <c r="E6601" s="27"/>
      <c r="F6601" s="4"/>
      <c r="G6601" s="5"/>
      <c r="H6601" s="29"/>
    </row>
    <row r="6602" spans="1:8" x14ac:dyDescent="0.2">
      <c r="A6602" s="27"/>
      <c r="B6602" s="28"/>
      <c r="C6602" s="27"/>
      <c r="D6602" s="27"/>
      <c r="E6602" s="27"/>
      <c r="F6602" s="4"/>
      <c r="G6602" s="5"/>
      <c r="H6602" s="29"/>
    </row>
    <row r="6603" spans="1:8" x14ac:dyDescent="0.2">
      <c r="A6603" s="27"/>
      <c r="B6603" s="28"/>
      <c r="C6603" s="27"/>
      <c r="D6603" s="27"/>
      <c r="E6603" s="27"/>
      <c r="F6603" s="4"/>
      <c r="G6603" s="5"/>
      <c r="H6603" s="29"/>
    </row>
    <row r="6604" spans="1:8" x14ac:dyDescent="0.2">
      <c r="A6604" s="27"/>
      <c r="B6604" s="28"/>
      <c r="C6604" s="27"/>
      <c r="D6604" s="27"/>
      <c r="E6604" s="27"/>
      <c r="F6604" s="4"/>
      <c r="G6604" s="5"/>
      <c r="H6604" s="29"/>
    </row>
    <row r="6605" spans="1:8" x14ac:dyDescent="0.2">
      <c r="A6605" s="27"/>
      <c r="B6605" s="28"/>
      <c r="C6605" s="27"/>
      <c r="D6605" s="27"/>
      <c r="E6605" s="27"/>
      <c r="F6605" s="4"/>
      <c r="G6605" s="5"/>
      <c r="H6605" s="29"/>
    </row>
    <row r="6606" spans="1:8" x14ac:dyDescent="0.2">
      <c r="A6606" s="27"/>
      <c r="B6606" s="28"/>
      <c r="C6606" s="27"/>
      <c r="D6606" s="27"/>
      <c r="E6606" s="27"/>
      <c r="F6606" s="4"/>
      <c r="G6606" s="5"/>
      <c r="H6606" s="29"/>
    </row>
    <row r="6607" spans="1:8" x14ac:dyDescent="0.2">
      <c r="A6607" s="27"/>
      <c r="B6607" s="28"/>
      <c r="C6607" s="27"/>
      <c r="D6607" s="27"/>
      <c r="E6607" s="27"/>
      <c r="F6607" s="4"/>
      <c r="G6607" s="5"/>
      <c r="H6607" s="29"/>
    </row>
    <row r="6608" spans="1:8" x14ac:dyDescent="0.2">
      <c r="A6608" s="27"/>
      <c r="B6608" s="28"/>
      <c r="C6608" s="27"/>
      <c r="D6608" s="27"/>
      <c r="E6608" s="27"/>
      <c r="F6608" s="4"/>
      <c r="G6608" s="5"/>
      <c r="H6608" s="29"/>
    </row>
    <row r="6609" spans="1:8" x14ac:dyDescent="0.2">
      <c r="A6609" s="27"/>
      <c r="B6609" s="28"/>
      <c r="C6609" s="27"/>
      <c r="D6609" s="27"/>
      <c r="E6609" s="27"/>
      <c r="F6609" s="4"/>
      <c r="G6609" s="5"/>
      <c r="H6609" s="29"/>
    </row>
    <row r="6610" spans="1:8" x14ac:dyDescent="0.2">
      <c r="A6610" s="27"/>
      <c r="B6610" s="28"/>
      <c r="C6610" s="27"/>
      <c r="D6610" s="27"/>
      <c r="E6610" s="27"/>
      <c r="F6610" s="4"/>
      <c r="G6610" s="5"/>
      <c r="H6610" s="29"/>
    </row>
    <row r="6611" spans="1:8" x14ac:dyDescent="0.2">
      <c r="A6611" s="27"/>
      <c r="B6611" s="28"/>
      <c r="C6611" s="27"/>
      <c r="D6611" s="27"/>
      <c r="E6611" s="27"/>
      <c r="F6611" s="4"/>
      <c r="G6611" s="5"/>
      <c r="H6611" s="29"/>
    </row>
    <row r="6612" spans="1:8" x14ac:dyDescent="0.2">
      <c r="A6612" s="27"/>
      <c r="B6612" s="28"/>
      <c r="C6612" s="27"/>
      <c r="D6612" s="27"/>
      <c r="E6612" s="27"/>
      <c r="F6612" s="4"/>
      <c r="G6612" s="5"/>
      <c r="H6612" s="29"/>
    </row>
    <row r="6613" spans="1:8" x14ac:dyDescent="0.2">
      <c r="A6613" s="27"/>
      <c r="B6613" s="28"/>
      <c r="C6613" s="27"/>
      <c r="D6613" s="27"/>
      <c r="E6613" s="27"/>
      <c r="F6613" s="4"/>
      <c r="G6613" s="5"/>
      <c r="H6613" s="29"/>
    </row>
    <row r="6614" spans="1:8" x14ac:dyDescent="0.2">
      <c r="A6614" s="27"/>
      <c r="B6614" s="28"/>
      <c r="C6614" s="27"/>
      <c r="D6614" s="27"/>
      <c r="E6614" s="27"/>
      <c r="F6614" s="4"/>
      <c r="G6614" s="5"/>
      <c r="H6614" s="29"/>
    </row>
    <row r="6615" spans="1:8" x14ac:dyDescent="0.2">
      <c r="A6615" s="27"/>
      <c r="B6615" s="28"/>
      <c r="C6615" s="27"/>
      <c r="D6615" s="27"/>
      <c r="E6615" s="27"/>
      <c r="F6615" s="4"/>
      <c r="G6615" s="5"/>
      <c r="H6615" s="29"/>
    </row>
    <row r="6616" spans="1:8" x14ac:dyDescent="0.2">
      <c r="A6616" s="27"/>
      <c r="B6616" s="28"/>
      <c r="C6616" s="27"/>
      <c r="D6616" s="27"/>
      <c r="E6616" s="27"/>
      <c r="F6616" s="4"/>
      <c r="G6616" s="5"/>
      <c r="H6616" s="29"/>
    </row>
    <row r="6617" spans="1:8" x14ac:dyDescent="0.2">
      <c r="A6617" s="27"/>
      <c r="B6617" s="28"/>
      <c r="C6617" s="27"/>
      <c r="D6617" s="27"/>
      <c r="E6617" s="27"/>
      <c r="F6617" s="4"/>
      <c r="G6617" s="5"/>
      <c r="H6617" s="29"/>
    </row>
    <row r="6618" spans="1:8" x14ac:dyDescent="0.2">
      <c r="A6618" s="27"/>
      <c r="B6618" s="28"/>
      <c r="C6618" s="27"/>
      <c r="D6618" s="27"/>
      <c r="E6618" s="27"/>
      <c r="F6618" s="4"/>
      <c r="G6618" s="5"/>
      <c r="H6618" s="29"/>
    </row>
    <row r="6619" spans="1:8" x14ac:dyDescent="0.2">
      <c r="A6619" s="27"/>
      <c r="B6619" s="28"/>
      <c r="C6619" s="27"/>
      <c r="D6619" s="27"/>
      <c r="E6619" s="27"/>
      <c r="F6619" s="4"/>
      <c r="G6619" s="5"/>
      <c r="H6619" s="29"/>
    </row>
    <row r="6620" spans="1:8" x14ac:dyDescent="0.2">
      <c r="A6620" s="27"/>
      <c r="B6620" s="28"/>
      <c r="C6620" s="27"/>
      <c r="D6620" s="27"/>
      <c r="E6620" s="27"/>
      <c r="F6620" s="4"/>
      <c r="G6620" s="5"/>
      <c r="H6620" s="29"/>
    </row>
    <row r="6621" spans="1:8" x14ac:dyDescent="0.2">
      <c r="A6621" s="27"/>
      <c r="B6621" s="28"/>
      <c r="C6621" s="27"/>
      <c r="D6621" s="27"/>
      <c r="E6621" s="27"/>
      <c r="F6621" s="4"/>
      <c r="G6621" s="5"/>
      <c r="H6621" s="29"/>
    </row>
    <row r="6622" spans="1:8" x14ac:dyDescent="0.2">
      <c r="A6622" s="27"/>
      <c r="B6622" s="28"/>
      <c r="C6622" s="27"/>
      <c r="D6622" s="27"/>
      <c r="E6622" s="27"/>
      <c r="F6622" s="4"/>
      <c r="G6622" s="5"/>
      <c r="H6622" s="29"/>
    </row>
    <row r="6623" spans="1:8" x14ac:dyDescent="0.2">
      <c r="A6623" s="27"/>
      <c r="B6623" s="28"/>
      <c r="C6623" s="27"/>
      <c r="D6623" s="27"/>
      <c r="E6623" s="27"/>
      <c r="F6623" s="4"/>
      <c r="G6623" s="5"/>
      <c r="H6623" s="29"/>
    </row>
    <row r="6624" spans="1:8" x14ac:dyDescent="0.2">
      <c r="A6624" s="27"/>
      <c r="B6624" s="28"/>
      <c r="C6624" s="27"/>
      <c r="D6624" s="27"/>
      <c r="E6624" s="27"/>
      <c r="F6624" s="4"/>
      <c r="G6624" s="5"/>
      <c r="H6624" s="29"/>
    </row>
    <row r="6625" spans="1:8" x14ac:dyDescent="0.2">
      <c r="A6625" s="27"/>
      <c r="B6625" s="28"/>
      <c r="C6625" s="27"/>
      <c r="D6625" s="27"/>
      <c r="E6625" s="27"/>
      <c r="F6625" s="4"/>
      <c r="G6625" s="5"/>
      <c r="H6625" s="29"/>
    </row>
    <row r="6626" spans="1:8" x14ac:dyDescent="0.2">
      <c r="A6626" s="27"/>
      <c r="B6626" s="28"/>
      <c r="C6626" s="27"/>
      <c r="D6626" s="27"/>
      <c r="E6626" s="27"/>
      <c r="F6626" s="4"/>
      <c r="G6626" s="5"/>
      <c r="H6626" s="29"/>
    </row>
    <row r="6627" spans="1:8" x14ac:dyDescent="0.2">
      <c r="A6627" s="27"/>
      <c r="B6627" s="28"/>
      <c r="C6627" s="27"/>
      <c r="D6627" s="27"/>
      <c r="E6627" s="27"/>
      <c r="F6627" s="4"/>
      <c r="G6627" s="5"/>
      <c r="H6627" s="29"/>
    </row>
    <row r="6628" spans="1:8" x14ac:dyDescent="0.2">
      <c r="A6628" s="27"/>
      <c r="B6628" s="28"/>
      <c r="C6628" s="27"/>
      <c r="D6628" s="27"/>
      <c r="E6628" s="27"/>
      <c r="F6628" s="4"/>
      <c r="G6628" s="5"/>
      <c r="H6628" s="29"/>
    </row>
    <row r="6629" spans="1:8" x14ac:dyDescent="0.2">
      <c r="A6629" s="27"/>
      <c r="B6629" s="28"/>
      <c r="C6629" s="27"/>
      <c r="D6629" s="27"/>
      <c r="E6629" s="27"/>
      <c r="F6629" s="4"/>
      <c r="G6629" s="5"/>
      <c r="H6629" s="29"/>
    </row>
    <row r="6630" spans="1:8" x14ac:dyDescent="0.2">
      <c r="A6630" s="27"/>
      <c r="B6630" s="28"/>
      <c r="C6630" s="27"/>
      <c r="D6630" s="27"/>
      <c r="E6630" s="27"/>
      <c r="F6630" s="4"/>
      <c r="G6630" s="5"/>
      <c r="H6630" s="29"/>
    </row>
    <row r="6631" spans="1:8" x14ac:dyDescent="0.2">
      <c r="A6631" s="27"/>
      <c r="B6631" s="28"/>
      <c r="C6631" s="27"/>
      <c r="D6631" s="27"/>
      <c r="E6631" s="27"/>
      <c r="F6631" s="4"/>
      <c r="G6631" s="5"/>
      <c r="H6631" s="29"/>
    </row>
    <row r="6632" spans="1:8" x14ac:dyDescent="0.2">
      <c r="A6632" s="27"/>
      <c r="B6632" s="28"/>
      <c r="C6632" s="27"/>
      <c r="D6632" s="27"/>
      <c r="E6632" s="27"/>
      <c r="F6632" s="4"/>
      <c r="G6632" s="5"/>
      <c r="H6632" s="29"/>
    </row>
    <row r="6633" spans="1:8" x14ac:dyDescent="0.2">
      <c r="A6633" s="27"/>
      <c r="B6633" s="28"/>
      <c r="C6633" s="27"/>
      <c r="D6633" s="27"/>
      <c r="E6633" s="27"/>
      <c r="F6633" s="4"/>
      <c r="G6633" s="5"/>
      <c r="H6633" s="29"/>
    </row>
    <row r="6634" spans="1:8" x14ac:dyDescent="0.2">
      <c r="A6634" s="27"/>
      <c r="B6634" s="28"/>
      <c r="C6634" s="27"/>
      <c r="D6634" s="27"/>
      <c r="E6634" s="27"/>
      <c r="F6634" s="4"/>
      <c r="G6634" s="5"/>
      <c r="H6634" s="29"/>
    </row>
    <row r="6635" spans="1:8" x14ac:dyDescent="0.2">
      <c r="A6635" s="27"/>
      <c r="B6635" s="28"/>
      <c r="C6635" s="27"/>
      <c r="D6635" s="27"/>
      <c r="E6635" s="27"/>
      <c r="F6635" s="4"/>
      <c r="G6635" s="5"/>
      <c r="H6635" s="29"/>
    </row>
    <row r="6636" spans="1:8" x14ac:dyDescent="0.2">
      <c r="A6636" s="27"/>
      <c r="B6636" s="28"/>
      <c r="C6636" s="27"/>
      <c r="D6636" s="27"/>
      <c r="E6636" s="27"/>
      <c r="F6636" s="4"/>
      <c r="G6636" s="5"/>
      <c r="H6636" s="29"/>
    </row>
    <row r="6637" spans="1:8" x14ac:dyDescent="0.2">
      <c r="A6637" s="27"/>
      <c r="B6637" s="28"/>
      <c r="C6637" s="27"/>
      <c r="D6637" s="27"/>
      <c r="E6637" s="27"/>
      <c r="F6637" s="4"/>
      <c r="G6637" s="5"/>
      <c r="H6637" s="29"/>
    </row>
    <row r="6638" spans="1:8" x14ac:dyDescent="0.2">
      <c r="A6638" s="27"/>
      <c r="B6638" s="28"/>
      <c r="C6638" s="27"/>
      <c r="D6638" s="27"/>
      <c r="E6638" s="27"/>
      <c r="F6638" s="4"/>
      <c r="G6638" s="5"/>
      <c r="H6638" s="29"/>
    </row>
    <row r="6639" spans="1:8" x14ac:dyDescent="0.2">
      <c r="A6639" s="27"/>
      <c r="B6639" s="28"/>
      <c r="C6639" s="27"/>
      <c r="D6639" s="27"/>
      <c r="E6639" s="27"/>
      <c r="F6639" s="4"/>
      <c r="G6639" s="5"/>
      <c r="H6639" s="29"/>
    </row>
    <row r="6640" spans="1:8" x14ac:dyDescent="0.2">
      <c r="A6640" s="27"/>
      <c r="B6640" s="28"/>
      <c r="C6640" s="27"/>
      <c r="D6640" s="27"/>
      <c r="E6640" s="27"/>
      <c r="F6640" s="4"/>
      <c r="G6640" s="5"/>
      <c r="H6640" s="29"/>
    </row>
    <row r="6641" spans="1:8" x14ac:dyDescent="0.2">
      <c r="A6641" s="27"/>
      <c r="B6641" s="28"/>
      <c r="C6641" s="27"/>
      <c r="D6641" s="27"/>
      <c r="E6641" s="27"/>
      <c r="F6641" s="4"/>
      <c r="G6641" s="5"/>
      <c r="H6641" s="29"/>
    </row>
    <row r="6642" spans="1:8" x14ac:dyDescent="0.2">
      <c r="A6642" s="27"/>
      <c r="B6642" s="28"/>
      <c r="C6642" s="27"/>
      <c r="D6642" s="27"/>
      <c r="E6642" s="27"/>
      <c r="F6642" s="4"/>
      <c r="G6642" s="5"/>
      <c r="H6642" s="29"/>
    </row>
    <row r="6643" spans="1:8" x14ac:dyDescent="0.2">
      <c r="A6643" s="27"/>
      <c r="B6643" s="28"/>
      <c r="C6643" s="27"/>
      <c r="D6643" s="27"/>
      <c r="E6643" s="27"/>
      <c r="F6643" s="4"/>
      <c r="G6643" s="5"/>
      <c r="H6643" s="29"/>
    </row>
    <row r="6644" spans="1:8" x14ac:dyDescent="0.2">
      <c r="A6644" s="27"/>
      <c r="B6644" s="28"/>
      <c r="C6644" s="27"/>
      <c r="D6644" s="27"/>
      <c r="E6644" s="27"/>
      <c r="F6644" s="4"/>
      <c r="G6644" s="5"/>
      <c r="H6644" s="29"/>
    </row>
    <row r="6645" spans="1:8" x14ac:dyDescent="0.2">
      <c r="A6645" s="27"/>
      <c r="B6645" s="28"/>
      <c r="C6645" s="27"/>
      <c r="D6645" s="27"/>
      <c r="E6645" s="27"/>
      <c r="F6645" s="4"/>
      <c r="G6645" s="5"/>
      <c r="H6645" s="29"/>
    </row>
    <row r="6646" spans="1:8" x14ac:dyDescent="0.2">
      <c r="A6646" s="27"/>
      <c r="B6646" s="28"/>
      <c r="C6646" s="27"/>
      <c r="D6646" s="27"/>
      <c r="E6646" s="27"/>
      <c r="F6646" s="4"/>
      <c r="G6646" s="5"/>
      <c r="H6646" s="29"/>
    </row>
    <row r="6647" spans="1:8" x14ac:dyDescent="0.2">
      <c r="A6647" s="27"/>
      <c r="B6647" s="28"/>
      <c r="C6647" s="27"/>
      <c r="D6647" s="27"/>
      <c r="E6647" s="27"/>
      <c r="F6647" s="4"/>
      <c r="G6647" s="5"/>
      <c r="H6647" s="29"/>
    </row>
    <row r="6648" spans="1:8" x14ac:dyDescent="0.2">
      <c r="A6648" s="27"/>
      <c r="B6648" s="28"/>
      <c r="C6648" s="27"/>
      <c r="D6648" s="27"/>
      <c r="E6648" s="27"/>
      <c r="F6648" s="4"/>
      <c r="G6648" s="5"/>
      <c r="H6648" s="29"/>
    </row>
    <row r="6649" spans="1:8" x14ac:dyDescent="0.2">
      <c r="A6649" s="27"/>
      <c r="B6649" s="28"/>
      <c r="C6649" s="27"/>
      <c r="D6649" s="27"/>
      <c r="E6649" s="27"/>
      <c r="F6649" s="4"/>
      <c r="G6649" s="5"/>
      <c r="H6649" s="29"/>
    </row>
    <row r="6650" spans="1:8" x14ac:dyDescent="0.2">
      <c r="A6650" s="27"/>
      <c r="B6650" s="28"/>
      <c r="C6650" s="27"/>
      <c r="D6650" s="27"/>
      <c r="E6650" s="27"/>
      <c r="F6650" s="4"/>
      <c r="G6650" s="5"/>
      <c r="H6650" s="29"/>
    </row>
    <row r="6651" spans="1:8" x14ac:dyDescent="0.2">
      <c r="A6651" s="27"/>
      <c r="B6651" s="28"/>
      <c r="C6651" s="27"/>
      <c r="D6651" s="27"/>
      <c r="E6651" s="27"/>
      <c r="F6651" s="4"/>
      <c r="G6651" s="5"/>
      <c r="H6651" s="29"/>
    </row>
    <row r="6652" spans="1:8" x14ac:dyDescent="0.2">
      <c r="A6652" s="27"/>
      <c r="B6652" s="28"/>
      <c r="C6652" s="27"/>
      <c r="D6652" s="27"/>
      <c r="E6652" s="27"/>
      <c r="F6652" s="4"/>
      <c r="G6652" s="5"/>
      <c r="H6652" s="29"/>
    </row>
    <row r="6653" spans="1:8" x14ac:dyDescent="0.2">
      <c r="A6653" s="27"/>
      <c r="B6653" s="28"/>
      <c r="C6653" s="27"/>
      <c r="D6653" s="27"/>
      <c r="E6653" s="27"/>
      <c r="F6653" s="4"/>
      <c r="G6653" s="5"/>
      <c r="H6653" s="29"/>
    </row>
    <row r="6654" spans="1:8" x14ac:dyDescent="0.2">
      <c r="A6654" s="27"/>
      <c r="B6654" s="28"/>
      <c r="C6654" s="27"/>
      <c r="D6654" s="27"/>
      <c r="E6654" s="27"/>
      <c r="F6654" s="4"/>
      <c r="G6654" s="5"/>
      <c r="H6654" s="29"/>
    </row>
    <row r="6655" spans="1:8" x14ac:dyDescent="0.2">
      <c r="A6655" s="27"/>
      <c r="B6655" s="28"/>
      <c r="C6655" s="27"/>
      <c r="D6655" s="27"/>
      <c r="E6655" s="27"/>
      <c r="F6655" s="4"/>
      <c r="G6655" s="5"/>
      <c r="H6655" s="29"/>
    </row>
    <row r="6656" spans="1:8" x14ac:dyDescent="0.2">
      <c r="A6656" s="27"/>
      <c r="B6656" s="28"/>
      <c r="C6656" s="27"/>
      <c r="D6656" s="27"/>
      <c r="E6656" s="27"/>
      <c r="F6656" s="4"/>
      <c r="G6656" s="5"/>
      <c r="H6656" s="29"/>
    </row>
    <row r="6657" spans="1:8" x14ac:dyDescent="0.2">
      <c r="A6657" s="27"/>
      <c r="B6657" s="28"/>
      <c r="C6657" s="27"/>
      <c r="D6657" s="27"/>
      <c r="E6657" s="27"/>
      <c r="F6657" s="4"/>
      <c r="G6657" s="5"/>
      <c r="H6657" s="29"/>
    </row>
    <row r="6658" spans="1:8" x14ac:dyDescent="0.2">
      <c r="A6658" s="27"/>
      <c r="B6658" s="28"/>
      <c r="C6658" s="27"/>
      <c r="D6658" s="27"/>
      <c r="E6658" s="27"/>
      <c r="F6658" s="4"/>
      <c r="G6658" s="5"/>
      <c r="H6658" s="29"/>
    </row>
    <row r="6659" spans="1:8" x14ac:dyDescent="0.2">
      <c r="A6659" s="27"/>
      <c r="B6659" s="28"/>
      <c r="C6659" s="27"/>
      <c r="D6659" s="27"/>
      <c r="E6659" s="27"/>
      <c r="F6659" s="4"/>
      <c r="G6659" s="5"/>
      <c r="H6659" s="29"/>
    </row>
    <row r="6660" spans="1:8" x14ac:dyDescent="0.2">
      <c r="A6660" s="27"/>
      <c r="B6660" s="28"/>
      <c r="C6660" s="27"/>
      <c r="D6660" s="27"/>
      <c r="E6660" s="27"/>
      <c r="F6660" s="4"/>
      <c r="G6660" s="5"/>
      <c r="H6660" s="29"/>
    </row>
    <row r="6661" spans="1:8" x14ac:dyDescent="0.2">
      <c r="A6661" s="27"/>
      <c r="B6661" s="28"/>
      <c r="C6661" s="27"/>
      <c r="D6661" s="27"/>
      <c r="E6661" s="27"/>
      <c r="F6661" s="4"/>
      <c r="G6661" s="5"/>
      <c r="H6661" s="29"/>
    </row>
    <row r="6662" spans="1:8" x14ac:dyDescent="0.2">
      <c r="A6662" s="27"/>
      <c r="B6662" s="28"/>
      <c r="C6662" s="27"/>
      <c r="D6662" s="27"/>
      <c r="E6662" s="27"/>
      <c r="F6662" s="4"/>
      <c r="G6662" s="5"/>
      <c r="H6662" s="29"/>
    </row>
    <row r="6663" spans="1:8" x14ac:dyDescent="0.2">
      <c r="A6663" s="27"/>
      <c r="B6663" s="28"/>
      <c r="C6663" s="27"/>
      <c r="D6663" s="27"/>
      <c r="E6663" s="27"/>
      <c r="F6663" s="4"/>
      <c r="G6663" s="5"/>
      <c r="H6663" s="29"/>
    </row>
    <row r="6664" spans="1:8" x14ac:dyDescent="0.2">
      <c r="A6664" s="27"/>
      <c r="B6664" s="28"/>
      <c r="C6664" s="27"/>
      <c r="D6664" s="27"/>
      <c r="E6664" s="27"/>
      <c r="F6664" s="4"/>
      <c r="G6664" s="5"/>
      <c r="H6664" s="29"/>
    </row>
    <row r="6665" spans="1:8" x14ac:dyDescent="0.2">
      <c r="A6665" s="27"/>
      <c r="B6665" s="28"/>
      <c r="C6665" s="27"/>
      <c r="D6665" s="27"/>
      <c r="E6665" s="27"/>
      <c r="F6665" s="4"/>
      <c r="G6665" s="5"/>
      <c r="H6665" s="29"/>
    </row>
    <row r="6666" spans="1:8" x14ac:dyDescent="0.2">
      <c r="A6666" s="27"/>
      <c r="B6666" s="28"/>
      <c r="C6666" s="27"/>
      <c r="D6666" s="27"/>
      <c r="E6666" s="27"/>
      <c r="F6666" s="4"/>
      <c r="G6666" s="5"/>
      <c r="H6666" s="29"/>
    </row>
    <row r="6667" spans="1:8" x14ac:dyDescent="0.2">
      <c r="A6667" s="27"/>
      <c r="B6667" s="28"/>
      <c r="C6667" s="27"/>
      <c r="D6667" s="27"/>
      <c r="E6667" s="27"/>
      <c r="F6667" s="4"/>
      <c r="G6667" s="5"/>
      <c r="H6667" s="29"/>
    </row>
    <row r="6668" spans="1:8" x14ac:dyDescent="0.2">
      <c r="A6668" s="27"/>
      <c r="B6668" s="28"/>
      <c r="C6668" s="27"/>
      <c r="D6668" s="27"/>
      <c r="E6668" s="27"/>
      <c r="F6668" s="4"/>
      <c r="G6668" s="5"/>
      <c r="H6668" s="29"/>
    </row>
    <row r="6669" spans="1:8" x14ac:dyDescent="0.2">
      <c r="A6669" s="27"/>
      <c r="B6669" s="28"/>
      <c r="C6669" s="27"/>
      <c r="D6669" s="27"/>
      <c r="E6669" s="27"/>
      <c r="F6669" s="4"/>
      <c r="G6669" s="5"/>
      <c r="H6669" s="29"/>
    </row>
    <row r="6670" spans="1:8" x14ac:dyDescent="0.2">
      <c r="A6670" s="27"/>
      <c r="B6670" s="28"/>
      <c r="C6670" s="27"/>
      <c r="D6670" s="27"/>
      <c r="E6670" s="27"/>
      <c r="F6670" s="4"/>
      <c r="G6670" s="5"/>
      <c r="H6670" s="29"/>
    </row>
    <row r="6671" spans="1:8" x14ac:dyDescent="0.2">
      <c r="A6671" s="27"/>
      <c r="B6671" s="28"/>
      <c r="C6671" s="27"/>
      <c r="D6671" s="27"/>
      <c r="E6671" s="27"/>
      <c r="F6671" s="4"/>
      <c r="G6671" s="5"/>
      <c r="H6671" s="29"/>
    </row>
    <row r="6672" spans="1:8" x14ac:dyDescent="0.2">
      <c r="A6672" s="27"/>
      <c r="B6672" s="28"/>
      <c r="C6672" s="27"/>
      <c r="D6672" s="27"/>
      <c r="E6672" s="27"/>
      <c r="F6672" s="4"/>
      <c r="G6672" s="5"/>
      <c r="H6672" s="29"/>
    </row>
    <row r="6673" spans="1:8" x14ac:dyDescent="0.2">
      <c r="A6673" s="27"/>
      <c r="B6673" s="28"/>
      <c r="C6673" s="27"/>
      <c r="D6673" s="27"/>
      <c r="E6673" s="27"/>
      <c r="F6673" s="4"/>
      <c r="G6673" s="5"/>
      <c r="H6673" s="29"/>
    </row>
    <row r="6674" spans="1:8" x14ac:dyDescent="0.2">
      <c r="A6674" s="27"/>
      <c r="B6674" s="28"/>
      <c r="C6674" s="27"/>
      <c r="D6674" s="27"/>
      <c r="E6674" s="27"/>
      <c r="F6674" s="4"/>
      <c r="G6674" s="5"/>
      <c r="H6674" s="29"/>
    </row>
    <row r="6675" spans="1:8" x14ac:dyDescent="0.2">
      <c r="A6675" s="27"/>
      <c r="B6675" s="28"/>
      <c r="C6675" s="27"/>
      <c r="D6675" s="27"/>
      <c r="E6675" s="27"/>
      <c r="F6675" s="4"/>
      <c r="G6675" s="5"/>
      <c r="H6675" s="29"/>
    </row>
    <row r="6676" spans="1:8" x14ac:dyDescent="0.2">
      <c r="A6676" s="27"/>
      <c r="B6676" s="28"/>
      <c r="C6676" s="27"/>
      <c r="D6676" s="27"/>
      <c r="E6676" s="27"/>
      <c r="F6676" s="4"/>
      <c r="G6676" s="5"/>
      <c r="H6676" s="29"/>
    </row>
    <row r="6677" spans="1:8" x14ac:dyDescent="0.2">
      <c r="A6677" s="27"/>
      <c r="B6677" s="28"/>
      <c r="C6677" s="27"/>
      <c r="D6677" s="27"/>
      <c r="E6677" s="27"/>
      <c r="F6677" s="4"/>
      <c r="G6677" s="5"/>
      <c r="H6677" s="29"/>
    </row>
    <row r="6678" spans="1:8" x14ac:dyDescent="0.2">
      <c r="A6678" s="27"/>
      <c r="B6678" s="28"/>
      <c r="C6678" s="27"/>
      <c r="D6678" s="27"/>
      <c r="E6678" s="27"/>
      <c r="F6678" s="4"/>
      <c r="G6678" s="5"/>
      <c r="H6678" s="29"/>
    </row>
    <row r="6679" spans="1:8" x14ac:dyDescent="0.2">
      <c r="A6679" s="27"/>
      <c r="B6679" s="28"/>
      <c r="C6679" s="27"/>
      <c r="D6679" s="27"/>
      <c r="E6679" s="27"/>
      <c r="F6679" s="4"/>
      <c r="G6679" s="5"/>
      <c r="H6679" s="29"/>
    </row>
    <row r="6680" spans="1:8" x14ac:dyDescent="0.2">
      <c r="A6680" s="27"/>
      <c r="B6680" s="28"/>
      <c r="C6680" s="27"/>
      <c r="D6680" s="27"/>
      <c r="E6680" s="27"/>
      <c r="F6680" s="4"/>
      <c r="G6680" s="5"/>
      <c r="H6680" s="29"/>
    </row>
    <row r="6681" spans="1:8" x14ac:dyDescent="0.2">
      <c r="A6681" s="27"/>
      <c r="B6681" s="28"/>
      <c r="C6681" s="27"/>
      <c r="D6681" s="27"/>
      <c r="E6681" s="27"/>
      <c r="F6681" s="4"/>
      <c r="G6681" s="5"/>
      <c r="H6681" s="29"/>
    </row>
    <row r="6682" spans="1:8" x14ac:dyDescent="0.2">
      <c r="A6682" s="27"/>
      <c r="B6682" s="28"/>
      <c r="C6682" s="27"/>
      <c r="D6682" s="27"/>
      <c r="E6682" s="27"/>
      <c r="F6682" s="4"/>
      <c r="G6682" s="5"/>
      <c r="H6682" s="29"/>
    </row>
    <row r="6683" spans="1:8" x14ac:dyDescent="0.2">
      <c r="A6683" s="27"/>
      <c r="B6683" s="28"/>
      <c r="C6683" s="27"/>
      <c r="D6683" s="27"/>
      <c r="E6683" s="27"/>
      <c r="F6683" s="4"/>
      <c r="G6683" s="5"/>
      <c r="H6683" s="29"/>
    </row>
    <row r="6684" spans="1:8" x14ac:dyDescent="0.2">
      <c r="A6684" s="27"/>
      <c r="B6684" s="28"/>
      <c r="C6684" s="27"/>
      <c r="D6684" s="27"/>
      <c r="E6684" s="27"/>
      <c r="F6684" s="4"/>
      <c r="G6684" s="5"/>
      <c r="H6684" s="29"/>
    </row>
    <row r="6685" spans="1:8" x14ac:dyDescent="0.2">
      <c r="A6685" s="27"/>
      <c r="B6685" s="28"/>
      <c r="C6685" s="27"/>
      <c r="D6685" s="27"/>
      <c r="E6685" s="27"/>
      <c r="F6685" s="4"/>
      <c r="G6685" s="5"/>
      <c r="H6685" s="29"/>
    </row>
    <row r="6686" spans="1:8" x14ac:dyDescent="0.2">
      <c r="A6686" s="27"/>
      <c r="B6686" s="28"/>
      <c r="C6686" s="27"/>
      <c r="D6686" s="27"/>
      <c r="E6686" s="27"/>
      <c r="F6686" s="4"/>
      <c r="G6686" s="5"/>
      <c r="H6686" s="29"/>
    </row>
    <row r="6687" spans="1:8" x14ac:dyDescent="0.2">
      <c r="A6687" s="27"/>
      <c r="B6687" s="28"/>
      <c r="C6687" s="27"/>
      <c r="D6687" s="27"/>
      <c r="E6687" s="27"/>
      <c r="F6687" s="4"/>
      <c r="G6687" s="5"/>
      <c r="H6687" s="29"/>
    </row>
    <row r="6688" spans="1:8" x14ac:dyDescent="0.2">
      <c r="A6688" s="27"/>
      <c r="B6688" s="28"/>
      <c r="C6688" s="27"/>
      <c r="D6688" s="27"/>
      <c r="E6688" s="27"/>
      <c r="F6688" s="4"/>
      <c r="G6688" s="5"/>
      <c r="H6688" s="29"/>
    </row>
    <row r="6689" spans="1:8" x14ac:dyDescent="0.2">
      <c r="A6689" s="27"/>
      <c r="B6689" s="28"/>
      <c r="C6689" s="27"/>
      <c r="D6689" s="27"/>
      <c r="E6689" s="27"/>
      <c r="F6689" s="4"/>
      <c r="G6689" s="5"/>
      <c r="H6689" s="29"/>
    </row>
    <row r="6690" spans="1:8" x14ac:dyDescent="0.2">
      <c r="A6690" s="27"/>
      <c r="B6690" s="28"/>
      <c r="C6690" s="27"/>
      <c r="D6690" s="27"/>
      <c r="E6690" s="27"/>
      <c r="F6690" s="4"/>
      <c r="G6690" s="5"/>
      <c r="H6690" s="29"/>
    </row>
    <row r="6691" spans="1:8" x14ac:dyDescent="0.2">
      <c r="A6691" s="27"/>
      <c r="B6691" s="28"/>
      <c r="C6691" s="27"/>
      <c r="D6691" s="27"/>
      <c r="E6691" s="27"/>
      <c r="F6691" s="4"/>
      <c r="G6691" s="5"/>
      <c r="H6691" s="29"/>
    </row>
    <row r="6692" spans="1:8" x14ac:dyDescent="0.2">
      <c r="A6692" s="27"/>
      <c r="B6692" s="28"/>
      <c r="C6692" s="27"/>
      <c r="D6692" s="27"/>
      <c r="E6692" s="27"/>
      <c r="F6692" s="4"/>
      <c r="G6692" s="5"/>
      <c r="H6692" s="29"/>
    </row>
    <row r="6693" spans="1:8" x14ac:dyDescent="0.2">
      <c r="A6693" s="27"/>
      <c r="B6693" s="28"/>
      <c r="C6693" s="27"/>
      <c r="D6693" s="27"/>
      <c r="E6693" s="27"/>
      <c r="F6693" s="4"/>
      <c r="G6693" s="5"/>
      <c r="H6693" s="29"/>
    </row>
    <row r="6694" spans="1:8" x14ac:dyDescent="0.2">
      <c r="A6694" s="27"/>
      <c r="B6694" s="28"/>
      <c r="C6694" s="27"/>
      <c r="D6694" s="27"/>
      <c r="E6694" s="27"/>
      <c r="F6694" s="4"/>
      <c r="G6694" s="5"/>
      <c r="H6694" s="29"/>
    </row>
    <row r="6695" spans="1:8" x14ac:dyDescent="0.2">
      <c r="A6695" s="27"/>
      <c r="B6695" s="28"/>
      <c r="C6695" s="27"/>
      <c r="D6695" s="27"/>
      <c r="E6695" s="27"/>
      <c r="F6695" s="4"/>
      <c r="G6695" s="5"/>
      <c r="H6695" s="29"/>
    </row>
    <row r="6696" spans="1:8" x14ac:dyDescent="0.2">
      <c r="A6696" s="27"/>
      <c r="B6696" s="28"/>
      <c r="C6696" s="27"/>
      <c r="D6696" s="27"/>
      <c r="E6696" s="27"/>
      <c r="F6696" s="4"/>
      <c r="G6696" s="5"/>
      <c r="H6696" s="29"/>
    </row>
    <row r="6697" spans="1:8" x14ac:dyDescent="0.2">
      <c r="A6697" s="27"/>
      <c r="B6697" s="28"/>
      <c r="C6697" s="27"/>
      <c r="D6697" s="27"/>
      <c r="E6697" s="27"/>
      <c r="F6697" s="4"/>
      <c r="G6697" s="5"/>
      <c r="H6697" s="29"/>
    </row>
    <row r="6698" spans="1:8" x14ac:dyDescent="0.2">
      <c r="A6698" s="27"/>
      <c r="B6698" s="28"/>
      <c r="C6698" s="27"/>
      <c r="D6698" s="27"/>
      <c r="E6698" s="27"/>
      <c r="F6698" s="4"/>
      <c r="G6698" s="5"/>
      <c r="H6698" s="29"/>
    </row>
    <row r="6699" spans="1:8" x14ac:dyDescent="0.2">
      <c r="A6699" s="27"/>
      <c r="B6699" s="28"/>
      <c r="C6699" s="27"/>
      <c r="D6699" s="27"/>
      <c r="E6699" s="27"/>
      <c r="F6699" s="4"/>
      <c r="G6699" s="5"/>
      <c r="H6699" s="29"/>
    </row>
    <row r="6700" spans="1:8" x14ac:dyDescent="0.2">
      <c r="A6700" s="27"/>
      <c r="B6700" s="28"/>
      <c r="C6700" s="27"/>
      <c r="D6700" s="27"/>
      <c r="E6700" s="27"/>
      <c r="F6700" s="4"/>
      <c r="G6700" s="5"/>
      <c r="H6700" s="29"/>
    </row>
    <row r="6701" spans="1:8" x14ac:dyDescent="0.2">
      <c r="A6701" s="27"/>
      <c r="B6701" s="28"/>
      <c r="C6701" s="27"/>
      <c r="D6701" s="27"/>
      <c r="E6701" s="27"/>
      <c r="F6701" s="4"/>
      <c r="G6701" s="5"/>
      <c r="H6701" s="29"/>
    </row>
    <row r="6702" spans="1:8" x14ac:dyDescent="0.2">
      <c r="A6702" s="27"/>
      <c r="B6702" s="28"/>
      <c r="C6702" s="27"/>
      <c r="D6702" s="27"/>
      <c r="E6702" s="27"/>
      <c r="F6702" s="4"/>
      <c r="G6702" s="5"/>
      <c r="H6702" s="29"/>
    </row>
    <row r="6703" spans="1:8" x14ac:dyDescent="0.2">
      <c r="A6703" s="27"/>
      <c r="B6703" s="28"/>
      <c r="C6703" s="27"/>
      <c r="D6703" s="27"/>
      <c r="E6703" s="27"/>
      <c r="F6703" s="4"/>
      <c r="G6703" s="5"/>
      <c r="H6703" s="29"/>
    </row>
    <row r="6704" spans="1:8" x14ac:dyDescent="0.2">
      <c r="A6704" s="27"/>
      <c r="B6704" s="28"/>
      <c r="C6704" s="27"/>
      <c r="D6704" s="27"/>
      <c r="E6704" s="27"/>
      <c r="F6704" s="4"/>
      <c r="G6704" s="5"/>
      <c r="H6704" s="29"/>
    </row>
    <row r="6705" spans="1:8" x14ac:dyDescent="0.2">
      <c r="A6705" s="27"/>
      <c r="B6705" s="28"/>
      <c r="C6705" s="27"/>
      <c r="D6705" s="27"/>
      <c r="E6705" s="27"/>
      <c r="F6705" s="4"/>
      <c r="G6705" s="5"/>
      <c r="H6705" s="29"/>
    </row>
    <row r="6706" spans="1:8" x14ac:dyDescent="0.2">
      <c r="A6706" s="27"/>
      <c r="B6706" s="28"/>
      <c r="C6706" s="27"/>
      <c r="D6706" s="27"/>
      <c r="E6706" s="27"/>
      <c r="F6706" s="4"/>
      <c r="G6706" s="5"/>
      <c r="H6706" s="29"/>
    </row>
    <row r="6707" spans="1:8" x14ac:dyDescent="0.2">
      <c r="A6707" s="27"/>
      <c r="B6707" s="28"/>
      <c r="C6707" s="27"/>
      <c r="D6707" s="27"/>
      <c r="E6707" s="27"/>
      <c r="F6707" s="4"/>
      <c r="G6707" s="5"/>
      <c r="H6707" s="29"/>
    </row>
    <row r="6708" spans="1:8" x14ac:dyDescent="0.2">
      <c r="A6708" s="27"/>
      <c r="B6708" s="28"/>
      <c r="C6708" s="27"/>
      <c r="D6708" s="27"/>
      <c r="E6708" s="27"/>
      <c r="F6708" s="4"/>
      <c r="G6708" s="5"/>
      <c r="H6708" s="29"/>
    </row>
    <row r="6709" spans="1:8" x14ac:dyDescent="0.2">
      <c r="A6709" s="27"/>
      <c r="B6709" s="28"/>
      <c r="C6709" s="27"/>
      <c r="D6709" s="27"/>
      <c r="E6709" s="27"/>
      <c r="F6709" s="4"/>
      <c r="G6709" s="5"/>
      <c r="H6709" s="29"/>
    </row>
    <row r="6710" spans="1:8" x14ac:dyDescent="0.2">
      <c r="A6710" s="27"/>
      <c r="B6710" s="28"/>
      <c r="C6710" s="27"/>
      <c r="D6710" s="27"/>
      <c r="E6710" s="27"/>
      <c r="F6710" s="4"/>
      <c r="G6710" s="5"/>
      <c r="H6710" s="29"/>
    </row>
    <row r="6711" spans="1:8" x14ac:dyDescent="0.2">
      <c r="A6711" s="27"/>
      <c r="B6711" s="28"/>
      <c r="C6711" s="27"/>
      <c r="D6711" s="27"/>
      <c r="E6711" s="27"/>
      <c r="F6711" s="4"/>
      <c r="G6711" s="5"/>
      <c r="H6711" s="29"/>
    </row>
    <row r="6712" spans="1:8" x14ac:dyDescent="0.2">
      <c r="A6712" s="27"/>
      <c r="B6712" s="28"/>
      <c r="C6712" s="27"/>
      <c r="D6712" s="27"/>
      <c r="E6712" s="27"/>
      <c r="F6712" s="4"/>
      <c r="G6712" s="5"/>
      <c r="H6712" s="29"/>
    </row>
    <row r="6713" spans="1:8" x14ac:dyDescent="0.2">
      <c r="A6713" s="27"/>
      <c r="B6713" s="28"/>
      <c r="C6713" s="27"/>
      <c r="D6713" s="27"/>
      <c r="E6713" s="27"/>
      <c r="F6713" s="4"/>
      <c r="G6713" s="5"/>
      <c r="H6713" s="29"/>
    </row>
    <row r="6714" spans="1:8" x14ac:dyDescent="0.2">
      <c r="A6714" s="27"/>
      <c r="B6714" s="28"/>
      <c r="C6714" s="27"/>
      <c r="D6714" s="27"/>
      <c r="E6714" s="27"/>
      <c r="F6714" s="4"/>
      <c r="G6714" s="5"/>
      <c r="H6714" s="29"/>
    </row>
    <row r="6715" spans="1:8" x14ac:dyDescent="0.2">
      <c r="A6715" s="27"/>
      <c r="B6715" s="28"/>
      <c r="C6715" s="27"/>
      <c r="D6715" s="27"/>
      <c r="E6715" s="27"/>
      <c r="F6715" s="4"/>
      <c r="G6715" s="5"/>
      <c r="H6715" s="29"/>
    </row>
    <row r="6716" spans="1:8" x14ac:dyDescent="0.2">
      <c r="A6716" s="27"/>
      <c r="B6716" s="28"/>
      <c r="C6716" s="27"/>
      <c r="D6716" s="27"/>
      <c r="E6716" s="27"/>
      <c r="F6716" s="4"/>
      <c r="G6716" s="5"/>
      <c r="H6716" s="29"/>
    </row>
    <row r="6717" spans="1:8" x14ac:dyDescent="0.2">
      <c r="A6717" s="27"/>
      <c r="B6717" s="28"/>
      <c r="C6717" s="27"/>
      <c r="D6717" s="27"/>
      <c r="E6717" s="27"/>
      <c r="F6717" s="4"/>
      <c r="G6717" s="5"/>
      <c r="H6717" s="29"/>
    </row>
    <row r="6718" spans="1:8" x14ac:dyDescent="0.2">
      <c r="A6718" s="27"/>
      <c r="B6718" s="28"/>
      <c r="C6718" s="27"/>
      <c r="D6718" s="27"/>
      <c r="E6718" s="27"/>
      <c r="F6718" s="4"/>
      <c r="G6718" s="5"/>
      <c r="H6718" s="29"/>
    </row>
    <row r="6719" spans="1:8" x14ac:dyDescent="0.2">
      <c r="A6719" s="27"/>
      <c r="B6719" s="28"/>
      <c r="C6719" s="27"/>
      <c r="D6719" s="27"/>
      <c r="E6719" s="27"/>
      <c r="F6719" s="4"/>
      <c r="G6719" s="5"/>
      <c r="H6719" s="29"/>
    </row>
    <row r="6720" spans="1:8" x14ac:dyDescent="0.2">
      <c r="A6720" s="27"/>
      <c r="B6720" s="28"/>
      <c r="C6720" s="27"/>
      <c r="D6720" s="27"/>
      <c r="E6720" s="27"/>
      <c r="F6720" s="4"/>
      <c r="G6720" s="5"/>
      <c r="H6720" s="29"/>
    </row>
    <row r="6721" spans="1:8" x14ac:dyDescent="0.2">
      <c r="A6721" s="27"/>
      <c r="B6721" s="28"/>
      <c r="C6721" s="27"/>
      <c r="D6721" s="27"/>
      <c r="E6721" s="27"/>
      <c r="F6721" s="4"/>
      <c r="G6721" s="5"/>
      <c r="H6721" s="29"/>
    </row>
    <row r="6722" spans="1:8" x14ac:dyDescent="0.2">
      <c r="A6722" s="27"/>
      <c r="B6722" s="28"/>
      <c r="C6722" s="27"/>
      <c r="D6722" s="27"/>
      <c r="E6722" s="27"/>
      <c r="F6722" s="4"/>
      <c r="G6722" s="5"/>
      <c r="H6722" s="29"/>
    </row>
    <row r="6723" spans="1:8" x14ac:dyDescent="0.2">
      <c r="A6723" s="27"/>
      <c r="B6723" s="28"/>
      <c r="C6723" s="27"/>
      <c r="D6723" s="27"/>
      <c r="E6723" s="27"/>
      <c r="F6723" s="4"/>
      <c r="G6723" s="5"/>
      <c r="H6723" s="29"/>
    </row>
    <row r="6724" spans="1:8" x14ac:dyDescent="0.2">
      <c r="A6724" s="27"/>
      <c r="B6724" s="28"/>
      <c r="C6724" s="27"/>
      <c r="D6724" s="27"/>
      <c r="E6724" s="27"/>
      <c r="F6724" s="4"/>
      <c r="G6724" s="5"/>
      <c r="H6724" s="29"/>
    </row>
    <row r="6725" spans="1:8" x14ac:dyDescent="0.2">
      <c r="A6725" s="27"/>
      <c r="B6725" s="28"/>
      <c r="C6725" s="27"/>
      <c r="D6725" s="27"/>
      <c r="E6725" s="27"/>
      <c r="F6725" s="4"/>
      <c r="G6725" s="5"/>
      <c r="H6725" s="29"/>
    </row>
    <row r="6726" spans="1:8" x14ac:dyDescent="0.2">
      <c r="A6726" s="27"/>
      <c r="B6726" s="28"/>
      <c r="C6726" s="27"/>
      <c r="D6726" s="27"/>
      <c r="E6726" s="27"/>
      <c r="F6726" s="4"/>
      <c r="G6726" s="5"/>
      <c r="H6726" s="29"/>
    </row>
    <row r="6727" spans="1:8" x14ac:dyDescent="0.2">
      <c r="A6727" s="27"/>
      <c r="B6727" s="28"/>
      <c r="C6727" s="27"/>
      <c r="D6727" s="27"/>
      <c r="E6727" s="27"/>
      <c r="F6727" s="4"/>
      <c r="G6727" s="5"/>
      <c r="H6727" s="29"/>
    </row>
    <row r="6728" spans="1:8" x14ac:dyDescent="0.2">
      <c r="A6728" s="27"/>
      <c r="B6728" s="28"/>
      <c r="C6728" s="27"/>
      <c r="D6728" s="27"/>
      <c r="E6728" s="27"/>
      <c r="F6728" s="4"/>
      <c r="G6728" s="5"/>
      <c r="H6728" s="29"/>
    </row>
    <row r="6729" spans="1:8" x14ac:dyDescent="0.2">
      <c r="A6729" s="27"/>
      <c r="B6729" s="28"/>
      <c r="C6729" s="27"/>
      <c r="D6729" s="27"/>
      <c r="E6729" s="27"/>
      <c r="F6729" s="4"/>
      <c r="G6729" s="5"/>
      <c r="H6729" s="29"/>
    </row>
    <row r="6730" spans="1:8" x14ac:dyDescent="0.2">
      <c r="A6730" s="27"/>
      <c r="B6730" s="28"/>
      <c r="C6730" s="27"/>
      <c r="D6730" s="27"/>
      <c r="E6730" s="27"/>
      <c r="F6730" s="4"/>
      <c r="G6730" s="5"/>
      <c r="H6730" s="29"/>
    </row>
    <row r="6731" spans="1:8" x14ac:dyDescent="0.2">
      <c r="A6731" s="27"/>
      <c r="B6731" s="28"/>
      <c r="C6731" s="27"/>
      <c r="D6731" s="27"/>
      <c r="E6731" s="27"/>
      <c r="F6731" s="4"/>
      <c r="G6731" s="5"/>
      <c r="H6731" s="29"/>
    </row>
    <row r="6732" spans="1:8" x14ac:dyDescent="0.2">
      <c r="A6732" s="27"/>
      <c r="B6732" s="28"/>
      <c r="C6732" s="27"/>
      <c r="D6732" s="27"/>
      <c r="E6732" s="27"/>
      <c r="F6732" s="4"/>
      <c r="G6732" s="5"/>
      <c r="H6732" s="29"/>
    </row>
    <row r="6733" spans="1:8" x14ac:dyDescent="0.2">
      <c r="A6733" s="27"/>
      <c r="B6733" s="28"/>
      <c r="C6733" s="27"/>
      <c r="D6733" s="27"/>
      <c r="E6733" s="27"/>
      <c r="F6733" s="4"/>
      <c r="G6733" s="5"/>
      <c r="H6733" s="29"/>
    </row>
    <row r="6734" spans="1:8" x14ac:dyDescent="0.2">
      <c r="A6734" s="27"/>
      <c r="B6734" s="28"/>
      <c r="C6734" s="27"/>
      <c r="D6734" s="27"/>
      <c r="E6734" s="27"/>
      <c r="F6734" s="4"/>
      <c r="G6734" s="5"/>
      <c r="H6734" s="29"/>
    </row>
    <row r="6735" spans="1:8" x14ac:dyDescent="0.2">
      <c r="A6735" s="27"/>
      <c r="B6735" s="28"/>
      <c r="C6735" s="27"/>
      <c r="D6735" s="27"/>
      <c r="E6735" s="27"/>
      <c r="F6735" s="4"/>
      <c r="G6735" s="5"/>
      <c r="H6735" s="29"/>
    </row>
    <row r="6736" spans="1:8" x14ac:dyDescent="0.2">
      <c r="A6736" s="27"/>
      <c r="B6736" s="28"/>
      <c r="C6736" s="27"/>
      <c r="D6736" s="27"/>
      <c r="E6736" s="27"/>
      <c r="F6736" s="4"/>
      <c r="G6736" s="5"/>
      <c r="H6736" s="29"/>
    </row>
    <row r="6737" spans="1:8" x14ac:dyDescent="0.2">
      <c r="A6737" s="27"/>
      <c r="B6737" s="28"/>
      <c r="C6737" s="27"/>
      <c r="D6737" s="27"/>
      <c r="E6737" s="27"/>
      <c r="F6737" s="4"/>
      <c r="G6737" s="5"/>
      <c r="H6737" s="29"/>
    </row>
    <row r="6738" spans="1:8" x14ac:dyDescent="0.2">
      <c r="A6738" s="27"/>
      <c r="B6738" s="28"/>
      <c r="C6738" s="27"/>
      <c r="D6738" s="27"/>
      <c r="E6738" s="27"/>
      <c r="F6738" s="4"/>
      <c r="G6738" s="5"/>
      <c r="H6738" s="29"/>
    </row>
    <row r="6739" spans="1:8" x14ac:dyDescent="0.2">
      <c r="A6739" s="27"/>
      <c r="B6739" s="28"/>
      <c r="C6739" s="27"/>
      <c r="D6739" s="27"/>
      <c r="E6739" s="27"/>
      <c r="F6739" s="4"/>
      <c r="G6739" s="5"/>
      <c r="H6739" s="29"/>
    </row>
    <row r="6740" spans="1:8" x14ac:dyDescent="0.2">
      <c r="A6740" s="27"/>
      <c r="B6740" s="28"/>
      <c r="C6740" s="27"/>
      <c r="D6740" s="27"/>
      <c r="E6740" s="27"/>
      <c r="F6740" s="4"/>
      <c r="G6740" s="5"/>
      <c r="H6740" s="29"/>
    </row>
    <row r="6741" spans="1:8" x14ac:dyDescent="0.2">
      <c r="A6741" s="27"/>
      <c r="B6741" s="28"/>
      <c r="C6741" s="27"/>
      <c r="D6741" s="27"/>
      <c r="E6741" s="27"/>
      <c r="F6741" s="4"/>
      <c r="G6741" s="5"/>
      <c r="H6741" s="29"/>
    </row>
    <row r="6742" spans="1:8" x14ac:dyDescent="0.2">
      <c r="A6742" s="27"/>
      <c r="B6742" s="28"/>
      <c r="C6742" s="27"/>
      <c r="D6742" s="27"/>
      <c r="E6742" s="27"/>
      <c r="F6742" s="4"/>
      <c r="G6742" s="5"/>
      <c r="H6742" s="29"/>
    </row>
    <row r="6743" spans="1:8" x14ac:dyDescent="0.2">
      <c r="A6743" s="27"/>
      <c r="B6743" s="28"/>
      <c r="C6743" s="27"/>
      <c r="D6743" s="27"/>
      <c r="E6743" s="27"/>
      <c r="F6743" s="4"/>
      <c r="G6743" s="5"/>
      <c r="H6743" s="29"/>
    </row>
    <row r="6744" spans="1:8" x14ac:dyDescent="0.2">
      <c r="A6744" s="27"/>
      <c r="B6744" s="28"/>
      <c r="C6744" s="27"/>
      <c r="D6744" s="27"/>
      <c r="E6744" s="27"/>
      <c r="F6744" s="4"/>
      <c r="G6744" s="5"/>
      <c r="H6744" s="29"/>
    </row>
    <row r="6745" spans="1:8" x14ac:dyDescent="0.2">
      <c r="A6745" s="27"/>
      <c r="B6745" s="28"/>
      <c r="C6745" s="27"/>
      <c r="D6745" s="27"/>
      <c r="E6745" s="27"/>
      <c r="F6745" s="4"/>
      <c r="G6745" s="5"/>
      <c r="H6745" s="29"/>
    </row>
    <row r="6746" spans="1:8" x14ac:dyDescent="0.2">
      <c r="A6746" s="27"/>
      <c r="B6746" s="28"/>
      <c r="C6746" s="27"/>
      <c r="D6746" s="27"/>
      <c r="E6746" s="27"/>
      <c r="F6746" s="4"/>
      <c r="G6746" s="5"/>
      <c r="H6746" s="29"/>
    </row>
    <row r="6747" spans="1:8" x14ac:dyDescent="0.2">
      <c r="A6747" s="27"/>
      <c r="B6747" s="28"/>
      <c r="C6747" s="27"/>
      <c r="D6747" s="27"/>
      <c r="E6747" s="27"/>
      <c r="F6747" s="4"/>
      <c r="G6747" s="5"/>
      <c r="H6747" s="29"/>
    </row>
    <row r="6748" spans="1:8" x14ac:dyDescent="0.2">
      <c r="A6748" s="27"/>
      <c r="B6748" s="28"/>
      <c r="C6748" s="27"/>
      <c r="D6748" s="27"/>
      <c r="E6748" s="27"/>
      <c r="F6748" s="4"/>
      <c r="G6748" s="5"/>
      <c r="H6748" s="29"/>
    </row>
    <row r="6749" spans="1:8" x14ac:dyDescent="0.2">
      <c r="A6749" s="27"/>
      <c r="B6749" s="28"/>
      <c r="C6749" s="27"/>
      <c r="D6749" s="27"/>
      <c r="E6749" s="27"/>
      <c r="F6749" s="4"/>
      <c r="G6749" s="5"/>
      <c r="H6749" s="29"/>
    </row>
    <row r="6750" spans="1:8" x14ac:dyDescent="0.2">
      <c r="A6750" s="27"/>
      <c r="B6750" s="28"/>
      <c r="C6750" s="27"/>
      <c r="D6750" s="27"/>
      <c r="E6750" s="27"/>
      <c r="F6750" s="4"/>
      <c r="G6750" s="5"/>
      <c r="H6750" s="29"/>
    </row>
    <row r="6751" spans="1:8" x14ac:dyDescent="0.2">
      <c r="A6751" s="27"/>
      <c r="B6751" s="28"/>
      <c r="C6751" s="27"/>
      <c r="D6751" s="27"/>
      <c r="E6751" s="27"/>
      <c r="F6751" s="4"/>
      <c r="G6751" s="5"/>
      <c r="H6751" s="29"/>
    </row>
    <row r="6752" spans="1:8" x14ac:dyDescent="0.2">
      <c r="A6752" s="27"/>
      <c r="B6752" s="28"/>
      <c r="C6752" s="27"/>
      <c r="D6752" s="27"/>
      <c r="E6752" s="27"/>
      <c r="F6752" s="4"/>
      <c r="G6752" s="5"/>
      <c r="H6752" s="29"/>
    </row>
    <row r="6753" spans="1:8" x14ac:dyDescent="0.2">
      <c r="A6753" s="27"/>
      <c r="B6753" s="28"/>
      <c r="C6753" s="27"/>
      <c r="D6753" s="27"/>
      <c r="E6753" s="27"/>
      <c r="F6753" s="4"/>
      <c r="G6753" s="5"/>
      <c r="H6753" s="29"/>
    </row>
    <row r="6754" spans="1:8" x14ac:dyDescent="0.2">
      <c r="A6754" s="27"/>
      <c r="B6754" s="28"/>
      <c r="C6754" s="27"/>
      <c r="D6754" s="27"/>
      <c r="E6754" s="27"/>
      <c r="F6754" s="4"/>
      <c r="G6754" s="5"/>
      <c r="H6754" s="29"/>
    </row>
    <row r="6755" spans="1:8" x14ac:dyDescent="0.2">
      <c r="A6755" s="27"/>
      <c r="B6755" s="28"/>
      <c r="C6755" s="27"/>
      <c r="D6755" s="27"/>
      <c r="E6755" s="27"/>
      <c r="F6755" s="4"/>
      <c r="G6755" s="5"/>
      <c r="H6755" s="29"/>
    </row>
    <row r="6756" spans="1:8" x14ac:dyDescent="0.2">
      <c r="A6756" s="27"/>
      <c r="B6756" s="28"/>
      <c r="C6756" s="27"/>
      <c r="D6756" s="27"/>
      <c r="E6756" s="27"/>
      <c r="F6756" s="4"/>
      <c r="G6756" s="5"/>
      <c r="H6756" s="29"/>
    </row>
    <row r="6757" spans="1:8" x14ac:dyDescent="0.2">
      <c r="A6757" s="27"/>
      <c r="B6757" s="28"/>
      <c r="C6757" s="27"/>
      <c r="D6757" s="27"/>
      <c r="E6757" s="27"/>
      <c r="F6757" s="4"/>
      <c r="G6757" s="5"/>
      <c r="H6757" s="29"/>
    </row>
    <row r="6758" spans="1:8" x14ac:dyDescent="0.2">
      <c r="A6758" s="27"/>
      <c r="B6758" s="28"/>
      <c r="C6758" s="27"/>
      <c r="D6758" s="27"/>
      <c r="E6758" s="27"/>
      <c r="F6758" s="4"/>
      <c r="G6758" s="5"/>
      <c r="H6758" s="29"/>
    </row>
    <row r="6759" spans="1:8" x14ac:dyDescent="0.2">
      <c r="A6759" s="27"/>
      <c r="B6759" s="28"/>
      <c r="C6759" s="27"/>
      <c r="D6759" s="27"/>
      <c r="E6759" s="27"/>
      <c r="F6759" s="4"/>
      <c r="G6759" s="5"/>
      <c r="H6759" s="29"/>
    </row>
    <row r="6760" spans="1:8" x14ac:dyDescent="0.2">
      <c r="A6760" s="27"/>
      <c r="B6760" s="28"/>
      <c r="C6760" s="27"/>
      <c r="D6760" s="27"/>
      <c r="E6760" s="27"/>
      <c r="F6760" s="4"/>
      <c r="G6760" s="5"/>
      <c r="H6760" s="29"/>
    </row>
    <row r="6761" spans="1:8" x14ac:dyDescent="0.2">
      <c r="A6761" s="27"/>
      <c r="B6761" s="28"/>
      <c r="C6761" s="27"/>
      <c r="D6761" s="27"/>
      <c r="E6761" s="27"/>
      <c r="F6761" s="4"/>
      <c r="G6761" s="5"/>
      <c r="H6761" s="29"/>
    </row>
    <row r="6762" spans="1:8" x14ac:dyDescent="0.2">
      <c r="A6762" s="27"/>
      <c r="B6762" s="28"/>
      <c r="C6762" s="27"/>
      <c r="D6762" s="27"/>
      <c r="E6762" s="27"/>
      <c r="F6762" s="4"/>
      <c r="G6762" s="5"/>
      <c r="H6762" s="29"/>
    </row>
    <row r="6763" spans="1:8" x14ac:dyDescent="0.2">
      <c r="A6763" s="27"/>
      <c r="B6763" s="28"/>
      <c r="C6763" s="27"/>
      <c r="D6763" s="27"/>
      <c r="E6763" s="27"/>
      <c r="F6763" s="4"/>
      <c r="G6763" s="5"/>
      <c r="H6763" s="29"/>
    </row>
    <row r="6764" spans="1:8" x14ac:dyDescent="0.2">
      <c r="A6764" s="27"/>
      <c r="B6764" s="28"/>
      <c r="C6764" s="27"/>
      <c r="D6764" s="27"/>
      <c r="E6764" s="27"/>
      <c r="F6764" s="4"/>
      <c r="G6764" s="5"/>
      <c r="H6764" s="29"/>
    </row>
    <row r="6765" spans="1:8" x14ac:dyDescent="0.2">
      <c r="A6765" s="27"/>
      <c r="B6765" s="28"/>
      <c r="C6765" s="27"/>
      <c r="D6765" s="27"/>
      <c r="E6765" s="27"/>
      <c r="F6765" s="4"/>
      <c r="G6765" s="5"/>
      <c r="H6765" s="29"/>
    </row>
    <row r="6766" spans="1:8" x14ac:dyDescent="0.2">
      <c r="A6766" s="27"/>
      <c r="B6766" s="28"/>
      <c r="C6766" s="27"/>
      <c r="D6766" s="27"/>
      <c r="E6766" s="27"/>
      <c r="F6766" s="4"/>
      <c r="G6766" s="5"/>
      <c r="H6766" s="29"/>
    </row>
    <row r="6767" spans="1:8" x14ac:dyDescent="0.2">
      <c r="A6767" s="27"/>
      <c r="B6767" s="28"/>
      <c r="C6767" s="27"/>
      <c r="D6767" s="27"/>
      <c r="E6767" s="27"/>
      <c r="F6767" s="4"/>
      <c r="G6767" s="5"/>
      <c r="H6767" s="29"/>
    </row>
    <row r="6768" spans="1:8" x14ac:dyDescent="0.2">
      <c r="A6768" s="27"/>
      <c r="B6768" s="28"/>
      <c r="C6768" s="27"/>
      <c r="D6768" s="27"/>
      <c r="E6768" s="27"/>
      <c r="F6768" s="4"/>
      <c r="G6768" s="5"/>
      <c r="H6768" s="29"/>
    </row>
    <row r="6769" spans="1:8" x14ac:dyDescent="0.2">
      <c r="A6769" s="27"/>
      <c r="B6769" s="28"/>
      <c r="C6769" s="27"/>
      <c r="D6769" s="27"/>
      <c r="E6769" s="27"/>
      <c r="F6769" s="4"/>
      <c r="G6769" s="5"/>
      <c r="H6769" s="29"/>
    </row>
    <row r="6770" spans="1:8" x14ac:dyDescent="0.2">
      <c r="A6770" s="27"/>
      <c r="B6770" s="28"/>
      <c r="C6770" s="27"/>
      <c r="D6770" s="27"/>
      <c r="E6770" s="27"/>
      <c r="F6770" s="4"/>
      <c r="G6770" s="5"/>
      <c r="H6770" s="29"/>
    </row>
    <row r="6771" spans="1:8" x14ac:dyDescent="0.2">
      <c r="A6771" s="27"/>
      <c r="B6771" s="28"/>
      <c r="C6771" s="27"/>
      <c r="D6771" s="27"/>
      <c r="E6771" s="27"/>
      <c r="F6771" s="4"/>
      <c r="G6771" s="5"/>
      <c r="H6771" s="29"/>
    </row>
    <row r="6772" spans="1:8" x14ac:dyDescent="0.2">
      <c r="A6772" s="27"/>
      <c r="B6772" s="28"/>
      <c r="C6772" s="27"/>
      <c r="D6772" s="27"/>
      <c r="E6772" s="27"/>
      <c r="F6772" s="4"/>
      <c r="G6772" s="5"/>
      <c r="H6772" s="29"/>
    </row>
    <row r="6773" spans="1:8" x14ac:dyDescent="0.2">
      <c r="A6773" s="27"/>
      <c r="B6773" s="28"/>
      <c r="C6773" s="27"/>
      <c r="D6773" s="27"/>
      <c r="E6773" s="27"/>
      <c r="F6773" s="4"/>
      <c r="G6773" s="5"/>
      <c r="H6773" s="29"/>
    </row>
    <row r="6774" spans="1:8" x14ac:dyDescent="0.2">
      <c r="A6774" s="27"/>
      <c r="B6774" s="28"/>
      <c r="C6774" s="27"/>
      <c r="D6774" s="27"/>
      <c r="E6774" s="27"/>
      <c r="F6774" s="4"/>
      <c r="G6774" s="5"/>
      <c r="H6774" s="29"/>
    </row>
    <row r="6775" spans="1:8" x14ac:dyDescent="0.2">
      <c r="A6775" s="27"/>
      <c r="B6775" s="28"/>
      <c r="C6775" s="27"/>
      <c r="D6775" s="27"/>
      <c r="E6775" s="27"/>
      <c r="F6775" s="4"/>
      <c r="G6775" s="5"/>
      <c r="H6775" s="29"/>
    </row>
    <row r="6776" spans="1:8" x14ac:dyDescent="0.2">
      <c r="A6776" s="27"/>
      <c r="B6776" s="28"/>
      <c r="C6776" s="27"/>
      <c r="D6776" s="27"/>
      <c r="E6776" s="27"/>
      <c r="F6776" s="4"/>
      <c r="G6776" s="5"/>
      <c r="H6776" s="29"/>
    </row>
    <row r="6777" spans="1:8" x14ac:dyDescent="0.2">
      <c r="A6777" s="27"/>
      <c r="B6777" s="28"/>
      <c r="C6777" s="27"/>
      <c r="D6777" s="27"/>
      <c r="E6777" s="27"/>
      <c r="F6777" s="4"/>
      <c r="G6777" s="5"/>
      <c r="H6777" s="29"/>
    </row>
    <row r="6778" spans="1:8" x14ac:dyDescent="0.2">
      <c r="A6778" s="27"/>
      <c r="B6778" s="28"/>
      <c r="C6778" s="27"/>
      <c r="D6778" s="27"/>
      <c r="E6778" s="27"/>
      <c r="F6778" s="4"/>
      <c r="G6778" s="5"/>
      <c r="H6778" s="29"/>
    </row>
    <row r="6779" spans="1:8" x14ac:dyDescent="0.2">
      <c r="A6779" s="27"/>
      <c r="B6779" s="28"/>
      <c r="C6779" s="27"/>
      <c r="D6779" s="27"/>
      <c r="E6779" s="27"/>
      <c r="F6779" s="4"/>
      <c r="G6779" s="5"/>
      <c r="H6779" s="29"/>
    </row>
    <row r="6780" spans="1:8" x14ac:dyDescent="0.2">
      <c r="A6780" s="27"/>
      <c r="B6780" s="28"/>
      <c r="C6780" s="27"/>
      <c r="D6780" s="27"/>
      <c r="E6780" s="27"/>
      <c r="F6780" s="4"/>
      <c r="G6780" s="5"/>
      <c r="H6780" s="29"/>
    </row>
    <row r="6781" spans="1:8" x14ac:dyDescent="0.2">
      <c r="A6781" s="27"/>
      <c r="B6781" s="28"/>
      <c r="C6781" s="27"/>
      <c r="D6781" s="27"/>
      <c r="E6781" s="27"/>
      <c r="F6781" s="4"/>
      <c r="G6781" s="5"/>
      <c r="H6781" s="29"/>
    </row>
    <row r="6782" spans="1:8" x14ac:dyDescent="0.2">
      <c r="A6782" s="27"/>
      <c r="B6782" s="28"/>
      <c r="C6782" s="27"/>
      <c r="D6782" s="27"/>
      <c r="E6782" s="27"/>
      <c r="F6782" s="4"/>
      <c r="G6782" s="5"/>
      <c r="H6782" s="29"/>
    </row>
    <row r="6783" spans="1:8" x14ac:dyDescent="0.2">
      <c r="A6783" s="27"/>
      <c r="B6783" s="28"/>
      <c r="C6783" s="27"/>
      <c r="D6783" s="27"/>
      <c r="E6783" s="27"/>
      <c r="F6783" s="4"/>
      <c r="G6783" s="5"/>
      <c r="H6783" s="29"/>
    </row>
    <row r="6784" spans="1:8" x14ac:dyDescent="0.2">
      <c r="A6784" s="27"/>
      <c r="B6784" s="28"/>
      <c r="C6784" s="27"/>
      <c r="D6784" s="27"/>
      <c r="E6784" s="27"/>
      <c r="F6784" s="4"/>
      <c r="G6784" s="5"/>
      <c r="H6784" s="29"/>
    </row>
    <row r="6785" spans="1:8" x14ac:dyDescent="0.2">
      <c r="A6785" s="27"/>
      <c r="B6785" s="28"/>
      <c r="C6785" s="27"/>
      <c r="D6785" s="27"/>
      <c r="E6785" s="27"/>
      <c r="F6785" s="4"/>
      <c r="G6785" s="5"/>
      <c r="H6785" s="29"/>
    </row>
    <row r="6786" spans="1:8" x14ac:dyDescent="0.2">
      <c r="A6786" s="27"/>
      <c r="B6786" s="28"/>
      <c r="C6786" s="27"/>
      <c r="D6786" s="27"/>
      <c r="E6786" s="27"/>
      <c r="F6786" s="4"/>
      <c r="G6786" s="5"/>
      <c r="H6786" s="29"/>
    </row>
    <row r="6787" spans="1:8" x14ac:dyDescent="0.2">
      <c r="A6787" s="27"/>
      <c r="B6787" s="28"/>
      <c r="C6787" s="27"/>
      <c r="D6787" s="27"/>
      <c r="E6787" s="27"/>
      <c r="F6787" s="4"/>
      <c r="G6787" s="5"/>
      <c r="H6787" s="29"/>
    </row>
    <row r="6788" spans="1:8" x14ac:dyDescent="0.2">
      <c r="A6788" s="27"/>
      <c r="B6788" s="28"/>
      <c r="C6788" s="27"/>
      <c r="D6788" s="27"/>
      <c r="E6788" s="27"/>
      <c r="F6788" s="4"/>
      <c r="G6788" s="5"/>
      <c r="H6788" s="29"/>
    </row>
    <row r="6789" spans="1:8" x14ac:dyDescent="0.2">
      <c r="A6789" s="27"/>
      <c r="B6789" s="28"/>
      <c r="C6789" s="27"/>
      <c r="D6789" s="27"/>
      <c r="E6789" s="27"/>
      <c r="F6789" s="4"/>
      <c r="G6789" s="5"/>
      <c r="H6789" s="29"/>
    </row>
    <row r="6790" spans="1:8" x14ac:dyDescent="0.2">
      <c r="A6790" s="27"/>
      <c r="B6790" s="28"/>
      <c r="C6790" s="27"/>
      <c r="D6790" s="27"/>
      <c r="E6790" s="27"/>
      <c r="F6790" s="4"/>
      <c r="G6790" s="5"/>
      <c r="H6790" s="29"/>
    </row>
    <row r="6791" spans="1:8" x14ac:dyDescent="0.2">
      <c r="A6791" s="27"/>
      <c r="B6791" s="28"/>
      <c r="C6791" s="27"/>
      <c r="D6791" s="27"/>
      <c r="E6791" s="27"/>
      <c r="F6791" s="4"/>
      <c r="G6791" s="5"/>
      <c r="H6791" s="29"/>
    </row>
    <row r="6792" spans="1:8" x14ac:dyDescent="0.2">
      <c r="A6792" s="27"/>
      <c r="B6792" s="28"/>
      <c r="C6792" s="27"/>
      <c r="D6792" s="27"/>
      <c r="E6792" s="27"/>
      <c r="F6792" s="4"/>
      <c r="G6792" s="5"/>
      <c r="H6792" s="29"/>
    </row>
    <row r="6793" spans="1:8" x14ac:dyDescent="0.2">
      <c r="A6793" s="27"/>
      <c r="B6793" s="28"/>
      <c r="C6793" s="27"/>
      <c r="D6793" s="27"/>
      <c r="E6793" s="27"/>
      <c r="F6793" s="4"/>
      <c r="G6793" s="5"/>
      <c r="H6793" s="29"/>
    </row>
    <row r="6794" spans="1:8" x14ac:dyDescent="0.2">
      <c r="A6794" s="27"/>
      <c r="B6794" s="28"/>
      <c r="C6794" s="27"/>
      <c r="D6794" s="27"/>
      <c r="E6794" s="27"/>
      <c r="F6794" s="4"/>
      <c r="G6794" s="5"/>
      <c r="H6794" s="29"/>
    </row>
    <row r="6795" spans="1:8" x14ac:dyDescent="0.2">
      <c r="A6795" s="27"/>
      <c r="B6795" s="28"/>
      <c r="C6795" s="27"/>
      <c r="D6795" s="27"/>
      <c r="E6795" s="27"/>
      <c r="F6795" s="4"/>
      <c r="G6795" s="5"/>
      <c r="H6795" s="29"/>
    </row>
    <row r="6796" spans="1:8" x14ac:dyDescent="0.2">
      <c r="A6796" s="27"/>
      <c r="B6796" s="28"/>
      <c r="C6796" s="27"/>
      <c r="D6796" s="27"/>
      <c r="E6796" s="27"/>
      <c r="F6796" s="4"/>
      <c r="G6796" s="5"/>
      <c r="H6796" s="29"/>
    </row>
    <row r="6797" spans="1:8" x14ac:dyDescent="0.2">
      <c r="A6797" s="27"/>
      <c r="B6797" s="28"/>
      <c r="C6797" s="27"/>
      <c r="D6797" s="27"/>
      <c r="E6797" s="27"/>
      <c r="F6797" s="4"/>
      <c r="G6797" s="5"/>
      <c r="H6797" s="29"/>
    </row>
    <row r="6798" spans="1:8" x14ac:dyDescent="0.2">
      <c r="A6798" s="27"/>
      <c r="B6798" s="28"/>
      <c r="C6798" s="27"/>
      <c r="D6798" s="27"/>
      <c r="E6798" s="27"/>
      <c r="F6798" s="4"/>
      <c r="G6798" s="5"/>
      <c r="H6798" s="29"/>
    </row>
    <row r="6799" spans="1:8" x14ac:dyDescent="0.2">
      <c r="A6799" s="27"/>
      <c r="B6799" s="28"/>
      <c r="C6799" s="27"/>
      <c r="D6799" s="27"/>
      <c r="E6799" s="27"/>
      <c r="F6799" s="4"/>
      <c r="G6799" s="5"/>
      <c r="H6799" s="29"/>
    </row>
    <row r="6800" spans="1:8" x14ac:dyDescent="0.2">
      <c r="A6800" s="27"/>
      <c r="B6800" s="28"/>
      <c r="C6800" s="27"/>
      <c r="D6800" s="27"/>
      <c r="E6800" s="27"/>
      <c r="F6800" s="4"/>
      <c r="G6800" s="5"/>
      <c r="H6800" s="29"/>
    </row>
    <row r="6801" spans="1:8" x14ac:dyDescent="0.2">
      <c r="A6801" s="27"/>
      <c r="B6801" s="28"/>
      <c r="C6801" s="27"/>
      <c r="D6801" s="27"/>
      <c r="E6801" s="27"/>
      <c r="F6801" s="4"/>
      <c r="G6801" s="5"/>
      <c r="H6801" s="29"/>
    </row>
    <row r="6802" spans="1:8" x14ac:dyDescent="0.2">
      <c r="A6802" s="27"/>
      <c r="B6802" s="28"/>
      <c r="C6802" s="27"/>
      <c r="D6802" s="27"/>
      <c r="E6802" s="27"/>
      <c r="F6802" s="4"/>
      <c r="G6802" s="5"/>
      <c r="H6802" s="29"/>
    </row>
    <row r="6803" spans="1:8" x14ac:dyDescent="0.2">
      <c r="A6803" s="27"/>
      <c r="B6803" s="28"/>
      <c r="C6803" s="27"/>
      <c r="D6803" s="27"/>
      <c r="E6803" s="27"/>
      <c r="F6803" s="4"/>
      <c r="G6803" s="5"/>
      <c r="H6803" s="29"/>
    </row>
    <row r="6804" spans="1:8" x14ac:dyDescent="0.2">
      <c r="A6804" s="27"/>
      <c r="B6804" s="28"/>
      <c r="C6804" s="27"/>
      <c r="D6804" s="27"/>
      <c r="E6804" s="27"/>
      <c r="F6804" s="4"/>
      <c r="G6804" s="5"/>
      <c r="H6804" s="29"/>
    </row>
    <row r="6805" spans="1:8" x14ac:dyDescent="0.2">
      <c r="A6805" s="27"/>
      <c r="B6805" s="28"/>
      <c r="C6805" s="27"/>
      <c r="D6805" s="27"/>
      <c r="E6805" s="27"/>
      <c r="F6805" s="4"/>
      <c r="G6805" s="5"/>
      <c r="H6805" s="29"/>
    </row>
    <row r="6806" spans="1:8" x14ac:dyDescent="0.2">
      <c r="A6806" s="27"/>
      <c r="B6806" s="28"/>
      <c r="C6806" s="27"/>
      <c r="D6806" s="27"/>
      <c r="E6806" s="27"/>
      <c r="F6806" s="4"/>
      <c r="G6806" s="5"/>
      <c r="H6806" s="29"/>
    </row>
    <row r="6807" spans="1:8" x14ac:dyDescent="0.2">
      <c r="A6807" s="27"/>
      <c r="B6807" s="28"/>
      <c r="C6807" s="27"/>
      <c r="D6807" s="27"/>
      <c r="E6807" s="27"/>
      <c r="F6807" s="4"/>
      <c r="G6807" s="5"/>
      <c r="H6807" s="29"/>
    </row>
    <row r="6808" spans="1:8" x14ac:dyDescent="0.2">
      <c r="A6808" s="27"/>
      <c r="B6808" s="28"/>
      <c r="C6808" s="27"/>
      <c r="D6808" s="27"/>
      <c r="E6808" s="27"/>
      <c r="F6808" s="4"/>
      <c r="G6808" s="5"/>
      <c r="H6808" s="29"/>
    </row>
    <row r="6809" spans="1:8" x14ac:dyDescent="0.2">
      <c r="A6809" s="27"/>
      <c r="B6809" s="28"/>
      <c r="C6809" s="27"/>
      <c r="D6809" s="27"/>
      <c r="E6809" s="27"/>
      <c r="F6809" s="4"/>
      <c r="G6809" s="5"/>
      <c r="H6809" s="29"/>
    </row>
    <row r="6810" spans="1:8" x14ac:dyDescent="0.2">
      <c r="A6810" s="27"/>
      <c r="B6810" s="28"/>
      <c r="C6810" s="27"/>
      <c r="D6810" s="27"/>
      <c r="E6810" s="27"/>
      <c r="F6810" s="4"/>
      <c r="G6810" s="5"/>
      <c r="H6810" s="29"/>
    </row>
    <row r="6811" spans="1:8" x14ac:dyDescent="0.2">
      <c r="A6811" s="27"/>
      <c r="B6811" s="28"/>
      <c r="C6811" s="27"/>
      <c r="D6811" s="27"/>
      <c r="E6811" s="27"/>
      <c r="F6811" s="4"/>
      <c r="G6811" s="5"/>
      <c r="H6811" s="29"/>
    </row>
    <row r="6812" spans="1:8" x14ac:dyDescent="0.2">
      <c r="A6812" s="27"/>
      <c r="B6812" s="28"/>
      <c r="C6812" s="27"/>
      <c r="D6812" s="27"/>
      <c r="E6812" s="27"/>
      <c r="F6812" s="4"/>
      <c r="G6812" s="5"/>
      <c r="H6812" s="29"/>
    </row>
    <row r="6813" spans="1:8" x14ac:dyDescent="0.2">
      <c r="A6813" s="27"/>
      <c r="B6813" s="28"/>
      <c r="C6813" s="27"/>
      <c r="D6813" s="27"/>
      <c r="E6813" s="27"/>
      <c r="F6813" s="4"/>
      <c r="G6813" s="5"/>
      <c r="H6813" s="29"/>
    </row>
    <row r="6814" spans="1:8" x14ac:dyDescent="0.2">
      <c r="A6814" s="27"/>
      <c r="B6814" s="28"/>
      <c r="C6814" s="27"/>
      <c r="D6814" s="27"/>
      <c r="E6814" s="27"/>
      <c r="F6814" s="4"/>
      <c r="G6814" s="5"/>
      <c r="H6814" s="29"/>
    </row>
    <row r="6815" spans="1:8" x14ac:dyDescent="0.2">
      <c r="A6815" s="27"/>
      <c r="B6815" s="28"/>
      <c r="C6815" s="27"/>
      <c r="D6815" s="27"/>
      <c r="E6815" s="27"/>
      <c r="F6815" s="4"/>
      <c r="G6815" s="5"/>
      <c r="H6815" s="29"/>
    </row>
    <row r="6816" spans="1:8" x14ac:dyDescent="0.2">
      <c r="A6816" s="27"/>
      <c r="B6816" s="28"/>
      <c r="C6816" s="27"/>
      <c r="D6816" s="27"/>
      <c r="E6816" s="27"/>
      <c r="F6816" s="4"/>
      <c r="G6816" s="5"/>
      <c r="H6816" s="29"/>
    </row>
    <row r="6817" spans="1:8" x14ac:dyDescent="0.2">
      <c r="A6817" s="27"/>
      <c r="B6817" s="28"/>
      <c r="C6817" s="27"/>
      <c r="D6817" s="27"/>
      <c r="E6817" s="27"/>
      <c r="F6817" s="4"/>
      <c r="G6817" s="5"/>
      <c r="H6817" s="29"/>
    </row>
    <row r="6818" spans="1:8" x14ac:dyDescent="0.2">
      <c r="A6818" s="27"/>
      <c r="B6818" s="28"/>
      <c r="C6818" s="27"/>
      <c r="D6818" s="27"/>
      <c r="E6818" s="27"/>
      <c r="F6818" s="4"/>
      <c r="G6818" s="5"/>
      <c r="H6818" s="29"/>
    </row>
    <row r="6819" spans="1:8" x14ac:dyDescent="0.2">
      <c r="A6819" s="27"/>
      <c r="B6819" s="28"/>
      <c r="C6819" s="27"/>
      <c r="D6819" s="27"/>
      <c r="E6819" s="27"/>
      <c r="F6819" s="4"/>
      <c r="G6819" s="5"/>
      <c r="H6819" s="29"/>
    </row>
    <row r="6820" spans="1:8" x14ac:dyDescent="0.2">
      <c r="A6820" s="27"/>
      <c r="B6820" s="28"/>
      <c r="C6820" s="27"/>
      <c r="D6820" s="27"/>
      <c r="E6820" s="27"/>
      <c r="F6820" s="4"/>
      <c r="G6820" s="5"/>
      <c r="H6820" s="29"/>
    </row>
    <row r="6821" spans="1:8" x14ac:dyDescent="0.2">
      <c r="A6821" s="27"/>
      <c r="B6821" s="28"/>
      <c r="C6821" s="27"/>
      <c r="D6821" s="27"/>
      <c r="E6821" s="27"/>
      <c r="F6821" s="4"/>
      <c r="G6821" s="5"/>
      <c r="H6821" s="29"/>
    </row>
    <row r="6822" spans="1:8" x14ac:dyDescent="0.2">
      <c r="A6822" s="27"/>
      <c r="B6822" s="28"/>
      <c r="C6822" s="27"/>
      <c r="D6822" s="27"/>
      <c r="E6822" s="27"/>
      <c r="F6822" s="4"/>
      <c r="G6822" s="5"/>
      <c r="H6822" s="29"/>
    </row>
    <row r="6823" spans="1:8" x14ac:dyDescent="0.2">
      <c r="A6823" s="27"/>
      <c r="B6823" s="28"/>
      <c r="C6823" s="27"/>
      <c r="D6823" s="27"/>
      <c r="E6823" s="27"/>
      <c r="F6823" s="4"/>
      <c r="G6823" s="5"/>
      <c r="H6823" s="29"/>
    </row>
    <row r="6824" spans="1:8" x14ac:dyDescent="0.2">
      <c r="A6824" s="27"/>
      <c r="B6824" s="28"/>
      <c r="C6824" s="27"/>
      <c r="D6824" s="27"/>
      <c r="E6824" s="27"/>
      <c r="F6824" s="4"/>
      <c r="G6824" s="5"/>
      <c r="H6824" s="29"/>
    </row>
    <row r="6825" spans="1:8" x14ac:dyDescent="0.2">
      <c r="A6825" s="27"/>
      <c r="B6825" s="28"/>
      <c r="C6825" s="27"/>
      <c r="D6825" s="27"/>
      <c r="E6825" s="27"/>
      <c r="F6825" s="4"/>
      <c r="G6825" s="5"/>
      <c r="H6825" s="29"/>
    </row>
    <row r="6826" spans="1:8" x14ac:dyDescent="0.2">
      <c r="A6826" s="27"/>
      <c r="B6826" s="28"/>
      <c r="C6826" s="27"/>
      <c r="D6826" s="27"/>
      <c r="E6826" s="27"/>
      <c r="F6826" s="4"/>
      <c r="G6826" s="5"/>
      <c r="H6826" s="29"/>
    </row>
    <row r="6827" spans="1:8" x14ac:dyDescent="0.2">
      <c r="A6827" s="27"/>
      <c r="B6827" s="28"/>
      <c r="C6827" s="27"/>
      <c r="D6827" s="27"/>
      <c r="E6827" s="27"/>
      <c r="F6827" s="4"/>
      <c r="G6827" s="5"/>
      <c r="H6827" s="29"/>
    </row>
    <row r="6828" spans="1:8" x14ac:dyDescent="0.2">
      <c r="A6828" s="27"/>
      <c r="B6828" s="28"/>
      <c r="C6828" s="27"/>
      <c r="D6828" s="27"/>
      <c r="E6828" s="27"/>
      <c r="F6828" s="4"/>
      <c r="G6828" s="5"/>
      <c r="H6828" s="29"/>
    </row>
    <row r="6829" spans="1:8" x14ac:dyDescent="0.2">
      <c r="A6829" s="27"/>
      <c r="B6829" s="28"/>
      <c r="C6829" s="27"/>
      <c r="D6829" s="27"/>
      <c r="E6829" s="27"/>
      <c r="F6829" s="4"/>
      <c r="G6829" s="5"/>
      <c r="H6829" s="29"/>
    </row>
    <row r="6830" spans="1:8" x14ac:dyDescent="0.2">
      <c r="A6830" s="27"/>
      <c r="B6830" s="28"/>
      <c r="C6830" s="27"/>
      <c r="D6830" s="27"/>
      <c r="E6830" s="27"/>
      <c r="F6830" s="4"/>
      <c r="G6830" s="5"/>
      <c r="H6830" s="29"/>
    </row>
    <row r="6831" spans="1:8" x14ac:dyDescent="0.2">
      <c r="A6831" s="27"/>
      <c r="B6831" s="28"/>
      <c r="C6831" s="27"/>
      <c r="D6831" s="27"/>
      <c r="E6831" s="27"/>
      <c r="F6831" s="4"/>
      <c r="G6831" s="5"/>
      <c r="H6831" s="29"/>
    </row>
    <row r="6832" spans="1:8" x14ac:dyDescent="0.2">
      <c r="A6832" s="27"/>
      <c r="B6832" s="28"/>
      <c r="C6832" s="27"/>
      <c r="D6832" s="27"/>
      <c r="E6832" s="27"/>
      <c r="F6832" s="4"/>
      <c r="G6832" s="5"/>
      <c r="H6832" s="29"/>
    </row>
    <row r="6833" spans="1:8" x14ac:dyDescent="0.2">
      <c r="A6833" s="27"/>
      <c r="B6833" s="28"/>
      <c r="C6833" s="27"/>
      <c r="D6833" s="27"/>
      <c r="E6833" s="27"/>
      <c r="F6833" s="4"/>
      <c r="G6833" s="5"/>
      <c r="H6833" s="29"/>
    </row>
    <row r="6834" spans="1:8" x14ac:dyDescent="0.2">
      <c r="A6834" s="27"/>
      <c r="B6834" s="28"/>
      <c r="C6834" s="27"/>
      <c r="D6834" s="27"/>
      <c r="E6834" s="27"/>
      <c r="F6834" s="4"/>
      <c r="G6834" s="5"/>
      <c r="H6834" s="29"/>
    </row>
    <row r="6835" spans="1:8" x14ac:dyDescent="0.2">
      <c r="A6835" s="27"/>
      <c r="B6835" s="28"/>
      <c r="C6835" s="27"/>
      <c r="D6835" s="27"/>
      <c r="E6835" s="27"/>
      <c r="F6835" s="4"/>
      <c r="G6835" s="5"/>
      <c r="H6835" s="29"/>
    </row>
    <row r="6836" spans="1:8" x14ac:dyDescent="0.2">
      <c r="A6836" s="27"/>
      <c r="B6836" s="28"/>
      <c r="C6836" s="27"/>
      <c r="D6836" s="27"/>
      <c r="E6836" s="27"/>
      <c r="F6836" s="4"/>
      <c r="G6836" s="5"/>
      <c r="H6836" s="29"/>
    </row>
    <row r="6837" spans="1:8" x14ac:dyDescent="0.2">
      <c r="A6837" s="27"/>
      <c r="B6837" s="28"/>
      <c r="C6837" s="27"/>
      <c r="D6837" s="27"/>
      <c r="E6837" s="27"/>
      <c r="F6837" s="4"/>
      <c r="G6837" s="5"/>
      <c r="H6837" s="29"/>
    </row>
    <row r="6838" spans="1:8" x14ac:dyDescent="0.2">
      <c r="A6838" s="27"/>
      <c r="B6838" s="28"/>
      <c r="C6838" s="27"/>
      <c r="D6838" s="27"/>
      <c r="E6838" s="27"/>
      <c r="F6838" s="4"/>
      <c r="G6838" s="5"/>
      <c r="H6838" s="29"/>
    </row>
    <row r="6839" spans="1:8" x14ac:dyDescent="0.2">
      <c r="A6839" s="27"/>
      <c r="B6839" s="28"/>
      <c r="C6839" s="27"/>
      <c r="D6839" s="27"/>
      <c r="E6839" s="27"/>
      <c r="F6839" s="4"/>
      <c r="G6839" s="5"/>
      <c r="H6839" s="29"/>
    </row>
    <row r="6840" spans="1:8" x14ac:dyDescent="0.2">
      <c r="A6840" s="27"/>
      <c r="B6840" s="28"/>
      <c r="C6840" s="27"/>
      <c r="D6840" s="27"/>
      <c r="E6840" s="27"/>
      <c r="F6840" s="4"/>
      <c r="G6840" s="5"/>
      <c r="H6840" s="29"/>
    </row>
    <row r="6841" spans="1:8" x14ac:dyDescent="0.2">
      <c r="A6841" s="27"/>
      <c r="B6841" s="28"/>
      <c r="C6841" s="27"/>
      <c r="D6841" s="27"/>
      <c r="E6841" s="27"/>
      <c r="F6841" s="4"/>
      <c r="G6841" s="5"/>
      <c r="H6841" s="29"/>
    </row>
    <row r="6842" spans="1:8" x14ac:dyDescent="0.2">
      <c r="A6842" s="27"/>
      <c r="B6842" s="28"/>
      <c r="C6842" s="27"/>
      <c r="D6842" s="27"/>
      <c r="E6842" s="27"/>
      <c r="F6842" s="4"/>
      <c r="G6842" s="5"/>
      <c r="H6842" s="29"/>
    </row>
    <row r="6843" spans="1:8" x14ac:dyDescent="0.2">
      <c r="A6843" s="27"/>
      <c r="B6843" s="28"/>
      <c r="C6843" s="27"/>
      <c r="D6843" s="27"/>
      <c r="E6843" s="27"/>
      <c r="F6843" s="4"/>
      <c r="G6843" s="5"/>
      <c r="H6843" s="29"/>
    </row>
    <row r="6844" spans="1:8" x14ac:dyDescent="0.2">
      <c r="A6844" s="27"/>
      <c r="B6844" s="28"/>
      <c r="C6844" s="27"/>
      <c r="D6844" s="27"/>
      <c r="E6844" s="27"/>
      <c r="F6844" s="4"/>
      <c r="G6844" s="5"/>
      <c r="H6844" s="29"/>
    </row>
    <row r="6845" spans="1:8" x14ac:dyDescent="0.2">
      <c r="A6845" s="27"/>
      <c r="B6845" s="28"/>
      <c r="C6845" s="27"/>
      <c r="D6845" s="27"/>
      <c r="E6845" s="27"/>
      <c r="F6845" s="4"/>
      <c r="G6845" s="5"/>
      <c r="H6845" s="29"/>
    </row>
    <row r="6846" spans="1:8" x14ac:dyDescent="0.2">
      <c r="A6846" s="27"/>
      <c r="B6846" s="28"/>
      <c r="C6846" s="27"/>
      <c r="D6846" s="27"/>
      <c r="E6846" s="27"/>
      <c r="F6846" s="4"/>
      <c r="G6846" s="5"/>
      <c r="H6846" s="29"/>
    </row>
    <row r="6847" spans="1:8" x14ac:dyDescent="0.2">
      <c r="A6847" s="27"/>
      <c r="B6847" s="28"/>
      <c r="C6847" s="27"/>
      <c r="D6847" s="27"/>
      <c r="E6847" s="27"/>
      <c r="F6847" s="4"/>
      <c r="G6847" s="5"/>
      <c r="H6847" s="29"/>
    </row>
    <row r="6848" spans="1:8" x14ac:dyDescent="0.2">
      <c r="A6848" s="27"/>
      <c r="B6848" s="28"/>
      <c r="C6848" s="27"/>
      <c r="D6848" s="27"/>
      <c r="E6848" s="27"/>
      <c r="F6848" s="4"/>
      <c r="G6848" s="5"/>
      <c r="H6848" s="29"/>
    </row>
    <row r="6849" spans="1:8" x14ac:dyDescent="0.2">
      <c r="A6849" s="27"/>
      <c r="B6849" s="28"/>
      <c r="C6849" s="27"/>
      <c r="D6849" s="27"/>
      <c r="E6849" s="27"/>
      <c r="F6849" s="4"/>
      <c r="G6849" s="5"/>
      <c r="H6849" s="29"/>
    </row>
    <row r="6850" spans="1:8" x14ac:dyDescent="0.2">
      <c r="A6850" s="27"/>
      <c r="B6850" s="28"/>
      <c r="C6850" s="27"/>
      <c r="D6850" s="27"/>
      <c r="E6850" s="27"/>
      <c r="F6850" s="4"/>
      <c r="G6850" s="5"/>
      <c r="H6850" s="29"/>
    </row>
    <row r="6851" spans="1:8" x14ac:dyDescent="0.2">
      <c r="A6851" s="27"/>
      <c r="B6851" s="28"/>
      <c r="C6851" s="27"/>
      <c r="D6851" s="27"/>
      <c r="E6851" s="27"/>
      <c r="F6851" s="4"/>
      <c r="G6851" s="5"/>
      <c r="H6851" s="29"/>
    </row>
    <row r="6852" spans="1:8" x14ac:dyDescent="0.2">
      <c r="A6852" s="27"/>
      <c r="B6852" s="28"/>
      <c r="C6852" s="27"/>
      <c r="D6852" s="27"/>
      <c r="E6852" s="27"/>
      <c r="F6852" s="4"/>
      <c r="G6852" s="5"/>
      <c r="H6852" s="29"/>
    </row>
    <row r="6853" spans="1:8" x14ac:dyDescent="0.2">
      <c r="A6853" s="27"/>
      <c r="B6853" s="28"/>
      <c r="C6853" s="27"/>
      <c r="D6853" s="27"/>
      <c r="E6853" s="27"/>
      <c r="F6853" s="4"/>
      <c r="G6853" s="5"/>
      <c r="H6853" s="29"/>
    </row>
    <row r="6854" spans="1:8" x14ac:dyDescent="0.2">
      <c r="A6854" s="27"/>
      <c r="B6854" s="28"/>
      <c r="C6854" s="27"/>
      <c r="D6854" s="27"/>
      <c r="E6854" s="27"/>
      <c r="F6854" s="4"/>
      <c r="G6854" s="5"/>
      <c r="H6854" s="29"/>
    </row>
    <row r="6855" spans="1:8" x14ac:dyDescent="0.2">
      <c r="A6855" s="27"/>
      <c r="B6855" s="28"/>
      <c r="C6855" s="27"/>
      <c r="D6855" s="27"/>
      <c r="E6855" s="27"/>
      <c r="F6855" s="4"/>
      <c r="G6855" s="5"/>
      <c r="H6855" s="29"/>
    </row>
    <row r="6856" spans="1:8" x14ac:dyDescent="0.2">
      <c r="A6856" s="27"/>
      <c r="B6856" s="28"/>
      <c r="C6856" s="27"/>
      <c r="D6856" s="27"/>
      <c r="E6856" s="27"/>
      <c r="F6856" s="4"/>
      <c r="G6856" s="5"/>
      <c r="H6856" s="29"/>
    </row>
    <row r="6857" spans="1:8" x14ac:dyDescent="0.2">
      <c r="A6857" s="27"/>
      <c r="B6857" s="28"/>
      <c r="C6857" s="27"/>
      <c r="D6857" s="27"/>
      <c r="E6857" s="27"/>
      <c r="F6857" s="4"/>
      <c r="G6857" s="5"/>
      <c r="H6857" s="29"/>
    </row>
    <row r="6858" spans="1:8" x14ac:dyDescent="0.2">
      <c r="A6858" s="27"/>
      <c r="B6858" s="28"/>
      <c r="C6858" s="27"/>
      <c r="D6858" s="27"/>
      <c r="E6858" s="27"/>
      <c r="F6858" s="4"/>
      <c r="G6858" s="5"/>
      <c r="H6858" s="29"/>
    </row>
    <row r="6859" spans="1:8" x14ac:dyDescent="0.2">
      <c r="A6859" s="27"/>
      <c r="B6859" s="28"/>
      <c r="C6859" s="27"/>
      <c r="D6859" s="27"/>
      <c r="E6859" s="27"/>
      <c r="F6859" s="4"/>
      <c r="G6859" s="5"/>
      <c r="H6859" s="29"/>
    </row>
    <row r="6860" spans="1:8" x14ac:dyDescent="0.2">
      <c r="A6860" s="27"/>
      <c r="B6860" s="28"/>
      <c r="C6860" s="27"/>
      <c r="D6860" s="27"/>
      <c r="E6860" s="27"/>
      <c r="F6860" s="4"/>
      <c r="G6860" s="5"/>
      <c r="H6860" s="29"/>
    </row>
    <row r="6861" spans="1:8" x14ac:dyDescent="0.2">
      <c r="A6861" s="27"/>
      <c r="B6861" s="28"/>
      <c r="C6861" s="27"/>
      <c r="D6861" s="27"/>
      <c r="E6861" s="27"/>
      <c r="F6861" s="4"/>
      <c r="G6861" s="5"/>
      <c r="H6861" s="29"/>
    </row>
    <row r="6862" spans="1:8" x14ac:dyDescent="0.2">
      <c r="A6862" s="27"/>
      <c r="B6862" s="28"/>
      <c r="C6862" s="27"/>
      <c r="D6862" s="27"/>
      <c r="E6862" s="27"/>
      <c r="F6862" s="4"/>
      <c r="G6862" s="5"/>
      <c r="H6862" s="29"/>
    </row>
    <row r="6863" spans="1:8" x14ac:dyDescent="0.2">
      <c r="A6863" s="27"/>
      <c r="B6863" s="28"/>
      <c r="C6863" s="27"/>
      <c r="D6863" s="27"/>
      <c r="E6863" s="27"/>
      <c r="F6863" s="4"/>
      <c r="G6863" s="5"/>
      <c r="H6863" s="29"/>
    </row>
    <row r="6864" spans="1:8" x14ac:dyDescent="0.2">
      <c r="A6864" s="27"/>
      <c r="B6864" s="28"/>
      <c r="C6864" s="27"/>
      <c r="D6864" s="27"/>
      <c r="E6864" s="27"/>
      <c r="F6864" s="4"/>
      <c r="G6864" s="5"/>
      <c r="H6864" s="29"/>
    </row>
    <row r="6865" spans="1:8" x14ac:dyDescent="0.2">
      <c r="A6865" s="27"/>
      <c r="B6865" s="28"/>
      <c r="C6865" s="27"/>
      <c r="D6865" s="27"/>
      <c r="E6865" s="27"/>
      <c r="F6865" s="4"/>
      <c r="G6865" s="5"/>
      <c r="H6865" s="29"/>
    </row>
    <row r="6866" spans="1:8" x14ac:dyDescent="0.2">
      <c r="A6866" s="27"/>
      <c r="B6866" s="28"/>
      <c r="C6866" s="27"/>
      <c r="D6866" s="27"/>
      <c r="E6866" s="27"/>
      <c r="F6866" s="4"/>
      <c r="G6866" s="5"/>
      <c r="H6866" s="29"/>
    </row>
    <row r="6867" spans="1:8" x14ac:dyDescent="0.2">
      <c r="A6867" s="27"/>
      <c r="B6867" s="28"/>
      <c r="C6867" s="27"/>
      <c r="D6867" s="27"/>
      <c r="E6867" s="27"/>
      <c r="F6867" s="4"/>
      <c r="G6867" s="5"/>
      <c r="H6867" s="29"/>
    </row>
    <row r="6868" spans="1:8" x14ac:dyDescent="0.2">
      <c r="A6868" s="27"/>
      <c r="B6868" s="28"/>
      <c r="C6868" s="27"/>
      <c r="D6868" s="27"/>
      <c r="E6868" s="27"/>
      <c r="F6868" s="4"/>
      <c r="G6868" s="5"/>
      <c r="H6868" s="29"/>
    </row>
    <row r="6869" spans="1:8" x14ac:dyDescent="0.2">
      <c r="A6869" s="27"/>
      <c r="B6869" s="28"/>
      <c r="C6869" s="27"/>
      <c r="D6869" s="27"/>
      <c r="E6869" s="27"/>
      <c r="F6869" s="4"/>
      <c r="G6869" s="5"/>
      <c r="H6869" s="29"/>
    </row>
    <row r="6870" spans="1:8" x14ac:dyDescent="0.2">
      <c r="A6870" s="27"/>
      <c r="B6870" s="28"/>
      <c r="C6870" s="27"/>
      <c r="D6870" s="27"/>
      <c r="E6870" s="27"/>
      <c r="F6870" s="4"/>
      <c r="G6870" s="5"/>
      <c r="H6870" s="29"/>
    </row>
    <row r="6871" spans="1:8" x14ac:dyDescent="0.2">
      <c r="A6871" s="27"/>
      <c r="B6871" s="28"/>
      <c r="C6871" s="27"/>
      <c r="D6871" s="27"/>
      <c r="E6871" s="27"/>
      <c r="F6871" s="4"/>
      <c r="G6871" s="5"/>
      <c r="H6871" s="29"/>
    </row>
    <row r="6872" spans="1:8" x14ac:dyDescent="0.2">
      <c r="A6872" s="27"/>
      <c r="B6872" s="28"/>
      <c r="C6872" s="27"/>
      <c r="D6872" s="27"/>
      <c r="E6872" s="27"/>
      <c r="F6872" s="4"/>
      <c r="G6872" s="5"/>
      <c r="H6872" s="29"/>
    </row>
    <row r="6873" spans="1:8" x14ac:dyDescent="0.2">
      <c r="A6873" s="27"/>
      <c r="B6873" s="28"/>
      <c r="C6873" s="27"/>
      <c r="D6873" s="27"/>
      <c r="E6873" s="27"/>
      <c r="F6873" s="4"/>
      <c r="G6873" s="5"/>
      <c r="H6873" s="29"/>
    </row>
    <row r="6874" spans="1:8" x14ac:dyDescent="0.2">
      <c r="A6874" s="27"/>
      <c r="B6874" s="28"/>
      <c r="C6874" s="27"/>
      <c r="D6874" s="27"/>
      <c r="E6874" s="27"/>
      <c r="F6874" s="4"/>
      <c r="G6874" s="5"/>
      <c r="H6874" s="29"/>
    </row>
    <row r="6875" spans="1:8" x14ac:dyDescent="0.2">
      <c r="A6875" s="27"/>
      <c r="B6875" s="28"/>
      <c r="C6875" s="27"/>
      <c r="D6875" s="27"/>
      <c r="E6875" s="27"/>
      <c r="F6875" s="4"/>
      <c r="G6875" s="5"/>
      <c r="H6875" s="29"/>
    </row>
    <row r="6876" spans="1:8" x14ac:dyDescent="0.2">
      <c r="A6876" s="27"/>
      <c r="B6876" s="28"/>
      <c r="C6876" s="27"/>
      <c r="D6876" s="27"/>
      <c r="E6876" s="27"/>
      <c r="F6876" s="4"/>
      <c r="G6876" s="5"/>
      <c r="H6876" s="29"/>
    </row>
    <row r="6877" spans="1:8" x14ac:dyDescent="0.2">
      <c r="A6877" s="27"/>
      <c r="B6877" s="28"/>
      <c r="C6877" s="27"/>
      <c r="D6877" s="27"/>
      <c r="E6877" s="27"/>
      <c r="F6877" s="4"/>
      <c r="G6877" s="5"/>
      <c r="H6877" s="29"/>
    </row>
    <row r="6878" spans="1:8" x14ac:dyDescent="0.2">
      <c r="A6878" s="27"/>
      <c r="B6878" s="28"/>
      <c r="C6878" s="27"/>
      <c r="D6878" s="27"/>
      <c r="E6878" s="27"/>
      <c r="F6878" s="4"/>
      <c r="G6878" s="5"/>
      <c r="H6878" s="29"/>
    </row>
    <row r="6879" spans="1:8" x14ac:dyDescent="0.2">
      <c r="A6879" s="27"/>
      <c r="B6879" s="28"/>
      <c r="C6879" s="27"/>
      <c r="D6879" s="27"/>
      <c r="E6879" s="27"/>
      <c r="F6879" s="4"/>
      <c r="G6879" s="5"/>
      <c r="H6879" s="29"/>
    </row>
    <row r="6880" spans="1:8" x14ac:dyDescent="0.2">
      <c r="A6880" s="27"/>
      <c r="B6880" s="28"/>
      <c r="C6880" s="27"/>
      <c r="D6880" s="27"/>
      <c r="E6880" s="27"/>
      <c r="F6880" s="4"/>
      <c r="G6880" s="5"/>
      <c r="H6880" s="29"/>
    </row>
    <row r="6881" spans="1:8" x14ac:dyDescent="0.2">
      <c r="A6881" s="27"/>
      <c r="B6881" s="28"/>
      <c r="C6881" s="27"/>
      <c r="D6881" s="27"/>
      <c r="E6881" s="27"/>
      <c r="F6881" s="4"/>
      <c r="G6881" s="5"/>
      <c r="H6881" s="29"/>
    </row>
    <row r="6882" spans="1:8" x14ac:dyDescent="0.2">
      <c r="A6882" s="27"/>
      <c r="B6882" s="28"/>
      <c r="C6882" s="27"/>
      <c r="D6882" s="27"/>
      <c r="E6882" s="27"/>
      <c r="F6882" s="4"/>
      <c r="G6882" s="5"/>
      <c r="H6882" s="29"/>
    </row>
    <row r="6883" spans="1:8" x14ac:dyDescent="0.2">
      <c r="A6883" s="27"/>
      <c r="B6883" s="28"/>
      <c r="C6883" s="27"/>
      <c r="D6883" s="27"/>
      <c r="E6883" s="27"/>
      <c r="F6883" s="4"/>
      <c r="G6883" s="5"/>
      <c r="H6883" s="29"/>
    </row>
    <row r="6884" spans="1:8" x14ac:dyDescent="0.2">
      <c r="A6884" s="27"/>
      <c r="B6884" s="28"/>
      <c r="C6884" s="27"/>
      <c r="D6884" s="27"/>
      <c r="E6884" s="27"/>
      <c r="F6884" s="4"/>
      <c r="G6884" s="5"/>
      <c r="H6884" s="29"/>
    </row>
    <row r="6885" spans="1:8" x14ac:dyDescent="0.2">
      <c r="A6885" s="27"/>
      <c r="B6885" s="28"/>
      <c r="C6885" s="27"/>
      <c r="D6885" s="27"/>
      <c r="E6885" s="27"/>
      <c r="F6885" s="4"/>
      <c r="G6885" s="5"/>
      <c r="H6885" s="29"/>
    </row>
    <row r="6886" spans="1:8" x14ac:dyDescent="0.2">
      <c r="A6886" s="27"/>
      <c r="B6886" s="28"/>
      <c r="C6886" s="27"/>
      <c r="D6886" s="27"/>
      <c r="E6886" s="27"/>
      <c r="F6886" s="4"/>
      <c r="G6886" s="5"/>
      <c r="H6886" s="29"/>
    </row>
    <row r="6887" spans="1:8" x14ac:dyDescent="0.2">
      <c r="A6887" s="27"/>
      <c r="B6887" s="28"/>
      <c r="C6887" s="27"/>
      <c r="D6887" s="27"/>
      <c r="E6887" s="27"/>
      <c r="F6887" s="4"/>
      <c r="G6887" s="5"/>
      <c r="H6887" s="29"/>
    </row>
    <row r="6888" spans="1:8" x14ac:dyDescent="0.2">
      <c r="A6888" s="27"/>
      <c r="B6888" s="28"/>
      <c r="C6888" s="27"/>
      <c r="D6888" s="27"/>
      <c r="E6888" s="27"/>
      <c r="F6888" s="4"/>
      <c r="G6888" s="5"/>
      <c r="H6888" s="29"/>
    </row>
    <row r="6889" spans="1:8" x14ac:dyDescent="0.2">
      <c r="A6889" s="27"/>
      <c r="B6889" s="28"/>
      <c r="C6889" s="27"/>
      <c r="D6889" s="27"/>
      <c r="E6889" s="27"/>
      <c r="F6889" s="4"/>
      <c r="G6889" s="5"/>
      <c r="H6889" s="29"/>
    </row>
    <row r="6890" spans="1:8" x14ac:dyDescent="0.2">
      <c r="A6890" s="27"/>
      <c r="B6890" s="28"/>
      <c r="C6890" s="27"/>
      <c r="D6890" s="27"/>
      <c r="E6890" s="27"/>
      <c r="F6890" s="4"/>
      <c r="G6890" s="5"/>
      <c r="H6890" s="29"/>
    </row>
    <row r="6891" spans="1:8" x14ac:dyDescent="0.2">
      <c r="A6891" s="27"/>
      <c r="B6891" s="28"/>
      <c r="C6891" s="27"/>
      <c r="D6891" s="27"/>
      <c r="E6891" s="27"/>
      <c r="F6891" s="4"/>
      <c r="G6891" s="5"/>
      <c r="H6891" s="29"/>
    </row>
    <row r="6892" spans="1:8" x14ac:dyDescent="0.2">
      <c r="A6892" s="27"/>
      <c r="B6892" s="28"/>
      <c r="C6892" s="27"/>
      <c r="D6892" s="27"/>
      <c r="E6892" s="27"/>
      <c r="F6892" s="4"/>
      <c r="G6892" s="5"/>
      <c r="H6892" s="29"/>
    </row>
    <row r="6893" spans="1:8" x14ac:dyDescent="0.2">
      <c r="A6893" s="27"/>
      <c r="B6893" s="28"/>
      <c r="C6893" s="27"/>
      <c r="D6893" s="27"/>
      <c r="E6893" s="27"/>
      <c r="F6893" s="4"/>
      <c r="G6893" s="5"/>
      <c r="H6893" s="29"/>
    </row>
    <row r="6894" spans="1:8" x14ac:dyDescent="0.2">
      <c r="A6894" s="27"/>
      <c r="B6894" s="28"/>
      <c r="C6894" s="27"/>
      <c r="D6894" s="27"/>
      <c r="E6894" s="27"/>
      <c r="F6894" s="4"/>
      <c r="G6894" s="5"/>
      <c r="H6894" s="29"/>
    </row>
    <row r="6895" spans="1:8" x14ac:dyDescent="0.2">
      <c r="A6895" s="27"/>
      <c r="B6895" s="28"/>
      <c r="C6895" s="27"/>
      <c r="D6895" s="27"/>
      <c r="E6895" s="27"/>
      <c r="F6895" s="4"/>
      <c r="G6895" s="5"/>
      <c r="H6895" s="29"/>
    </row>
    <row r="6896" spans="1:8" x14ac:dyDescent="0.2">
      <c r="A6896" s="27"/>
      <c r="B6896" s="28"/>
      <c r="C6896" s="27"/>
      <c r="D6896" s="27"/>
      <c r="E6896" s="27"/>
      <c r="F6896" s="4"/>
      <c r="G6896" s="5"/>
      <c r="H6896" s="29"/>
    </row>
    <row r="6897" spans="1:8" x14ac:dyDescent="0.2">
      <c r="A6897" s="27"/>
      <c r="B6897" s="28"/>
      <c r="C6897" s="27"/>
      <c r="D6897" s="27"/>
      <c r="E6897" s="27"/>
      <c r="F6897" s="4"/>
      <c r="G6897" s="5"/>
      <c r="H6897" s="29"/>
    </row>
    <row r="6898" spans="1:8" x14ac:dyDescent="0.2">
      <c r="A6898" s="27"/>
      <c r="B6898" s="28"/>
      <c r="C6898" s="27"/>
      <c r="D6898" s="27"/>
      <c r="E6898" s="27"/>
      <c r="F6898" s="4"/>
      <c r="G6898" s="5"/>
      <c r="H6898" s="29"/>
    </row>
    <row r="6899" spans="1:8" x14ac:dyDescent="0.2">
      <c r="A6899" s="27"/>
      <c r="B6899" s="28"/>
      <c r="C6899" s="27"/>
      <c r="D6899" s="27"/>
      <c r="E6899" s="27"/>
      <c r="F6899" s="4"/>
      <c r="G6899" s="5"/>
      <c r="H6899" s="29"/>
    </row>
    <row r="6900" spans="1:8" x14ac:dyDescent="0.2">
      <c r="A6900" s="27"/>
      <c r="B6900" s="28"/>
      <c r="C6900" s="27"/>
      <c r="D6900" s="27"/>
      <c r="E6900" s="27"/>
      <c r="F6900" s="4"/>
      <c r="G6900" s="5"/>
      <c r="H6900" s="29"/>
    </row>
    <row r="6901" spans="1:8" x14ac:dyDescent="0.2">
      <c r="A6901" s="27"/>
      <c r="B6901" s="28"/>
      <c r="C6901" s="27"/>
      <c r="D6901" s="27"/>
      <c r="E6901" s="27"/>
      <c r="F6901" s="4"/>
      <c r="G6901" s="5"/>
      <c r="H6901" s="29"/>
    </row>
    <row r="6902" spans="1:8" x14ac:dyDescent="0.2">
      <c r="A6902" s="27"/>
      <c r="B6902" s="28"/>
      <c r="C6902" s="27"/>
      <c r="D6902" s="27"/>
      <c r="E6902" s="27"/>
      <c r="F6902" s="4"/>
      <c r="G6902" s="5"/>
      <c r="H6902" s="29"/>
    </row>
    <row r="6903" spans="1:8" x14ac:dyDescent="0.2">
      <c r="A6903" s="27"/>
      <c r="B6903" s="28"/>
      <c r="C6903" s="27"/>
      <c r="D6903" s="27"/>
      <c r="E6903" s="27"/>
      <c r="F6903" s="4"/>
      <c r="G6903" s="5"/>
      <c r="H6903" s="29"/>
    </row>
    <row r="6904" spans="1:8" x14ac:dyDescent="0.2">
      <c r="A6904" s="27"/>
      <c r="B6904" s="28"/>
      <c r="C6904" s="27"/>
      <c r="D6904" s="27"/>
      <c r="E6904" s="27"/>
      <c r="F6904" s="4"/>
      <c r="G6904" s="5"/>
      <c r="H6904" s="29"/>
    </row>
    <row r="6905" spans="1:8" x14ac:dyDescent="0.2">
      <c r="A6905" s="27"/>
      <c r="B6905" s="28"/>
      <c r="C6905" s="27"/>
      <c r="D6905" s="27"/>
      <c r="E6905" s="27"/>
      <c r="F6905" s="4"/>
      <c r="G6905" s="5"/>
      <c r="H6905" s="29"/>
    </row>
    <row r="6906" spans="1:8" x14ac:dyDescent="0.2">
      <c r="A6906" s="27"/>
      <c r="B6906" s="28"/>
      <c r="C6906" s="27"/>
      <c r="D6906" s="27"/>
      <c r="E6906" s="27"/>
      <c r="F6906" s="4"/>
      <c r="G6906" s="5"/>
      <c r="H6906" s="29"/>
    </row>
    <row r="6907" spans="1:8" x14ac:dyDescent="0.2">
      <c r="A6907" s="27"/>
      <c r="B6907" s="28"/>
      <c r="C6907" s="27"/>
      <c r="D6907" s="27"/>
      <c r="E6907" s="27"/>
      <c r="F6907" s="4"/>
      <c r="G6907" s="5"/>
      <c r="H6907" s="29"/>
    </row>
    <row r="6908" spans="1:8" x14ac:dyDescent="0.2">
      <c r="A6908" s="27"/>
      <c r="B6908" s="28"/>
      <c r="C6908" s="27"/>
      <c r="D6908" s="27"/>
      <c r="E6908" s="27"/>
      <c r="F6908" s="4"/>
      <c r="G6908" s="5"/>
      <c r="H6908" s="29"/>
    </row>
    <row r="6909" spans="1:8" x14ac:dyDescent="0.2">
      <c r="A6909" s="27"/>
      <c r="B6909" s="28"/>
      <c r="C6909" s="27"/>
      <c r="D6909" s="27"/>
      <c r="E6909" s="27"/>
      <c r="F6909" s="4"/>
      <c r="G6909" s="5"/>
      <c r="H6909" s="29"/>
    </row>
    <row r="6910" spans="1:8" x14ac:dyDescent="0.2">
      <c r="A6910" s="27"/>
      <c r="B6910" s="28"/>
      <c r="C6910" s="27"/>
      <c r="D6910" s="27"/>
      <c r="E6910" s="27"/>
      <c r="F6910" s="4"/>
      <c r="G6910" s="5"/>
      <c r="H6910" s="29"/>
    </row>
    <row r="6911" spans="1:8" x14ac:dyDescent="0.2">
      <c r="A6911" s="27"/>
      <c r="B6911" s="28"/>
      <c r="C6911" s="27"/>
      <c r="D6911" s="27"/>
      <c r="E6911" s="27"/>
      <c r="F6911" s="4"/>
      <c r="G6911" s="5"/>
      <c r="H6911" s="29"/>
    </row>
    <row r="6912" spans="1:8" x14ac:dyDescent="0.2">
      <c r="A6912" s="27"/>
      <c r="B6912" s="28"/>
      <c r="C6912" s="27"/>
      <c r="D6912" s="27"/>
      <c r="E6912" s="27"/>
      <c r="F6912" s="4"/>
      <c r="G6912" s="5"/>
      <c r="H6912" s="29"/>
    </row>
    <row r="6913" spans="1:8" x14ac:dyDescent="0.2">
      <c r="A6913" s="27"/>
      <c r="B6913" s="28"/>
      <c r="C6913" s="27"/>
      <c r="D6913" s="27"/>
      <c r="E6913" s="27"/>
      <c r="F6913" s="4"/>
      <c r="G6913" s="5"/>
      <c r="H6913" s="29"/>
    </row>
    <row r="6914" spans="1:8" x14ac:dyDescent="0.2">
      <c r="A6914" s="27"/>
      <c r="B6914" s="28"/>
      <c r="C6914" s="27"/>
      <c r="D6914" s="27"/>
      <c r="E6914" s="27"/>
      <c r="F6914" s="4"/>
      <c r="G6914" s="5"/>
      <c r="H6914" s="29"/>
    </row>
    <row r="6915" spans="1:8" x14ac:dyDescent="0.2">
      <c r="A6915" s="27"/>
      <c r="B6915" s="28"/>
      <c r="C6915" s="27"/>
      <c r="D6915" s="27"/>
      <c r="E6915" s="27"/>
      <c r="F6915" s="4"/>
      <c r="G6915" s="5"/>
      <c r="H6915" s="29"/>
    </row>
    <row r="6916" spans="1:8" x14ac:dyDescent="0.2">
      <c r="A6916" s="27"/>
      <c r="B6916" s="28"/>
      <c r="C6916" s="27"/>
      <c r="D6916" s="27"/>
      <c r="E6916" s="27"/>
      <c r="F6916" s="4"/>
      <c r="G6916" s="5"/>
      <c r="H6916" s="29"/>
    </row>
    <row r="6917" spans="1:8" x14ac:dyDescent="0.2">
      <c r="A6917" s="27"/>
      <c r="B6917" s="28"/>
      <c r="C6917" s="27"/>
      <c r="D6917" s="27"/>
      <c r="E6917" s="27"/>
      <c r="F6917" s="4"/>
      <c r="G6917" s="5"/>
      <c r="H6917" s="29"/>
    </row>
    <row r="6918" spans="1:8" x14ac:dyDescent="0.2">
      <c r="A6918" s="27"/>
      <c r="B6918" s="28"/>
      <c r="C6918" s="27"/>
      <c r="D6918" s="27"/>
      <c r="E6918" s="27"/>
      <c r="F6918" s="4"/>
      <c r="G6918" s="5"/>
      <c r="H6918" s="29"/>
    </row>
    <row r="6919" spans="1:8" x14ac:dyDescent="0.2">
      <c r="A6919" s="27"/>
      <c r="B6919" s="28"/>
      <c r="C6919" s="27"/>
      <c r="D6919" s="27"/>
      <c r="E6919" s="27"/>
      <c r="F6919" s="4"/>
      <c r="G6919" s="5"/>
      <c r="H6919" s="29"/>
    </row>
    <row r="6920" spans="1:8" x14ac:dyDescent="0.2">
      <c r="A6920" s="27"/>
      <c r="B6920" s="28"/>
      <c r="C6920" s="27"/>
      <c r="D6920" s="27"/>
      <c r="E6920" s="27"/>
      <c r="F6920" s="4"/>
      <c r="G6920" s="5"/>
      <c r="H6920" s="29"/>
    </row>
    <row r="6921" spans="1:8" x14ac:dyDescent="0.2">
      <c r="A6921" s="27"/>
      <c r="B6921" s="28"/>
      <c r="C6921" s="27"/>
      <c r="D6921" s="27"/>
      <c r="E6921" s="27"/>
      <c r="F6921" s="4"/>
      <c r="G6921" s="5"/>
      <c r="H6921" s="29"/>
    </row>
    <row r="6922" spans="1:8" x14ac:dyDescent="0.2">
      <c r="A6922" s="27"/>
      <c r="B6922" s="28"/>
      <c r="C6922" s="27"/>
      <c r="D6922" s="27"/>
      <c r="E6922" s="27"/>
      <c r="F6922" s="4"/>
      <c r="G6922" s="5"/>
      <c r="H6922" s="29"/>
    </row>
    <row r="6923" spans="1:8" x14ac:dyDescent="0.2">
      <c r="A6923" s="27"/>
      <c r="B6923" s="28"/>
      <c r="C6923" s="27"/>
      <c r="D6923" s="27"/>
      <c r="E6923" s="27"/>
      <c r="F6923" s="4"/>
      <c r="G6923" s="5"/>
      <c r="H6923" s="29"/>
    </row>
    <row r="6924" spans="1:8" x14ac:dyDescent="0.2">
      <c r="A6924" s="27"/>
      <c r="B6924" s="28"/>
      <c r="C6924" s="27"/>
      <c r="D6924" s="27"/>
      <c r="E6924" s="27"/>
      <c r="F6924" s="4"/>
      <c r="G6924" s="5"/>
      <c r="H6924" s="29"/>
    </row>
    <row r="6925" spans="1:8" x14ac:dyDescent="0.2">
      <c r="A6925" s="27"/>
      <c r="B6925" s="28"/>
      <c r="C6925" s="27"/>
      <c r="D6925" s="27"/>
      <c r="E6925" s="27"/>
      <c r="F6925" s="4"/>
      <c r="G6925" s="5"/>
      <c r="H6925" s="29"/>
    </row>
    <row r="6926" spans="1:8" x14ac:dyDescent="0.2">
      <c r="A6926" s="27"/>
      <c r="B6926" s="28"/>
      <c r="C6926" s="27"/>
      <c r="D6926" s="27"/>
      <c r="E6926" s="27"/>
      <c r="F6926" s="4"/>
      <c r="G6926" s="5"/>
      <c r="H6926" s="29"/>
    </row>
    <row r="6927" spans="1:8" x14ac:dyDescent="0.2">
      <c r="A6927" s="27"/>
      <c r="B6927" s="28"/>
      <c r="C6927" s="27"/>
      <c r="D6927" s="27"/>
      <c r="E6927" s="27"/>
      <c r="F6927" s="4"/>
      <c r="G6927" s="5"/>
      <c r="H6927" s="29"/>
    </row>
    <row r="6928" spans="1:8" x14ac:dyDescent="0.2">
      <c r="A6928" s="27"/>
      <c r="B6928" s="28"/>
      <c r="C6928" s="27"/>
      <c r="D6928" s="27"/>
      <c r="E6928" s="27"/>
      <c r="F6928" s="4"/>
      <c r="G6928" s="5"/>
      <c r="H6928" s="29"/>
    </row>
    <row r="6929" spans="1:8" x14ac:dyDescent="0.2">
      <c r="A6929" s="27"/>
      <c r="B6929" s="28"/>
      <c r="C6929" s="27"/>
      <c r="D6929" s="27"/>
      <c r="E6929" s="27"/>
      <c r="F6929" s="4"/>
      <c r="G6929" s="5"/>
      <c r="H6929" s="29"/>
    </row>
    <row r="6930" spans="1:8" x14ac:dyDescent="0.2">
      <c r="A6930" s="27"/>
      <c r="B6930" s="28"/>
      <c r="C6930" s="27"/>
      <c r="D6930" s="27"/>
      <c r="E6930" s="27"/>
      <c r="F6930" s="4"/>
      <c r="G6930" s="5"/>
      <c r="H6930" s="29"/>
    </row>
    <row r="6931" spans="1:8" x14ac:dyDescent="0.2">
      <c r="A6931" s="27"/>
      <c r="B6931" s="28"/>
      <c r="C6931" s="27"/>
      <c r="D6931" s="27"/>
      <c r="E6931" s="27"/>
      <c r="F6931" s="4"/>
      <c r="G6931" s="5"/>
      <c r="H6931" s="29"/>
    </row>
    <row r="6932" spans="1:8" x14ac:dyDescent="0.2">
      <c r="A6932" s="27"/>
      <c r="B6932" s="28"/>
      <c r="C6932" s="27"/>
      <c r="D6932" s="27"/>
      <c r="E6932" s="27"/>
      <c r="F6932" s="4"/>
      <c r="G6932" s="5"/>
      <c r="H6932" s="29"/>
    </row>
    <row r="6933" spans="1:8" x14ac:dyDescent="0.2">
      <c r="A6933" s="27"/>
      <c r="B6933" s="28"/>
      <c r="C6933" s="27"/>
      <c r="D6933" s="27"/>
      <c r="E6933" s="27"/>
      <c r="F6933" s="4"/>
      <c r="G6933" s="5"/>
      <c r="H6933" s="29"/>
    </row>
    <row r="6934" spans="1:8" x14ac:dyDescent="0.2">
      <c r="A6934" s="27"/>
      <c r="B6934" s="28"/>
      <c r="C6934" s="27"/>
      <c r="D6934" s="27"/>
      <c r="E6934" s="27"/>
      <c r="F6934" s="4"/>
      <c r="G6934" s="5"/>
      <c r="H6934" s="29"/>
    </row>
    <row r="6935" spans="1:8" x14ac:dyDescent="0.2">
      <c r="A6935" s="27"/>
      <c r="B6935" s="28"/>
      <c r="C6935" s="27"/>
      <c r="D6935" s="27"/>
      <c r="E6935" s="27"/>
      <c r="F6935" s="4"/>
      <c r="G6935" s="5"/>
      <c r="H6935" s="29"/>
    </row>
    <row r="6936" spans="1:8" x14ac:dyDescent="0.2">
      <c r="A6936" s="27"/>
      <c r="B6936" s="28"/>
      <c r="C6936" s="27"/>
      <c r="D6936" s="27"/>
      <c r="E6936" s="27"/>
      <c r="F6936" s="4"/>
      <c r="G6936" s="5"/>
      <c r="H6936" s="29"/>
    </row>
    <row r="6937" spans="1:8" x14ac:dyDescent="0.2">
      <c r="A6937" s="27"/>
      <c r="B6937" s="28"/>
      <c r="C6937" s="27"/>
      <c r="D6937" s="27"/>
      <c r="E6937" s="27"/>
      <c r="F6937" s="4"/>
      <c r="G6937" s="5"/>
      <c r="H6937" s="29"/>
    </row>
    <row r="6938" spans="1:8" x14ac:dyDescent="0.2">
      <c r="A6938" s="27"/>
      <c r="B6938" s="28"/>
      <c r="C6938" s="27"/>
      <c r="D6938" s="27"/>
      <c r="E6938" s="27"/>
      <c r="F6938" s="4"/>
      <c r="G6938" s="5"/>
      <c r="H6938" s="29"/>
    </row>
    <row r="6939" spans="1:8" x14ac:dyDescent="0.2">
      <c r="A6939" s="27"/>
      <c r="B6939" s="28"/>
      <c r="C6939" s="27"/>
      <c r="D6939" s="27"/>
      <c r="E6939" s="27"/>
      <c r="F6939" s="4"/>
      <c r="G6939" s="5"/>
      <c r="H6939" s="29"/>
    </row>
    <row r="6940" spans="1:8" x14ac:dyDescent="0.2">
      <c r="A6940" s="27"/>
      <c r="B6940" s="28"/>
      <c r="C6940" s="27"/>
      <c r="D6940" s="27"/>
      <c r="E6940" s="27"/>
      <c r="F6940" s="4"/>
      <c r="G6940" s="5"/>
      <c r="H6940" s="29"/>
    </row>
    <row r="6941" spans="1:8" x14ac:dyDescent="0.2">
      <c r="A6941" s="27"/>
      <c r="B6941" s="28"/>
      <c r="C6941" s="27"/>
      <c r="D6941" s="27"/>
      <c r="E6941" s="27"/>
      <c r="F6941" s="4"/>
      <c r="G6941" s="5"/>
      <c r="H6941" s="29"/>
    </row>
    <row r="6942" spans="1:8" x14ac:dyDescent="0.2">
      <c r="A6942" s="27"/>
      <c r="B6942" s="28"/>
      <c r="C6942" s="27"/>
      <c r="D6942" s="27"/>
      <c r="E6942" s="27"/>
      <c r="F6942" s="4"/>
      <c r="G6942" s="5"/>
      <c r="H6942" s="29"/>
    </row>
    <row r="6943" spans="1:8" x14ac:dyDescent="0.2">
      <c r="A6943" s="27"/>
      <c r="B6943" s="28"/>
      <c r="C6943" s="27"/>
      <c r="D6943" s="27"/>
      <c r="E6943" s="27"/>
      <c r="F6943" s="4"/>
      <c r="G6943" s="5"/>
      <c r="H6943" s="29"/>
    </row>
    <row r="6944" spans="1:8" x14ac:dyDescent="0.2">
      <c r="A6944" s="27"/>
      <c r="B6944" s="28"/>
      <c r="C6944" s="27"/>
      <c r="D6944" s="27"/>
      <c r="E6944" s="27"/>
      <c r="F6944" s="4"/>
      <c r="G6944" s="5"/>
      <c r="H6944" s="29"/>
    </row>
    <row r="6945" spans="1:8" x14ac:dyDescent="0.2">
      <c r="A6945" s="27"/>
      <c r="B6945" s="28"/>
      <c r="C6945" s="27"/>
      <c r="D6945" s="27"/>
      <c r="E6945" s="27"/>
      <c r="F6945" s="4"/>
      <c r="G6945" s="5"/>
      <c r="H6945" s="29"/>
    </row>
    <row r="6946" spans="1:8" x14ac:dyDescent="0.2">
      <c r="A6946" s="27"/>
      <c r="B6946" s="28"/>
      <c r="C6946" s="27"/>
      <c r="D6946" s="27"/>
      <c r="E6946" s="27"/>
      <c r="F6946" s="4"/>
      <c r="G6946" s="5"/>
      <c r="H6946" s="29"/>
    </row>
    <row r="6947" spans="1:8" x14ac:dyDescent="0.2">
      <c r="A6947" s="27"/>
      <c r="B6947" s="28"/>
      <c r="C6947" s="27"/>
      <c r="D6947" s="27"/>
      <c r="E6947" s="27"/>
      <c r="F6947" s="4"/>
      <c r="G6947" s="5"/>
      <c r="H6947" s="29"/>
    </row>
    <row r="6948" spans="1:8" x14ac:dyDescent="0.2">
      <c r="A6948" s="27"/>
      <c r="B6948" s="28"/>
      <c r="C6948" s="27"/>
      <c r="D6948" s="27"/>
      <c r="E6948" s="27"/>
      <c r="F6948" s="4"/>
      <c r="G6948" s="5"/>
      <c r="H6948" s="29"/>
    </row>
    <row r="6949" spans="1:8" x14ac:dyDescent="0.2">
      <c r="A6949" s="27"/>
      <c r="B6949" s="28"/>
      <c r="C6949" s="27"/>
      <c r="D6949" s="27"/>
      <c r="E6949" s="27"/>
      <c r="F6949" s="4"/>
      <c r="G6949" s="5"/>
      <c r="H6949" s="29"/>
    </row>
    <row r="6950" spans="1:8" x14ac:dyDescent="0.2">
      <c r="A6950" s="27"/>
      <c r="B6950" s="28"/>
      <c r="C6950" s="27"/>
      <c r="D6950" s="27"/>
      <c r="E6950" s="27"/>
      <c r="F6950" s="4"/>
      <c r="G6950" s="5"/>
      <c r="H6950" s="29"/>
    </row>
    <row r="6951" spans="1:8" x14ac:dyDescent="0.2">
      <c r="A6951" s="27"/>
      <c r="B6951" s="28"/>
      <c r="C6951" s="27"/>
      <c r="D6951" s="27"/>
      <c r="E6951" s="27"/>
      <c r="F6951" s="4"/>
      <c r="G6951" s="5"/>
      <c r="H6951" s="29"/>
    </row>
    <row r="6952" spans="1:8" x14ac:dyDescent="0.2">
      <c r="A6952" s="27"/>
      <c r="B6952" s="28"/>
      <c r="C6952" s="27"/>
      <c r="D6952" s="27"/>
      <c r="E6952" s="27"/>
      <c r="F6952" s="4"/>
      <c r="G6952" s="5"/>
      <c r="H6952" s="29"/>
    </row>
    <row r="6953" spans="1:8" x14ac:dyDescent="0.2">
      <c r="A6953" s="27"/>
      <c r="B6953" s="28"/>
      <c r="C6953" s="27"/>
      <c r="D6953" s="27"/>
      <c r="E6953" s="27"/>
      <c r="F6953" s="4"/>
      <c r="G6953" s="5"/>
      <c r="H6953" s="29"/>
    </row>
    <row r="6954" spans="1:8" x14ac:dyDescent="0.2">
      <c r="A6954" s="27"/>
      <c r="B6954" s="28"/>
      <c r="C6954" s="27"/>
      <c r="D6954" s="27"/>
      <c r="E6954" s="27"/>
      <c r="F6954" s="4"/>
      <c r="G6954" s="5"/>
      <c r="H6954" s="29"/>
    </row>
    <row r="6955" spans="1:8" x14ac:dyDescent="0.2">
      <c r="A6955" s="27"/>
      <c r="B6955" s="28"/>
      <c r="C6955" s="27"/>
      <c r="D6955" s="27"/>
      <c r="E6955" s="27"/>
      <c r="F6955" s="4"/>
      <c r="G6955" s="5"/>
      <c r="H6955" s="29"/>
    </row>
    <row r="6956" spans="1:8" x14ac:dyDescent="0.2">
      <c r="A6956" s="27"/>
      <c r="B6956" s="28"/>
      <c r="C6956" s="27"/>
      <c r="D6956" s="27"/>
      <c r="E6956" s="27"/>
      <c r="F6956" s="4"/>
      <c r="G6956" s="5"/>
      <c r="H6956" s="29"/>
    </row>
    <row r="6957" spans="1:8" x14ac:dyDescent="0.2">
      <c r="A6957" s="27"/>
      <c r="B6957" s="28"/>
      <c r="C6957" s="27"/>
      <c r="D6957" s="27"/>
      <c r="E6957" s="27"/>
      <c r="F6957" s="4"/>
      <c r="G6957" s="5"/>
      <c r="H6957" s="29"/>
    </row>
    <row r="6958" spans="1:8" x14ac:dyDescent="0.2">
      <c r="A6958" s="27"/>
      <c r="B6958" s="28"/>
      <c r="C6958" s="27"/>
      <c r="D6958" s="27"/>
      <c r="E6958" s="27"/>
      <c r="F6958" s="4"/>
      <c r="G6958" s="5"/>
      <c r="H6958" s="29"/>
    </row>
    <row r="6959" spans="1:8" x14ac:dyDescent="0.2">
      <c r="A6959" s="27"/>
      <c r="B6959" s="28"/>
      <c r="C6959" s="27"/>
      <c r="D6959" s="27"/>
      <c r="E6959" s="27"/>
      <c r="F6959" s="4"/>
      <c r="G6959" s="5"/>
      <c r="H6959" s="29"/>
    </row>
    <row r="6960" spans="1:8" x14ac:dyDescent="0.2">
      <c r="A6960" s="27"/>
      <c r="B6960" s="28"/>
      <c r="C6960" s="27"/>
      <c r="D6960" s="27"/>
      <c r="E6960" s="27"/>
      <c r="F6960" s="4"/>
      <c r="G6960" s="5"/>
      <c r="H6960" s="29"/>
    </row>
    <row r="6961" spans="1:8" x14ac:dyDescent="0.2">
      <c r="A6961" s="27"/>
      <c r="B6961" s="28"/>
      <c r="C6961" s="27"/>
      <c r="D6961" s="27"/>
      <c r="E6961" s="27"/>
      <c r="F6961" s="4"/>
      <c r="G6961" s="5"/>
      <c r="H6961" s="29"/>
    </row>
    <row r="6962" spans="1:8" x14ac:dyDescent="0.2">
      <c r="A6962" s="27"/>
      <c r="B6962" s="28"/>
      <c r="C6962" s="27"/>
      <c r="D6962" s="27"/>
      <c r="E6962" s="27"/>
      <c r="F6962" s="4"/>
      <c r="G6962" s="5"/>
      <c r="H6962" s="29"/>
    </row>
    <row r="6963" spans="1:8" x14ac:dyDescent="0.2">
      <c r="A6963" s="27"/>
      <c r="B6963" s="28"/>
      <c r="C6963" s="27"/>
      <c r="D6963" s="27"/>
      <c r="E6963" s="27"/>
      <c r="F6963" s="4"/>
      <c r="G6963" s="5"/>
      <c r="H6963" s="29"/>
    </row>
    <row r="6964" spans="1:8" x14ac:dyDescent="0.2">
      <c r="A6964" s="27"/>
      <c r="B6964" s="28"/>
      <c r="C6964" s="27"/>
      <c r="D6964" s="27"/>
      <c r="E6964" s="27"/>
      <c r="F6964" s="4"/>
      <c r="G6964" s="5"/>
      <c r="H6964" s="29"/>
    </row>
    <row r="6965" spans="1:8" x14ac:dyDescent="0.2">
      <c r="A6965" s="27"/>
      <c r="B6965" s="28"/>
      <c r="C6965" s="27"/>
      <c r="D6965" s="27"/>
      <c r="E6965" s="27"/>
      <c r="F6965" s="4"/>
      <c r="G6965" s="5"/>
      <c r="H6965" s="29"/>
    </row>
    <row r="6966" spans="1:8" x14ac:dyDescent="0.2">
      <c r="A6966" s="27"/>
      <c r="B6966" s="28"/>
      <c r="C6966" s="27"/>
      <c r="D6966" s="27"/>
      <c r="E6966" s="27"/>
      <c r="F6966" s="4"/>
      <c r="G6966" s="5"/>
      <c r="H6966" s="29"/>
    </row>
    <row r="6967" spans="1:8" x14ac:dyDescent="0.2">
      <c r="A6967" s="27"/>
      <c r="B6967" s="28"/>
      <c r="C6967" s="27"/>
      <c r="D6967" s="27"/>
      <c r="E6967" s="27"/>
      <c r="F6967" s="4"/>
      <c r="G6967" s="5"/>
      <c r="H6967" s="29"/>
    </row>
    <row r="6968" spans="1:8" x14ac:dyDescent="0.2">
      <c r="A6968" s="27"/>
      <c r="B6968" s="28"/>
      <c r="C6968" s="27"/>
      <c r="D6968" s="27"/>
      <c r="E6968" s="27"/>
      <c r="F6968" s="4"/>
      <c r="G6968" s="5"/>
      <c r="H6968" s="29"/>
    </row>
    <row r="6969" spans="1:8" x14ac:dyDescent="0.2">
      <c r="A6969" s="27"/>
      <c r="B6969" s="28"/>
      <c r="C6969" s="27"/>
      <c r="D6969" s="27"/>
      <c r="E6969" s="27"/>
      <c r="F6969" s="4"/>
      <c r="G6969" s="5"/>
      <c r="H6969" s="29"/>
    </row>
    <row r="6970" spans="1:8" x14ac:dyDescent="0.2">
      <c r="A6970" s="27"/>
      <c r="B6970" s="28"/>
      <c r="C6970" s="27"/>
      <c r="D6970" s="27"/>
      <c r="E6970" s="27"/>
      <c r="F6970" s="4"/>
      <c r="G6970" s="5"/>
      <c r="H6970" s="29"/>
    </row>
    <row r="6971" spans="1:8" x14ac:dyDescent="0.2">
      <c r="A6971" s="27"/>
      <c r="B6971" s="28"/>
      <c r="C6971" s="27"/>
      <c r="D6971" s="27"/>
      <c r="E6971" s="27"/>
      <c r="F6971" s="4"/>
      <c r="G6971" s="5"/>
      <c r="H6971" s="29"/>
    </row>
    <row r="6972" spans="1:8" x14ac:dyDescent="0.2">
      <c r="A6972" s="27"/>
      <c r="B6972" s="28"/>
      <c r="C6972" s="27"/>
      <c r="D6972" s="27"/>
      <c r="E6972" s="27"/>
      <c r="F6972" s="4"/>
      <c r="G6972" s="5"/>
      <c r="H6972" s="29"/>
    </row>
    <row r="6973" spans="1:8" x14ac:dyDescent="0.2">
      <c r="A6973" s="27"/>
      <c r="B6973" s="28"/>
      <c r="C6973" s="27"/>
      <c r="D6973" s="27"/>
      <c r="E6973" s="27"/>
      <c r="F6973" s="4"/>
      <c r="G6973" s="5"/>
      <c r="H6973" s="29"/>
    </row>
    <row r="6974" spans="1:8" x14ac:dyDescent="0.2">
      <c r="A6974" s="27"/>
      <c r="B6974" s="28"/>
      <c r="C6974" s="27"/>
      <c r="D6974" s="27"/>
      <c r="E6974" s="27"/>
      <c r="F6974" s="4"/>
      <c r="G6974" s="5"/>
      <c r="H6974" s="29"/>
    </row>
    <row r="6975" spans="1:8" x14ac:dyDescent="0.2">
      <c r="A6975" s="27"/>
      <c r="B6975" s="28"/>
      <c r="C6975" s="27"/>
      <c r="D6975" s="27"/>
      <c r="E6975" s="27"/>
      <c r="F6975" s="4"/>
      <c r="G6975" s="5"/>
      <c r="H6975" s="29"/>
    </row>
    <row r="6976" spans="1:8" x14ac:dyDescent="0.2">
      <c r="A6976" s="27"/>
      <c r="B6976" s="28"/>
      <c r="C6976" s="27"/>
      <c r="D6976" s="27"/>
      <c r="E6976" s="27"/>
      <c r="F6976" s="4"/>
      <c r="G6976" s="5"/>
      <c r="H6976" s="29"/>
    </row>
    <row r="6977" spans="1:8" x14ac:dyDescent="0.2">
      <c r="A6977" s="27"/>
      <c r="B6977" s="28"/>
      <c r="C6977" s="27"/>
      <c r="D6977" s="27"/>
      <c r="E6977" s="27"/>
      <c r="F6977" s="4"/>
      <c r="G6977" s="5"/>
      <c r="H6977" s="29"/>
    </row>
    <row r="6978" spans="1:8" x14ac:dyDescent="0.2">
      <c r="A6978" s="27"/>
      <c r="B6978" s="28"/>
      <c r="C6978" s="27"/>
      <c r="D6978" s="27"/>
      <c r="E6978" s="27"/>
      <c r="F6978" s="4"/>
      <c r="G6978" s="5"/>
      <c r="H6978" s="29"/>
    </row>
    <row r="6979" spans="1:8" x14ac:dyDescent="0.2">
      <c r="A6979" s="27"/>
      <c r="B6979" s="28"/>
      <c r="C6979" s="27"/>
      <c r="D6979" s="27"/>
      <c r="E6979" s="27"/>
      <c r="F6979" s="4"/>
      <c r="G6979" s="5"/>
      <c r="H6979" s="29"/>
    </row>
    <row r="6980" spans="1:8" x14ac:dyDescent="0.2">
      <c r="A6980" s="27"/>
      <c r="B6980" s="28"/>
      <c r="C6980" s="27"/>
      <c r="D6980" s="27"/>
      <c r="E6980" s="27"/>
      <c r="F6980" s="4"/>
      <c r="G6980" s="5"/>
      <c r="H6980" s="29"/>
    </row>
    <row r="6981" spans="1:8" x14ac:dyDescent="0.2">
      <c r="A6981" s="27"/>
      <c r="B6981" s="28"/>
      <c r="C6981" s="27"/>
      <c r="D6981" s="27"/>
      <c r="E6981" s="27"/>
      <c r="F6981" s="4"/>
      <c r="G6981" s="5"/>
      <c r="H6981" s="29"/>
    </row>
    <row r="6982" spans="1:8" x14ac:dyDescent="0.2">
      <c r="A6982" s="27"/>
      <c r="B6982" s="28"/>
      <c r="C6982" s="27"/>
      <c r="D6982" s="27"/>
      <c r="E6982" s="27"/>
      <c r="F6982" s="4"/>
      <c r="G6982" s="5"/>
      <c r="H6982" s="29"/>
    </row>
    <row r="6983" spans="1:8" x14ac:dyDescent="0.2">
      <c r="A6983" s="27"/>
      <c r="B6983" s="28"/>
      <c r="C6983" s="27"/>
      <c r="D6983" s="27"/>
      <c r="E6983" s="27"/>
      <c r="F6983" s="4"/>
      <c r="G6983" s="5"/>
      <c r="H6983" s="29"/>
    </row>
    <row r="6984" spans="1:8" x14ac:dyDescent="0.2">
      <c r="A6984" s="27"/>
      <c r="B6984" s="28"/>
      <c r="C6984" s="27"/>
      <c r="D6984" s="27"/>
      <c r="E6984" s="27"/>
      <c r="F6984" s="4"/>
      <c r="G6984" s="5"/>
      <c r="H6984" s="29"/>
    </row>
    <row r="6985" spans="1:8" x14ac:dyDescent="0.2">
      <c r="A6985" s="27"/>
      <c r="B6985" s="28"/>
      <c r="C6985" s="27"/>
      <c r="D6985" s="27"/>
      <c r="E6985" s="27"/>
      <c r="F6985" s="4"/>
      <c r="G6985" s="5"/>
      <c r="H6985" s="29"/>
    </row>
    <row r="6986" spans="1:8" x14ac:dyDescent="0.2">
      <c r="A6986" s="27"/>
      <c r="B6986" s="28"/>
      <c r="C6986" s="27"/>
      <c r="D6986" s="27"/>
      <c r="E6986" s="27"/>
      <c r="F6986" s="4"/>
      <c r="G6986" s="5"/>
      <c r="H6986" s="29"/>
    </row>
    <row r="6987" spans="1:8" x14ac:dyDescent="0.2">
      <c r="A6987" s="27"/>
      <c r="B6987" s="28"/>
      <c r="C6987" s="27"/>
      <c r="D6987" s="27"/>
      <c r="E6987" s="27"/>
      <c r="F6987" s="4"/>
      <c r="G6987" s="5"/>
      <c r="H6987" s="29"/>
    </row>
    <row r="6988" spans="1:8" x14ac:dyDescent="0.2">
      <c r="A6988" s="27"/>
      <c r="B6988" s="28"/>
      <c r="C6988" s="27"/>
      <c r="D6988" s="27"/>
      <c r="E6988" s="27"/>
      <c r="F6988" s="4"/>
      <c r="G6988" s="5"/>
      <c r="H6988" s="29"/>
    </row>
    <row r="6989" spans="1:8" x14ac:dyDescent="0.2">
      <c r="A6989" s="27"/>
      <c r="B6989" s="28"/>
      <c r="C6989" s="27"/>
      <c r="D6989" s="27"/>
      <c r="E6989" s="27"/>
      <c r="F6989" s="4"/>
      <c r="G6989" s="5"/>
      <c r="H6989" s="29"/>
    </row>
    <row r="6990" spans="1:8" x14ac:dyDescent="0.2">
      <c r="A6990" s="27"/>
      <c r="B6990" s="28"/>
      <c r="C6990" s="27"/>
      <c r="D6990" s="27"/>
      <c r="E6990" s="27"/>
      <c r="F6990" s="4"/>
      <c r="G6990" s="5"/>
      <c r="H6990" s="29"/>
    </row>
    <row r="6991" spans="1:8" x14ac:dyDescent="0.2">
      <c r="A6991" s="27"/>
      <c r="B6991" s="28"/>
      <c r="C6991" s="27"/>
      <c r="D6991" s="27"/>
      <c r="E6991" s="27"/>
      <c r="F6991" s="4"/>
      <c r="G6991" s="5"/>
      <c r="H6991" s="29"/>
    </row>
    <row r="6992" spans="1:8" x14ac:dyDescent="0.2">
      <c r="A6992" s="27"/>
      <c r="B6992" s="28"/>
      <c r="C6992" s="27"/>
      <c r="D6992" s="27"/>
      <c r="E6992" s="27"/>
      <c r="F6992" s="4"/>
      <c r="G6992" s="5"/>
      <c r="H6992" s="29"/>
    </row>
    <row r="6993" spans="1:8" x14ac:dyDescent="0.2">
      <c r="A6993" s="27"/>
      <c r="B6993" s="28"/>
      <c r="C6993" s="27"/>
      <c r="D6993" s="27"/>
      <c r="E6993" s="27"/>
      <c r="F6993" s="4"/>
      <c r="G6993" s="5"/>
      <c r="H6993" s="29"/>
    </row>
    <row r="6994" spans="1:8" x14ac:dyDescent="0.2">
      <c r="A6994" s="27"/>
      <c r="B6994" s="28"/>
      <c r="C6994" s="27"/>
      <c r="D6994" s="27"/>
      <c r="E6994" s="27"/>
      <c r="F6994" s="4"/>
      <c r="G6994" s="5"/>
      <c r="H6994" s="29"/>
    </row>
    <row r="6995" spans="1:8" x14ac:dyDescent="0.2">
      <c r="A6995" s="27"/>
      <c r="B6995" s="28"/>
      <c r="C6995" s="27"/>
      <c r="D6995" s="27"/>
      <c r="E6995" s="27"/>
      <c r="F6995" s="4"/>
      <c r="G6995" s="5"/>
      <c r="H6995" s="29"/>
    </row>
    <row r="6996" spans="1:8" x14ac:dyDescent="0.2">
      <c r="A6996" s="27"/>
      <c r="B6996" s="28"/>
      <c r="C6996" s="27"/>
      <c r="D6996" s="27"/>
      <c r="E6996" s="27"/>
      <c r="F6996" s="4"/>
      <c r="G6996" s="5"/>
      <c r="H6996" s="29"/>
    </row>
    <row r="6997" spans="1:8" x14ac:dyDescent="0.2">
      <c r="A6997" s="27"/>
      <c r="B6997" s="28"/>
      <c r="C6997" s="27"/>
      <c r="D6997" s="27"/>
      <c r="E6997" s="27"/>
      <c r="F6997" s="4"/>
      <c r="G6997" s="5"/>
      <c r="H6997" s="29"/>
    </row>
    <row r="6998" spans="1:8" x14ac:dyDescent="0.2">
      <c r="A6998" s="27"/>
      <c r="B6998" s="28"/>
      <c r="C6998" s="27"/>
      <c r="D6998" s="27"/>
      <c r="E6998" s="27"/>
      <c r="F6998" s="4"/>
      <c r="G6998" s="5"/>
      <c r="H6998" s="29"/>
    </row>
    <row r="6999" spans="1:8" x14ac:dyDescent="0.2">
      <c r="A6999" s="27"/>
      <c r="B6999" s="28"/>
      <c r="C6999" s="27"/>
      <c r="D6999" s="27"/>
      <c r="E6999" s="27"/>
      <c r="F6999" s="4"/>
      <c r="G6999" s="5"/>
      <c r="H6999" s="29"/>
    </row>
    <row r="7000" spans="1:8" x14ac:dyDescent="0.2">
      <c r="A7000" s="27"/>
      <c r="B7000" s="28"/>
      <c r="C7000" s="27"/>
      <c r="D7000" s="27"/>
      <c r="E7000" s="27"/>
      <c r="F7000" s="4"/>
      <c r="G7000" s="5"/>
      <c r="H7000" s="29"/>
    </row>
    <row r="7001" spans="1:8" x14ac:dyDescent="0.2">
      <c r="A7001" s="27"/>
      <c r="B7001" s="28"/>
      <c r="C7001" s="27"/>
      <c r="D7001" s="27"/>
      <c r="E7001" s="27"/>
      <c r="F7001" s="4"/>
      <c r="G7001" s="5"/>
      <c r="H7001" s="29"/>
    </row>
    <row r="7002" spans="1:8" x14ac:dyDescent="0.2">
      <c r="A7002" s="27"/>
      <c r="B7002" s="28"/>
      <c r="C7002" s="27"/>
      <c r="D7002" s="27"/>
      <c r="E7002" s="27"/>
      <c r="F7002" s="4"/>
      <c r="G7002" s="5"/>
      <c r="H7002" s="29"/>
    </row>
    <row r="7003" spans="1:8" x14ac:dyDescent="0.2">
      <c r="A7003" s="27"/>
      <c r="B7003" s="28"/>
      <c r="C7003" s="27"/>
      <c r="D7003" s="27"/>
      <c r="E7003" s="27"/>
      <c r="F7003" s="4"/>
      <c r="G7003" s="5"/>
      <c r="H7003" s="29"/>
    </row>
    <row r="7004" spans="1:8" x14ac:dyDescent="0.2">
      <c r="A7004" s="27"/>
      <c r="B7004" s="28"/>
      <c r="C7004" s="27"/>
      <c r="D7004" s="27"/>
      <c r="E7004" s="27"/>
      <c r="F7004" s="4"/>
      <c r="G7004" s="5"/>
      <c r="H7004" s="29"/>
    </row>
    <row r="7005" spans="1:8" x14ac:dyDescent="0.2">
      <c r="A7005" s="27"/>
      <c r="B7005" s="28"/>
      <c r="C7005" s="27"/>
      <c r="D7005" s="27"/>
      <c r="E7005" s="27"/>
      <c r="F7005" s="4"/>
      <c r="G7005" s="5"/>
      <c r="H7005" s="29"/>
    </row>
    <row r="7006" spans="1:8" x14ac:dyDescent="0.2">
      <c r="A7006" s="27"/>
      <c r="B7006" s="28"/>
      <c r="C7006" s="27"/>
      <c r="D7006" s="27"/>
      <c r="E7006" s="27"/>
      <c r="F7006" s="4"/>
      <c r="G7006" s="5"/>
      <c r="H7006" s="29"/>
    </row>
    <row r="7007" spans="1:8" x14ac:dyDescent="0.2">
      <c r="A7007" s="27"/>
      <c r="B7007" s="28"/>
      <c r="C7007" s="27"/>
      <c r="D7007" s="27"/>
      <c r="E7007" s="27"/>
      <c r="F7007" s="4"/>
      <c r="G7007" s="5"/>
      <c r="H7007" s="29"/>
    </row>
    <row r="7008" spans="1:8" x14ac:dyDescent="0.2">
      <c r="A7008" s="27"/>
      <c r="B7008" s="28"/>
      <c r="C7008" s="27"/>
      <c r="D7008" s="27"/>
      <c r="E7008" s="27"/>
      <c r="F7008" s="4"/>
      <c r="G7008" s="5"/>
      <c r="H7008" s="29"/>
    </row>
    <row r="7009" spans="1:8" x14ac:dyDescent="0.2">
      <c r="A7009" s="27"/>
      <c r="B7009" s="28"/>
      <c r="C7009" s="27"/>
      <c r="D7009" s="27"/>
      <c r="E7009" s="27"/>
      <c r="F7009" s="4"/>
      <c r="G7009" s="5"/>
      <c r="H7009" s="29"/>
    </row>
    <row r="7010" spans="1:8" x14ac:dyDescent="0.2">
      <c r="A7010" s="27"/>
      <c r="B7010" s="28"/>
      <c r="C7010" s="27"/>
      <c r="D7010" s="27"/>
      <c r="E7010" s="27"/>
      <c r="F7010" s="4"/>
      <c r="G7010" s="5"/>
      <c r="H7010" s="29"/>
    </row>
    <row r="7011" spans="1:8" x14ac:dyDescent="0.2">
      <c r="A7011" s="27"/>
      <c r="B7011" s="28"/>
      <c r="C7011" s="27"/>
      <c r="D7011" s="27"/>
      <c r="E7011" s="27"/>
      <c r="F7011" s="4"/>
      <c r="G7011" s="5"/>
      <c r="H7011" s="29"/>
    </row>
    <row r="7012" spans="1:8" x14ac:dyDescent="0.2">
      <c r="A7012" s="27"/>
      <c r="B7012" s="28"/>
      <c r="C7012" s="27"/>
      <c r="D7012" s="27"/>
      <c r="E7012" s="27"/>
      <c r="F7012" s="4"/>
      <c r="G7012" s="5"/>
      <c r="H7012" s="29"/>
    </row>
    <row r="7013" spans="1:8" x14ac:dyDescent="0.2">
      <c r="A7013" s="27"/>
      <c r="B7013" s="28"/>
      <c r="C7013" s="27"/>
      <c r="D7013" s="27"/>
      <c r="E7013" s="27"/>
      <c r="F7013" s="4"/>
      <c r="G7013" s="5"/>
      <c r="H7013" s="29"/>
    </row>
    <row r="7014" spans="1:8" x14ac:dyDescent="0.2">
      <c r="A7014" s="27"/>
      <c r="B7014" s="28"/>
      <c r="C7014" s="27"/>
      <c r="D7014" s="27"/>
      <c r="E7014" s="27"/>
      <c r="F7014" s="4"/>
      <c r="G7014" s="5"/>
      <c r="H7014" s="29"/>
    </row>
    <row r="7015" spans="1:8" x14ac:dyDescent="0.2">
      <c r="A7015" s="27"/>
      <c r="B7015" s="28"/>
      <c r="C7015" s="27"/>
      <c r="D7015" s="27"/>
      <c r="E7015" s="27"/>
      <c r="F7015" s="4"/>
      <c r="G7015" s="5"/>
      <c r="H7015" s="29"/>
    </row>
    <row r="7016" spans="1:8" x14ac:dyDescent="0.2">
      <c r="A7016" s="27"/>
      <c r="B7016" s="28"/>
      <c r="C7016" s="27"/>
      <c r="D7016" s="27"/>
      <c r="E7016" s="27"/>
      <c r="F7016" s="4"/>
      <c r="G7016" s="5"/>
      <c r="H7016" s="29"/>
    </row>
    <row r="7017" spans="1:8" x14ac:dyDescent="0.2">
      <c r="A7017" s="27"/>
      <c r="B7017" s="28"/>
      <c r="C7017" s="27"/>
      <c r="D7017" s="27"/>
      <c r="E7017" s="27"/>
      <c r="F7017" s="4"/>
      <c r="G7017" s="5"/>
      <c r="H7017" s="29"/>
    </row>
    <row r="7018" spans="1:8" x14ac:dyDescent="0.2">
      <c r="A7018" s="27"/>
      <c r="B7018" s="28"/>
      <c r="C7018" s="27"/>
      <c r="D7018" s="27"/>
      <c r="E7018" s="27"/>
      <c r="F7018" s="4"/>
      <c r="G7018" s="5"/>
      <c r="H7018" s="29"/>
    </row>
    <row r="7019" spans="1:8" x14ac:dyDescent="0.2">
      <c r="A7019" s="27"/>
      <c r="B7019" s="28"/>
      <c r="C7019" s="27"/>
      <c r="D7019" s="27"/>
      <c r="E7019" s="27"/>
      <c r="F7019" s="4"/>
      <c r="G7019" s="5"/>
      <c r="H7019" s="29"/>
    </row>
    <row r="7020" spans="1:8" x14ac:dyDescent="0.2">
      <c r="A7020" s="27"/>
      <c r="B7020" s="28"/>
      <c r="C7020" s="27"/>
      <c r="D7020" s="27"/>
      <c r="E7020" s="27"/>
      <c r="F7020" s="4"/>
      <c r="G7020" s="5"/>
      <c r="H7020" s="29"/>
    </row>
    <row r="7021" spans="1:8" x14ac:dyDescent="0.2">
      <c r="A7021" s="27"/>
      <c r="B7021" s="28"/>
      <c r="C7021" s="27"/>
      <c r="D7021" s="27"/>
      <c r="E7021" s="27"/>
      <c r="F7021" s="4"/>
      <c r="G7021" s="5"/>
      <c r="H7021" s="29"/>
    </row>
    <row r="7022" spans="1:8" x14ac:dyDescent="0.2">
      <c r="A7022" s="27"/>
      <c r="B7022" s="28"/>
      <c r="C7022" s="27"/>
      <c r="D7022" s="27"/>
      <c r="E7022" s="27"/>
      <c r="F7022" s="4"/>
      <c r="G7022" s="5"/>
      <c r="H7022" s="29"/>
    </row>
    <row r="7023" spans="1:8" x14ac:dyDescent="0.2">
      <c r="A7023" s="27"/>
      <c r="B7023" s="28"/>
      <c r="C7023" s="27"/>
      <c r="D7023" s="27"/>
      <c r="E7023" s="27"/>
      <c r="F7023" s="4"/>
      <c r="G7023" s="5"/>
      <c r="H7023" s="29"/>
    </row>
    <row r="7024" spans="1:8" x14ac:dyDescent="0.2">
      <c r="A7024" s="27"/>
      <c r="B7024" s="28"/>
      <c r="C7024" s="27"/>
      <c r="D7024" s="27"/>
      <c r="E7024" s="27"/>
      <c r="F7024" s="4"/>
      <c r="G7024" s="5"/>
      <c r="H7024" s="29"/>
    </row>
    <row r="7025" spans="1:8" x14ac:dyDescent="0.2">
      <c r="A7025" s="27"/>
      <c r="B7025" s="28"/>
      <c r="C7025" s="27"/>
      <c r="D7025" s="27"/>
      <c r="E7025" s="27"/>
      <c r="F7025" s="4"/>
      <c r="G7025" s="5"/>
      <c r="H7025" s="29"/>
    </row>
    <row r="7026" spans="1:8" x14ac:dyDescent="0.2">
      <c r="A7026" s="27"/>
      <c r="B7026" s="28"/>
      <c r="C7026" s="27"/>
      <c r="D7026" s="27"/>
      <c r="E7026" s="27"/>
      <c r="F7026" s="4"/>
      <c r="G7026" s="5"/>
      <c r="H7026" s="29"/>
    </row>
    <row r="7027" spans="1:8" x14ac:dyDescent="0.2">
      <c r="A7027" s="27"/>
      <c r="B7027" s="28"/>
      <c r="C7027" s="27"/>
      <c r="D7027" s="27"/>
      <c r="E7027" s="27"/>
      <c r="F7027" s="4"/>
      <c r="G7027" s="5"/>
      <c r="H7027" s="29"/>
    </row>
    <row r="7028" spans="1:8" x14ac:dyDescent="0.2">
      <c r="A7028" s="27"/>
      <c r="B7028" s="28"/>
      <c r="C7028" s="27"/>
      <c r="D7028" s="27"/>
      <c r="E7028" s="27"/>
      <c r="F7028" s="4"/>
      <c r="G7028" s="5"/>
      <c r="H7028" s="29"/>
    </row>
    <row r="7029" spans="1:8" x14ac:dyDescent="0.2">
      <c r="A7029" s="27"/>
      <c r="B7029" s="28"/>
      <c r="C7029" s="27"/>
      <c r="D7029" s="27"/>
      <c r="E7029" s="27"/>
      <c r="F7029" s="4"/>
      <c r="G7029" s="5"/>
      <c r="H7029" s="29"/>
    </row>
    <row r="7030" spans="1:8" x14ac:dyDescent="0.2">
      <c r="A7030" s="27"/>
      <c r="B7030" s="28"/>
      <c r="C7030" s="27"/>
      <c r="D7030" s="27"/>
      <c r="E7030" s="27"/>
      <c r="F7030" s="4"/>
      <c r="G7030" s="5"/>
      <c r="H7030" s="29"/>
    </row>
    <row r="7031" spans="1:8" x14ac:dyDescent="0.2">
      <c r="A7031" s="27"/>
      <c r="B7031" s="28"/>
      <c r="C7031" s="27"/>
      <c r="D7031" s="27"/>
      <c r="E7031" s="27"/>
      <c r="F7031" s="4"/>
      <c r="G7031" s="5"/>
      <c r="H7031" s="29"/>
    </row>
    <row r="7032" spans="1:8" x14ac:dyDescent="0.2">
      <c r="A7032" s="27"/>
      <c r="B7032" s="28"/>
      <c r="C7032" s="27"/>
      <c r="D7032" s="27"/>
      <c r="E7032" s="27"/>
      <c r="F7032" s="4"/>
      <c r="G7032" s="5"/>
      <c r="H7032" s="29"/>
    </row>
    <row r="7033" spans="1:8" x14ac:dyDescent="0.2">
      <c r="A7033" s="27"/>
      <c r="B7033" s="28"/>
      <c r="C7033" s="27"/>
      <c r="D7033" s="27"/>
      <c r="E7033" s="27"/>
      <c r="F7033" s="4"/>
      <c r="G7033" s="5"/>
      <c r="H7033" s="29"/>
    </row>
    <row r="7034" spans="1:8" x14ac:dyDescent="0.2">
      <c r="A7034" s="27"/>
      <c r="B7034" s="28"/>
      <c r="C7034" s="27"/>
      <c r="D7034" s="27"/>
      <c r="E7034" s="27"/>
      <c r="F7034" s="4"/>
      <c r="G7034" s="5"/>
      <c r="H7034" s="29"/>
    </row>
    <row r="7035" spans="1:8" x14ac:dyDescent="0.2">
      <c r="A7035" s="27"/>
      <c r="B7035" s="28"/>
      <c r="C7035" s="27"/>
      <c r="D7035" s="27"/>
      <c r="E7035" s="27"/>
      <c r="F7035" s="4"/>
      <c r="G7035" s="5"/>
      <c r="H7035" s="29"/>
    </row>
    <row r="7036" spans="1:8" x14ac:dyDescent="0.2">
      <c r="A7036" s="27"/>
      <c r="B7036" s="28"/>
      <c r="C7036" s="27"/>
      <c r="D7036" s="27"/>
      <c r="E7036" s="27"/>
      <c r="F7036" s="4"/>
      <c r="G7036" s="5"/>
      <c r="H7036" s="29"/>
    </row>
    <row r="7037" spans="1:8" x14ac:dyDescent="0.2">
      <c r="A7037" s="27"/>
      <c r="B7037" s="28"/>
      <c r="C7037" s="27"/>
      <c r="D7037" s="27"/>
      <c r="E7037" s="27"/>
      <c r="F7037" s="4"/>
      <c r="G7037" s="5"/>
      <c r="H7037" s="29"/>
    </row>
    <row r="7038" spans="1:8" x14ac:dyDescent="0.2">
      <c r="A7038" s="27"/>
      <c r="B7038" s="28"/>
      <c r="C7038" s="27"/>
      <c r="D7038" s="27"/>
      <c r="E7038" s="27"/>
      <c r="F7038" s="4"/>
      <c r="G7038" s="5"/>
      <c r="H7038" s="29"/>
    </row>
    <row r="7039" spans="1:8" x14ac:dyDescent="0.2">
      <c r="A7039" s="27"/>
      <c r="B7039" s="28"/>
      <c r="C7039" s="27"/>
      <c r="D7039" s="27"/>
      <c r="E7039" s="27"/>
      <c r="F7039" s="4"/>
      <c r="G7039" s="5"/>
      <c r="H7039" s="29"/>
    </row>
    <row r="7040" spans="1:8" x14ac:dyDescent="0.2">
      <c r="A7040" s="27"/>
      <c r="B7040" s="28"/>
      <c r="C7040" s="27"/>
      <c r="D7040" s="27"/>
      <c r="E7040" s="27"/>
      <c r="F7040" s="4"/>
      <c r="G7040" s="5"/>
      <c r="H7040" s="29"/>
    </row>
    <row r="7041" spans="1:8" x14ac:dyDescent="0.2">
      <c r="A7041" s="27"/>
      <c r="B7041" s="28"/>
      <c r="C7041" s="27"/>
      <c r="D7041" s="27"/>
      <c r="E7041" s="27"/>
      <c r="F7041" s="4"/>
      <c r="G7041" s="5"/>
      <c r="H7041" s="29"/>
    </row>
    <row r="7042" spans="1:8" x14ac:dyDescent="0.2">
      <c r="A7042" s="27"/>
      <c r="B7042" s="28"/>
      <c r="C7042" s="27"/>
      <c r="D7042" s="27"/>
      <c r="E7042" s="27"/>
      <c r="F7042" s="4"/>
      <c r="G7042" s="5"/>
      <c r="H7042" s="29"/>
    </row>
    <row r="7043" spans="1:8" x14ac:dyDescent="0.2">
      <c r="A7043" s="27"/>
      <c r="B7043" s="28"/>
      <c r="C7043" s="27"/>
      <c r="D7043" s="27"/>
      <c r="E7043" s="27"/>
      <c r="F7043" s="4"/>
      <c r="G7043" s="5"/>
      <c r="H7043" s="29"/>
    </row>
    <row r="7044" spans="1:8" x14ac:dyDescent="0.2">
      <c r="A7044" s="27"/>
      <c r="B7044" s="28"/>
      <c r="C7044" s="27"/>
      <c r="D7044" s="27"/>
      <c r="E7044" s="27"/>
      <c r="F7044" s="4"/>
      <c r="G7044" s="5"/>
      <c r="H7044" s="29"/>
    </row>
    <row r="7045" spans="1:8" x14ac:dyDescent="0.2">
      <c r="A7045" s="27"/>
      <c r="B7045" s="28"/>
      <c r="C7045" s="27"/>
      <c r="D7045" s="27"/>
      <c r="E7045" s="27"/>
      <c r="F7045" s="4"/>
      <c r="G7045" s="5"/>
      <c r="H7045" s="29"/>
    </row>
    <row r="7046" spans="1:8" x14ac:dyDescent="0.2">
      <c r="A7046" s="27"/>
      <c r="B7046" s="28"/>
      <c r="C7046" s="27"/>
      <c r="D7046" s="27"/>
      <c r="E7046" s="27"/>
      <c r="F7046" s="4"/>
      <c r="G7046" s="5"/>
      <c r="H7046" s="29"/>
    </row>
    <row r="7047" spans="1:8" x14ac:dyDescent="0.2">
      <c r="A7047" s="27"/>
      <c r="B7047" s="28"/>
      <c r="C7047" s="27"/>
      <c r="D7047" s="27"/>
      <c r="E7047" s="27"/>
      <c r="F7047" s="4"/>
      <c r="G7047" s="5"/>
      <c r="H7047" s="29"/>
    </row>
    <row r="7048" spans="1:8" x14ac:dyDescent="0.2">
      <c r="A7048" s="27"/>
      <c r="B7048" s="28"/>
      <c r="C7048" s="27"/>
      <c r="D7048" s="27"/>
      <c r="E7048" s="27"/>
      <c r="F7048" s="4"/>
      <c r="G7048" s="5"/>
      <c r="H7048" s="29"/>
    </row>
    <row r="7049" spans="1:8" x14ac:dyDescent="0.2">
      <c r="A7049" s="27"/>
      <c r="B7049" s="28"/>
      <c r="C7049" s="27"/>
      <c r="D7049" s="27"/>
      <c r="E7049" s="27"/>
      <c r="F7049" s="4"/>
      <c r="G7049" s="5"/>
      <c r="H7049" s="29"/>
    </row>
    <row r="7050" spans="1:8" x14ac:dyDescent="0.2">
      <c r="A7050" s="27"/>
      <c r="B7050" s="28"/>
      <c r="C7050" s="27"/>
      <c r="D7050" s="27"/>
      <c r="E7050" s="27"/>
      <c r="F7050" s="4"/>
      <c r="G7050" s="5"/>
      <c r="H7050" s="29"/>
    </row>
    <row r="7051" spans="1:8" x14ac:dyDescent="0.2">
      <c r="A7051" s="27"/>
      <c r="B7051" s="28"/>
      <c r="C7051" s="27"/>
      <c r="D7051" s="27"/>
      <c r="E7051" s="27"/>
      <c r="F7051" s="4"/>
      <c r="G7051" s="5"/>
      <c r="H7051" s="29"/>
    </row>
    <row r="7052" spans="1:8" x14ac:dyDescent="0.2">
      <c r="A7052" s="27"/>
      <c r="B7052" s="28"/>
      <c r="C7052" s="27"/>
      <c r="D7052" s="27"/>
      <c r="E7052" s="27"/>
      <c r="F7052" s="4"/>
      <c r="G7052" s="5"/>
      <c r="H7052" s="29"/>
    </row>
    <row r="7053" spans="1:8" x14ac:dyDescent="0.2">
      <c r="A7053" s="27"/>
      <c r="B7053" s="28"/>
      <c r="C7053" s="27"/>
      <c r="D7053" s="27"/>
      <c r="E7053" s="27"/>
      <c r="F7053" s="4"/>
      <c r="G7053" s="5"/>
      <c r="H7053" s="29"/>
    </row>
    <row r="7054" spans="1:8" x14ac:dyDescent="0.2">
      <c r="A7054" s="27"/>
      <c r="B7054" s="28"/>
      <c r="C7054" s="27"/>
      <c r="D7054" s="27"/>
      <c r="E7054" s="27"/>
      <c r="F7054" s="4"/>
      <c r="G7054" s="5"/>
      <c r="H7054" s="29"/>
    </row>
    <row r="7055" spans="1:8" x14ac:dyDescent="0.2">
      <c r="A7055" s="27"/>
      <c r="B7055" s="28"/>
      <c r="C7055" s="27"/>
      <c r="D7055" s="27"/>
      <c r="E7055" s="27"/>
      <c r="F7055" s="4"/>
      <c r="G7055" s="5"/>
      <c r="H7055" s="29"/>
    </row>
    <row r="7056" spans="1:8" x14ac:dyDescent="0.2">
      <c r="A7056" s="27"/>
      <c r="B7056" s="28"/>
      <c r="C7056" s="27"/>
      <c r="D7056" s="27"/>
      <c r="E7056" s="27"/>
      <c r="F7056" s="4"/>
      <c r="G7056" s="5"/>
      <c r="H7056" s="29"/>
    </row>
    <row r="7057" spans="1:8" x14ac:dyDescent="0.2">
      <c r="A7057" s="27"/>
      <c r="B7057" s="28"/>
      <c r="C7057" s="27"/>
      <c r="D7057" s="27"/>
      <c r="E7057" s="27"/>
      <c r="F7057" s="4"/>
      <c r="G7057" s="5"/>
      <c r="H7057" s="29"/>
    </row>
    <row r="7058" spans="1:8" x14ac:dyDescent="0.2">
      <c r="A7058" s="27"/>
      <c r="B7058" s="28"/>
      <c r="C7058" s="27"/>
      <c r="D7058" s="27"/>
      <c r="E7058" s="27"/>
      <c r="F7058" s="4"/>
      <c r="G7058" s="5"/>
      <c r="H7058" s="29"/>
    </row>
    <row r="7059" spans="1:8" x14ac:dyDescent="0.2">
      <c r="A7059" s="27"/>
      <c r="B7059" s="28"/>
      <c r="C7059" s="27"/>
      <c r="D7059" s="27"/>
      <c r="E7059" s="27"/>
      <c r="F7059" s="4"/>
      <c r="G7059" s="5"/>
      <c r="H7059" s="29"/>
    </row>
    <row r="7060" spans="1:8" x14ac:dyDescent="0.2">
      <c r="A7060" s="27"/>
      <c r="B7060" s="28"/>
      <c r="C7060" s="27"/>
      <c r="D7060" s="27"/>
      <c r="E7060" s="27"/>
      <c r="F7060" s="4"/>
      <c r="G7060" s="5"/>
      <c r="H7060" s="29"/>
    </row>
    <row r="7061" spans="1:8" x14ac:dyDescent="0.2">
      <c r="A7061" s="27"/>
      <c r="B7061" s="28"/>
      <c r="C7061" s="27"/>
      <c r="D7061" s="27"/>
      <c r="E7061" s="27"/>
      <c r="F7061" s="4"/>
      <c r="G7061" s="5"/>
      <c r="H7061" s="29"/>
    </row>
    <row r="7062" spans="1:8" x14ac:dyDescent="0.2">
      <c r="A7062" s="27"/>
      <c r="B7062" s="28"/>
      <c r="C7062" s="27"/>
      <c r="D7062" s="27"/>
      <c r="E7062" s="27"/>
      <c r="F7062" s="4"/>
      <c r="G7062" s="5"/>
      <c r="H7062" s="29"/>
    </row>
    <row r="7063" spans="1:8" x14ac:dyDescent="0.2">
      <c r="A7063" s="27"/>
      <c r="B7063" s="28"/>
      <c r="C7063" s="27"/>
      <c r="D7063" s="27"/>
      <c r="E7063" s="27"/>
      <c r="F7063" s="4"/>
      <c r="G7063" s="5"/>
      <c r="H7063" s="29"/>
    </row>
    <row r="7064" spans="1:8" x14ac:dyDescent="0.2">
      <c r="A7064" s="27"/>
      <c r="B7064" s="28"/>
      <c r="C7064" s="27"/>
      <c r="D7064" s="27"/>
      <c r="E7064" s="27"/>
      <c r="F7064" s="4"/>
      <c r="G7064" s="5"/>
      <c r="H7064" s="29"/>
    </row>
    <row r="7065" spans="1:8" x14ac:dyDescent="0.2">
      <c r="A7065" s="27"/>
      <c r="B7065" s="28"/>
      <c r="C7065" s="27"/>
      <c r="D7065" s="27"/>
      <c r="E7065" s="27"/>
      <c r="F7065" s="4"/>
      <c r="G7065" s="5"/>
      <c r="H7065" s="29"/>
    </row>
    <row r="7066" spans="1:8" x14ac:dyDescent="0.2">
      <c r="A7066" s="27"/>
      <c r="B7066" s="28"/>
      <c r="C7066" s="27"/>
      <c r="D7066" s="27"/>
      <c r="E7066" s="27"/>
      <c r="F7066" s="4"/>
      <c r="G7066" s="5"/>
      <c r="H7066" s="29"/>
    </row>
    <row r="7067" spans="1:8" x14ac:dyDescent="0.2">
      <c r="A7067" s="27"/>
      <c r="B7067" s="28"/>
      <c r="C7067" s="27"/>
      <c r="D7067" s="27"/>
      <c r="E7067" s="27"/>
      <c r="F7067" s="4"/>
      <c r="G7067" s="5"/>
      <c r="H7067" s="29"/>
    </row>
    <row r="7068" spans="1:8" x14ac:dyDescent="0.2">
      <c r="A7068" s="27"/>
      <c r="B7068" s="28"/>
      <c r="C7068" s="27"/>
      <c r="D7068" s="27"/>
      <c r="E7068" s="27"/>
      <c r="F7068" s="4"/>
      <c r="G7068" s="5"/>
      <c r="H7068" s="29"/>
    </row>
    <row r="7069" spans="1:8" x14ac:dyDescent="0.2">
      <c r="A7069" s="27"/>
      <c r="B7069" s="28"/>
      <c r="C7069" s="27"/>
      <c r="D7069" s="27"/>
      <c r="E7069" s="27"/>
      <c r="F7069" s="4"/>
      <c r="G7069" s="5"/>
      <c r="H7069" s="29"/>
    </row>
    <row r="7070" spans="1:8" x14ac:dyDescent="0.2">
      <c r="A7070" s="27"/>
      <c r="B7070" s="28"/>
      <c r="C7070" s="27"/>
      <c r="D7070" s="27"/>
      <c r="E7070" s="27"/>
      <c r="F7070" s="4"/>
      <c r="G7070" s="5"/>
      <c r="H7070" s="29"/>
    </row>
    <row r="7071" spans="1:8" x14ac:dyDescent="0.2">
      <c r="A7071" s="27"/>
      <c r="B7071" s="28"/>
      <c r="C7071" s="27"/>
      <c r="D7071" s="27"/>
      <c r="E7071" s="27"/>
      <c r="F7071" s="4"/>
      <c r="G7071" s="5"/>
      <c r="H7071" s="29"/>
    </row>
    <row r="7072" spans="1:8" x14ac:dyDescent="0.2">
      <c r="A7072" s="27"/>
      <c r="B7072" s="28"/>
      <c r="C7072" s="27"/>
      <c r="D7072" s="27"/>
      <c r="E7072" s="27"/>
      <c r="F7072" s="4"/>
      <c r="G7072" s="5"/>
      <c r="H7072" s="29"/>
    </row>
    <row r="7073" spans="1:8" x14ac:dyDescent="0.2">
      <c r="A7073" s="27"/>
      <c r="B7073" s="28"/>
      <c r="C7073" s="27"/>
      <c r="D7073" s="27"/>
      <c r="E7073" s="27"/>
      <c r="F7073" s="4"/>
      <c r="G7073" s="5"/>
      <c r="H7073" s="29"/>
    </row>
    <row r="7074" spans="1:8" x14ac:dyDescent="0.2">
      <c r="A7074" s="27"/>
      <c r="B7074" s="28"/>
      <c r="C7074" s="27"/>
      <c r="D7074" s="27"/>
      <c r="E7074" s="27"/>
      <c r="F7074" s="4"/>
      <c r="G7074" s="5"/>
      <c r="H7074" s="29"/>
    </row>
    <row r="7075" spans="1:8" x14ac:dyDescent="0.2">
      <c r="A7075" s="27"/>
      <c r="B7075" s="28"/>
      <c r="C7075" s="27"/>
      <c r="D7075" s="27"/>
      <c r="E7075" s="27"/>
      <c r="F7075" s="4"/>
      <c r="G7075" s="5"/>
      <c r="H7075" s="29"/>
    </row>
    <row r="7076" spans="1:8" x14ac:dyDescent="0.2">
      <c r="A7076" s="27"/>
      <c r="B7076" s="28"/>
      <c r="C7076" s="27"/>
      <c r="D7076" s="27"/>
      <c r="E7076" s="27"/>
      <c r="F7076" s="4"/>
      <c r="G7076" s="5"/>
      <c r="H7076" s="29"/>
    </row>
    <row r="7077" spans="1:8" x14ac:dyDescent="0.2">
      <c r="A7077" s="27"/>
      <c r="B7077" s="28"/>
      <c r="C7077" s="27"/>
      <c r="D7077" s="27"/>
      <c r="E7077" s="27"/>
      <c r="F7077" s="4"/>
      <c r="G7077" s="5"/>
      <c r="H7077" s="29"/>
    </row>
    <row r="7078" spans="1:8" x14ac:dyDescent="0.2">
      <c r="A7078" s="27"/>
      <c r="B7078" s="28"/>
      <c r="C7078" s="27"/>
      <c r="D7078" s="27"/>
      <c r="E7078" s="27"/>
      <c r="F7078" s="4"/>
      <c r="G7078" s="5"/>
      <c r="H7078" s="29"/>
    </row>
    <row r="7079" spans="1:8" x14ac:dyDescent="0.2">
      <c r="A7079" s="27"/>
      <c r="B7079" s="28"/>
      <c r="C7079" s="27"/>
      <c r="D7079" s="27"/>
      <c r="E7079" s="27"/>
      <c r="F7079" s="4"/>
      <c r="G7079" s="5"/>
      <c r="H7079" s="29"/>
    </row>
    <row r="7080" spans="1:8" x14ac:dyDescent="0.2">
      <c r="A7080" s="27"/>
      <c r="B7080" s="28"/>
      <c r="C7080" s="27"/>
      <c r="D7080" s="27"/>
      <c r="E7080" s="27"/>
      <c r="F7080" s="4"/>
      <c r="G7080" s="5"/>
      <c r="H7080" s="29"/>
    </row>
    <row r="7081" spans="1:8" x14ac:dyDescent="0.2">
      <c r="A7081" s="27"/>
      <c r="B7081" s="28"/>
      <c r="C7081" s="27"/>
      <c r="D7081" s="27"/>
      <c r="E7081" s="27"/>
      <c r="F7081" s="4"/>
      <c r="G7081" s="5"/>
      <c r="H7081" s="29"/>
    </row>
    <row r="7082" spans="1:8" x14ac:dyDescent="0.2">
      <c r="A7082" s="27"/>
      <c r="B7082" s="28"/>
      <c r="C7082" s="27"/>
      <c r="D7082" s="27"/>
      <c r="E7082" s="27"/>
      <c r="F7082" s="4"/>
      <c r="G7082" s="5"/>
      <c r="H7082" s="29"/>
    </row>
    <row r="7083" spans="1:8" x14ac:dyDescent="0.2">
      <c r="A7083" s="27"/>
      <c r="B7083" s="28"/>
      <c r="C7083" s="27"/>
      <c r="D7083" s="27"/>
      <c r="E7083" s="27"/>
      <c r="F7083" s="4"/>
      <c r="G7083" s="5"/>
      <c r="H7083" s="29"/>
    </row>
    <row r="7084" spans="1:8" x14ac:dyDescent="0.2">
      <c r="A7084" s="27"/>
      <c r="B7084" s="28"/>
      <c r="C7084" s="27"/>
      <c r="D7084" s="27"/>
      <c r="E7084" s="27"/>
      <c r="F7084" s="4"/>
      <c r="G7084" s="5"/>
      <c r="H7084" s="29"/>
    </row>
    <row r="7085" spans="1:8" x14ac:dyDescent="0.2">
      <c r="A7085" s="27"/>
      <c r="B7085" s="28"/>
      <c r="C7085" s="27"/>
      <c r="D7085" s="27"/>
      <c r="E7085" s="27"/>
      <c r="F7085" s="4"/>
      <c r="G7085" s="5"/>
      <c r="H7085" s="29"/>
    </row>
    <row r="7086" spans="1:8" x14ac:dyDescent="0.2">
      <c r="A7086" s="27"/>
      <c r="B7086" s="28"/>
      <c r="C7086" s="27"/>
      <c r="D7086" s="27"/>
      <c r="E7086" s="27"/>
      <c r="F7086" s="4"/>
      <c r="G7086" s="5"/>
      <c r="H7086" s="29"/>
    </row>
    <row r="7087" spans="1:8" x14ac:dyDescent="0.2">
      <c r="A7087" s="27"/>
      <c r="B7087" s="28"/>
      <c r="C7087" s="27"/>
      <c r="D7087" s="27"/>
      <c r="E7087" s="27"/>
      <c r="F7087" s="4"/>
      <c r="G7087" s="5"/>
      <c r="H7087" s="29"/>
    </row>
    <row r="7088" spans="1:8" x14ac:dyDescent="0.2">
      <c r="A7088" s="27"/>
      <c r="B7088" s="28"/>
      <c r="C7088" s="27"/>
      <c r="D7088" s="27"/>
      <c r="E7088" s="27"/>
      <c r="F7088" s="4"/>
      <c r="G7088" s="5"/>
      <c r="H7088" s="29"/>
    </row>
    <row r="7089" spans="1:8" x14ac:dyDescent="0.2">
      <c r="A7089" s="27"/>
      <c r="B7089" s="28"/>
      <c r="C7089" s="27"/>
      <c r="D7089" s="27"/>
      <c r="E7089" s="27"/>
      <c r="F7089" s="4"/>
      <c r="G7089" s="5"/>
      <c r="H7089" s="29"/>
    </row>
    <row r="7090" spans="1:8" x14ac:dyDescent="0.2">
      <c r="A7090" s="27"/>
      <c r="B7090" s="28"/>
      <c r="C7090" s="27"/>
      <c r="D7090" s="27"/>
      <c r="E7090" s="27"/>
      <c r="F7090" s="4"/>
      <c r="G7090" s="5"/>
      <c r="H7090" s="29"/>
    </row>
    <row r="7091" spans="1:8" x14ac:dyDescent="0.2">
      <c r="A7091" s="27"/>
      <c r="B7091" s="28"/>
      <c r="C7091" s="27"/>
      <c r="D7091" s="27"/>
      <c r="E7091" s="27"/>
      <c r="F7091" s="4"/>
      <c r="G7091" s="5"/>
      <c r="H7091" s="29"/>
    </row>
    <row r="7092" spans="1:8" x14ac:dyDescent="0.2">
      <c r="A7092" s="27"/>
      <c r="B7092" s="28"/>
      <c r="C7092" s="27"/>
      <c r="D7092" s="27"/>
      <c r="E7092" s="27"/>
      <c r="F7092" s="4"/>
      <c r="G7092" s="5"/>
      <c r="H7092" s="29"/>
    </row>
    <row r="7093" spans="1:8" x14ac:dyDescent="0.2">
      <c r="A7093" s="27"/>
      <c r="B7093" s="28"/>
      <c r="C7093" s="27"/>
      <c r="D7093" s="27"/>
      <c r="E7093" s="27"/>
      <c r="F7093" s="4"/>
      <c r="G7093" s="5"/>
      <c r="H7093" s="29"/>
    </row>
    <row r="7094" spans="1:8" x14ac:dyDescent="0.2">
      <c r="A7094" s="27"/>
      <c r="B7094" s="28"/>
      <c r="C7094" s="27"/>
      <c r="D7094" s="27"/>
      <c r="E7094" s="27"/>
      <c r="F7094" s="4"/>
      <c r="G7094" s="5"/>
      <c r="H7094" s="29"/>
    </row>
    <row r="7095" spans="1:8" x14ac:dyDescent="0.2">
      <c r="A7095" s="27"/>
      <c r="B7095" s="28"/>
      <c r="C7095" s="27"/>
      <c r="D7095" s="27"/>
      <c r="E7095" s="27"/>
      <c r="F7095" s="4"/>
      <c r="G7095" s="5"/>
      <c r="H7095" s="29"/>
    </row>
    <row r="7096" spans="1:8" x14ac:dyDescent="0.2">
      <c r="A7096" s="27"/>
      <c r="B7096" s="28"/>
      <c r="C7096" s="27"/>
      <c r="D7096" s="27"/>
      <c r="E7096" s="27"/>
      <c r="F7096" s="4"/>
      <c r="G7096" s="5"/>
      <c r="H7096" s="29"/>
    </row>
    <row r="7097" spans="1:8" x14ac:dyDescent="0.2">
      <c r="A7097" s="27"/>
      <c r="B7097" s="28"/>
      <c r="C7097" s="27"/>
      <c r="D7097" s="27"/>
      <c r="E7097" s="27"/>
      <c r="F7097" s="4"/>
      <c r="G7097" s="5"/>
      <c r="H7097" s="29"/>
    </row>
    <row r="7098" spans="1:8" x14ac:dyDescent="0.2">
      <c r="A7098" s="27"/>
      <c r="B7098" s="28"/>
      <c r="C7098" s="27"/>
      <c r="D7098" s="27"/>
      <c r="E7098" s="27"/>
      <c r="F7098" s="4"/>
      <c r="G7098" s="5"/>
      <c r="H7098" s="29"/>
    </row>
    <row r="7099" spans="1:8" x14ac:dyDescent="0.2">
      <c r="A7099" s="27"/>
      <c r="B7099" s="28"/>
      <c r="C7099" s="27"/>
      <c r="D7099" s="27"/>
      <c r="E7099" s="27"/>
      <c r="F7099" s="4"/>
      <c r="G7099" s="5"/>
      <c r="H7099" s="29"/>
    </row>
    <row r="7100" spans="1:8" x14ac:dyDescent="0.2">
      <c r="A7100" s="27"/>
      <c r="B7100" s="28"/>
      <c r="C7100" s="27"/>
      <c r="D7100" s="27"/>
      <c r="E7100" s="27"/>
      <c r="F7100" s="4"/>
      <c r="G7100" s="5"/>
      <c r="H7100" s="29"/>
    </row>
    <row r="7101" spans="1:8" x14ac:dyDescent="0.2">
      <c r="A7101" s="27"/>
      <c r="B7101" s="28"/>
      <c r="C7101" s="27"/>
      <c r="D7101" s="27"/>
      <c r="E7101" s="27"/>
      <c r="F7101" s="4"/>
      <c r="G7101" s="5"/>
      <c r="H7101" s="29"/>
    </row>
    <row r="7102" spans="1:8" x14ac:dyDescent="0.2">
      <c r="A7102" s="27"/>
      <c r="B7102" s="28"/>
      <c r="C7102" s="27"/>
      <c r="D7102" s="27"/>
      <c r="E7102" s="27"/>
      <c r="F7102" s="4"/>
      <c r="G7102" s="5"/>
      <c r="H7102" s="29"/>
    </row>
    <row r="7103" spans="1:8" x14ac:dyDescent="0.2">
      <c r="A7103" s="27"/>
      <c r="B7103" s="28"/>
      <c r="C7103" s="27"/>
      <c r="D7103" s="27"/>
      <c r="E7103" s="27"/>
      <c r="F7103" s="4"/>
      <c r="G7103" s="5"/>
      <c r="H7103" s="29"/>
    </row>
    <row r="7104" spans="1:8" x14ac:dyDescent="0.2">
      <c r="A7104" s="27"/>
      <c r="B7104" s="28"/>
      <c r="C7104" s="27"/>
      <c r="D7104" s="27"/>
      <c r="E7104" s="27"/>
      <c r="F7104" s="4"/>
      <c r="G7104" s="5"/>
      <c r="H7104" s="29"/>
    </row>
    <row r="7105" spans="1:8" x14ac:dyDescent="0.2">
      <c r="A7105" s="27"/>
      <c r="B7105" s="28"/>
      <c r="C7105" s="27"/>
      <c r="D7105" s="27"/>
      <c r="E7105" s="27"/>
      <c r="F7105" s="4"/>
      <c r="G7105" s="5"/>
      <c r="H7105" s="29"/>
    </row>
    <row r="7106" spans="1:8" x14ac:dyDescent="0.2">
      <c r="A7106" s="27"/>
      <c r="B7106" s="28"/>
      <c r="C7106" s="27"/>
      <c r="D7106" s="27"/>
      <c r="E7106" s="27"/>
      <c r="F7106" s="4"/>
      <c r="G7106" s="5"/>
      <c r="H7106" s="29"/>
    </row>
    <row r="7107" spans="1:8" x14ac:dyDescent="0.2">
      <c r="A7107" s="27"/>
      <c r="B7107" s="28"/>
      <c r="C7107" s="27"/>
      <c r="D7107" s="27"/>
      <c r="E7107" s="27"/>
      <c r="F7107" s="4"/>
      <c r="G7107" s="5"/>
      <c r="H7107" s="29"/>
    </row>
    <row r="7108" spans="1:8" x14ac:dyDescent="0.2">
      <c r="A7108" s="27"/>
      <c r="B7108" s="28"/>
      <c r="C7108" s="27"/>
      <c r="D7108" s="27"/>
      <c r="E7108" s="27"/>
      <c r="F7108" s="4"/>
      <c r="G7108" s="5"/>
      <c r="H7108" s="29"/>
    </row>
    <row r="7109" spans="1:8" x14ac:dyDescent="0.2">
      <c r="A7109" s="27"/>
      <c r="B7109" s="28"/>
      <c r="C7109" s="27"/>
      <c r="D7109" s="27"/>
      <c r="E7109" s="27"/>
      <c r="F7109" s="4"/>
      <c r="G7109" s="5"/>
      <c r="H7109" s="29"/>
    </row>
    <row r="7110" spans="1:8" x14ac:dyDescent="0.2">
      <c r="A7110" s="27"/>
      <c r="B7110" s="28"/>
      <c r="C7110" s="27"/>
      <c r="D7110" s="27"/>
      <c r="E7110" s="27"/>
      <c r="F7110" s="4"/>
      <c r="G7110" s="5"/>
      <c r="H7110" s="29"/>
    </row>
    <row r="7111" spans="1:8" x14ac:dyDescent="0.2">
      <c r="A7111" s="27"/>
      <c r="B7111" s="28"/>
      <c r="C7111" s="27"/>
      <c r="D7111" s="27"/>
      <c r="E7111" s="27"/>
      <c r="F7111" s="4"/>
      <c r="G7111" s="5"/>
      <c r="H7111" s="29"/>
    </row>
    <row r="7112" spans="1:8" x14ac:dyDescent="0.2">
      <c r="A7112" s="27"/>
      <c r="B7112" s="28"/>
      <c r="C7112" s="27"/>
      <c r="D7112" s="27"/>
      <c r="E7112" s="27"/>
      <c r="F7112" s="4"/>
      <c r="G7112" s="5"/>
      <c r="H7112" s="29"/>
    </row>
    <row r="7113" spans="1:8" x14ac:dyDescent="0.2">
      <c r="A7113" s="27"/>
      <c r="B7113" s="28"/>
      <c r="C7113" s="27"/>
      <c r="D7113" s="27"/>
      <c r="E7113" s="27"/>
      <c r="F7113" s="4"/>
      <c r="G7113" s="5"/>
      <c r="H7113" s="29"/>
    </row>
    <row r="7114" spans="1:8" x14ac:dyDescent="0.2">
      <c r="A7114" s="27"/>
      <c r="B7114" s="28"/>
      <c r="C7114" s="27"/>
      <c r="D7114" s="27"/>
      <c r="E7114" s="27"/>
      <c r="F7114" s="4"/>
      <c r="G7114" s="5"/>
      <c r="H7114" s="29"/>
    </row>
    <row r="7115" spans="1:8" x14ac:dyDescent="0.2">
      <c r="A7115" s="27"/>
      <c r="B7115" s="28"/>
      <c r="C7115" s="27"/>
      <c r="D7115" s="27"/>
      <c r="E7115" s="27"/>
      <c r="F7115" s="4"/>
      <c r="G7115" s="5"/>
      <c r="H7115" s="29"/>
    </row>
    <row r="7116" spans="1:8" x14ac:dyDescent="0.2">
      <c r="A7116" s="27"/>
      <c r="B7116" s="28"/>
      <c r="C7116" s="27"/>
      <c r="D7116" s="27"/>
      <c r="E7116" s="27"/>
      <c r="F7116" s="4"/>
      <c r="G7116" s="5"/>
      <c r="H7116" s="29"/>
    </row>
    <row r="7117" spans="1:8" x14ac:dyDescent="0.2">
      <c r="A7117" s="27"/>
      <c r="B7117" s="28"/>
      <c r="C7117" s="27"/>
      <c r="D7117" s="27"/>
      <c r="E7117" s="27"/>
      <c r="F7117" s="4"/>
      <c r="G7117" s="5"/>
      <c r="H7117" s="29"/>
    </row>
    <row r="7118" spans="1:8" x14ac:dyDescent="0.2">
      <c r="A7118" s="27"/>
      <c r="B7118" s="28"/>
      <c r="C7118" s="27"/>
      <c r="D7118" s="27"/>
      <c r="E7118" s="27"/>
      <c r="F7118" s="4"/>
      <c r="G7118" s="5"/>
      <c r="H7118" s="29"/>
    </row>
    <row r="7119" spans="1:8" x14ac:dyDescent="0.2">
      <c r="A7119" s="27"/>
      <c r="B7119" s="28"/>
      <c r="C7119" s="27"/>
      <c r="D7119" s="27"/>
      <c r="E7119" s="27"/>
      <c r="F7119" s="4"/>
      <c r="G7119" s="5"/>
      <c r="H7119" s="29"/>
    </row>
    <row r="7120" spans="1:8" x14ac:dyDescent="0.2">
      <c r="A7120" s="27"/>
      <c r="B7120" s="28"/>
      <c r="C7120" s="27"/>
      <c r="D7120" s="27"/>
      <c r="E7120" s="27"/>
      <c r="F7120" s="4"/>
      <c r="G7120" s="5"/>
      <c r="H7120" s="29"/>
    </row>
    <row r="7121" spans="1:8" x14ac:dyDescent="0.2">
      <c r="A7121" s="27"/>
      <c r="B7121" s="28"/>
      <c r="C7121" s="27"/>
      <c r="D7121" s="27"/>
      <c r="E7121" s="27"/>
      <c r="F7121" s="4"/>
      <c r="G7121" s="5"/>
      <c r="H7121" s="29"/>
    </row>
    <row r="7122" spans="1:8" x14ac:dyDescent="0.2">
      <c r="A7122" s="27"/>
      <c r="B7122" s="28"/>
      <c r="C7122" s="27"/>
      <c r="D7122" s="27"/>
      <c r="E7122" s="27"/>
      <c r="F7122" s="4"/>
      <c r="G7122" s="5"/>
      <c r="H7122" s="29"/>
    </row>
    <row r="7123" spans="1:8" x14ac:dyDescent="0.2">
      <c r="A7123" s="27"/>
      <c r="B7123" s="28"/>
      <c r="C7123" s="27"/>
      <c r="D7123" s="27"/>
      <c r="E7123" s="27"/>
      <c r="F7123" s="4"/>
      <c r="G7123" s="5"/>
      <c r="H7123" s="29"/>
    </row>
    <row r="7124" spans="1:8" x14ac:dyDescent="0.2">
      <c r="A7124" s="27"/>
      <c r="B7124" s="28"/>
      <c r="C7124" s="27"/>
      <c r="D7124" s="27"/>
      <c r="E7124" s="27"/>
      <c r="F7124" s="4"/>
      <c r="G7124" s="5"/>
      <c r="H7124" s="29"/>
    </row>
    <row r="7125" spans="1:8" x14ac:dyDescent="0.2">
      <c r="A7125" s="27"/>
      <c r="B7125" s="28"/>
      <c r="C7125" s="27"/>
      <c r="D7125" s="27"/>
      <c r="E7125" s="27"/>
      <c r="F7125" s="4"/>
      <c r="G7125" s="5"/>
      <c r="H7125" s="29"/>
    </row>
    <row r="7126" spans="1:8" x14ac:dyDescent="0.2">
      <c r="A7126" s="27"/>
      <c r="B7126" s="28"/>
      <c r="C7126" s="27"/>
      <c r="D7126" s="27"/>
      <c r="E7126" s="27"/>
      <c r="F7126" s="4"/>
      <c r="G7126" s="5"/>
      <c r="H7126" s="29"/>
    </row>
    <row r="7127" spans="1:8" x14ac:dyDescent="0.2">
      <c r="A7127" s="27"/>
      <c r="B7127" s="28"/>
      <c r="C7127" s="27"/>
      <c r="D7127" s="27"/>
      <c r="E7127" s="27"/>
      <c r="F7127" s="4"/>
      <c r="G7127" s="5"/>
      <c r="H7127" s="29"/>
    </row>
    <row r="7128" spans="1:8" x14ac:dyDescent="0.2">
      <c r="A7128" s="27"/>
      <c r="B7128" s="28"/>
      <c r="C7128" s="27"/>
      <c r="D7128" s="27"/>
      <c r="E7128" s="27"/>
      <c r="F7128" s="4"/>
      <c r="G7128" s="5"/>
      <c r="H7128" s="29"/>
    </row>
    <row r="7129" spans="1:8" x14ac:dyDescent="0.2">
      <c r="A7129" s="27"/>
      <c r="B7129" s="28"/>
      <c r="C7129" s="27"/>
      <c r="D7129" s="27"/>
      <c r="E7129" s="27"/>
      <c r="F7129" s="4"/>
      <c r="G7129" s="5"/>
      <c r="H7129" s="29"/>
    </row>
    <row r="7130" spans="1:8" x14ac:dyDescent="0.2">
      <c r="A7130" s="27"/>
      <c r="B7130" s="28"/>
      <c r="C7130" s="27"/>
      <c r="D7130" s="27"/>
      <c r="E7130" s="27"/>
      <c r="F7130" s="4"/>
      <c r="G7130" s="5"/>
      <c r="H7130" s="29"/>
    </row>
    <row r="7131" spans="1:8" x14ac:dyDescent="0.2">
      <c r="A7131" s="27"/>
      <c r="B7131" s="28"/>
      <c r="C7131" s="27"/>
      <c r="D7131" s="27"/>
      <c r="E7131" s="27"/>
      <c r="F7131" s="4"/>
      <c r="G7131" s="5"/>
      <c r="H7131" s="29"/>
    </row>
    <row r="7132" spans="1:8" x14ac:dyDescent="0.2">
      <c r="A7132" s="27"/>
      <c r="B7132" s="28"/>
      <c r="C7132" s="27"/>
      <c r="D7132" s="27"/>
      <c r="E7132" s="27"/>
      <c r="F7132" s="4"/>
      <c r="G7132" s="5"/>
      <c r="H7132" s="29"/>
    </row>
    <row r="7133" spans="1:8" x14ac:dyDescent="0.2">
      <c r="A7133" s="27"/>
      <c r="B7133" s="28"/>
      <c r="C7133" s="27"/>
      <c r="D7133" s="27"/>
      <c r="E7133" s="27"/>
      <c r="F7133" s="4"/>
      <c r="G7133" s="5"/>
      <c r="H7133" s="29"/>
    </row>
    <row r="7134" spans="1:8" x14ac:dyDescent="0.2">
      <c r="A7134" s="27"/>
      <c r="B7134" s="28"/>
      <c r="C7134" s="27"/>
      <c r="D7134" s="27"/>
      <c r="E7134" s="27"/>
      <c r="F7134" s="4"/>
      <c r="G7134" s="5"/>
      <c r="H7134" s="29"/>
    </row>
    <row r="7135" spans="1:8" x14ac:dyDescent="0.2">
      <c r="A7135" s="27"/>
      <c r="B7135" s="28"/>
      <c r="C7135" s="27"/>
      <c r="D7135" s="27"/>
      <c r="E7135" s="27"/>
      <c r="F7135" s="4"/>
      <c r="G7135" s="5"/>
      <c r="H7135" s="29"/>
    </row>
    <row r="7136" spans="1:8" x14ac:dyDescent="0.2">
      <c r="A7136" s="27"/>
      <c r="B7136" s="28"/>
      <c r="C7136" s="27"/>
      <c r="D7136" s="27"/>
      <c r="E7136" s="27"/>
      <c r="F7136" s="4"/>
      <c r="G7136" s="5"/>
      <c r="H7136" s="29"/>
    </row>
    <row r="7137" spans="1:8" x14ac:dyDescent="0.2">
      <c r="A7137" s="27"/>
      <c r="B7137" s="28"/>
      <c r="C7137" s="27"/>
      <c r="D7137" s="27"/>
      <c r="E7137" s="27"/>
      <c r="F7137" s="4"/>
      <c r="G7137" s="5"/>
      <c r="H7137" s="29"/>
    </row>
    <row r="7138" spans="1:8" x14ac:dyDescent="0.2">
      <c r="A7138" s="27"/>
      <c r="B7138" s="28"/>
      <c r="C7138" s="27"/>
      <c r="D7138" s="27"/>
      <c r="E7138" s="27"/>
      <c r="F7138" s="4"/>
      <c r="G7138" s="5"/>
      <c r="H7138" s="29"/>
    </row>
    <row r="7139" spans="1:8" x14ac:dyDescent="0.2">
      <c r="A7139" s="27"/>
      <c r="B7139" s="28"/>
      <c r="C7139" s="27"/>
      <c r="D7139" s="27"/>
      <c r="E7139" s="27"/>
      <c r="F7139" s="4"/>
      <c r="G7139" s="5"/>
      <c r="H7139" s="29"/>
    </row>
    <row r="7140" spans="1:8" x14ac:dyDescent="0.2">
      <c r="A7140" s="27"/>
      <c r="B7140" s="28"/>
      <c r="C7140" s="27"/>
      <c r="D7140" s="27"/>
      <c r="E7140" s="27"/>
      <c r="F7140" s="4"/>
      <c r="G7140" s="5"/>
      <c r="H7140" s="29"/>
    </row>
    <row r="7141" spans="1:8" x14ac:dyDescent="0.2">
      <c r="A7141" s="27"/>
      <c r="B7141" s="28"/>
      <c r="C7141" s="27"/>
      <c r="D7141" s="27"/>
      <c r="E7141" s="27"/>
      <c r="F7141" s="4"/>
      <c r="G7141" s="5"/>
      <c r="H7141" s="29"/>
    </row>
    <row r="7142" spans="1:8" x14ac:dyDescent="0.2">
      <c r="A7142" s="27"/>
      <c r="B7142" s="28"/>
      <c r="C7142" s="27"/>
      <c r="D7142" s="27"/>
      <c r="E7142" s="27"/>
      <c r="F7142" s="4"/>
      <c r="G7142" s="5"/>
      <c r="H7142" s="29"/>
    </row>
    <row r="7143" spans="1:8" x14ac:dyDescent="0.2">
      <c r="A7143" s="27"/>
      <c r="B7143" s="28"/>
      <c r="C7143" s="27"/>
      <c r="D7143" s="27"/>
      <c r="E7143" s="27"/>
      <c r="F7143" s="4"/>
      <c r="G7143" s="5"/>
      <c r="H7143" s="29"/>
    </row>
    <row r="7144" spans="1:8" x14ac:dyDescent="0.2">
      <c r="A7144" s="27"/>
      <c r="B7144" s="28"/>
      <c r="C7144" s="27"/>
      <c r="D7144" s="27"/>
      <c r="E7144" s="27"/>
      <c r="F7144" s="4"/>
      <c r="G7144" s="5"/>
      <c r="H7144" s="29"/>
    </row>
    <row r="7145" spans="1:8" x14ac:dyDescent="0.2">
      <c r="A7145" s="27"/>
      <c r="B7145" s="28"/>
      <c r="C7145" s="27"/>
      <c r="D7145" s="27"/>
      <c r="E7145" s="27"/>
      <c r="F7145" s="4"/>
      <c r="G7145" s="5"/>
      <c r="H7145" s="29"/>
    </row>
    <row r="7146" spans="1:8" x14ac:dyDescent="0.2">
      <c r="A7146" s="27"/>
      <c r="B7146" s="28"/>
      <c r="C7146" s="27"/>
      <c r="D7146" s="27"/>
      <c r="E7146" s="27"/>
      <c r="F7146" s="4"/>
      <c r="G7146" s="5"/>
      <c r="H7146" s="29"/>
    </row>
    <row r="7147" spans="1:8" x14ac:dyDescent="0.2">
      <c r="A7147" s="27"/>
      <c r="B7147" s="28"/>
      <c r="C7147" s="27"/>
      <c r="D7147" s="27"/>
      <c r="E7147" s="27"/>
      <c r="F7147" s="4"/>
      <c r="G7147" s="5"/>
      <c r="H7147" s="29"/>
    </row>
    <row r="7148" spans="1:8" x14ac:dyDescent="0.2">
      <c r="A7148" s="27"/>
      <c r="B7148" s="28"/>
      <c r="C7148" s="27"/>
      <c r="D7148" s="27"/>
      <c r="E7148" s="27"/>
      <c r="F7148" s="4"/>
      <c r="G7148" s="5"/>
      <c r="H7148" s="29"/>
    </row>
    <row r="7149" spans="1:8" x14ac:dyDescent="0.2">
      <c r="A7149" s="27"/>
      <c r="B7149" s="28"/>
      <c r="C7149" s="27"/>
      <c r="D7149" s="27"/>
      <c r="E7149" s="27"/>
      <c r="F7149" s="4"/>
      <c r="G7149" s="5"/>
      <c r="H7149" s="29"/>
    </row>
    <row r="7150" spans="1:8" x14ac:dyDescent="0.2">
      <c r="A7150" s="27"/>
      <c r="B7150" s="28"/>
      <c r="C7150" s="27"/>
      <c r="D7150" s="27"/>
      <c r="E7150" s="27"/>
      <c r="F7150" s="4"/>
      <c r="G7150" s="5"/>
      <c r="H7150" s="29"/>
    </row>
    <row r="7151" spans="1:8" x14ac:dyDescent="0.2">
      <c r="A7151" s="27"/>
      <c r="B7151" s="28"/>
      <c r="C7151" s="27"/>
      <c r="D7151" s="27"/>
      <c r="E7151" s="27"/>
      <c r="F7151" s="4"/>
      <c r="G7151" s="5"/>
      <c r="H7151" s="29"/>
    </row>
    <row r="7152" spans="1:8" x14ac:dyDescent="0.2">
      <c r="A7152" s="27"/>
      <c r="B7152" s="28"/>
      <c r="C7152" s="27"/>
      <c r="D7152" s="27"/>
      <c r="E7152" s="27"/>
      <c r="F7152" s="4"/>
      <c r="G7152" s="5"/>
      <c r="H7152" s="29"/>
    </row>
    <row r="7153" spans="1:8" x14ac:dyDescent="0.2">
      <c r="A7153" s="27"/>
      <c r="B7153" s="28"/>
      <c r="C7153" s="27"/>
      <c r="D7153" s="27"/>
      <c r="E7153" s="27"/>
      <c r="F7153" s="4"/>
      <c r="G7153" s="5"/>
      <c r="H7153" s="29"/>
    </row>
    <row r="7154" spans="1:8" x14ac:dyDescent="0.2">
      <c r="A7154" s="27"/>
      <c r="B7154" s="28"/>
      <c r="C7154" s="27"/>
      <c r="D7154" s="27"/>
      <c r="E7154" s="27"/>
      <c r="F7154" s="4"/>
      <c r="G7154" s="5"/>
      <c r="H7154" s="29"/>
    </row>
    <row r="7155" spans="1:8" x14ac:dyDescent="0.2">
      <c r="A7155" s="27"/>
      <c r="B7155" s="28"/>
      <c r="C7155" s="27"/>
      <c r="D7155" s="27"/>
      <c r="E7155" s="27"/>
      <c r="F7155" s="4"/>
      <c r="G7155" s="5"/>
      <c r="H7155" s="29"/>
    </row>
    <row r="7156" spans="1:8" x14ac:dyDescent="0.2">
      <c r="A7156" s="27"/>
      <c r="B7156" s="28"/>
      <c r="C7156" s="27"/>
      <c r="D7156" s="27"/>
      <c r="E7156" s="27"/>
      <c r="F7156" s="4"/>
      <c r="G7156" s="5"/>
      <c r="H7156" s="29"/>
    </row>
    <row r="7157" spans="1:8" x14ac:dyDescent="0.2">
      <c r="A7157" s="27"/>
      <c r="B7157" s="28"/>
      <c r="C7157" s="27"/>
      <c r="D7157" s="27"/>
      <c r="E7157" s="27"/>
      <c r="F7157" s="4"/>
      <c r="G7157" s="5"/>
      <c r="H7157" s="29"/>
    </row>
    <row r="7158" spans="1:8" x14ac:dyDescent="0.2">
      <c r="A7158" s="27"/>
      <c r="B7158" s="28"/>
      <c r="C7158" s="27"/>
      <c r="D7158" s="27"/>
      <c r="E7158" s="27"/>
      <c r="F7158" s="4"/>
      <c r="G7158" s="5"/>
      <c r="H7158" s="29"/>
    </row>
    <row r="7159" spans="1:8" x14ac:dyDescent="0.2">
      <c r="A7159" s="27"/>
      <c r="B7159" s="28"/>
      <c r="C7159" s="27"/>
      <c r="D7159" s="27"/>
      <c r="E7159" s="27"/>
      <c r="F7159" s="4"/>
      <c r="G7159" s="5"/>
      <c r="H7159" s="29"/>
    </row>
    <row r="7160" spans="1:8" x14ac:dyDescent="0.2">
      <c r="A7160" s="27"/>
      <c r="B7160" s="28"/>
      <c r="C7160" s="27"/>
      <c r="D7160" s="27"/>
      <c r="E7160" s="27"/>
      <c r="F7160" s="4"/>
      <c r="G7160" s="5"/>
      <c r="H7160" s="29"/>
    </row>
    <row r="7161" spans="1:8" x14ac:dyDescent="0.2">
      <c r="A7161" s="27"/>
      <c r="B7161" s="28"/>
      <c r="C7161" s="27"/>
      <c r="D7161" s="27"/>
      <c r="E7161" s="27"/>
      <c r="F7161" s="4"/>
      <c r="G7161" s="5"/>
      <c r="H7161" s="29"/>
    </row>
    <row r="7162" spans="1:8" x14ac:dyDescent="0.2">
      <c r="A7162" s="27"/>
      <c r="B7162" s="28"/>
      <c r="C7162" s="27"/>
      <c r="D7162" s="27"/>
      <c r="E7162" s="27"/>
      <c r="F7162" s="4"/>
      <c r="G7162" s="5"/>
      <c r="H7162" s="29"/>
    </row>
    <row r="7163" spans="1:8" x14ac:dyDescent="0.2">
      <c r="A7163" s="27"/>
      <c r="B7163" s="28"/>
      <c r="C7163" s="27"/>
      <c r="D7163" s="27"/>
      <c r="E7163" s="27"/>
      <c r="F7163" s="4"/>
      <c r="G7163" s="5"/>
      <c r="H7163" s="29"/>
    </row>
    <row r="7164" spans="1:8" x14ac:dyDescent="0.2">
      <c r="A7164" s="27"/>
      <c r="B7164" s="28"/>
      <c r="C7164" s="27"/>
      <c r="D7164" s="27"/>
      <c r="E7164" s="27"/>
      <c r="F7164" s="4"/>
      <c r="G7164" s="5"/>
      <c r="H7164" s="29"/>
    </row>
    <row r="7165" spans="1:8" x14ac:dyDescent="0.2">
      <c r="A7165" s="27"/>
      <c r="B7165" s="28"/>
      <c r="C7165" s="27"/>
      <c r="D7165" s="27"/>
      <c r="E7165" s="27"/>
      <c r="F7165" s="4"/>
      <c r="G7165" s="5"/>
      <c r="H7165" s="29"/>
    </row>
    <row r="7166" spans="1:8" x14ac:dyDescent="0.2">
      <c r="A7166" s="27"/>
      <c r="B7166" s="28"/>
      <c r="C7166" s="27"/>
      <c r="D7166" s="27"/>
      <c r="E7166" s="27"/>
      <c r="F7166" s="4"/>
      <c r="G7166" s="5"/>
      <c r="H7166" s="29"/>
    </row>
    <row r="7167" spans="1:8" x14ac:dyDescent="0.2">
      <c r="A7167" s="27"/>
      <c r="B7167" s="28"/>
      <c r="C7167" s="27"/>
      <c r="D7167" s="27"/>
      <c r="E7167" s="27"/>
      <c r="F7167" s="4"/>
      <c r="G7167" s="5"/>
      <c r="H7167" s="29"/>
    </row>
    <row r="7168" spans="1:8" x14ac:dyDescent="0.2">
      <c r="A7168" s="27"/>
      <c r="B7168" s="28"/>
      <c r="C7168" s="27"/>
      <c r="D7168" s="27"/>
      <c r="E7168" s="27"/>
      <c r="F7168" s="4"/>
      <c r="G7168" s="5"/>
      <c r="H7168" s="29"/>
    </row>
    <row r="7169" spans="1:8" x14ac:dyDescent="0.2">
      <c r="A7169" s="27"/>
      <c r="B7169" s="28"/>
      <c r="C7169" s="27"/>
      <c r="D7169" s="27"/>
      <c r="E7169" s="27"/>
      <c r="F7169" s="4"/>
      <c r="G7169" s="5"/>
      <c r="H7169" s="29"/>
    </row>
    <row r="7170" spans="1:8" x14ac:dyDescent="0.2">
      <c r="A7170" s="27"/>
      <c r="B7170" s="28"/>
      <c r="C7170" s="27"/>
      <c r="D7170" s="27"/>
      <c r="E7170" s="27"/>
      <c r="F7170" s="4"/>
      <c r="G7170" s="5"/>
      <c r="H7170" s="29"/>
    </row>
    <row r="7171" spans="1:8" x14ac:dyDescent="0.2">
      <c r="A7171" s="27"/>
      <c r="B7171" s="28"/>
      <c r="C7171" s="27"/>
      <c r="D7171" s="27"/>
      <c r="E7171" s="27"/>
      <c r="F7171" s="4"/>
      <c r="G7171" s="5"/>
      <c r="H7171" s="29"/>
    </row>
    <row r="7172" spans="1:8" x14ac:dyDescent="0.2">
      <c r="A7172" s="27"/>
      <c r="B7172" s="28"/>
      <c r="C7172" s="27"/>
      <c r="D7172" s="27"/>
      <c r="E7172" s="27"/>
      <c r="F7172" s="4"/>
      <c r="G7172" s="5"/>
      <c r="H7172" s="29"/>
    </row>
    <row r="7173" spans="1:8" x14ac:dyDescent="0.2">
      <c r="A7173" s="27"/>
      <c r="B7173" s="28"/>
      <c r="C7173" s="27"/>
      <c r="D7173" s="27"/>
      <c r="E7173" s="27"/>
      <c r="F7173" s="4"/>
      <c r="G7173" s="5"/>
      <c r="H7173" s="29"/>
    </row>
    <row r="7174" spans="1:8" x14ac:dyDescent="0.2">
      <c r="A7174" s="27"/>
      <c r="B7174" s="28"/>
      <c r="C7174" s="27"/>
      <c r="D7174" s="27"/>
      <c r="E7174" s="27"/>
      <c r="F7174" s="4"/>
      <c r="G7174" s="5"/>
      <c r="H7174" s="29"/>
    </row>
    <row r="7175" spans="1:8" x14ac:dyDescent="0.2">
      <c r="A7175" s="27"/>
      <c r="B7175" s="28"/>
      <c r="C7175" s="27"/>
      <c r="D7175" s="27"/>
      <c r="E7175" s="27"/>
      <c r="F7175" s="4"/>
      <c r="G7175" s="5"/>
      <c r="H7175" s="29"/>
    </row>
    <row r="7176" spans="1:8" x14ac:dyDescent="0.2">
      <c r="A7176" s="27"/>
      <c r="B7176" s="28"/>
      <c r="C7176" s="27"/>
      <c r="D7176" s="27"/>
      <c r="E7176" s="27"/>
      <c r="F7176" s="4"/>
      <c r="G7176" s="5"/>
      <c r="H7176" s="29"/>
    </row>
    <row r="7177" spans="1:8" x14ac:dyDescent="0.2">
      <c r="A7177" s="27"/>
      <c r="B7177" s="28"/>
      <c r="C7177" s="27"/>
      <c r="D7177" s="27"/>
      <c r="E7177" s="27"/>
      <c r="F7177" s="4"/>
      <c r="G7177" s="5"/>
      <c r="H7177" s="29"/>
    </row>
    <row r="7178" spans="1:8" x14ac:dyDescent="0.2">
      <c r="A7178" s="27"/>
      <c r="B7178" s="28"/>
      <c r="C7178" s="27"/>
      <c r="D7178" s="27"/>
      <c r="E7178" s="27"/>
      <c r="F7178" s="4"/>
      <c r="G7178" s="5"/>
      <c r="H7178" s="29"/>
    </row>
    <row r="7179" spans="1:8" x14ac:dyDescent="0.2">
      <c r="A7179" s="27"/>
      <c r="B7179" s="28"/>
      <c r="C7179" s="27"/>
      <c r="D7179" s="27"/>
      <c r="E7179" s="27"/>
      <c r="F7179" s="4"/>
      <c r="G7179" s="5"/>
      <c r="H7179" s="29"/>
    </row>
    <row r="7180" spans="1:8" x14ac:dyDescent="0.2">
      <c r="A7180" s="27"/>
      <c r="B7180" s="28"/>
      <c r="C7180" s="27"/>
      <c r="D7180" s="27"/>
      <c r="E7180" s="27"/>
      <c r="F7180" s="4"/>
      <c r="G7180" s="5"/>
      <c r="H7180" s="29"/>
    </row>
    <row r="7181" spans="1:8" x14ac:dyDescent="0.2">
      <c r="A7181" s="27"/>
      <c r="B7181" s="28"/>
      <c r="C7181" s="27"/>
      <c r="D7181" s="27"/>
      <c r="E7181" s="27"/>
      <c r="F7181" s="4"/>
      <c r="G7181" s="5"/>
      <c r="H7181" s="29"/>
    </row>
    <row r="7182" spans="1:8" x14ac:dyDescent="0.2">
      <c r="A7182" s="27"/>
      <c r="B7182" s="28"/>
      <c r="C7182" s="27"/>
      <c r="D7182" s="27"/>
      <c r="E7182" s="27"/>
      <c r="F7182" s="4"/>
      <c r="G7182" s="5"/>
      <c r="H7182" s="29"/>
    </row>
    <row r="7183" spans="1:8" x14ac:dyDescent="0.2">
      <c r="A7183" s="27"/>
      <c r="B7183" s="28"/>
      <c r="C7183" s="27"/>
      <c r="D7183" s="27"/>
      <c r="E7183" s="27"/>
      <c r="F7183" s="4"/>
      <c r="G7183" s="5"/>
      <c r="H7183" s="29"/>
    </row>
    <row r="7184" spans="1:8" x14ac:dyDescent="0.2">
      <c r="A7184" s="27"/>
      <c r="B7184" s="28"/>
      <c r="C7184" s="27"/>
      <c r="D7184" s="27"/>
      <c r="E7184" s="27"/>
      <c r="F7184" s="4"/>
      <c r="G7184" s="5"/>
      <c r="H7184" s="29"/>
    </row>
    <row r="7185" spans="1:8" x14ac:dyDescent="0.2">
      <c r="A7185" s="27"/>
      <c r="B7185" s="28"/>
      <c r="C7185" s="27"/>
      <c r="D7185" s="27"/>
      <c r="E7185" s="27"/>
      <c r="F7185" s="4"/>
      <c r="G7185" s="5"/>
      <c r="H7185" s="29"/>
    </row>
    <row r="7186" spans="1:8" x14ac:dyDescent="0.2">
      <c r="A7186" s="27"/>
      <c r="B7186" s="28"/>
      <c r="C7186" s="27"/>
      <c r="D7186" s="27"/>
      <c r="E7186" s="27"/>
      <c r="F7186" s="4"/>
      <c r="G7186" s="5"/>
      <c r="H7186" s="29"/>
    </row>
    <row r="7187" spans="1:8" x14ac:dyDescent="0.2">
      <c r="A7187" s="27"/>
      <c r="B7187" s="28"/>
      <c r="C7187" s="27"/>
      <c r="D7187" s="27"/>
      <c r="E7187" s="27"/>
      <c r="F7187" s="4"/>
      <c r="G7187" s="5"/>
      <c r="H7187" s="29"/>
    </row>
    <row r="7188" spans="1:8" x14ac:dyDescent="0.2">
      <c r="A7188" s="27"/>
      <c r="B7188" s="28"/>
      <c r="C7188" s="27"/>
      <c r="D7188" s="27"/>
      <c r="E7188" s="27"/>
      <c r="F7188" s="4"/>
      <c r="G7188" s="5"/>
      <c r="H7188" s="29"/>
    </row>
    <row r="7189" spans="1:8" x14ac:dyDescent="0.2">
      <c r="A7189" s="27"/>
      <c r="B7189" s="28"/>
      <c r="C7189" s="27"/>
      <c r="D7189" s="27"/>
      <c r="E7189" s="27"/>
      <c r="F7189" s="4"/>
      <c r="G7189" s="5"/>
      <c r="H7189" s="29"/>
    </row>
    <row r="7190" spans="1:8" x14ac:dyDescent="0.2">
      <c r="A7190" s="27"/>
      <c r="B7190" s="28"/>
      <c r="C7190" s="27"/>
      <c r="D7190" s="27"/>
      <c r="E7190" s="27"/>
      <c r="F7190" s="4"/>
      <c r="G7190" s="5"/>
      <c r="H7190" s="29"/>
    </row>
    <row r="7191" spans="1:8" x14ac:dyDescent="0.2">
      <c r="A7191" s="27"/>
      <c r="B7191" s="28"/>
      <c r="C7191" s="27"/>
      <c r="D7191" s="27"/>
      <c r="E7191" s="27"/>
      <c r="F7191" s="4"/>
      <c r="G7191" s="5"/>
      <c r="H7191" s="29"/>
    </row>
    <row r="7192" spans="1:8" x14ac:dyDescent="0.2">
      <c r="A7192" s="27"/>
      <c r="B7192" s="28"/>
      <c r="C7192" s="27"/>
      <c r="D7192" s="27"/>
      <c r="E7192" s="27"/>
      <c r="F7192" s="4"/>
      <c r="G7192" s="5"/>
      <c r="H7192" s="29"/>
    </row>
    <row r="7193" spans="1:8" x14ac:dyDescent="0.2">
      <c r="A7193" s="27"/>
      <c r="B7193" s="28"/>
      <c r="C7193" s="27"/>
      <c r="D7193" s="27"/>
      <c r="E7193" s="27"/>
      <c r="F7193" s="4"/>
      <c r="G7193" s="5"/>
      <c r="H7193" s="29"/>
    </row>
    <row r="7194" spans="1:8" x14ac:dyDescent="0.2">
      <c r="A7194" s="27"/>
      <c r="B7194" s="28"/>
      <c r="C7194" s="27"/>
      <c r="D7194" s="27"/>
      <c r="E7194" s="27"/>
      <c r="F7194" s="4"/>
      <c r="G7194" s="5"/>
      <c r="H7194" s="29"/>
    </row>
    <row r="7195" spans="1:8" x14ac:dyDescent="0.2">
      <c r="A7195" s="27"/>
      <c r="B7195" s="28"/>
      <c r="C7195" s="27"/>
      <c r="D7195" s="27"/>
      <c r="E7195" s="27"/>
      <c r="F7195" s="4"/>
      <c r="G7195" s="5"/>
      <c r="H7195" s="29"/>
    </row>
    <row r="7196" spans="1:8" x14ac:dyDescent="0.2">
      <c r="A7196" s="27"/>
      <c r="B7196" s="28"/>
      <c r="C7196" s="27"/>
      <c r="D7196" s="27"/>
      <c r="E7196" s="27"/>
      <c r="F7196" s="4"/>
      <c r="G7196" s="5"/>
      <c r="H7196" s="29"/>
    </row>
    <row r="7197" spans="1:8" x14ac:dyDescent="0.2">
      <c r="A7197" s="27"/>
      <c r="B7197" s="28"/>
      <c r="C7197" s="27"/>
      <c r="D7197" s="27"/>
      <c r="E7197" s="27"/>
      <c r="F7197" s="4"/>
      <c r="G7197" s="5"/>
      <c r="H7197" s="29"/>
    </row>
    <row r="7198" spans="1:8" x14ac:dyDescent="0.2">
      <c r="A7198" s="27"/>
      <c r="B7198" s="28"/>
      <c r="C7198" s="27"/>
      <c r="D7198" s="27"/>
      <c r="E7198" s="27"/>
      <c r="F7198" s="4"/>
      <c r="G7198" s="5"/>
      <c r="H7198" s="29"/>
    </row>
    <row r="7199" spans="1:8" x14ac:dyDescent="0.2">
      <c r="A7199" s="27"/>
      <c r="B7199" s="28"/>
      <c r="C7199" s="27"/>
      <c r="D7199" s="27"/>
      <c r="E7199" s="27"/>
      <c r="F7199" s="4"/>
      <c r="G7199" s="5"/>
      <c r="H7199" s="29"/>
    </row>
    <row r="7200" spans="1:8" x14ac:dyDescent="0.2">
      <c r="A7200" s="27"/>
      <c r="B7200" s="28"/>
      <c r="C7200" s="27"/>
      <c r="D7200" s="27"/>
      <c r="E7200" s="27"/>
      <c r="F7200" s="4"/>
      <c r="G7200" s="5"/>
      <c r="H7200" s="29"/>
    </row>
    <row r="7201" spans="1:8" x14ac:dyDescent="0.2">
      <c r="A7201" s="27"/>
      <c r="B7201" s="28"/>
      <c r="C7201" s="27"/>
      <c r="D7201" s="27"/>
      <c r="E7201" s="27"/>
      <c r="F7201" s="4"/>
      <c r="G7201" s="5"/>
      <c r="H7201" s="29"/>
    </row>
    <row r="7202" spans="1:8" x14ac:dyDescent="0.2">
      <c r="A7202" s="27"/>
      <c r="B7202" s="28"/>
      <c r="C7202" s="27"/>
      <c r="D7202" s="27"/>
      <c r="E7202" s="27"/>
      <c r="F7202" s="4"/>
      <c r="G7202" s="5"/>
      <c r="H7202" s="29"/>
    </row>
    <row r="7203" spans="1:8" x14ac:dyDescent="0.2">
      <c r="A7203" s="27"/>
      <c r="B7203" s="28"/>
      <c r="C7203" s="27"/>
      <c r="D7203" s="27"/>
      <c r="E7203" s="27"/>
      <c r="F7203" s="4"/>
      <c r="G7203" s="5"/>
      <c r="H7203" s="29"/>
    </row>
    <row r="7204" spans="1:8" x14ac:dyDescent="0.2">
      <c r="A7204" s="27"/>
      <c r="B7204" s="28"/>
      <c r="C7204" s="27"/>
      <c r="D7204" s="27"/>
      <c r="E7204" s="27"/>
      <c r="F7204" s="4"/>
      <c r="G7204" s="5"/>
      <c r="H7204" s="29"/>
    </row>
    <row r="7205" spans="1:8" x14ac:dyDescent="0.2">
      <c r="A7205" s="27"/>
      <c r="B7205" s="28"/>
      <c r="C7205" s="27"/>
      <c r="D7205" s="27"/>
      <c r="E7205" s="27"/>
      <c r="F7205" s="4"/>
      <c r="G7205" s="5"/>
      <c r="H7205" s="29"/>
    </row>
    <row r="7206" spans="1:8" x14ac:dyDescent="0.2">
      <c r="A7206" s="27"/>
      <c r="B7206" s="28"/>
      <c r="C7206" s="27"/>
      <c r="D7206" s="27"/>
      <c r="E7206" s="27"/>
      <c r="F7206" s="4"/>
      <c r="G7206" s="5"/>
      <c r="H7206" s="29"/>
    </row>
    <row r="7207" spans="1:8" x14ac:dyDescent="0.2">
      <c r="A7207" s="27"/>
      <c r="B7207" s="28"/>
      <c r="C7207" s="27"/>
      <c r="D7207" s="27"/>
      <c r="E7207" s="27"/>
      <c r="F7207" s="4"/>
      <c r="G7207" s="5"/>
      <c r="H7207" s="29"/>
    </row>
    <row r="7208" spans="1:8" x14ac:dyDescent="0.2">
      <c r="A7208" s="27"/>
      <c r="B7208" s="28"/>
      <c r="C7208" s="27"/>
      <c r="D7208" s="27"/>
      <c r="E7208" s="27"/>
      <c r="F7208" s="4"/>
      <c r="G7208" s="5"/>
      <c r="H7208" s="29"/>
    </row>
    <row r="7209" spans="1:8" x14ac:dyDescent="0.2">
      <c r="A7209" s="27"/>
      <c r="B7209" s="28"/>
      <c r="C7209" s="27"/>
      <c r="D7209" s="27"/>
      <c r="E7209" s="27"/>
      <c r="F7209" s="4"/>
      <c r="G7209" s="5"/>
      <c r="H7209" s="29"/>
    </row>
    <row r="7210" spans="1:8" x14ac:dyDescent="0.2">
      <c r="A7210" s="27"/>
      <c r="B7210" s="28"/>
      <c r="C7210" s="27"/>
      <c r="D7210" s="27"/>
      <c r="E7210" s="27"/>
      <c r="F7210" s="4"/>
      <c r="G7210" s="5"/>
      <c r="H7210" s="29"/>
    </row>
    <row r="7211" spans="1:8" x14ac:dyDescent="0.2">
      <c r="A7211" s="27"/>
      <c r="B7211" s="28"/>
      <c r="C7211" s="27"/>
      <c r="D7211" s="27"/>
      <c r="E7211" s="27"/>
      <c r="F7211" s="4"/>
      <c r="G7211" s="5"/>
      <c r="H7211" s="29"/>
    </row>
    <row r="7212" spans="1:8" x14ac:dyDescent="0.2">
      <c r="A7212" s="27"/>
      <c r="B7212" s="28"/>
      <c r="C7212" s="27"/>
      <c r="D7212" s="27"/>
      <c r="E7212" s="27"/>
      <c r="F7212" s="4"/>
      <c r="G7212" s="5"/>
      <c r="H7212" s="29"/>
    </row>
    <row r="7213" spans="1:8" x14ac:dyDescent="0.2">
      <c r="A7213" s="27"/>
      <c r="B7213" s="28"/>
      <c r="C7213" s="27"/>
      <c r="D7213" s="27"/>
      <c r="E7213" s="27"/>
      <c r="F7213" s="4"/>
      <c r="G7213" s="5"/>
      <c r="H7213" s="29"/>
    </row>
    <row r="7214" spans="1:8" x14ac:dyDescent="0.2">
      <c r="A7214" s="27"/>
      <c r="B7214" s="28"/>
      <c r="C7214" s="27"/>
      <c r="D7214" s="27"/>
      <c r="E7214" s="27"/>
      <c r="F7214" s="4"/>
      <c r="G7214" s="5"/>
      <c r="H7214" s="29"/>
    </row>
    <row r="7215" spans="1:8" x14ac:dyDescent="0.2">
      <c r="A7215" s="27"/>
      <c r="B7215" s="28"/>
      <c r="C7215" s="27"/>
      <c r="D7215" s="27"/>
      <c r="E7215" s="27"/>
      <c r="F7215" s="4"/>
      <c r="G7215" s="5"/>
      <c r="H7215" s="29"/>
    </row>
    <row r="7216" spans="1:8" x14ac:dyDescent="0.2">
      <c r="A7216" s="27"/>
      <c r="B7216" s="28"/>
      <c r="C7216" s="27"/>
      <c r="D7216" s="27"/>
      <c r="E7216" s="27"/>
      <c r="F7216" s="4"/>
      <c r="G7216" s="5"/>
      <c r="H7216" s="29"/>
    </row>
    <row r="7217" spans="1:8" x14ac:dyDescent="0.2">
      <c r="A7217" s="27"/>
      <c r="B7217" s="28"/>
      <c r="C7217" s="27"/>
      <c r="D7217" s="27"/>
      <c r="E7217" s="27"/>
      <c r="F7217" s="4"/>
      <c r="G7217" s="5"/>
      <c r="H7217" s="29"/>
    </row>
    <row r="7218" spans="1:8" x14ac:dyDescent="0.2">
      <c r="A7218" s="27"/>
      <c r="B7218" s="28"/>
      <c r="C7218" s="27"/>
      <c r="D7218" s="27"/>
      <c r="E7218" s="27"/>
      <c r="F7218" s="4"/>
      <c r="G7218" s="5"/>
      <c r="H7218" s="29"/>
    </row>
    <row r="7219" spans="1:8" x14ac:dyDescent="0.2">
      <c r="A7219" s="27"/>
      <c r="B7219" s="28"/>
      <c r="C7219" s="27"/>
      <c r="D7219" s="27"/>
      <c r="E7219" s="27"/>
      <c r="F7219" s="4"/>
      <c r="G7219" s="5"/>
      <c r="H7219" s="29"/>
    </row>
    <row r="7220" spans="1:8" x14ac:dyDescent="0.2">
      <c r="A7220" s="27"/>
      <c r="B7220" s="28"/>
      <c r="C7220" s="27"/>
      <c r="D7220" s="27"/>
      <c r="E7220" s="27"/>
      <c r="F7220" s="4"/>
      <c r="G7220" s="5"/>
      <c r="H7220" s="29"/>
    </row>
    <row r="7221" spans="1:8" x14ac:dyDescent="0.2">
      <c r="A7221" s="27"/>
      <c r="B7221" s="28"/>
      <c r="C7221" s="27"/>
      <c r="D7221" s="27"/>
      <c r="E7221" s="27"/>
      <c r="F7221" s="4"/>
      <c r="G7221" s="5"/>
      <c r="H7221" s="29"/>
    </row>
    <row r="7222" spans="1:8" x14ac:dyDescent="0.2">
      <c r="A7222" s="27"/>
      <c r="B7222" s="28"/>
      <c r="C7222" s="27"/>
      <c r="D7222" s="27"/>
      <c r="E7222" s="27"/>
      <c r="F7222" s="4"/>
      <c r="G7222" s="5"/>
      <c r="H7222" s="29"/>
    </row>
    <row r="7223" spans="1:8" x14ac:dyDescent="0.2">
      <c r="A7223" s="27"/>
      <c r="B7223" s="28"/>
      <c r="C7223" s="27"/>
      <c r="D7223" s="27"/>
      <c r="E7223" s="27"/>
      <c r="F7223" s="4"/>
      <c r="G7223" s="5"/>
      <c r="H7223" s="29"/>
    </row>
    <row r="7224" spans="1:8" x14ac:dyDescent="0.2">
      <c r="A7224" s="27"/>
      <c r="B7224" s="28"/>
      <c r="C7224" s="27"/>
      <c r="D7224" s="27"/>
      <c r="E7224" s="27"/>
      <c r="F7224" s="4"/>
      <c r="G7224" s="5"/>
      <c r="H7224" s="29"/>
    </row>
    <row r="7225" spans="1:8" x14ac:dyDescent="0.2">
      <c r="A7225" s="27"/>
      <c r="B7225" s="28"/>
      <c r="C7225" s="27"/>
      <c r="D7225" s="27"/>
      <c r="E7225" s="27"/>
      <c r="F7225" s="4"/>
      <c r="G7225" s="5"/>
      <c r="H7225" s="29"/>
    </row>
    <row r="7226" spans="1:8" x14ac:dyDescent="0.2">
      <c r="A7226" s="27"/>
      <c r="B7226" s="28"/>
      <c r="C7226" s="27"/>
      <c r="D7226" s="27"/>
      <c r="E7226" s="27"/>
      <c r="F7226" s="4"/>
      <c r="G7226" s="5"/>
      <c r="H7226" s="29"/>
    </row>
    <row r="7227" spans="1:8" x14ac:dyDescent="0.2">
      <c r="A7227" s="27"/>
      <c r="B7227" s="28"/>
      <c r="C7227" s="27"/>
      <c r="D7227" s="27"/>
      <c r="E7227" s="27"/>
      <c r="F7227" s="4"/>
      <c r="G7227" s="5"/>
      <c r="H7227" s="29"/>
    </row>
    <row r="7228" spans="1:8" x14ac:dyDescent="0.2">
      <c r="A7228" s="27"/>
      <c r="B7228" s="28"/>
      <c r="C7228" s="27"/>
      <c r="D7228" s="27"/>
      <c r="E7228" s="27"/>
      <c r="F7228" s="4"/>
      <c r="G7228" s="5"/>
      <c r="H7228" s="29"/>
    </row>
    <row r="7229" spans="1:8" x14ac:dyDescent="0.2">
      <c r="A7229" s="27"/>
      <c r="B7229" s="28"/>
      <c r="C7229" s="27"/>
      <c r="D7229" s="27"/>
      <c r="E7229" s="27"/>
      <c r="F7229" s="4"/>
      <c r="G7229" s="5"/>
      <c r="H7229" s="29"/>
    </row>
    <row r="7230" spans="1:8" x14ac:dyDescent="0.2">
      <c r="A7230" s="27"/>
      <c r="B7230" s="28"/>
      <c r="C7230" s="27"/>
      <c r="D7230" s="27"/>
      <c r="E7230" s="27"/>
      <c r="F7230" s="4"/>
      <c r="G7230" s="5"/>
      <c r="H7230" s="29"/>
    </row>
    <row r="7231" spans="1:8" x14ac:dyDescent="0.2">
      <c r="A7231" s="27"/>
      <c r="B7231" s="28"/>
      <c r="C7231" s="27"/>
      <c r="D7231" s="27"/>
      <c r="E7231" s="27"/>
      <c r="F7231" s="4"/>
      <c r="G7231" s="5"/>
      <c r="H7231" s="29"/>
    </row>
    <row r="7232" spans="1:8" x14ac:dyDescent="0.2">
      <c r="A7232" s="27"/>
      <c r="B7232" s="28"/>
      <c r="C7232" s="27"/>
      <c r="D7232" s="27"/>
      <c r="E7232" s="27"/>
      <c r="F7232" s="4"/>
      <c r="G7232" s="5"/>
      <c r="H7232" s="29"/>
    </row>
    <row r="7233" spans="1:8" x14ac:dyDescent="0.2">
      <c r="A7233" s="27"/>
      <c r="B7233" s="28"/>
      <c r="C7233" s="27"/>
      <c r="D7233" s="27"/>
      <c r="E7233" s="27"/>
      <c r="F7233" s="4"/>
      <c r="G7233" s="5"/>
      <c r="H7233" s="29"/>
    </row>
    <row r="7234" spans="1:8" x14ac:dyDescent="0.2">
      <c r="A7234" s="27"/>
      <c r="B7234" s="28"/>
      <c r="C7234" s="27"/>
      <c r="D7234" s="27"/>
      <c r="E7234" s="27"/>
      <c r="F7234" s="4"/>
      <c r="G7234" s="5"/>
      <c r="H7234" s="29"/>
    </row>
    <row r="7235" spans="1:8" x14ac:dyDescent="0.2">
      <c r="A7235" s="27"/>
      <c r="B7235" s="28"/>
      <c r="C7235" s="27"/>
      <c r="D7235" s="27"/>
      <c r="E7235" s="27"/>
      <c r="F7235" s="4"/>
      <c r="G7235" s="5"/>
      <c r="H7235" s="29"/>
    </row>
    <row r="7236" spans="1:8" x14ac:dyDescent="0.2">
      <c r="A7236" s="27"/>
      <c r="B7236" s="28"/>
      <c r="C7236" s="27"/>
      <c r="D7236" s="27"/>
      <c r="E7236" s="27"/>
      <c r="F7236" s="4"/>
      <c r="G7236" s="5"/>
      <c r="H7236" s="29"/>
    </row>
    <row r="7237" spans="1:8" x14ac:dyDescent="0.2">
      <c r="A7237" s="27"/>
      <c r="B7237" s="28"/>
      <c r="C7237" s="27"/>
      <c r="D7237" s="27"/>
      <c r="E7237" s="27"/>
      <c r="F7237" s="4"/>
      <c r="G7237" s="5"/>
      <c r="H7237" s="29"/>
    </row>
    <row r="7238" spans="1:8" x14ac:dyDescent="0.2">
      <c r="A7238" s="27"/>
      <c r="B7238" s="28"/>
      <c r="C7238" s="27"/>
      <c r="D7238" s="27"/>
      <c r="E7238" s="27"/>
      <c r="F7238" s="4"/>
      <c r="G7238" s="5"/>
      <c r="H7238" s="29"/>
    </row>
    <row r="7239" spans="1:8" x14ac:dyDescent="0.2">
      <c r="A7239" s="27"/>
      <c r="B7239" s="28"/>
      <c r="C7239" s="27"/>
      <c r="D7239" s="27"/>
      <c r="E7239" s="27"/>
      <c r="F7239" s="4"/>
      <c r="G7239" s="5"/>
      <c r="H7239" s="29"/>
    </row>
    <row r="7240" spans="1:8" x14ac:dyDescent="0.2">
      <c r="A7240" s="27"/>
      <c r="B7240" s="28"/>
      <c r="C7240" s="27"/>
      <c r="D7240" s="27"/>
      <c r="E7240" s="27"/>
      <c r="F7240" s="4"/>
      <c r="G7240" s="5"/>
      <c r="H7240" s="29"/>
    </row>
    <row r="7241" spans="1:8" x14ac:dyDescent="0.2">
      <c r="A7241" s="27"/>
      <c r="B7241" s="28"/>
      <c r="C7241" s="27"/>
      <c r="D7241" s="27"/>
      <c r="E7241" s="27"/>
      <c r="F7241" s="4"/>
      <c r="G7241" s="5"/>
      <c r="H7241" s="29"/>
    </row>
    <row r="7242" spans="1:8" x14ac:dyDescent="0.2">
      <c r="A7242" s="27"/>
      <c r="B7242" s="28"/>
      <c r="C7242" s="27"/>
      <c r="D7242" s="27"/>
      <c r="E7242" s="27"/>
      <c r="F7242" s="4"/>
      <c r="G7242" s="5"/>
      <c r="H7242" s="29"/>
    </row>
    <row r="7243" spans="1:8" x14ac:dyDescent="0.2">
      <c r="A7243" s="27"/>
      <c r="B7243" s="28"/>
      <c r="C7243" s="27"/>
      <c r="D7243" s="27"/>
      <c r="E7243" s="27"/>
      <c r="F7243" s="4"/>
      <c r="G7243" s="5"/>
      <c r="H7243" s="29"/>
    </row>
    <row r="7244" spans="1:8" x14ac:dyDescent="0.2">
      <c r="A7244" s="27"/>
      <c r="B7244" s="28"/>
      <c r="C7244" s="27"/>
      <c r="D7244" s="27"/>
      <c r="E7244" s="27"/>
      <c r="F7244" s="4"/>
      <c r="G7244" s="5"/>
      <c r="H7244" s="29"/>
    </row>
    <row r="7245" spans="1:8" x14ac:dyDescent="0.2">
      <c r="A7245" s="27"/>
      <c r="B7245" s="28"/>
      <c r="C7245" s="27"/>
      <c r="D7245" s="27"/>
      <c r="E7245" s="27"/>
      <c r="F7245" s="4"/>
      <c r="G7245" s="5"/>
      <c r="H7245" s="29"/>
    </row>
    <row r="7246" spans="1:8" x14ac:dyDescent="0.2">
      <c r="A7246" s="27"/>
      <c r="B7246" s="28"/>
      <c r="C7246" s="27"/>
      <c r="D7246" s="27"/>
      <c r="E7246" s="27"/>
      <c r="F7246" s="4"/>
      <c r="G7246" s="5"/>
      <c r="H7246" s="29"/>
    </row>
    <row r="7247" spans="1:8" x14ac:dyDescent="0.2">
      <c r="A7247" s="27"/>
      <c r="B7247" s="28"/>
      <c r="C7247" s="27"/>
      <c r="D7247" s="27"/>
      <c r="E7247" s="27"/>
      <c r="F7247" s="4"/>
      <c r="G7247" s="5"/>
      <c r="H7247" s="29"/>
    </row>
    <row r="7248" spans="1:8" x14ac:dyDescent="0.2">
      <c r="A7248" s="27"/>
      <c r="B7248" s="28"/>
      <c r="C7248" s="27"/>
      <c r="D7248" s="27"/>
      <c r="E7248" s="27"/>
      <c r="F7248" s="4"/>
      <c r="G7248" s="5"/>
      <c r="H7248" s="29"/>
    </row>
    <row r="7249" spans="1:8" x14ac:dyDescent="0.2">
      <c r="A7249" s="27"/>
      <c r="B7249" s="28"/>
      <c r="C7249" s="27"/>
      <c r="D7249" s="27"/>
      <c r="E7249" s="27"/>
      <c r="F7249" s="4"/>
      <c r="G7249" s="5"/>
      <c r="H7249" s="29"/>
    </row>
    <row r="7250" spans="1:8" x14ac:dyDescent="0.2">
      <c r="A7250" s="27"/>
      <c r="B7250" s="28"/>
      <c r="C7250" s="27"/>
      <c r="D7250" s="27"/>
      <c r="E7250" s="27"/>
      <c r="F7250" s="4"/>
      <c r="G7250" s="5"/>
      <c r="H7250" s="29"/>
    </row>
    <row r="7251" spans="1:8" x14ac:dyDescent="0.2">
      <c r="A7251" s="27"/>
      <c r="B7251" s="28"/>
      <c r="C7251" s="27"/>
      <c r="D7251" s="27"/>
      <c r="E7251" s="27"/>
      <c r="F7251" s="4"/>
      <c r="G7251" s="5"/>
      <c r="H7251" s="29"/>
    </row>
    <row r="7252" spans="1:8" x14ac:dyDescent="0.2">
      <c r="A7252" s="27"/>
      <c r="B7252" s="28"/>
      <c r="C7252" s="27"/>
      <c r="D7252" s="27"/>
      <c r="E7252" s="27"/>
      <c r="F7252" s="4"/>
      <c r="G7252" s="5"/>
      <c r="H7252" s="29"/>
    </row>
    <row r="7253" spans="1:8" x14ac:dyDescent="0.2">
      <c r="A7253" s="27"/>
      <c r="B7253" s="28"/>
      <c r="C7253" s="27"/>
      <c r="D7253" s="27"/>
      <c r="E7253" s="27"/>
      <c r="F7253" s="4"/>
      <c r="G7253" s="5"/>
      <c r="H7253" s="29"/>
    </row>
    <row r="7254" spans="1:8" x14ac:dyDescent="0.2">
      <c r="A7254" s="27"/>
      <c r="B7254" s="28"/>
      <c r="C7254" s="27"/>
      <c r="D7254" s="27"/>
      <c r="E7254" s="27"/>
      <c r="F7254" s="4"/>
      <c r="G7254" s="5"/>
      <c r="H7254" s="29"/>
    </row>
    <row r="7255" spans="1:8" x14ac:dyDescent="0.2">
      <c r="A7255" s="27"/>
      <c r="B7255" s="28"/>
      <c r="C7255" s="27"/>
      <c r="D7255" s="27"/>
      <c r="E7255" s="27"/>
      <c r="F7255" s="4"/>
      <c r="G7255" s="5"/>
      <c r="H7255" s="29"/>
    </row>
    <row r="7256" spans="1:8" x14ac:dyDescent="0.2">
      <c r="A7256" s="27"/>
      <c r="B7256" s="28"/>
      <c r="C7256" s="27"/>
      <c r="D7256" s="27"/>
      <c r="E7256" s="27"/>
      <c r="F7256" s="4"/>
      <c r="G7256" s="5"/>
      <c r="H7256" s="29"/>
    </row>
    <row r="7257" spans="1:8" x14ac:dyDescent="0.2">
      <c r="A7257" s="27"/>
      <c r="B7257" s="28"/>
      <c r="C7257" s="27"/>
      <c r="D7257" s="27"/>
      <c r="E7257" s="27"/>
      <c r="F7257" s="4"/>
      <c r="G7257" s="5"/>
      <c r="H7257" s="29"/>
    </row>
    <row r="7258" spans="1:8" x14ac:dyDescent="0.2">
      <c r="A7258" s="27"/>
      <c r="B7258" s="28"/>
      <c r="C7258" s="27"/>
      <c r="D7258" s="27"/>
      <c r="E7258" s="27"/>
      <c r="F7258" s="4"/>
      <c r="G7258" s="5"/>
      <c r="H7258" s="29"/>
    </row>
    <row r="7259" spans="1:8" x14ac:dyDescent="0.2">
      <c r="A7259" s="27"/>
      <c r="B7259" s="28"/>
      <c r="C7259" s="27"/>
      <c r="D7259" s="27"/>
      <c r="E7259" s="27"/>
      <c r="F7259" s="4"/>
      <c r="G7259" s="5"/>
      <c r="H7259" s="29"/>
    </row>
    <row r="7260" spans="1:8" x14ac:dyDescent="0.2">
      <c r="A7260" s="27"/>
      <c r="B7260" s="28"/>
      <c r="C7260" s="27"/>
      <c r="D7260" s="27"/>
      <c r="E7260" s="27"/>
      <c r="F7260" s="4"/>
      <c r="G7260" s="5"/>
      <c r="H7260" s="29"/>
    </row>
    <row r="7261" spans="1:8" x14ac:dyDescent="0.2">
      <c r="A7261" s="27"/>
      <c r="B7261" s="28"/>
      <c r="C7261" s="27"/>
      <c r="D7261" s="27"/>
      <c r="E7261" s="27"/>
      <c r="F7261" s="4"/>
      <c r="G7261" s="5"/>
      <c r="H7261" s="29"/>
    </row>
    <row r="7262" spans="1:8" x14ac:dyDescent="0.2">
      <c r="A7262" s="27"/>
      <c r="B7262" s="28"/>
      <c r="C7262" s="27"/>
      <c r="D7262" s="27"/>
      <c r="E7262" s="27"/>
      <c r="F7262" s="4"/>
      <c r="G7262" s="5"/>
      <c r="H7262" s="29"/>
    </row>
    <row r="7263" spans="1:8" x14ac:dyDescent="0.2">
      <c r="A7263" s="27"/>
      <c r="B7263" s="28"/>
      <c r="C7263" s="27"/>
      <c r="D7263" s="27"/>
      <c r="E7263" s="27"/>
      <c r="F7263" s="4"/>
      <c r="G7263" s="5"/>
      <c r="H7263" s="29"/>
    </row>
    <row r="7264" spans="1:8" x14ac:dyDescent="0.2">
      <c r="A7264" s="27"/>
      <c r="B7264" s="28"/>
      <c r="C7264" s="27"/>
      <c r="D7264" s="27"/>
      <c r="E7264" s="27"/>
      <c r="F7264" s="4"/>
      <c r="G7264" s="5"/>
      <c r="H7264" s="29"/>
    </row>
    <row r="7265" spans="1:8" x14ac:dyDescent="0.2">
      <c r="A7265" s="27"/>
      <c r="B7265" s="28"/>
      <c r="C7265" s="27"/>
      <c r="D7265" s="27"/>
      <c r="E7265" s="27"/>
      <c r="F7265" s="4"/>
      <c r="G7265" s="5"/>
      <c r="H7265" s="29"/>
    </row>
    <row r="7266" spans="1:8" x14ac:dyDescent="0.2">
      <c r="A7266" s="27"/>
      <c r="B7266" s="28"/>
      <c r="C7266" s="27"/>
      <c r="D7266" s="27"/>
      <c r="E7266" s="27"/>
      <c r="F7266" s="4"/>
      <c r="G7266" s="5"/>
      <c r="H7266" s="29"/>
    </row>
    <row r="7267" spans="1:8" x14ac:dyDescent="0.2">
      <c r="A7267" s="27"/>
      <c r="B7267" s="28"/>
      <c r="C7267" s="27"/>
      <c r="D7267" s="27"/>
      <c r="E7267" s="27"/>
      <c r="F7267" s="4"/>
      <c r="G7267" s="5"/>
      <c r="H7267" s="29"/>
    </row>
    <row r="7268" spans="1:8" x14ac:dyDescent="0.2">
      <c r="A7268" s="27"/>
      <c r="B7268" s="28"/>
      <c r="C7268" s="27"/>
      <c r="D7268" s="27"/>
      <c r="E7268" s="27"/>
      <c r="F7268" s="4"/>
      <c r="G7268" s="5"/>
      <c r="H7268" s="29"/>
    </row>
    <row r="7269" spans="1:8" x14ac:dyDescent="0.2">
      <c r="A7269" s="27"/>
      <c r="B7269" s="28"/>
      <c r="C7269" s="27"/>
      <c r="D7269" s="27"/>
      <c r="E7269" s="27"/>
      <c r="F7269" s="4"/>
      <c r="G7269" s="5"/>
      <c r="H7269" s="29"/>
    </row>
    <row r="7270" spans="1:8" x14ac:dyDescent="0.2">
      <c r="A7270" s="27"/>
      <c r="B7270" s="28"/>
      <c r="C7270" s="27"/>
      <c r="D7270" s="27"/>
      <c r="E7270" s="27"/>
      <c r="F7270" s="4"/>
      <c r="G7270" s="5"/>
      <c r="H7270" s="29"/>
    </row>
    <row r="7271" spans="1:8" x14ac:dyDescent="0.2">
      <c r="A7271" s="27"/>
      <c r="B7271" s="28"/>
      <c r="C7271" s="27"/>
      <c r="D7271" s="27"/>
      <c r="E7271" s="27"/>
      <c r="F7271" s="4"/>
      <c r="G7271" s="5"/>
      <c r="H7271" s="29"/>
    </row>
    <row r="7272" spans="1:8" x14ac:dyDescent="0.2">
      <c r="A7272" s="27"/>
      <c r="B7272" s="28"/>
      <c r="C7272" s="27"/>
      <c r="D7272" s="27"/>
      <c r="E7272" s="27"/>
      <c r="F7272" s="4"/>
      <c r="G7272" s="5"/>
      <c r="H7272" s="29"/>
    </row>
    <row r="7273" spans="1:8" x14ac:dyDescent="0.2">
      <c r="A7273" s="27"/>
      <c r="B7273" s="28"/>
      <c r="C7273" s="27"/>
      <c r="D7273" s="27"/>
      <c r="E7273" s="27"/>
      <c r="F7273" s="4"/>
      <c r="G7273" s="5"/>
      <c r="H7273" s="29"/>
    </row>
    <row r="7274" spans="1:8" x14ac:dyDescent="0.2">
      <c r="A7274" s="27"/>
      <c r="B7274" s="28"/>
      <c r="C7274" s="27"/>
      <c r="D7274" s="27"/>
      <c r="E7274" s="27"/>
      <c r="F7274" s="4"/>
      <c r="G7274" s="5"/>
      <c r="H7274" s="29"/>
    </row>
    <row r="7275" spans="1:8" x14ac:dyDescent="0.2">
      <c r="A7275" s="27"/>
      <c r="B7275" s="28"/>
      <c r="C7275" s="27"/>
      <c r="D7275" s="27"/>
      <c r="E7275" s="27"/>
      <c r="F7275" s="4"/>
      <c r="G7275" s="5"/>
      <c r="H7275" s="29"/>
    </row>
    <row r="7276" spans="1:8" x14ac:dyDescent="0.2">
      <c r="A7276" s="27"/>
      <c r="B7276" s="28"/>
      <c r="C7276" s="27"/>
      <c r="D7276" s="27"/>
      <c r="E7276" s="27"/>
      <c r="F7276" s="4"/>
      <c r="G7276" s="5"/>
      <c r="H7276" s="29"/>
    </row>
    <row r="7277" spans="1:8" x14ac:dyDescent="0.2">
      <c r="A7277" s="27"/>
      <c r="B7277" s="28"/>
      <c r="C7277" s="27"/>
      <c r="D7277" s="27"/>
      <c r="E7277" s="27"/>
      <c r="F7277" s="4"/>
      <c r="G7277" s="5"/>
      <c r="H7277" s="29"/>
    </row>
    <row r="7278" spans="1:8" x14ac:dyDescent="0.2">
      <c r="A7278" s="27"/>
      <c r="B7278" s="28"/>
      <c r="C7278" s="27"/>
      <c r="D7278" s="27"/>
      <c r="E7278" s="27"/>
      <c r="F7278" s="4"/>
      <c r="G7278" s="5"/>
      <c r="H7278" s="29"/>
    </row>
    <row r="7279" spans="1:8" x14ac:dyDescent="0.2">
      <c r="A7279" s="27"/>
      <c r="B7279" s="28"/>
      <c r="C7279" s="27"/>
      <c r="D7279" s="27"/>
      <c r="E7279" s="27"/>
      <c r="F7279" s="4"/>
      <c r="G7279" s="5"/>
      <c r="H7279" s="29"/>
    </row>
    <row r="7280" spans="1:8" x14ac:dyDescent="0.2">
      <c r="A7280" s="27"/>
      <c r="B7280" s="28"/>
      <c r="C7280" s="27"/>
      <c r="D7280" s="27"/>
      <c r="E7280" s="27"/>
      <c r="F7280" s="4"/>
      <c r="G7280" s="5"/>
      <c r="H7280" s="29"/>
    </row>
    <row r="7281" spans="1:8" x14ac:dyDescent="0.2">
      <c r="A7281" s="27"/>
      <c r="B7281" s="28"/>
      <c r="C7281" s="27"/>
      <c r="D7281" s="27"/>
      <c r="E7281" s="27"/>
      <c r="F7281" s="4"/>
      <c r="G7281" s="5"/>
      <c r="H7281" s="29"/>
    </row>
    <row r="7282" spans="1:8" x14ac:dyDescent="0.2">
      <c r="A7282" s="27"/>
      <c r="B7282" s="28"/>
      <c r="C7282" s="27"/>
      <c r="D7282" s="27"/>
      <c r="E7282" s="27"/>
      <c r="F7282" s="4"/>
      <c r="G7282" s="5"/>
      <c r="H7282" s="29"/>
    </row>
    <row r="7283" spans="1:8" x14ac:dyDescent="0.2">
      <c r="A7283" s="27"/>
      <c r="B7283" s="28"/>
      <c r="C7283" s="27"/>
      <c r="D7283" s="27"/>
      <c r="E7283" s="27"/>
      <c r="F7283" s="4"/>
      <c r="G7283" s="5"/>
      <c r="H7283" s="29"/>
    </row>
    <row r="7284" spans="1:8" x14ac:dyDescent="0.2">
      <c r="A7284" s="27"/>
      <c r="B7284" s="28"/>
      <c r="C7284" s="27"/>
      <c r="D7284" s="27"/>
      <c r="E7284" s="27"/>
      <c r="F7284" s="4"/>
      <c r="G7284" s="5"/>
      <c r="H7284" s="29"/>
    </row>
    <row r="7285" spans="1:8" x14ac:dyDescent="0.2">
      <c r="A7285" s="27"/>
      <c r="B7285" s="28"/>
      <c r="C7285" s="27"/>
      <c r="D7285" s="27"/>
      <c r="E7285" s="27"/>
      <c r="F7285" s="4"/>
      <c r="G7285" s="5"/>
      <c r="H7285" s="29"/>
    </row>
    <row r="7286" spans="1:8" x14ac:dyDescent="0.2">
      <c r="A7286" s="27"/>
      <c r="B7286" s="28"/>
      <c r="C7286" s="27"/>
      <c r="D7286" s="27"/>
      <c r="E7286" s="27"/>
      <c r="F7286" s="4"/>
      <c r="G7286" s="5"/>
      <c r="H7286" s="29"/>
    </row>
    <row r="7287" spans="1:8" x14ac:dyDescent="0.2">
      <c r="A7287" s="27"/>
      <c r="B7287" s="28"/>
      <c r="C7287" s="27"/>
      <c r="D7287" s="27"/>
      <c r="E7287" s="27"/>
      <c r="F7287" s="4"/>
      <c r="G7287" s="5"/>
      <c r="H7287" s="29"/>
    </row>
    <row r="7288" spans="1:8" x14ac:dyDescent="0.2">
      <c r="A7288" s="27"/>
      <c r="B7288" s="28"/>
      <c r="C7288" s="27"/>
      <c r="D7288" s="27"/>
      <c r="E7288" s="27"/>
      <c r="F7288" s="4"/>
      <c r="G7288" s="5"/>
      <c r="H7288" s="29"/>
    </row>
    <row r="7289" spans="1:8" x14ac:dyDescent="0.2">
      <c r="A7289" s="27"/>
      <c r="B7289" s="28"/>
      <c r="C7289" s="27"/>
      <c r="D7289" s="27"/>
      <c r="E7289" s="27"/>
      <c r="F7289" s="4"/>
      <c r="G7289" s="5"/>
      <c r="H7289" s="29"/>
    </row>
    <row r="7290" spans="1:8" x14ac:dyDescent="0.2">
      <c r="A7290" s="27"/>
      <c r="B7290" s="28"/>
      <c r="C7290" s="27"/>
      <c r="D7290" s="27"/>
      <c r="E7290" s="27"/>
      <c r="F7290" s="4"/>
      <c r="G7290" s="5"/>
      <c r="H7290" s="29"/>
    </row>
    <row r="7291" spans="1:8" x14ac:dyDescent="0.2">
      <c r="A7291" s="27"/>
      <c r="B7291" s="28"/>
      <c r="C7291" s="27"/>
      <c r="D7291" s="27"/>
      <c r="E7291" s="27"/>
      <c r="F7291" s="4"/>
      <c r="G7291" s="5"/>
      <c r="H7291" s="29"/>
    </row>
    <row r="7292" spans="1:8" x14ac:dyDescent="0.2">
      <c r="A7292" s="27"/>
      <c r="B7292" s="28"/>
      <c r="C7292" s="27"/>
      <c r="D7292" s="27"/>
      <c r="E7292" s="27"/>
      <c r="F7292" s="4"/>
      <c r="G7292" s="5"/>
      <c r="H7292" s="29"/>
    </row>
    <row r="7293" spans="1:8" x14ac:dyDescent="0.2">
      <c r="A7293" s="27"/>
      <c r="B7293" s="28"/>
      <c r="C7293" s="27"/>
      <c r="D7293" s="27"/>
      <c r="E7293" s="27"/>
      <c r="F7293" s="4"/>
      <c r="G7293" s="5"/>
      <c r="H7293" s="29"/>
    </row>
    <row r="7294" spans="1:8" x14ac:dyDescent="0.2">
      <c r="A7294" s="27"/>
      <c r="B7294" s="28"/>
      <c r="C7294" s="27"/>
      <c r="D7294" s="27"/>
      <c r="E7294" s="27"/>
      <c r="F7294" s="4"/>
      <c r="G7294" s="5"/>
      <c r="H7294" s="29"/>
    </row>
    <row r="7295" spans="1:8" x14ac:dyDescent="0.2">
      <c r="A7295" s="27"/>
      <c r="B7295" s="28"/>
      <c r="C7295" s="27"/>
      <c r="D7295" s="27"/>
      <c r="E7295" s="27"/>
      <c r="F7295" s="4"/>
      <c r="G7295" s="5"/>
      <c r="H7295" s="29"/>
    </row>
    <row r="7296" spans="1:8" x14ac:dyDescent="0.2">
      <c r="A7296" s="27"/>
      <c r="B7296" s="28"/>
      <c r="C7296" s="27"/>
      <c r="D7296" s="27"/>
      <c r="E7296" s="27"/>
      <c r="F7296" s="4"/>
      <c r="G7296" s="5"/>
      <c r="H7296" s="29"/>
    </row>
    <row r="7297" spans="1:8" x14ac:dyDescent="0.2">
      <c r="A7297" s="27"/>
      <c r="B7297" s="28"/>
      <c r="C7297" s="27"/>
      <c r="D7297" s="27"/>
      <c r="E7297" s="27"/>
      <c r="F7297" s="4"/>
      <c r="G7297" s="5"/>
      <c r="H7297" s="29"/>
    </row>
    <row r="7298" spans="1:8" x14ac:dyDescent="0.2">
      <c r="A7298" s="27"/>
      <c r="B7298" s="28"/>
      <c r="C7298" s="27"/>
      <c r="D7298" s="27"/>
      <c r="E7298" s="27"/>
      <c r="F7298" s="4"/>
      <c r="G7298" s="5"/>
      <c r="H7298" s="29"/>
    </row>
    <row r="7299" spans="1:8" x14ac:dyDescent="0.2">
      <c r="A7299" s="27"/>
      <c r="B7299" s="28"/>
      <c r="C7299" s="27"/>
      <c r="D7299" s="27"/>
      <c r="E7299" s="27"/>
      <c r="F7299" s="4"/>
      <c r="G7299" s="5"/>
      <c r="H7299" s="29"/>
    </row>
    <row r="7300" spans="1:8" x14ac:dyDescent="0.2">
      <c r="A7300" s="27"/>
      <c r="B7300" s="28"/>
      <c r="C7300" s="27"/>
      <c r="D7300" s="27"/>
      <c r="E7300" s="27"/>
      <c r="F7300" s="4"/>
      <c r="G7300" s="5"/>
      <c r="H7300" s="29"/>
    </row>
    <row r="7301" spans="1:8" x14ac:dyDescent="0.2">
      <c r="A7301" s="27"/>
      <c r="B7301" s="28"/>
      <c r="C7301" s="27"/>
      <c r="D7301" s="27"/>
      <c r="E7301" s="27"/>
      <c r="F7301" s="4"/>
      <c r="G7301" s="5"/>
      <c r="H7301" s="29"/>
    </row>
    <row r="7302" spans="1:8" x14ac:dyDescent="0.2">
      <c r="A7302" s="27"/>
      <c r="B7302" s="28"/>
      <c r="C7302" s="27"/>
      <c r="D7302" s="27"/>
      <c r="E7302" s="27"/>
      <c r="F7302" s="4"/>
      <c r="G7302" s="5"/>
      <c r="H7302" s="29"/>
    </row>
    <row r="7303" spans="1:8" x14ac:dyDescent="0.2">
      <c r="A7303" s="27"/>
      <c r="B7303" s="28"/>
      <c r="C7303" s="27"/>
      <c r="D7303" s="27"/>
      <c r="E7303" s="27"/>
      <c r="F7303" s="4"/>
      <c r="G7303" s="5"/>
      <c r="H7303" s="29"/>
    </row>
    <row r="7304" spans="1:8" x14ac:dyDescent="0.2">
      <c r="A7304" s="27"/>
      <c r="B7304" s="28"/>
      <c r="C7304" s="27"/>
      <c r="D7304" s="27"/>
      <c r="E7304" s="27"/>
      <c r="F7304" s="4"/>
      <c r="G7304" s="5"/>
      <c r="H7304" s="29"/>
    </row>
    <row r="7305" spans="1:8" x14ac:dyDescent="0.2">
      <c r="A7305" s="27"/>
      <c r="B7305" s="28"/>
      <c r="C7305" s="27"/>
      <c r="D7305" s="27"/>
      <c r="E7305" s="27"/>
      <c r="F7305" s="4"/>
      <c r="G7305" s="5"/>
      <c r="H7305" s="29"/>
    </row>
    <row r="7306" spans="1:8" x14ac:dyDescent="0.2">
      <c r="A7306" s="27"/>
      <c r="B7306" s="28"/>
      <c r="C7306" s="27"/>
      <c r="D7306" s="27"/>
      <c r="E7306" s="27"/>
      <c r="F7306" s="4"/>
      <c r="G7306" s="5"/>
      <c r="H7306" s="29"/>
    </row>
    <row r="7307" spans="1:8" x14ac:dyDescent="0.2">
      <c r="A7307" s="27"/>
      <c r="B7307" s="28"/>
      <c r="C7307" s="27"/>
      <c r="D7307" s="27"/>
      <c r="E7307" s="27"/>
      <c r="F7307" s="4"/>
      <c r="G7307" s="5"/>
      <c r="H7307" s="29"/>
    </row>
    <row r="7308" spans="1:8" x14ac:dyDescent="0.2">
      <c r="A7308" s="27"/>
      <c r="B7308" s="28"/>
      <c r="C7308" s="27"/>
      <c r="D7308" s="27"/>
      <c r="E7308" s="27"/>
      <c r="F7308" s="4"/>
      <c r="G7308" s="5"/>
      <c r="H7308" s="29"/>
    </row>
    <row r="7309" spans="1:8" x14ac:dyDescent="0.2">
      <c r="A7309" s="27"/>
      <c r="B7309" s="28"/>
      <c r="C7309" s="27"/>
      <c r="D7309" s="27"/>
      <c r="E7309" s="27"/>
      <c r="F7309" s="4"/>
      <c r="G7309" s="5"/>
      <c r="H7309" s="29"/>
    </row>
    <row r="7310" spans="1:8" x14ac:dyDescent="0.2">
      <c r="A7310" s="27"/>
      <c r="B7310" s="28"/>
      <c r="C7310" s="27"/>
      <c r="D7310" s="27"/>
      <c r="E7310" s="27"/>
      <c r="F7310" s="4"/>
      <c r="G7310" s="5"/>
      <c r="H7310" s="29"/>
    </row>
    <row r="7311" spans="1:8" x14ac:dyDescent="0.2">
      <c r="A7311" s="27"/>
      <c r="B7311" s="28"/>
      <c r="C7311" s="27"/>
      <c r="D7311" s="27"/>
      <c r="E7311" s="27"/>
      <c r="F7311" s="4"/>
      <c r="G7311" s="5"/>
      <c r="H7311" s="29"/>
    </row>
    <row r="7312" spans="1:8" x14ac:dyDescent="0.2">
      <c r="A7312" s="27"/>
      <c r="B7312" s="28"/>
      <c r="C7312" s="27"/>
      <c r="D7312" s="27"/>
      <c r="E7312" s="27"/>
      <c r="F7312" s="4"/>
      <c r="G7312" s="5"/>
      <c r="H7312" s="29"/>
    </row>
    <row r="7313" spans="1:8" x14ac:dyDescent="0.2">
      <c r="A7313" s="27"/>
      <c r="B7313" s="28"/>
      <c r="C7313" s="27"/>
      <c r="D7313" s="27"/>
      <c r="E7313" s="27"/>
      <c r="F7313" s="4"/>
      <c r="G7313" s="5"/>
      <c r="H7313" s="29"/>
    </row>
    <row r="7314" spans="1:8" x14ac:dyDescent="0.2">
      <c r="A7314" s="27"/>
      <c r="B7314" s="28"/>
      <c r="C7314" s="27"/>
      <c r="D7314" s="27"/>
      <c r="E7314" s="27"/>
      <c r="F7314" s="4"/>
      <c r="G7314" s="5"/>
      <c r="H7314" s="29"/>
    </row>
    <row r="7315" spans="1:8" x14ac:dyDescent="0.2">
      <c r="A7315" s="27"/>
      <c r="B7315" s="28"/>
      <c r="C7315" s="27"/>
      <c r="D7315" s="27"/>
      <c r="E7315" s="27"/>
      <c r="F7315" s="4"/>
      <c r="G7315" s="5"/>
      <c r="H7315" s="29"/>
    </row>
    <row r="7316" spans="1:8" x14ac:dyDescent="0.2">
      <c r="A7316" s="27"/>
      <c r="B7316" s="28"/>
      <c r="C7316" s="27"/>
      <c r="D7316" s="27"/>
      <c r="E7316" s="27"/>
      <c r="F7316" s="4"/>
      <c r="G7316" s="5"/>
      <c r="H7316" s="29"/>
    </row>
    <row r="7317" spans="1:8" x14ac:dyDescent="0.2">
      <c r="A7317" s="27"/>
      <c r="B7317" s="28"/>
      <c r="C7317" s="27"/>
      <c r="D7317" s="27"/>
      <c r="E7317" s="27"/>
      <c r="F7317" s="4"/>
      <c r="G7317" s="5"/>
      <c r="H7317" s="29"/>
    </row>
    <row r="7318" spans="1:8" x14ac:dyDescent="0.2">
      <c r="A7318" s="27"/>
      <c r="B7318" s="28"/>
      <c r="C7318" s="27"/>
      <c r="D7318" s="27"/>
      <c r="E7318" s="27"/>
      <c r="F7318" s="4"/>
      <c r="G7318" s="5"/>
      <c r="H7318" s="29"/>
    </row>
    <row r="7319" spans="1:8" x14ac:dyDescent="0.2">
      <c r="A7319" s="27"/>
      <c r="B7319" s="28"/>
      <c r="C7319" s="27"/>
      <c r="D7319" s="27"/>
      <c r="E7319" s="27"/>
      <c r="F7319" s="4"/>
      <c r="G7319" s="5"/>
      <c r="H7319" s="29"/>
    </row>
    <row r="7320" spans="1:8" x14ac:dyDescent="0.2">
      <c r="A7320" s="27"/>
      <c r="B7320" s="28"/>
      <c r="C7320" s="27"/>
      <c r="D7320" s="27"/>
      <c r="E7320" s="27"/>
      <c r="F7320" s="4"/>
      <c r="G7320" s="5"/>
      <c r="H7320" s="29"/>
    </row>
    <row r="7321" spans="1:8" x14ac:dyDescent="0.2">
      <c r="A7321" s="27"/>
      <c r="B7321" s="28"/>
      <c r="C7321" s="27"/>
      <c r="D7321" s="27"/>
      <c r="E7321" s="27"/>
      <c r="F7321" s="4"/>
      <c r="G7321" s="5"/>
      <c r="H7321" s="29"/>
    </row>
    <row r="7322" spans="1:8" x14ac:dyDescent="0.2">
      <c r="A7322" s="27"/>
      <c r="B7322" s="28"/>
      <c r="C7322" s="27"/>
      <c r="D7322" s="27"/>
      <c r="E7322" s="27"/>
      <c r="F7322" s="4"/>
      <c r="G7322" s="5"/>
      <c r="H7322" s="29"/>
    </row>
    <row r="7323" spans="1:8" x14ac:dyDescent="0.2">
      <c r="A7323" s="27"/>
      <c r="B7323" s="28"/>
      <c r="C7323" s="27"/>
      <c r="D7323" s="27"/>
      <c r="E7323" s="27"/>
      <c r="F7323" s="4"/>
      <c r="G7323" s="5"/>
      <c r="H7323" s="29"/>
    </row>
    <row r="7324" spans="1:8" x14ac:dyDescent="0.2">
      <c r="A7324" s="27"/>
      <c r="B7324" s="28"/>
      <c r="C7324" s="27"/>
      <c r="D7324" s="27"/>
      <c r="E7324" s="27"/>
      <c r="F7324" s="4"/>
      <c r="G7324" s="5"/>
      <c r="H7324" s="29"/>
    </row>
    <row r="7325" spans="1:8" x14ac:dyDescent="0.2">
      <c r="A7325" s="27"/>
      <c r="B7325" s="28"/>
      <c r="C7325" s="27"/>
      <c r="D7325" s="27"/>
      <c r="E7325" s="27"/>
      <c r="F7325" s="4"/>
      <c r="G7325" s="5"/>
      <c r="H7325" s="29"/>
    </row>
    <row r="7326" spans="1:8" x14ac:dyDescent="0.2">
      <c r="A7326" s="27"/>
      <c r="B7326" s="28"/>
      <c r="C7326" s="27"/>
      <c r="D7326" s="27"/>
      <c r="E7326" s="27"/>
      <c r="F7326" s="4"/>
      <c r="G7326" s="5"/>
      <c r="H7326" s="29"/>
    </row>
    <row r="7327" spans="1:8" x14ac:dyDescent="0.2">
      <c r="A7327" s="27"/>
      <c r="B7327" s="28"/>
      <c r="C7327" s="27"/>
      <c r="D7327" s="27"/>
      <c r="E7327" s="27"/>
      <c r="F7327" s="4"/>
      <c r="G7327" s="5"/>
      <c r="H7327" s="29"/>
    </row>
    <row r="7328" spans="1:8" x14ac:dyDescent="0.2">
      <c r="A7328" s="27"/>
      <c r="B7328" s="28"/>
      <c r="C7328" s="27"/>
      <c r="D7328" s="27"/>
      <c r="E7328" s="27"/>
      <c r="F7328" s="4"/>
      <c r="G7328" s="5"/>
      <c r="H7328" s="29"/>
    </row>
    <row r="7329" spans="1:8" x14ac:dyDescent="0.2">
      <c r="A7329" s="27"/>
      <c r="B7329" s="28"/>
      <c r="C7329" s="27"/>
      <c r="D7329" s="27"/>
      <c r="E7329" s="27"/>
      <c r="F7329" s="4"/>
      <c r="G7329" s="5"/>
      <c r="H7329" s="29"/>
    </row>
    <row r="7330" spans="1:8" x14ac:dyDescent="0.2">
      <c r="A7330" s="27"/>
      <c r="B7330" s="28"/>
      <c r="C7330" s="27"/>
      <c r="D7330" s="27"/>
      <c r="E7330" s="27"/>
      <c r="F7330" s="4"/>
      <c r="G7330" s="5"/>
      <c r="H7330" s="29"/>
    </row>
    <row r="7331" spans="1:8" x14ac:dyDescent="0.2">
      <c r="A7331" s="27"/>
      <c r="B7331" s="28"/>
      <c r="C7331" s="27"/>
      <c r="D7331" s="27"/>
      <c r="E7331" s="27"/>
      <c r="F7331" s="4"/>
      <c r="G7331" s="5"/>
      <c r="H7331" s="29"/>
    </row>
    <row r="7332" spans="1:8" x14ac:dyDescent="0.2">
      <c r="A7332" s="27"/>
      <c r="B7332" s="28"/>
      <c r="C7332" s="27"/>
      <c r="D7332" s="27"/>
      <c r="E7332" s="27"/>
      <c r="F7332" s="4"/>
      <c r="G7332" s="5"/>
      <c r="H7332" s="29"/>
    </row>
    <row r="7333" spans="1:8" x14ac:dyDescent="0.2">
      <c r="A7333" s="27"/>
      <c r="B7333" s="28"/>
      <c r="C7333" s="27"/>
      <c r="D7333" s="27"/>
      <c r="E7333" s="27"/>
      <c r="F7333" s="4"/>
      <c r="G7333" s="5"/>
      <c r="H7333" s="29"/>
    </row>
    <row r="7334" spans="1:8" x14ac:dyDescent="0.2">
      <c r="A7334" s="27"/>
      <c r="B7334" s="28"/>
      <c r="C7334" s="27"/>
      <c r="D7334" s="27"/>
      <c r="E7334" s="27"/>
      <c r="F7334" s="4"/>
      <c r="G7334" s="5"/>
      <c r="H7334" s="29"/>
    </row>
    <row r="7335" spans="1:8" x14ac:dyDescent="0.2">
      <c r="A7335" s="27"/>
      <c r="B7335" s="28"/>
      <c r="C7335" s="27"/>
      <c r="D7335" s="27"/>
      <c r="E7335" s="27"/>
      <c r="F7335" s="4"/>
      <c r="G7335" s="5"/>
      <c r="H7335" s="29"/>
    </row>
    <row r="7336" spans="1:8" x14ac:dyDescent="0.2">
      <c r="A7336" s="27"/>
      <c r="B7336" s="28"/>
      <c r="C7336" s="27"/>
      <c r="D7336" s="27"/>
      <c r="E7336" s="27"/>
      <c r="F7336" s="4"/>
      <c r="G7336" s="5"/>
      <c r="H7336" s="29"/>
    </row>
    <row r="7337" spans="1:8" x14ac:dyDescent="0.2">
      <c r="A7337" s="27"/>
      <c r="B7337" s="28"/>
      <c r="C7337" s="27"/>
      <c r="D7337" s="27"/>
      <c r="E7337" s="27"/>
      <c r="F7337" s="4"/>
      <c r="G7337" s="5"/>
      <c r="H7337" s="29"/>
    </row>
    <row r="7338" spans="1:8" x14ac:dyDescent="0.2">
      <c r="A7338" s="27"/>
      <c r="B7338" s="28"/>
      <c r="C7338" s="27"/>
      <c r="D7338" s="27"/>
      <c r="E7338" s="27"/>
      <c r="F7338" s="4"/>
      <c r="G7338" s="5"/>
      <c r="H7338" s="29"/>
    </row>
    <row r="7339" spans="1:8" x14ac:dyDescent="0.2">
      <c r="A7339" s="27"/>
      <c r="B7339" s="28"/>
      <c r="C7339" s="27"/>
      <c r="D7339" s="27"/>
      <c r="E7339" s="27"/>
      <c r="F7339" s="4"/>
      <c r="G7339" s="5"/>
      <c r="H7339" s="29"/>
    </row>
    <row r="7340" spans="1:8" x14ac:dyDescent="0.2">
      <c r="A7340" s="27"/>
      <c r="B7340" s="28"/>
      <c r="C7340" s="27"/>
      <c r="D7340" s="27"/>
      <c r="E7340" s="27"/>
      <c r="F7340" s="4"/>
      <c r="G7340" s="5"/>
      <c r="H7340" s="29"/>
    </row>
    <row r="7341" spans="1:8" x14ac:dyDescent="0.2">
      <c r="A7341" s="27"/>
      <c r="B7341" s="28"/>
      <c r="C7341" s="27"/>
      <c r="D7341" s="27"/>
      <c r="E7341" s="27"/>
      <c r="F7341" s="4"/>
      <c r="G7341" s="5"/>
      <c r="H7341" s="29"/>
    </row>
    <row r="7342" spans="1:8" x14ac:dyDescent="0.2">
      <c r="A7342" s="27"/>
      <c r="B7342" s="28"/>
      <c r="C7342" s="27"/>
      <c r="D7342" s="27"/>
      <c r="E7342" s="27"/>
      <c r="F7342" s="4"/>
      <c r="G7342" s="5"/>
      <c r="H7342" s="29"/>
    </row>
    <row r="7343" spans="1:8" x14ac:dyDescent="0.2">
      <c r="A7343" s="27"/>
      <c r="B7343" s="28"/>
      <c r="C7343" s="27"/>
      <c r="D7343" s="27"/>
      <c r="E7343" s="27"/>
      <c r="F7343" s="4"/>
      <c r="G7343" s="5"/>
      <c r="H7343" s="29"/>
    </row>
    <row r="7344" spans="1:8" x14ac:dyDescent="0.2">
      <c r="A7344" s="27"/>
      <c r="B7344" s="28"/>
      <c r="C7344" s="27"/>
      <c r="D7344" s="27"/>
      <c r="E7344" s="27"/>
      <c r="F7344" s="4"/>
      <c r="G7344" s="5"/>
      <c r="H7344" s="29"/>
    </row>
    <row r="7345" spans="1:8" x14ac:dyDescent="0.2">
      <c r="A7345" s="27"/>
      <c r="B7345" s="28"/>
      <c r="C7345" s="27"/>
      <c r="D7345" s="27"/>
      <c r="E7345" s="27"/>
      <c r="F7345" s="4"/>
      <c r="G7345" s="5"/>
      <c r="H7345" s="29"/>
    </row>
    <row r="7346" spans="1:8" x14ac:dyDescent="0.2">
      <c r="A7346" s="27"/>
      <c r="B7346" s="28"/>
      <c r="C7346" s="27"/>
      <c r="D7346" s="27"/>
      <c r="E7346" s="27"/>
      <c r="F7346" s="4"/>
      <c r="G7346" s="5"/>
      <c r="H7346" s="29"/>
    </row>
    <row r="7347" spans="1:8" x14ac:dyDescent="0.2">
      <c r="A7347" s="27"/>
      <c r="B7347" s="28"/>
      <c r="C7347" s="27"/>
      <c r="D7347" s="27"/>
      <c r="E7347" s="27"/>
      <c r="F7347" s="4"/>
      <c r="G7347" s="5"/>
      <c r="H7347" s="29"/>
    </row>
    <row r="7348" spans="1:8" x14ac:dyDescent="0.2">
      <c r="A7348" s="27"/>
      <c r="B7348" s="28"/>
      <c r="C7348" s="27"/>
      <c r="D7348" s="27"/>
      <c r="E7348" s="27"/>
      <c r="F7348" s="4"/>
      <c r="G7348" s="5"/>
      <c r="H7348" s="29"/>
    </row>
    <row r="7349" spans="1:8" x14ac:dyDescent="0.2">
      <c r="A7349" s="27"/>
      <c r="B7349" s="28"/>
      <c r="C7349" s="27"/>
      <c r="D7349" s="27"/>
      <c r="E7349" s="27"/>
      <c r="F7349" s="4"/>
      <c r="G7349" s="5"/>
      <c r="H7349" s="29"/>
    </row>
    <row r="7350" spans="1:8" x14ac:dyDescent="0.2">
      <c r="A7350" s="27"/>
      <c r="B7350" s="28"/>
      <c r="C7350" s="27"/>
      <c r="D7350" s="27"/>
      <c r="E7350" s="27"/>
      <c r="F7350" s="4"/>
      <c r="G7350" s="5"/>
      <c r="H7350" s="29"/>
    </row>
    <row r="7351" spans="1:8" x14ac:dyDescent="0.2">
      <c r="A7351" s="27"/>
      <c r="B7351" s="28"/>
      <c r="C7351" s="27"/>
      <c r="D7351" s="27"/>
      <c r="E7351" s="27"/>
      <c r="F7351" s="4"/>
      <c r="G7351" s="5"/>
      <c r="H7351" s="29"/>
    </row>
    <row r="7352" spans="1:8" x14ac:dyDescent="0.2">
      <c r="A7352" s="27"/>
      <c r="B7352" s="28"/>
      <c r="C7352" s="27"/>
      <c r="D7352" s="27"/>
      <c r="E7352" s="27"/>
      <c r="F7352" s="4"/>
      <c r="G7352" s="5"/>
      <c r="H7352" s="29"/>
    </row>
    <row r="7353" spans="1:8" x14ac:dyDescent="0.2">
      <c r="A7353" s="27"/>
      <c r="B7353" s="28"/>
      <c r="C7353" s="27"/>
      <c r="D7353" s="27"/>
      <c r="E7353" s="27"/>
      <c r="F7353" s="4"/>
      <c r="G7353" s="5"/>
      <c r="H7353" s="29"/>
    </row>
    <row r="7354" spans="1:8" x14ac:dyDescent="0.2">
      <c r="A7354" s="27"/>
      <c r="B7354" s="28"/>
      <c r="C7354" s="27"/>
      <c r="D7354" s="27"/>
      <c r="E7354" s="27"/>
      <c r="F7354" s="4"/>
      <c r="G7354" s="5"/>
      <c r="H7354" s="29"/>
    </row>
    <row r="7355" spans="1:8" x14ac:dyDescent="0.2">
      <c r="A7355" s="27"/>
      <c r="B7355" s="28"/>
      <c r="C7355" s="27"/>
      <c r="D7355" s="27"/>
      <c r="E7355" s="27"/>
      <c r="F7355" s="4"/>
      <c r="G7355" s="5"/>
      <c r="H7355" s="29"/>
    </row>
    <row r="7356" spans="1:8" x14ac:dyDescent="0.2">
      <c r="A7356" s="27"/>
      <c r="B7356" s="28"/>
      <c r="C7356" s="27"/>
      <c r="D7356" s="27"/>
      <c r="E7356" s="27"/>
      <c r="F7356" s="4"/>
      <c r="G7356" s="5"/>
      <c r="H7356" s="29"/>
    </row>
    <row r="7357" spans="1:8" x14ac:dyDescent="0.2">
      <c r="A7357" s="27"/>
      <c r="B7357" s="28"/>
      <c r="C7357" s="27"/>
      <c r="D7357" s="27"/>
      <c r="E7357" s="27"/>
      <c r="F7357" s="4"/>
      <c r="G7357" s="5"/>
      <c r="H7357" s="29"/>
    </row>
    <row r="7358" spans="1:8" x14ac:dyDescent="0.2">
      <c r="A7358" s="27"/>
      <c r="B7358" s="28"/>
      <c r="C7358" s="27"/>
      <c r="D7358" s="27"/>
      <c r="E7358" s="27"/>
      <c r="F7358" s="4"/>
      <c r="G7358" s="5"/>
      <c r="H7358" s="29"/>
    </row>
    <row r="7359" spans="1:8" x14ac:dyDescent="0.2">
      <c r="A7359" s="27"/>
      <c r="B7359" s="28"/>
      <c r="C7359" s="27"/>
      <c r="D7359" s="27"/>
      <c r="E7359" s="27"/>
      <c r="F7359" s="4"/>
      <c r="G7359" s="5"/>
      <c r="H7359" s="29"/>
    </row>
    <row r="7360" spans="1:8" x14ac:dyDescent="0.2">
      <c r="A7360" s="27"/>
      <c r="B7360" s="28"/>
      <c r="C7360" s="27"/>
      <c r="D7360" s="27"/>
      <c r="E7360" s="27"/>
      <c r="F7360" s="4"/>
      <c r="G7360" s="5"/>
      <c r="H7360" s="29"/>
    </row>
    <row r="7361" spans="1:8" x14ac:dyDescent="0.2">
      <c r="A7361" s="27"/>
      <c r="B7361" s="28"/>
      <c r="C7361" s="27"/>
      <c r="D7361" s="27"/>
      <c r="E7361" s="27"/>
      <c r="F7361" s="4"/>
      <c r="G7361" s="5"/>
      <c r="H7361" s="29"/>
    </row>
    <row r="7362" spans="1:8" x14ac:dyDescent="0.2">
      <c r="A7362" s="27"/>
      <c r="B7362" s="28"/>
      <c r="C7362" s="27"/>
      <c r="D7362" s="27"/>
      <c r="E7362" s="27"/>
      <c r="F7362" s="4"/>
      <c r="G7362" s="5"/>
      <c r="H7362" s="29"/>
    </row>
    <row r="7363" spans="1:8" x14ac:dyDescent="0.2">
      <c r="A7363" s="27"/>
      <c r="B7363" s="28"/>
      <c r="C7363" s="27"/>
      <c r="D7363" s="27"/>
      <c r="E7363" s="27"/>
      <c r="F7363" s="4"/>
      <c r="G7363" s="5"/>
      <c r="H7363" s="29"/>
    </row>
    <row r="7364" spans="1:8" x14ac:dyDescent="0.2">
      <c r="A7364" s="27"/>
      <c r="B7364" s="28"/>
      <c r="C7364" s="27"/>
      <c r="D7364" s="27"/>
      <c r="E7364" s="27"/>
      <c r="F7364" s="4"/>
      <c r="G7364" s="5"/>
      <c r="H7364" s="29"/>
    </row>
    <row r="7365" spans="1:8" x14ac:dyDescent="0.2">
      <c r="A7365" s="27"/>
      <c r="B7365" s="28"/>
      <c r="C7365" s="27"/>
      <c r="D7365" s="27"/>
      <c r="E7365" s="27"/>
      <c r="F7365" s="4"/>
      <c r="G7365" s="5"/>
      <c r="H7365" s="29"/>
    </row>
    <row r="7366" spans="1:8" x14ac:dyDescent="0.2">
      <c r="A7366" s="27"/>
      <c r="B7366" s="28"/>
      <c r="C7366" s="27"/>
      <c r="D7366" s="27"/>
      <c r="E7366" s="27"/>
      <c r="F7366" s="4"/>
      <c r="G7366" s="5"/>
      <c r="H7366" s="29"/>
    </row>
    <row r="7367" spans="1:8" x14ac:dyDescent="0.2">
      <c r="A7367" s="27"/>
      <c r="B7367" s="28"/>
      <c r="C7367" s="27"/>
      <c r="D7367" s="27"/>
      <c r="E7367" s="27"/>
      <c r="F7367" s="4"/>
      <c r="G7367" s="5"/>
      <c r="H7367" s="10"/>
    </row>
    <row r="7368" spans="1:8" x14ac:dyDescent="0.2">
      <c r="A7368" s="27"/>
      <c r="B7368" s="28"/>
      <c r="C7368" s="27"/>
      <c r="D7368" s="27"/>
      <c r="E7368" s="27"/>
      <c r="F7368" s="4"/>
      <c r="G7368" s="5"/>
      <c r="H7368" s="29"/>
    </row>
    <row r="7369" spans="1:8" x14ac:dyDescent="0.2">
      <c r="A7369" s="27"/>
      <c r="B7369" s="28"/>
      <c r="C7369" s="27"/>
      <c r="D7369" s="27"/>
      <c r="E7369" s="27"/>
      <c r="F7369" s="4"/>
      <c r="G7369" s="5"/>
      <c r="H7369" s="29"/>
    </row>
    <row r="7370" spans="1:8" x14ac:dyDescent="0.2">
      <c r="A7370" s="27"/>
      <c r="B7370" s="28"/>
      <c r="C7370" s="27"/>
      <c r="D7370" s="27"/>
      <c r="E7370" s="27"/>
      <c r="F7370" s="4"/>
      <c r="G7370" s="5"/>
      <c r="H7370" s="29"/>
    </row>
    <row r="7371" spans="1:8" x14ac:dyDescent="0.2">
      <c r="A7371" s="27"/>
      <c r="B7371" s="28"/>
      <c r="C7371" s="27"/>
      <c r="D7371" s="27"/>
      <c r="E7371" s="27"/>
      <c r="F7371" s="4"/>
      <c r="G7371" s="5"/>
      <c r="H7371" s="29"/>
    </row>
    <row r="7372" spans="1:8" x14ac:dyDescent="0.2">
      <c r="A7372" s="27"/>
      <c r="B7372" s="28"/>
      <c r="C7372" s="27"/>
      <c r="D7372" s="27"/>
      <c r="E7372" s="27"/>
      <c r="F7372" s="4"/>
      <c r="G7372" s="5"/>
      <c r="H7372" s="29"/>
    </row>
    <row r="7373" spans="1:8" x14ac:dyDescent="0.2">
      <c r="A7373" s="27"/>
      <c r="B7373" s="28"/>
      <c r="C7373" s="27"/>
      <c r="D7373" s="27"/>
      <c r="E7373" s="27"/>
      <c r="F7373" s="4"/>
      <c r="G7373" s="5"/>
      <c r="H7373" s="29"/>
    </row>
    <row r="7374" spans="1:8" x14ac:dyDescent="0.2">
      <c r="A7374" s="27"/>
      <c r="B7374" s="28"/>
      <c r="C7374" s="27"/>
      <c r="D7374" s="27"/>
      <c r="E7374" s="27"/>
      <c r="F7374" s="4"/>
      <c r="G7374" s="5"/>
      <c r="H7374" s="29"/>
    </row>
    <row r="7375" spans="1:8" x14ac:dyDescent="0.2">
      <c r="A7375" s="27"/>
      <c r="B7375" s="28"/>
      <c r="C7375" s="27"/>
      <c r="D7375" s="27"/>
      <c r="E7375" s="27"/>
      <c r="F7375" s="4"/>
      <c r="G7375" s="5"/>
      <c r="H7375" s="29"/>
    </row>
    <row r="7376" spans="1:8" x14ac:dyDescent="0.2">
      <c r="A7376" s="27"/>
      <c r="B7376" s="28"/>
      <c r="C7376" s="27"/>
      <c r="D7376" s="27"/>
      <c r="E7376" s="27"/>
      <c r="F7376" s="4"/>
      <c r="G7376" s="5"/>
      <c r="H7376" s="29"/>
    </row>
    <row r="7377" spans="1:8" x14ac:dyDescent="0.2">
      <c r="A7377" s="27"/>
      <c r="B7377" s="28"/>
      <c r="C7377" s="27"/>
      <c r="D7377" s="27"/>
      <c r="E7377" s="27"/>
      <c r="F7377" s="4"/>
      <c r="G7377" s="5"/>
      <c r="H7377" s="29"/>
    </row>
    <row r="7378" spans="1:8" x14ac:dyDescent="0.2">
      <c r="A7378" s="27"/>
      <c r="B7378" s="28"/>
      <c r="C7378" s="27"/>
      <c r="D7378" s="27"/>
      <c r="E7378" s="27"/>
      <c r="F7378" s="4"/>
      <c r="G7378" s="5"/>
      <c r="H7378" s="29"/>
    </row>
    <row r="7379" spans="1:8" x14ac:dyDescent="0.2">
      <c r="A7379" s="27"/>
      <c r="B7379" s="28"/>
      <c r="C7379" s="27"/>
      <c r="D7379" s="27"/>
      <c r="E7379" s="27"/>
      <c r="F7379" s="4"/>
      <c r="G7379" s="5"/>
      <c r="H7379" s="29"/>
    </row>
    <row r="7380" spans="1:8" x14ac:dyDescent="0.2">
      <c r="A7380" s="27"/>
      <c r="B7380" s="28"/>
      <c r="C7380" s="27"/>
      <c r="D7380" s="27"/>
      <c r="E7380" s="27"/>
      <c r="F7380" s="4"/>
      <c r="G7380" s="5"/>
      <c r="H7380" s="29"/>
    </row>
    <row r="7381" spans="1:8" x14ac:dyDescent="0.2">
      <c r="A7381" s="27"/>
      <c r="B7381" s="28"/>
      <c r="C7381" s="27"/>
      <c r="D7381" s="27"/>
      <c r="E7381" s="27"/>
      <c r="F7381" s="4"/>
      <c r="G7381" s="5"/>
      <c r="H7381" s="29"/>
    </row>
    <row r="7382" spans="1:8" x14ac:dyDescent="0.2">
      <c r="A7382" s="27"/>
      <c r="B7382" s="28"/>
      <c r="C7382" s="27"/>
      <c r="D7382" s="27"/>
      <c r="E7382" s="27"/>
      <c r="F7382" s="4"/>
      <c r="G7382" s="5"/>
      <c r="H7382" s="29"/>
    </row>
    <row r="7383" spans="1:8" x14ac:dyDescent="0.2">
      <c r="A7383" s="27"/>
      <c r="B7383" s="28"/>
      <c r="C7383" s="27"/>
      <c r="D7383" s="27"/>
      <c r="E7383" s="27"/>
      <c r="F7383" s="4"/>
      <c r="G7383" s="5"/>
      <c r="H7383" s="29"/>
    </row>
    <row r="7384" spans="1:8" x14ac:dyDescent="0.2">
      <c r="A7384" s="27"/>
      <c r="B7384" s="28"/>
      <c r="C7384" s="27"/>
      <c r="D7384" s="27"/>
      <c r="E7384" s="27"/>
      <c r="F7384" s="4"/>
      <c r="G7384" s="5"/>
      <c r="H7384" s="29"/>
    </row>
    <row r="7385" spans="1:8" x14ac:dyDescent="0.2">
      <c r="A7385" s="27"/>
      <c r="B7385" s="28"/>
      <c r="C7385" s="27"/>
      <c r="D7385" s="27"/>
      <c r="E7385" s="27"/>
      <c r="F7385" s="4"/>
      <c r="G7385" s="5"/>
      <c r="H7385" s="29"/>
    </row>
    <row r="7386" spans="1:8" x14ac:dyDescent="0.2">
      <c r="A7386" s="27"/>
      <c r="B7386" s="28"/>
      <c r="C7386" s="27"/>
      <c r="D7386" s="27"/>
      <c r="E7386" s="27"/>
      <c r="F7386" s="4"/>
      <c r="G7386" s="5"/>
      <c r="H7386" s="29"/>
    </row>
    <row r="7387" spans="1:8" x14ac:dyDescent="0.2">
      <c r="A7387" s="27"/>
      <c r="B7387" s="28"/>
      <c r="C7387" s="27"/>
      <c r="D7387" s="27"/>
      <c r="E7387" s="27"/>
      <c r="F7387" s="4"/>
      <c r="G7387" s="5"/>
      <c r="H7387" s="29"/>
    </row>
    <row r="7388" spans="1:8" x14ac:dyDescent="0.2">
      <c r="A7388" s="27"/>
      <c r="B7388" s="28"/>
      <c r="C7388" s="27"/>
      <c r="D7388" s="27"/>
      <c r="E7388" s="27"/>
      <c r="F7388" s="4"/>
      <c r="G7388" s="5"/>
      <c r="H7388" s="29"/>
    </row>
    <row r="7389" spans="1:8" x14ac:dyDescent="0.2">
      <c r="A7389" s="27"/>
      <c r="B7389" s="28"/>
      <c r="C7389" s="27"/>
      <c r="D7389" s="27"/>
      <c r="E7389" s="27"/>
      <c r="F7389" s="4"/>
      <c r="G7389" s="5"/>
      <c r="H7389" s="29"/>
    </row>
    <row r="7390" spans="1:8" x14ac:dyDescent="0.2">
      <c r="A7390" s="27"/>
      <c r="B7390" s="28"/>
      <c r="C7390" s="27"/>
      <c r="D7390" s="27"/>
      <c r="E7390" s="27"/>
      <c r="F7390" s="4"/>
      <c r="G7390" s="5"/>
      <c r="H7390" s="29"/>
    </row>
    <row r="7391" spans="1:8" x14ac:dyDescent="0.2">
      <c r="A7391" s="27"/>
      <c r="B7391" s="28"/>
      <c r="C7391" s="27"/>
      <c r="D7391" s="27"/>
      <c r="E7391" s="27"/>
      <c r="F7391" s="4"/>
      <c r="G7391" s="5"/>
      <c r="H7391" s="29"/>
    </row>
    <row r="7392" spans="1:8" x14ac:dyDescent="0.2">
      <c r="A7392" s="27"/>
      <c r="B7392" s="28"/>
      <c r="C7392" s="27"/>
      <c r="D7392" s="27"/>
      <c r="E7392" s="27"/>
      <c r="F7392" s="4"/>
      <c r="G7392" s="5"/>
      <c r="H7392" s="29"/>
    </row>
    <row r="7393" spans="1:8" x14ac:dyDescent="0.2">
      <c r="A7393" s="27"/>
      <c r="B7393" s="28"/>
      <c r="C7393" s="27"/>
      <c r="D7393" s="27"/>
      <c r="E7393" s="27"/>
      <c r="F7393" s="4"/>
      <c r="G7393" s="5"/>
      <c r="H7393" s="29"/>
    </row>
    <row r="7394" spans="1:8" x14ac:dyDescent="0.2">
      <c r="A7394" s="27"/>
      <c r="B7394" s="28"/>
      <c r="C7394" s="27"/>
      <c r="D7394" s="27"/>
      <c r="E7394" s="27"/>
      <c r="F7394" s="4"/>
      <c r="G7394" s="5"/>
      <c r="H7394" s="29"/>
    </row>
    <row r="7395" spans="1:8" x14ac:dyDescent="0.2">
      <c r="A7395" s="27"/>
      <c r="B7395" s="28"/>
      <c r="C7395" s="27"/>
      <c r="D7395" s="27"/>
      <c r="E7395" s="27"/>
      <c r="F7395" s="4"/>
      <c r="G7395" s="5"/>
      <c r="H7395" s="29"/>
    </row>
    <row r="7396" spans="1:8" x14ac:dyDescent="0.2">
      <c r="A7396" s="27"/>
      <c r="B7396" s="28"/>
      <c r="C7396" s="27"/>
      <c r="D7396" s="27"/>
      <c r="E7396" s="27"/>
      <c r="F7396" s="4"/>
      <c r="G7396" s="5"/>
      <c r="H7396" s="29"/>
    </row>
    <row r="7397" spans="1:8" x14ac:dyDescent="0.2">
      <c r="A7397" s="27"/>
      <c r="B7397" s="28"/>
      <c r="C7397" s="27"/>
      <c r="D7397" s="27"/>
      <c r="E7397" s="27"/>
      <c r="F7397" s="4"/>
      <c r="G7397" s="5"/>
      <c r="H7397" s="29"/>
    </row>
    <row r="7398" spans="1:8" x14ac:dyDescent="0.2">
      <c r="A7398" s="27"/>
      <c r="B7398" s="28"/>
      <c r="C7398" s="27"/>
      <c r="D7398" s="27"/>
      <c r="E7398" s="27"/>
      <c r="F7398" s="4"/>
      <c r="G7398" s="5"/>
      <c r="H7398" s="29"/>
    </row>
    <row r="7399" spans="1:8" x14ac:dyDescent="0.2">
      <c r="A7399" s="27"/>
      <c r="B7399" s="28"/>
      <c r="C7399" s="27"/>
      <c r="D7399" s="27"/>
      <c r="E7399" s="27"/>
      <c r="F7399" s="4"/>
      <c r="G7399" s="5"/>
      <c r="H7399" s="29"/>
    </row>
    <row r="7400" spans="1:8" x14ac:dyDescent="0.2">
      <c r="A7400" s="27"/>
      <c r="B7400" s="28"/>
      <c r="C7400" s="27"/>
      <c r="D7400" s="27"/>
      <c r="E7400" s="27"/>
      <c r="F7400" s="4"/>
      <c r="G7400" s="5"/>
      <c r="H7400" s="29"/>
    </row>
    <row r="7401" spans="1:8" x14ac:dyDescent="0.2">
      <c r="A7401" s="27"/>
      <c r="B7401" s="28"/>
      <c r="C7401" s="27"/>
      <c r="D7401" s="27"/>
      <c r="E7401" s="27"/>
      <c r="F7401" s="4"/>
      <c r="G7401" s="5"/>
      <c r="H7401" s="29"/>
    </row>
    <row r="7402" spans="1:8" x14ac:dyDescent="0.2">
      <c r="A7402" s="27"/>
      <c r="B7402" s="28"/>
      <c r="C7402" s="27"/>
      <c r="D7402" s="27"/>
      <c r="E7402" s="27"/>
      <c r="F7402" s="4"/>
      <c r="G7402" s="5"/>
      <c r="H7402" s="29"/>
    </row>
    <row r="7403" spans="1:8" x14ac:dyDescent="0.2">
      <c r="A7403" s="27"/>
      <c r="B7403" s="28"/>
      <c r="C7403" s="27"/>
      <c r="D7403" s="27"/>
      <c r="E7403" s="27"/>
      <c r="F7403" s="4"/>
      <c r="G7403" s="5"/>
      <c r="H7403" s="29"/>
    </row>
    <row r="7404" spans="1:8" x14ac:dyDescent="0.2">
      <c r="A7404" s="27"/>
      <c r="B7404" s="28"/>
      <c r="C7404" s="27"/>
      <c r="D7404" s="27"/>
      <c r="E7404" s="27"/>
      <c r="F7404" s="4"/>
      <c r="G7404" s="5"/>
      <c r="H7404" s="29"/>
    </row>
    <row r="7405" spans="1:8" x14ac:dyDescent="0.2">
      <c r="A7405" s="27"/>
      <c r="B7405" s="28"/>
      <c r="C7405" s="27"/>
      <c r="D7405" s="27"/>
      <c r="E7405" s="27"/>
      <c r="F7405" s="4"/>
      <c r="G7405" s="5"/>
      <c r="H7405" s="29"/>
    </row>
    <row r="7406" spans="1:8" x14ac:dyDescent="0.2">
      <c r="A7406" s="27"/>
      <c r="B7406" s="28"/>
      <c r="C7406" s="27"/>
      <c r="D7406" s="27"/>
      <c r="E7406" s="27"/>
      <c r="F7406" s="4"/>
      <c r="G7406" s="5"/>
      <c r="H7406" s="29"/>
    </row>
    <row r="7407" spans="1:8" x14ac:dyDescent="0.2">
      <c r="A7407" s="27"/>
      <c r="B7407" s="28"/>
      <c r="C7407" s="27"/>
      <c r="D7407" s="27"/>
      <c r="E7407" s="27"/>
      <c r="F7407" s="4"/>
      <c r="G7407" s="5"/>
      <c r="H7407" s="29"/>
    </row>
    <row r="7408" spans="1:8" x14ac:dyDescent="0.2">
      <c r="A7408" s="27"/>
      <c r="B7408" s="28"/>
      <c r="C7408" s="27"/>
      <c r="D7408" s="27"/>
      <c r="E7408" s="27"/>
      <c r="F7408" s="4"/>
      <c r="G7408" s="5"/>
      <c r="H7408" s="29"/>
    </row>
    <row r="7409" spans="1:8" x14ac:dyDescent="0.2">
      <c r="A7409" s="27"/>
      <c r="B7409" s="28"/>
      <c r="C7409" s="27"/>
      <c r="D7409" s="27"/>
      <c r="E7409" s="27"/>
      <c r="F7409" s="4"/>
      <c r="G7409" s="5"/>
      <c r="H7409" s="29"/>
    </row>
    <row r="7410" spans="1:8" x14ac:dyDescent="0.2">
      <c r="A7410" s="27"/>
      <c r="B7410" s="28"/>
      <c r="C7410" s="27"/>
      <c r="D7410" s="27"/>
      <c r="E7410" s="27"/>
      <c r="F7410" s="4"/>
      <c r="G7410" s="5"/>
      <c r="H7410" s="29"/>
    </row>
    <row r="7411" spans="1:8" x14ac:dyDescent="0.2">
      <c r="A7411" s="27"/>
      <c r="B7411" s="28"/>
      <c r="C7411" s="27"/>
      <c r="D7411" s="27"/>
      <c r="E7411" s="27"/>
      <c r="F7411" s="4"/>
      <c r="G7411" s="5"/>
      <c r="H7411" s="29"/>
    </row>
    <row r="7412" spans="1:8" x14ac:dyDescent="0.2">
      <c r="A7412" s="27"/>
      <c r="B7412" s="28"/>
      <c r="C7412" s="27"/>
      <c r="D7412" s="27"/>
      <c r="E7412" s="27"/>
      <c r="F7412" s="4"/>
      <c r="G7412" s="5"/>
      <c r="H7412" s="29"/>
    </row>
    <row r="7413" spans="1:8" x14ac:dyDescent="0.2">
      <c r="A7413" s="27"/>
      <c r="B7413" s="28"/>
      <c r="C7413" s="27"/>
      <c r="D7413" s="27"/>
      <c r="E7413" s="27"/>
      <c r="F7413" s="4"/>
      <c r="G7413" s="5"/>
      <c r="H7413" s="29"/>
    </row>
    <row r="7414" spans="1:8" x14ac:dyDescent="0.2">
      <c r="A7414" s="27"/>
      <c r="B7414" s="28"/>
      <c r="C7414" s="27"/>
      <c r="D7414" s="27"/>
      <c r="E7414" s="27"/>
      <c r="F7414" s="4"/>
      <c r="G7414" s="5"/>
      <c r="H7414" s="29"/>
    </row>
    <row r="7415" spans="1:8" x14ac:dyDescent="0.2">
      <c r="A7415" s="27"/>
      <c r="B7415" s="28"/>
      <c r="C7415" s="27"/>
      <c r="D7415" s="27"/>
      <c r="E7415" s="27"/>
      <c r="F7415" s="4"/>
      <c r="G7415" s="5"/>
      <c r="H7415" s="29"/>
    </row>
    <row r="7416" spans="1:8" x14ac:dyDescent="0.2">
      <c r="A7416" s="27"/>
      <c r="B7416" s="28"/>
      <c r="C7416" s="27"/>
      <c r="D7416" s="27"/>
      <c r="E7416" s="27"/>
      <c r="F7416" s="4"/>
      <c r="G7416" s="5"/>
      <c r="H7416" s="29"/>
    </row>
    <row r="7417" spans="1:8" x14ac:dyDescent="0.2">
      <c r="A7417" s="27"/>
      <c r="B7417" s="28"/>
      <c r="C7417" s="27"/>
      <c r="D7417" s="27"/>
      <c r="E7417" s="27"/>
      <c r="F7417" s="4"/>
      <c r="G7417" s="5"/>
      <c r="H7417" s="29"/>
    </row>
    <row r="7418" spans="1:8" x14ac:dyDescent="0.2">
      <c r="A7418" s="27"/>
      <c r="B7418" s="28"/>
      <c r="C7418" s="27"/>
      <c r="D7418" s="27"/>
      <c r="E7418" s="27"/>
      <c r="F7418" s="4"/>
      <c r="G7418" s="5"/>
      <c r="H7418" s="29"/>
    </row>
    <row r="7419" spans="1:8" x14ac:dyDescent="0.2">
      <c r="A7419" s="27"/>
      <c r="B7419" s="28"/>
      <c r="C7419" s="27"/>
      <c r="D7419" s="27"/>
      <c r="E7419" s="27"/>
      <c r="F7419" s="4"/>
      <c r="G7419" s="5"/>
      <c r="H7419" s="29"/>
    </row>
    <row r="7420" spans="1:8" x14ac:dyDescent="0.2">
      <c r="A7420" s="27"/>
      <c r="B7420" s="28"/>
      <c r="C7420" s="27"/>
      <c r="D7420" s="27"/>
      <c r="E7420" s="27"/>
      <c r="F7420" s="4"/>
      <c r="G7420" s="5"/>
      <c r="H7420" s="29"/>
    </row>
    <row r="7421" spans="1:8" x14ac:dyDescent="0.2">
      <c r="A7421" s="27"/>
      <c r="B7421" s="28"/>
      <c r="C7421" s="27"/>
      <c r="D7421" s="27"/>
      <c r="E7421" s="27"/>
      <c r="F7421" s="4"/>
      <c r="G7421" s="5"/>
      <c r="H7421" s="29"/>
    </row>
    <row r="7422" spans="1:8" x14ac:dyDescent="0.2">
      <c r="A7422" s="27"/>
      <c r="B7422" s="28"/>
      <c r="C7422" s="27"/>
      <c r="D7422" s="27"/>
      <c r="E7422" s="27"/>
      <c r="F7422" s="4"/>
      <c r="G7422" s="5"/>
      <c r="H7422" s="29"/>
    </row>
    <row r="7423" spans="1:8" x14ac:dyDescent="0.2">
      <c r="A7423" s="27"/>
      <c r="B7423" s="28"/>
      <c r="C7423" s="27"/>
      <c r="D7423" s="27"/>
      <c r="E7423" s="27"/>
      <c r="F7423" s="4"/>
      <c r="G7423" s="5"/>
      <c r="H7423" s="29"/>
    </row>
    <row r="7424" spans="1:8" x14ac:dyDescent="0.2">
      <c r="A7424" s="27"/>
      <c r="B7424" s="28"/>
      <c r="C7424" s="27"/>
      <c r="D7424" s="27"/>
      <c r="E7424" s="27"/>
      <c r="F7424" s="4"/>
      <c r="G7424" s="5"/>
      <c r="H7424" s="29"/>
    </row>
    <row r="7425" spans="1:8" x14ac:dyDescent="0.2">
      <c r="A7425" s="27"/>
      <c r="B7425" s="28"/>
      <c r="C7425" s="27"/>
      <c r="D7425" s="27"/>
      <c r="E7425" s="27"/>
      <c r="F7425" s="4"/>
      <c r="G7425" s="5"/>
      <c r="H7425" s="29"/>
    </row>
    <row r="7426" spans="1:8" x14ac:dyDescent="0.2">
      <c r="A7426" s="27"/>
      <c r="B7426" s="28"/>
      <c r="C7426" s="27"/>
      <c r="D7426" s="27"/>
      <c r="E7426" s="27"/>
      <c r="F7426" s="4"/>
      <c r="G7426" s="5"/>
      <c r="H7426" s="29"/>
    </row>
    <row r="7427" spans="1:8" x14ac:dyDescent="0.2">
      <c r="A7427" s="27"/>
      <c r="B7427" s="28"/>
      <c r="C7427" s="27"/>
      <c r="D7427" s="27"/>
      <c r="E7427" s="27"/>
      <c r="F7427" s="4"/>
      <c r="G7427" s="5"/>
      <c r="H7427" s="29"/>
    </row>
    <row r="7428" spans="1:8" x14ac:dyDescent="0.2">
      <c r="A7428" s="27"/>
      <c r="B7428" s="28"/>
      <c r="C7428" s="27"/>
      <c r="D7428" s="27"/>
      <c r="E7428" s="27"/>
      <c r="F7428" s="4"/>
      <c r="G7428" s="5"/>
      <c r="H7428" s="29"/>
    </row>
    <row r="7429" spans="1:8" x14ac:dyDescent="0.2">
      <c r="A7429" s="27"/>
      <c r="B7429" s="28"/>
      <c r="C7429" s="27"/>
      <c r="D7429" s="27"/>
      <c r="E7429" s="27"/>
      <c r="F7429" s="4"/>
      <c r="G7429" s="5"/>
      <c r="H7429" s="29"/>
    </row>
    <row r="7430" spans="1:8" x14ac:dyDescent="0.2">
      <c r="A7430" s="27"/>
      <c r="B7430" s="28"/>
      <c r="C7430" s="27"/>
      <c r="D7430" s="27"/>
      <c r="E7430" s="27"/>
      <c r="F7430" s="4"/>
      <c r="G7430" s="5"/>
      <c r="H7430" s="29"/>
    </row>
    <row r="7431" spans="1:8" x14ac:dyDescent="0.2">
      <c r="A7431" s="27"/>
      <c r="B7431" s="28"/>
      <c r="C7431" s="27"/>
      <c r="D7431" s="27"/>
      <c r="E7431" s="27"/>
      <c r="F7431" s="4"/>
      <c r="G7431" s="5"/>
      <c r="H7431" s="29"/>
    </row>
    <row r="7432" spans="1:8" x14ac:dyDescent="0.2">
      <c r="A7432" s="27"/>
      <c r="B7432" s="28"/>
      <c r="C7432" s="27"/>
      <c r="D7432" s="27"/>
      <c r="E7432" s="27"/>
      <c r="F7432" s="4"/>
      <c r="G7432" s="5"/>
      <c r="H7432" s="29"/>
    </row>
    <row r="7433" spans="1:8" x14ac:dyDescent="0.2">
      <c r="A7433" s="27"/>
      <c r="B7433" s="28"/>
      <c r="C7433" s="27"/>
      <c r="D7433" s="27"/>
      <c r="E7433" s="27"/>
      <c r="F7433" s="4"/>
      <c r="G7433" s="5"/>
      <c r="H7433" s="29"/>
    </row>
    <row r="7434" spans="1:8" x14ac:dyDescent="0.2">
      <c r="A7434" s="27"/>
      <c r="B7434" s="28"/>
      <c r="C7434" s="27"/>
      <c r="D7434" s="27"/>
      <c r="E7434" s="27"/>
      <c r="F7434" s="4"/>
      <c r="G7434" s="5"/>
      <c r="H7434" s="29"/>
    </row>
    <row r="7435" spans="1:8" x14ac:dyDescent="0.2">
      <c r="A7435" s="27"/>
      <c r="B7435" s="28"/>
      <c r="C7435" s="27"/>
      <c r="D7435" s="27"/>
      <c r="E7435" s="27"/>
      <c r="F7435" s="4"/>
      <c r="G7435" s="5"/>
      <c r="H7435" s="29"/>
    </row>
    <row r="7436" spans="1:8" x14ac:dyDescent="0.2">
      <c r="A7436" s="27"/>
      <c r="B7436" s="28"/>
      <c r="C7436" s="27"/>
      <c r="D7436" s="27"/>
      <c r="E7436" s="27"/>
      <c r="F7436" s="4"/>
      <c r="G7436" s="5"/>
      <c r="H7436" s="29"/>
    </row>
    <row r="7437" spans="1:8" x14ac:dyDescent="0.2">
      <c r="A7437" s="27"/>
      <c r="B7437" s="28"/>
      <c r="C7437" s="27"/>
      <c r="D7437" s="27"/>
      <c r="E7437" s="27"/>
      <c r="F7437" s="4"/>
      <c r="G7437" s="5"/>
      <c r="H7437" s="29"/>
    </row>
    <row r="7438" spans="1:8" x14ac:dyDescent="0.2">
      <c r="A7438" s="27"/>
      <c r="B7438" s="28"/>
      <c r="C7438" s="27"/>
      <c r="D7438" s="27"/>
      <c r="E7438" s="27"/>
      <c r="F7438" s="4"/>
      <c r="G7438" s="5"/>
      <c r="H7438" s="29"/>
    </row>
    <row r="7439" spans="1:8" x14ac:dyDescent="0.2">
      <c r="A7439" s="27"/>
      <c r="B7439" s="28"/>
      <c r="C7439" s="27"/>
      <c r="D7439" s="27"/>
      <c r="E7439" s="27"/>
      <c r="F7439" s="4"/>
      <c r="G7439" s="5"/>
      <c r="H7439" s="29"/>
    </row>
    <row r="7440" spans="1:8" x14ac:dyDescent="0.2">
      <c r="A7440" s="27"/>
      <c r="B7440" s="28"/>
      <c r="C7440" s="27"/>
      <c r="D7440" s="27"/>
      <c r="E7440" s="27"/>
      <c r="F7440" s="4"/>
      <c r="G7440" s="5"/>
      <c r="H7440" s="29"/>
    </row>
    <row r="7441" spans="1:8" x14ac:dyDescent="0.2">
      <c r="A7441" s="27"/>
      <c r="B7441" s="28"/>
      <c r="C7441" s="27"/>
      <c r="D7441" s="27"/>
      <c r="E7441" s="27"/>
      <c r="F7441" s="4"/>
      <c r="G7441" s="5"/>
      <c r="H7441" s="29"/>
    </row>
    <row r="7442" spans="1:8" x14ac:dyDescent="0.2">
      <c r="A7442" s="27"/>
      <c r="B7442" s="28"/>
      <c r="C7442" s="27"/>
      <c r="D7442" s="27"/>
      <c r="E7442" s="27"/>
      <c r="F7442" s="4"/>
      <c r="G7442" s="5"/>
      <c r="H7442" s="29"/>
    </row>
    <row r="7443" spans="1:8" x14ac:dyDescent="0.2">
      <c r="A7443" s="27"/>
      <c r="B7443" s="28"/>
      <c r="C7443" s="27"/>
      <c r="D7443" s="27"/>
      <c r="E7443" s="27"/>
      <c r="F7443" s="4"/>
      <c r="G7443" s="5"/>
      <c r="H7443" s="29"/>
    </row>
    <row r="7444" spans="1:8" x14ac:dyDescent="0.2">
      <c r="A7444" s="27"/>
      <c r="B7444" s="28"/>
      <c r="C7444" s="27"/>
      <c r="D7444" s="27"/>
      <c r="E7444" s="27"/>
      <c r="F7444" s="4"/>
      <c r="G7444" s="5"/>
      <c r="H7444" s="29"/>
    </row>
    <row r="7445" spans="1:8" x14ac:dyDescent="0.2">
      <c r="A7445" s="27"/>
      <c r="B7445" s="28"/>
      <c r="C7445" s="27"/>
      <c r="D7445" s="27"/>
      <c r="E7445" s="27"/>
      <c r="F7445" s="4"/>
      <c r="G7445" s="5"/>
      <c r="H7445" s="29"/>
    </row>
    <row r="7446" spans="1:8" x14ac:dyDescent="0.2">
      <c r="A7446" s="27"/>
      <c r="B7446" s="28"/>
      <c r="C7446" s="27"/>
      <c r="D7446" s="27"/>
      <c r="E7446" s="27"/>
      <c r="F7446" s="4"/>
      <c r="G7446" s="5"/>
      <c r="H7446" s="29"/>
    </row>
    <row r="7447" spans="1:8" x14ac:dyDescent="0.2">
      <c r="A7447" s="27"/>
      <c r="B7447" s="28"/>
      <c r="C7447" s="27"/>
      <c r="D7447" s="27"/>
      <c r="E7447" s="27"/>
      <c r="F7447" s="4"/>
      <c r="G7447" s="5"/>
      <c r="H7447" s="29"/>
    </row>
    <row r="7448" spans="1:8" x14ac:dyDescent="0.2">
      <c r="A7448" s="27"/>
      <c r="B7448" s="28"/>
      <c r="C7448" s="27"/>
      <c r="D7448" s="27"/>
      <c r="E7448" s="27"/>
      <c r="F7448" s="4"/>
      <c r="G7448" s="5"/>
      <c r="H7448" s="29"/>
    </row>
    <row r="7449" spans="1:8" x14ac:dyDescent="0.2">
      <c r="A7449" s="27"/>
      <c r="B7449" s="28"/>
      <c r="C7449" s="27"/>
      <c r="D7449" s="27"/>
      <c r="E7449" s="27"/>
      <c r="F7449" s="4"/>
      <c r="G7449" s="5"/>
      <c r="H7449" s="29"/>
    </row>
    <row r="7450" spans="1:8" x14ac:dyDescent="0.2">
      <c r="A7450" s="27"/>
      <c r="B7450" s="28"/>
      <c r="C7450" s="27"/>
      <c r="D7450" s="27"/>
      <c r="E7450" s="27"/>
      <c r="F7450" s="4"/>
      <c r="G7450" s="5"/>
      <c r="H7450" s="29"/>
    </row>
    <row r="7451" spans="1:8" x14ac:dyDescent="0.2">
      <c r="A7451" s="27"/>
      <c r="B7451" s="28"/>
      <c r="C7451" s="27"/>
      <c r="D7451" s="27"/>
      <c r="E7451" s="27"/>
      <c r="F7451" s="4"/>
      <c r="G7451" s="5"/>
      <c r="H7451" s="29"/>
    </row>
    <row r="7452" spans="1:8" x14ac:dyDescent="0.2">
      <c r="A7452" s="27"/>
      <c r="B7452" s="28"/>
      <c r="C7452" s="27"/>
      <c r="D7452" s="27"/>
      <c r="E7452" s="27"/>
      <c r="F7452" s="4"/>
      <c r="G7452" s="5"/>
      <c r="H7452" s="29"/>
    </row>
    <row r="7453" spans="1:8" x14ac:dyDescent="0.2">
      <c r="A7453" s="27"/>
      <c r="B7453" s="28"/>
      <c r="C7453" s="27"/>
      <c r="D7453" s="27"/>
      <c r="E7453" s="27"/>
      <c r="F7453" s="4"/>
      <c r="G7453" s="5"/>
      <c r="H7453" s="29"/>
    </row>
    <row r="7454" spans="1:8" x14ac:dyDescent="0.2">
      <c r="A7454" s="27"/>
      <c r="B7454" s="28"/>
      <c r="C7454" s="27"/>
      <c r="D7454" s="27"/>
      <c r="E7454" s="27"/>
      <c r="F7454" s="4"/>
      <c r="G7454" s="5"/>
      <c r="H7454" s="29"/>
    </row>
    <row r="7455" spans="1:8" x14ac:dyDescent="0.2">
      <c r="A7455" s="27"/>
      <c r="B7455" s="28"/>
      <c r="C7455" s="27"/>
      <c r="D7455" s="27"/>
      <c r="E7455" s="27"/>
      <c r="F7455" s="4"/>
      <c r="G7455" s="5"/>
      <c r="H7455" s="29"/>
    </row>
    <row r="7456" spans="1:8" x14ac:dyDescent="0.2">
      <c r="A7456" s="27"/>
      <c r="B7456" s="28"/>
      <c r="C7456" s="27"/>
      <c r="D7456" s="27"/>
      <c r="E7456" s="27"/>
      <c r="F7456" s="4"/>
      <c r="G7456" s="5"/>
      <c r="H7456" s="29"/>
    </row>
    <row r="7457" spans="1:8" x14ac:dyDescent="0.2">
      <c r="A7457" s="27"/>
      <c r="B7457" s="28"/>
      <c r="C7457" s="27"/>
      <c r="D7457" s="27"/>
      <c r="E7457" s="27"/>
      <c r="F7457" s="4"/>
      <c r="G7457" s="5"/>
      <c r="H7457" s="29"/>
    </row>
    <row r="7458" spans="1:8" x14ac:dyDescent="0.2">
      <c r="A7458" s="27"/>
      <c r="B7458" s="28"/>
      <c r="C7458" s="27"/>
      <c r="D7458" s="27"/>
      <c r="E7458" s="27"/>
      <c r="F7458" s="4"/>
      <c r="G7458" s="5"/>
      <c r="H7458" s="29"/>
    </row>
    <row r="7459" spans="1:8" x14ac:dyDescent="0.2">
      <c r="A7459" s="27"/>
      <c r="B7459" s="28"/>
      <c r="C7459" s="27"/>
      <c r="D7459" s="27"/>
      <c r="E7459" s="27"/>
      <c r="F7459" s="4"/>
      <c r="G7459" s="5"/>
      <c r="H7459" s="29"/>
    </row>
    <row r="7460" spans="1:8" x14ac:dyDescent="0.2">
      <c r="A7460" s="27"/>
      <c r="B7460" s="28"/>
      <c r="C7460" s="27"/>
      <c r="D7460" s="27"/>
      <c r="E7460" s="27"/>
      <c r="F7460" s="4"/>
      <c r="G7460" s="5"/>
      <c r="H7460" s="29"/>
    </row>
    <row r="7461" spans="1:8" x14ac:dyDescent="0.2">
      <c r="A7461" s="27"/>
      <c r="B7461" s="28"/>
      <c r="C7461" s="27"/>
      <c r="D7461" s="27"/>
      <c r="E7461" s="27"/>
      <c r="F7461" s="4"/>
      <c r="G7461" s="5"/>
      <c r="H7461" s="29"/>
    </row>
    <row r="7462" spans="1:8" x14ac:dyDescent="0.2">
      <c r="A7462" s="27"/>
      <c r="B7462" s="28"/>
      <c r="C7462" s="27"/>
      <c r="D7462" s="27"/>
      <c r="E7462" s="27"/>
      <c r="F7462" s="4"/>
      <c r="G7462" s="5"/>
      <c r="H7462" s="29"/>
    </row>
    <row r="7463" spans="1:8" x14ac:dyDescent="0.2">
      <c r="A7463" s="27"/>
      <c r="B7463" s="28"/>
      <c r="C7463" s="27"/>
      <c r="D7463" s="27"/>
      <c r="E7463" s="27"/>
      <c r="F7463" s="4"/>
      <c r="G7463" s="5"/>
      <c r="H7463" s="29"/>
    </row>
    <row r="7464" spans="1:8" x14ac:dyDescent="0.2">
      <c r="A7464" s="27"/>
      <c r="B7464" s="28"/>
      <c r="C7464" s="27"/>
      <c r="D7464" s="27"/>
      <c r="E7464" s="27"/>
      <c r="F7464" s="4"/>
      <c r="G7464" s="5"/>
      <c r="H7464" s="29"/>
    </row>
    <row r="7465" spans="1:8" x14ac:dyDescent="0.2">
      <c r="A7465" s="27"/>
      <c r="B7465" s="28"/>
      <c r="C7465" s="27"/>
      <c r="D7465" s="27"/>
      <c r="E7465" s="27"/>
      <c r="F7465" s="4"/>
      <c r="G7465" s="5"/>
      <c r="H7465" s="29"/>
    </row>
    <row r="7466" spans="1:8" x14ac:dyDescent="0.2">
      <c r="A7466" s="27"/>
      <c r="B7466" s="28"/>
      <c r="C7466" s="27"/>
      <c r="D7466" s="27"/>
      <c r="E7466" s="27"/>
      <c r="F7466" s="4"/>
      <c r="G7466" s="5"/>
      <c r="H7466" s="29"/>
    </row>
    <row r="7467" spans="1:8" x14ac:dyDescent="0.2">
      <c r="A7467" s="27"/>
      <c r="B7467" s="28"/>
      <c r="C7467" s="27"/>
      <c r="D7467" s="27"/>
      <c r="E7467" s="27"/>
      <c r="F7467" s="4"/>
      <c r="G7467" s="5"/>
      <c r="H7467" s="29"/>
    </row>
    <row r="7468" spans="1:8" x14ac:dyDescent="0.2">
      <c r="A7468" s="27"/>
      <c r="B7468" s="28"/>
      <c r="C7468" s="27"/>
      <c r="D7468" s="27"/>
      <c r="E7468" s="27"/>
      <c r="F7468" s="4"/>
      <c r="G7468" s="5"/>
      <c r="H7468" s="29"/>
    </row>
    <row r="7469" spans="1:8" x14ac:dyDescent="0.2">
      <c r="A7469" s="27"/>
      <c r="B7469" s="28"/>
      <c r="C7469" s="27"/>
      <c r="D7469" s="27"/>
      <c r="E7469" s="27"/>
      <c r="F7469" s="4"/>
      <c r="G7469" s="5"/>
      <c r="H7469" s="29"/>
    </row>
    <row r="7470" spans="1:8" x14ac:dyDescent="0.2">
      <c r="A7470" s="27"/>
      <c r="B7470" s="28"/>
      <c r="C7470" s="27"/>
      <c r="D7470" s="27"/>
      <c r="E7470" s="27"/>
      <c r="F7470" s="4"/>
      <c r="G7470" s="5"/>
      <c r="H7470" s="29"/>
    </row>
    <row r="7471" spans="1:8" x14ac:dyDescent="0.2">
      <c r="A7471" s="27"/>
      <c r="B7471" s="28"/>
      <c r="C7471" s="27"/>
      <c r="D7471" s="27"/>
      <c r="E7471" s="27"/>
      <c r="F7471" s="4"/>
      <c r="G7471" s="5"/>
      <c r="H7471" s="29"/>
    </row>
    <row r="7472" spans="1:8" x14ac:dyDescent="0.2">
      <c r="A7472" s="27"/>
      <c r="B7472" s="28"/>
      <c r="C7472" s="27"/>
      <c r="D7472" s="27"/>
      <c r="E7472" s="27"/>
      <c r="F7472" s="4"/>
      <c r="G7472" s="5"/>
      <c r="H7472" s="29"/>
    </row>
    <row r="7473" spans="1:8" x14ac:dyDescent="0.2">
      <c r="A7473" s="27"/>
      <c r="B7473" s="28"/>
      <c r="C7473" s="27"/>
      <c r="D7473" s="27"/>
      <c r="E7473" s="27"/>
      <c r="F7473" s="4"/>
      <c r="G7473" s="5"/>
      <c r="H7473" s="29"/>
    </row>
    <row r="7474" spans="1:8" x14ac:dyDescent="0.2">
      <c r="A7474" s="27"/>
      <c r="B7474" s="28"/>
      <c r="C7474" s="27"/>
      <c r="D7474" s="27"/>
      <c r="E7474" s="27"/>
      <c r="F7474" s="4"/>
      <c r="G7474" s="5"/>
      <c r="H7474" s="29"/>
    </row>
    <row r="7475" spans="1:8" x14ac:dyDescent="0.2">
      <c r="A7475" s="27"/>
      <c r="B7475" s="28"/>
      <c r="C7475" s="27"/>
      <c r="D7475" s="27"/>
      <c r="E7475" s="27"/>
      <c r="F7475" s="4"/>
      <c r="G7475" s="5"/>
      <c r="H7475" s="29"/>
    </row>
    <row r="7476" spans="1:8" x14ac:dyDescent="0.2">
      <c r="A7476" s="27"/>
      <c r="B7476" s="28"/>
      <c r="C7476" s="27"/>
      <c r="D7476" s="27"/>
      <c r="E7476" s="27"/>
      <c r="F7476" s="4"/>
      <c r="G7476" s="5"/>
      <c r="H7476" s="29"/>
    </row>
    <row r="7477" spans="1:8" x14ac:dyDescent="0.2">
      <c r="A7477" s="27"/>
      <c r="B7477" s="28"/>
      <c r="C7477" s="27"/>
      <c r="D7477" s="27"/>
      <c r="E7477" s="27"/>
      <c r="F7477" s="4"/>
      <c r="G7477" s="5"/>
      <c r="H7477" s="29"/>
    </row>
    <row r="7478" spans="1:8" x14ac:dyDescent="0.2">
      <c r="A7478" s="27"/>
      <c r="B7478" s="28"/>
      <c r="C7478" s="27"/>
      <c r="D7478" s="27"/>
      <c r="E7478" s="27"/>
      <c r="F7478" s="4"/>
      <c r="G7478" s="5"/>
      <c r="H7478" s="29"/>
    </row>
    <row r="7479" spans="1:8" x14ac:dyDescent="0.2">
      <c r="A7479" s="27"/>
      <c r="B7479" s="28"/>
      <c r="C7479" s="27"/>
      <c r="D7479" s="27"/>
      <c r="E7479" s="27"/>
      <c r="F7479" s="4"/>
      <c r="G7479" s="5"/>
      <c r="H7479" s="29"/>
    </row>
    <row r="7480" spans="1:8" x14ac:dyDescent="0.2">
      <c r="A7480" s="27"/>
      <c r="B7480" s="28"/>
      <c r="C7480" s="27"/>
      <c r="D7480" s="27"/>
      <c r="E7480" s="27"/>
      <c r="F7480" s="4"/>
      <c r="G7480" s="5"/>
      <c r="H7480" s="29"/>
    </row>
    <row r="7481" spans="1:8" x14ac:dyDescent="0.2">
      <c r="A7481" s="27"/>
      <c r="B7481" s="28"/>
      <c r="C7481" s="27"/>
      <c r="D7481" s="27"/>
      <c r="E7481" s="27"/>
      <c r="F7481" s="4"/>
      <c r="G7481" s="5"/>
      <c r="H7481" s="29"/>
    </row>
    <row r="7482" spans="1:8" x14ac:dyDescent="0.2">
      <c r="A7482" s="27"/>
      <c r="B7482" s="28"/>
      <c r="C7482" s="27"/>
      <c r="D7482" s="27"/>
      <c r="E7482" s="27"/>
      <c r="F7482" s="4"/>
      <c r="G7482" s="5"/>
      <c r="H7482" s="29"/>
    </row>
    <row r="7483" spans="1:8" x14ac:dyDescent="0.2">
      <c r="A7483" s="27"/>
      <c r="B7483" s="28"/>
      <c r="C7483" s="27"/>
      <c r="D7483" s="27"/>
      <c r="E7483" s="27"/>
      <c r="F7483" s="4"/>
      <c r="G7483" s="5"/>
      <c r="H7483" s="29"/>
    </row>
    <row r="7484" spans="1:8" x14ac:dyDescent="0.2">
      <c r="A7484" s="27"/>
      <c r="B7484" s="28"/>
      <c r="C7484" s="27"/>
      <c r="D7484" s="27"/>
      <c r="E7484" s="27"/>
      <c r="F7484" s="4"/>
      <c r="G7484" s="5"/>
      <c r="H7484" s="29"/>
    </row>
    <row r="7485" spans="1:8" x14ac:dyDescent="0.2">
      <c r="A7485" s="27"/>
      <c r="B7485" s="28"/>
      <c r="C7485" s="27"/>
      <c r="D7485" s="27"/>
      <c r="E7485" s="27"/>
      <c r="F7485" s="4"/>
      <c r="G7485" s="5"/>
      <c r="H7485" s="29"/>
    </row>
    <row r="7486" spans="1:8" x14ac:dyDescent="0.2">
      <c r="A7486" s="27"/>
      <c r="B7486" s="28"/>
      <c r="C7486" s="27"/>
      <c r="D7486" s="27"/>
      <c r="E7486" s="27"/>
      <c r="F7486" s="4"/>
      <c r="G7486" s="5"/>
      <c r="H7486" s="29"/>
    </row>
    <row r="7487" spans="1:8" x14ac:dyDescent="0.2">
      <c r="A7487" s="27"/>
      <c r="B7487" s="28"/>
      <c r="C7487" s="27"/>
      <c r="D7487" s="27"/>
      <c r="E7487" s="27"/>
      <c r="F7487" s="4"/>
      <c r="G7487" s="5"/>
      <c r="H7487" s="29"/>
    </row>
    <row r="7488" spans="1:8" x14ac:dyDescent="0.2">
      <c r="A7488" s="27"/>
      <c r="B7488" s="28"/>
      <c r="C7488" s="27"/>
      <c r="D7488" s="27"/>
      <c r="E7488" s="27"/>
      <c r="F7488" s="4"/>
      <c r="G7488" s="5"/>
      <c r="H7488" s="29"/>
    </row>
    <row r="7489" spans="1:8" x14ac:dyDescent="0.2">
      <c r="A7489" s="27"/>
      <c r="B7489" s="28"/>
      <c r="C7489" s="27"/>
      <c r="D7489" s="27"/>
      <c r="E7489" s="27"/>
      <c r="F7489" s="4"/>
      <c r="G7489" s="5"/>
      <c r="H7489" s="29"/>
    </row>
    <row r="7490" spans="1:8" x14ac:dyDescent="0.2">
      <c r="A7490" s="27"/>
      <c r="B7490" s="28"/>
      <c r="C7490" s="27"/>
      <c r="D7490" s="27"/>
      <c r="E7490" s="27"/>
      <c r="F7490" s="4"/>
      <c r="G7490" s="5"/>
      <c r="H7490" s="29"/>
    </row>
    <row r="7491" spans="1:8" x14ac:dyDescent="0.2">
      <c r="A7491" s="27"/>
      <c r="B7491" s="28"/>
      <c r="C7491" s="27"/>
      <c r="D7491" s="27"/>
      <c r="E7491" s="27"/>
      <c r="F7491" s="4"/>
      <c r="G7491" s="5"/>
      <c r="H7491" s="29"/>
    </row>
    <row r="7492" spans="1:8" x14ac:dyDescent="0.2">
      <c r="A7492" s="27"/>
      <c r="B7492" s="28"/>
      <c r="C7492" s="27"/>
      <c r="D7492" s="27"/>
      <c r="E7492" s="27"/>
      <c r="F7492" s="4"/>
      <c r="G7492" s="5"/>
      <c r="H7492" s="29"/>
    </row>
    <row r="7493" spans="1:8" x14ac:dyDescent="0.2">
      <c r="A7493" s="27"/>
      <c r="B7493" s="28"/>
      <c r="C7493" s="27"/>
      <c r="D7493" s="27"/>
      <c r="E7493" s="27"/>
      <c r="F7493" s="4"/>
      <c r="G7493" s="5"/>
      <c r="H7493" s="29"/>
    </row>
    <row r="7494" spans="1:8" x14ac:dyDescent="0.2">
      <c r="A7494" s="27"/>
      <c r="B7494" s="28"/>
      <c r="C7494" s="27"/>
      <c r="D7494" s="27"/>
      <c r="E7494" s="27"/>
      <c r="F7494" s="4"/>
      <c r="G7494" s="5"/>
      <c r="H7494" s="29"/>
    </row>
    <row r="7495" spans="1:8" x14ac:dyDescent="0.2">
      <c r="A7495" s="27"/>
      <c r="B7495" s="28"/>
      <c r="C7495" s="27"/>
      <c r="D7495" s="27"/>
      <c r="E7495" s="27"/>
      <c r="F7495" s="4"/>
      <c r="G7495" s="5"/>
      <c r="H7495" s="29"/>
    </row>
    <row r="7496" spans="1:8" x14ac:dyDescent="0.2">
      <c r="A7496" s="27"/>
      <c r="B7496" s="28"/>
      <c r="C7496" s="27"/>
      <c r="D7496" s="27"/>
      <c r="E7496" s="27"/>
      <c r="F7496" s="4"/>
      <c r="G7496" s="5"/>
      <c r="H7496" s="29"/>
    </row>
    <row r="7497" spans="1:8" x14ac:dyDescent="0.2">
      <c r="A7497" s="27"/>
      <c r="B7497" s="28"/>
      <c r="C7497" s="27"/>
      <c r="D7497" s="27"/>
      <c r="E7497" s="27"/>
      <c r="F7497" s="4"/>
      <c r="G7497" s="5"/>
      <c r="H7497" s="29"/>
    </row>
    <row r="7498" spans="1:8" x14ac:dyDescent="0.2">
      <c r="A7498" s="27"/>
      <c r="B7498" s="28"/>
      <c r="C7498" s="27"/>
      <c r="D7498" s="27"/>
      <c r="E7498" s="27"/>
      <c r="F7498" s="4"/>
      <c r="G7498" s="5"/>
      <c r="H7498" s="29"/>
    </row>
    <row r="7499" spans="1:8" x14ac:dyDescent="0.2">
      <c r="A7499" s="27"/>
      <c r="B7499" s="28"/>
      <c r="C7499" s="27"/>
      <c r="D7499" s="27"/>
      <c r="E7499" s="27"/>
      <c r="F7499" s="4"/>
      <c r="G7499" s="5"/>
      <c r="H7499" s="29"/>
    </row>
    <row r="7500" spans="1:8" x14ac:dyDescent="0.2">
      <c r="A7500" s="27"/>
      <c r="B7500" s="28"/>
      <c r="C7500" s="27"/>
      <c r="D7500" s="27"/>
      <c r="E7500" s="27"/>
      <c r="F7500" s="4"/>
      <c r="G7500" s="5"/>
      <c r="H7500" s="29"/>
    </row>
    <row r="7501" spans="1:8" x14ac:dyDescent="0.2">
      <c r="A7501" s="27"/>
      <c r="B7501" s="28"/>
      <c r="C7501" s="27"/>
      <c r="D7501" s="27"/>
      <c r="E7501" s="27"/>
      <c r="F7501" s="4"/>
      <c r="G7501" s="5"/>
      <c r="H7501" s="29"/>
    </row>
    <row r="7502" spans="1:8" x14ac:dyDescent="0.2">
      <c r="A7502" s="27"/>
      <c r="B7502" s="28"/>
      <c r="C7502" s="27"/>
      <c r="D7502" s="27"/>
      <c r="E7502" s="27"/>
      <c r="F7502" s="4"/>
      <c r="G7502" s="5"/>
      <c r="H7502" s="29"/>
    </row>
    <row r="7503" spans="1:8" x14ac:dyDescent="0.2">
      <c r="A7503" s="27"/>
      <c r="B7503" s="28"/>
      <c r="C7503" s="27"/>
      <c r="D7503" s="27"/>
      <c r="E7503" s="27"/>
      <c r="F7503" s="4"/>
      <c r="G7503" s="5"/>
      <c r="H7503" s="29"/>
    </row>
    <row r="7504" spans="1:8" x14ac:dyDescent="0.2">
      <c r="A7504" s="27"/>
      <c r="B7504" s="28"/>
      <c r="C7504" s="27"/>
      <c r="D7504" s="27"/>
      <c r="E7504" s="27"/>
      <c r="F7504" s="4"/>
      <c r="G7504" s="5"/>
      <c r="H7504" s="29"/>
    </row>
    <row r="7505" spans="1:8" x14ac:dyDescent="0.2">
      <c r="A7505" s="27"/>
      <c r="B7505" s="28"/>
      <c r="C7505" s="27"/>
      <c r="D7505" s="27"/>
      <c r="E7505" s="27"/>
      <c r="F7505" s="4"/>
      <c r="G7505" s="5"/>
      <c r="H7505" s="29"/>
    </row>
    <row r="7506" spans="1:8" x14ac:dyDescent="0.2">
      <c r="A7506" s="27"/>
      <c r="B7506" s="28"/>
      <c r="C7506" s="27"/>
      <c r="D7506" s="27"/>
      <c r="E7506" s="27"/>
      <c r="F7506" s="4"/>
      <c r="G7506" s="5"/>
      <c r="H7506" s="29"/>
    </row>
    <row r="7507" spans="1:8" x14ac:dyDescent="0.2">
      <c r="A7507" s="27"/>
      <c r="B7507" s="28"/>
      <c r="C7507" s="27"/>
      <c r="D7507" s="27"/>
      <c r="E7507" s="27"/>
      <c r="F7507" s="4"/>
      <c r="G7507" s="5"/>
      <c r="H7507" s="29"/>
    </row>
    <row r="7508" spans="1:8" x14ac:dyDescent="0.2">
      <c r="A7508" s="27"/>
      <c r="B7508" s="28"/>
      <c r="C7508" s="27"/>
      <c r="D7508" s="27"/>
      <c r="E7508" s="27"/>
      <c r="F7508" s="4"/>
      <c r="G7508" s="5"/>
      <c r="H7508" s="29"/>
    </row>
    <row r="7509" spans="1:8" x14ac:dyDescent="0.2">
      <c r="A7509" s="27"/>
      <c r="B7509" s="28"/>
      <c r="C7509" s="27"/>
      <c r="D7509" s="27"/>
      <c r="E7509" s="27"/>
      <c r="F7509" s="4"/>
      <c r="G7509" s="5"/>
      <c r="H7509" s="29"/>
    </row>
    <row r="7510" spans="1:8" x14ac:dyDescent="0.2">
      <c r="A7510" s="27"/>
      <c r="B7510" s="28"/>
      <c r="C7510" s="27"/>
      <c r="D7510" s="27"/>
      <c r="E7510" s="27"/>
      <c r="F7510" s="4"/>
      <c r="G7510" s="5"/>
      <c r="H7510" s="29"/>
    </row>
    <row r="7511" spans="1:8" x14ac:dyDescent="0.2">
      <c r="A7511" s="27"/>
      <c r="B7511" s="28"/>
      <c r="C7511" s="27"/>
      <c r="D7511" s="27"/>
      <c r="E7511" s="27"/>
      <c r="F7511" s="4"/>
      <c r="G7511" s="5"/>
      <c r="H7511" s="29"/>
    </row>
    <row r="7512" spans="1:8" x14ac:dyDescent="0.2">
      <c r="A7512" s="27"/>
      <c r="B7512" s="28"/>
      <c r="C7512" s="27"/>
      <c r="D7512" s="27"/>
      <c r="E7512" s="27"/>
      <c r="F7512" s="4"/>
      <c r="G7512" s="5"/>
      <c r="H7512" s="29"/>
    </row>
    <row r="7513" spans="1:8" x14ac:dyDescent="0.2">
      <c r="A7513" s="27"/>
      <c r="B7513" s="28"/>
      <c r="C7513" s="27"/>
      <c r="D7513" s="27"/>
      <c r="E7513" s="27"/>
      <c r="F7513" s="4"/>
      <c r="G7513" s="5"/>
      <c r="H7513" s="29"/>
    </row>
    <row r="7514" spans="1:8" x14ac:dyDescent="0.2">
      <c r="A7514" s="27"/>
      <c r="B7514" s="28"/>
      <c r="C7514" s="27"/>
      <c r="D7514" s="27"/>
      <c r="E7514" s="27"/>
      <c r="F7514" s="4"/>
      <c r="G7514" s="5"/>
      <c r="H7514" s="29"/>
    </row>
    <row r="7515" spans="1:8" x14ac:dyDescent="0.2">
      <c r="A7515" s="27"/>
      <c r="B7515" s="28"/>
      <c r="C7515" s="27"/>
      <c r="D7515" s="27"/>
      <c r="E7515" s="27"/>
      <c r="F7515" s="4"/>
      <c r="G7515" s="5"/>
      <c r="H7515" s="29"/>
    </row>
    <row r="7516" spans="1:8" x14ac:dyDescent="0.2">
      <c r="A7516" s="27"/>
      <c r="B7516" s="28"/>
      <c r="C7516" s="27"/>
      <c r="D7516" s="27"/>
      <c r="E7516" s="27"/>
      <c r="F7516" s="4"/>
      <c r="G7516" s="5"/>
      <c r="H7516" s="29"/>
    </row>
    <row r="7517" spans="1:8" x14ac:dyDescent="0.2">
      <c r="A7517" s="27"/>
      <c r="B7517" s="28"/>
      <c r="C7517" s="27"/>
      <c r="D7517" s="27"/>
      <c r="E7517" s="27"/>
      <c r="F7517" s="4"/>
      <c r="G7517" s="5"/>
      <c r="H7517" s="29"/>
    </row>
    <row r="7518" spans="1:8" x14ac:dyDescent="0.2">
      <c r="A7518" s="27"/>
      <c r="B7518" s="28"/>
      <c r="C7518" s="27"/>
      <c r="D7518" s="27"/>
      <c r="E7518" s="27"/>
      <c r="F7518" s="4"/>
      <c r="G7518" s="5"/>
      <c r="H7518" s="29"/>
    </row>
    <row r="7519" spans="1:8" x14ac:dyDescent="0.2">
      <c r="A7519" s="27"/>
      <c r="B7519" s="28"/>
      <c r="C7519" s="27"/>
      <c r="D7519" s="27"/>
      <c r="E7519" s="27"/>
      <c r="F7519" s="4"/>
      <c r="G7519" s="5"/>
      <c r="H7519" s="29"/>
    </row>
    <row r="7520" spans="1:8" x14ac:dyDescent="0.2">
      <c r="A7520" s="27"/>
      <c r="B7520" s="28"/>
      <c r="C7520" s="27"/>
      <c r="D7520" s="27"/>
      <c r="E7520" s="27"/>
      <c r="F7520" s="4"/>
      <c r="G7520" s="5"/>
      <c r="H7520" s="29"/>
    </row>
    <row r="7521" spans="1:8" x14ac:dyDescent="0.2">
      <c r="A7521" s="27"/>
      <c r="B7521" s="28"/>
      <c r="C7521" s="27"/>
      <c r="D7521" s="27"/>
      <c r="E7521" s="27"/>
      <c r="F7521" s="4"/>
      <c r="G7521" s="5"/>
      <c r="H7521" s="29"/>
    </row>
    <row r="7522" spans="1:8" x14ac:dyDescent="0.2">
      <c r="A7522" s="27"/>
      <c r="B7522" s="28"/>
      <c r="C7522" s="27"/>
      <c r="D7522" s="27"/>
      <c r="E7522" s="27"/>
      <c r="F7522" s="4"/>
      <c r="G7522" s="5"/>
      <c r="H7522" s="29"/>
    </row>
    <row r="7523" spans="1:8" x14ac:dyDescent="0.2">
      <c r="A7523" s="27"/>
      <c r="B7523" s="28"/>
      <c r="C7523" s="27"/>
      <c r="D7523" s="27"/>
      <c r="E7523" s="27"/>
      <c r="F7523" s="4"/>
      <c r="G7523" s="5"/>
      <c r="H7523" s="29"/>
    </row>
    <row r="7524" spans="1:8" x14ac:dyDescent="0.2">
      <c r="A7524" s="27"/>
      <c r="B7524" s="28"/>
      <c r="C7524" s="27"/>
      <c r="D7524" s="27"/>
      <c r="E7524" s="27"/>
      <c r="F7524" s="4"/>
      <c r="G7524" s="5"/>
      <c r="H7524" s="29"/>
    </row>
    <row r="7525" spans="1:8" x14ac:dyDescent="0.2">
      <c r="A7525" s="27"/>
      <c r="B7525" s="28"/>
      <c r="C7525" s="27"/>
      <c r="D7525" s="27"/>
      <c r="E7525" s="27"/>
      <c r="F7525" s="4"/>
      <c r="G7525" s="5"/>
      <c r="H7525" s="29"/>
    </row>
    <row r="7526" spans="1:8" x14ac:dyDescent="0.2">
      <c r="A7526" s="27"/>
      <c r="B7526" s="28"/>
      <c r="C7526" s="27"/>
      <c r="D7526" s="27"/>
      <c r="E7526" s="27"/>
      <c r="F7526" s="4"/>
      <c r="G7526" s="5"/>
      <c r="H7526" s="29"/>
    </row>
    <row r="7527" spans="1:8" x14ac:dyDescent="0.2">
      <c r="A7527" s="27"/>
      <c r="B7527" s="28"/>
      <c r="C7527" s="27"/>
      <c r="D7527" s="27"/>
      <c r="E7527" s="27"/>
      <c r="F7527" s="4"/>
      <c r="G7527" s="5"/>
      <c r="H7527" s="29"/>
    </row>
    <row r="7528" spans="1:8" x14ac:dyDescent="0.2">
      <c r="A7528" s="27"/>
      <c r="B7528" s="28"/>
      <c r="C7528" s="27"/>
      <c r="D7528" s="27"/>
      <c r="E7528" s="27"/>
      <c r="F7528" s="4"/>
      <c r="G7528" s="5"/>
      <c r="H7528" s="29"/>
    </row>
    <row r="7529" spans="1:8" x14ac:dyDescent="0.2">
      <c r="A7529" s="27"/>
      <c r="B7529" s="28"/>
      <c r="C7529" s="27"/>
      <c r="D7529" s="27"/>
      <c r="E7529" s="27"/>
      <c r="F7529" s="4"/>
      <c r="G7529" s="5"/>
      <c r="H7529" s="29"/>
    </row>
    <row r="7530" spans="1:8" x14ac:dyDescent="0.2">
      <c r="A7530" s="27"/>
      <c r="B7530" s="28"/>
      <c r="C7530" s="27"/>
      <c r="D7530" s="27"/>
      <c r="E7530" s="27"/>
      <c r="F7530" s="4"/>
      <c r="G7530" s="5"/>
      <c r="H7530" s="29"/>
    </row>
    <row r="7531" spans="1:8" x14ac:dyDescent="0.2">
      <c r="A7531" s="27"/>
      <c r="B7531" s="28"/>
      <c r="C7531" s="27"/>
      <c r="D7531" s="27"/>
      <c r="E7531" s="27"/>
      <c r="F7531" s="4"/>
      <c r="G7531" s="5"/>
      <c r="H7531" s="29"/>
    </row>
    <row r="7532" spans="1:8" x14ac:dyDescent="0.2">
      <c r="A7532" s="27"/>
      <c r="B7532" s="28"/>
      <c r="C7532" s="27"/>
      <c r="D7532" s="27"/>
      <c r="E7532" s="27"/>
      <c r="F7532" s="4"/>
      <c r="G7532" s="5"/>
      <c r="H7532" s="29"/>
    </row>
    <row r="7533" spans="1:8" x14ac:dyDescent="0.2">
      <c r="A7533" s="27"/>
      <c r="B7533" s="28"/>
      <c r="C7533" s="27"/>
      <c r="D7533" s="27"/>
      <c r="E7533" s="27"/>
      <c r="F7533" s="4"/>
      <c r="G7533" s="5"/>
      <c r="H7533" s="29"/>
    </row>
    <row r="7534" spans="1:8" x14ac:dyDescent="0.2">
      <c r="A7534" s="27"/>
      <c r="B7534" s="28"/>
      <c r="C7534" s="27"/>
      <c r="D7534" s="27"/>
      <c r="E7534" s="27"/>
      <c r="F7534" s="4"/>
      <c r="G7534" s="5"/>
      <c r="H7534" s="29"/>
    </row>
    <row r="7535" spans="1:8" x14ac:dyDescent="0.2">
      <c r="A7535" s="27"/>
      <c r="B7535" s="28"/>
      <c r="C7535" s="27"/>
      <c r="D7535" s="27"/>
      <c r="E7535" s="27"/>
      <c r="F7535" s="4"/>
      <c r="G7535" s="5"/>
      <c r="H7535" s="29"/>
    </row>
    <row r="7536" spans="1:8" x14ac:dyDescent="0.2">
      <c r="A7536" s="27"/>
      <c r="B7536" s="28"/>
      <c r="C7536" s="27"/>
      <c r="D7536" s="27"/>
      <c r="E7536" s="27"/>
      <c r="F7536" s="4"/>
      <c r="G7536" s="5"/>
      <c r="H7536" s="29"/>
    </row>
    <row r="7537" spans="1:8" x14ac:dyDescent="0.2">
      <c r="A7537" s="27"/>
      <c r="B7537" s="28"/>
      <c r="C7537" s="27"/>
      <c r="D7537" s="27"/>
      <c r="E7537" s="27"/>
      <c r="F7537" s="4"/>
      <c r="G7537" s="5"/>
      <c r="H7537" s="29"/>
    </row>
    <row r="7538" spans="1:8" x14ac:dyDescent="0.2">
      <c r="A7538" s="27"/>
      <c r="B7538" s="28"/>
      <c r="C7538" s="27"/>
      <c r="D7538" s="27"/>
      <c r="E7538" s="27"/>
      <c r="F7538" s="4"/>
      <c r="G7538" s="5"/>
      <c r="H7538" s="29"/>
    </row>
    <row r="7539" spans="1:8" x14ac:dyDescent="0.2">
      <c r="A7539" s="27"/>
      <c r="B7539" s="28"/>
      <c r="C7539" s="27"/>
      <c r="D7539" s="27"/>
      <c r="E7539" s="27"/>
      <c r="F7539" s="4"/>
      <c r="G7539" s="5"/>
      <c r="H7539" s="29"/>
    </row>
    <row r="7540" spans="1:8" x14ac:dyDescent="0.2">
      <c r="A7540" s="27"/>
      <c r="B7540" s="28"/>
      <c r="C7540" s="27"/>
      <c r="D7540" s="27"/>
      <c r="E7540" s="27"/>
      <c r="F7540" s="4"/>
      <c r="G7540" s="5"/>
      <c r="H7540" s="29"/>
    </row>
    <row r="7541" spans="1:8" x14ac:dyDescent="0.2">
      <c r="A7541" s="27"/>
      <c r="B7541" s="28"/>
      <c r="C7541" s="27"/>
      <c r="D7541" s="27"/>
      <c r="E7541" s="27"/>
      <c r="F7541" s="4"/>
      <c r="G7541" s="5"/>
      <c r="H7541" s="29"/>
    </row>
    <row r="7542" spans="1:8" x14ac:dyDescent="0.2">
      <c r="A7542" s="27"/>
      <c r="B7542" s="28"/>
      <c r="C7542" s="27"/>
      <c r="D7542" s="27"/>
      <c r="E7542" s="27"/>
      <c r="F7542" s="4"/>
      <c r="G7542" s="5"/>
      <c r="H7542" s="29"/>
    </row>
    <row r="7543" spans="1:8" x14ac:dyDescent="0.2">
      <c r="A7543" s="27"/>
      <c r="B7543" s="28"/>
      <c r="C7543" s="27"/>
      <c r="D7543" s="27"/>
      <c r="E7543" s="27"/>
      <c r="F7543" s="4"/>
      <c r="G7543" s="5"/>
      <c r="H7543" s="29"/>
    </row>
    <row r="7544" spans="1:8" x14ac:dyDescent="0.2">
      <c r="A7544" s="27"/>
      <c r="B7544" s="28"/>
      <c r="C7544" s="27"/>
      <c r="D7544" s="27"/>
      <c r="E7544" s="27"/>
      <c r="F7544" s="4"/>
      <c r="G7544" s="5"/>
      <c r="H7544" s="29"/>
    </row>
    <row r="7545" spans="1:8" x14ac:dyDescent="0.2">
      <c r="A7545" s="27"/>
      <c r="B7545" s="28"/>
      <c r="C7545" s="27"/>
      <c r="D7545" s="27"/>
      <c r="E7545" s="27"/>
      <c r="F7545" s="4"/>
      <c r="G7545" s="5"/>
      <c r="H7545" s="29"/>
    </row>
    <row r="7546" spans="1:8" x14ac:dyDescent="0.2">
      <c r="A7546" s="27"/>
      <c r="B7546" s="28"/>
      <c r="C7546" s="27"/>
      <c r="D7546" s="27"/>
      <c r="E7546" s="27"/>
      <c r="F7546" s="4"/>
      <c r="G7546" s="5"/>
      <c r="H7546" s="29"/>
    </row>
    <row r="7547" spans="1:8" x14ac:dyDescent="0.2">
      <c r="A7547" s="27"/>
      <c r="B7547" s="28"/>
      <c r="C7547" s="27"/>
      <c r="D7547" s="27"/>
      <c r="E7547" s="27"/>
      <c r="F7547" s="4"/>
      <c r="G7547" s="5"/>
      <c r="H7547" s="29"/>
    </row>
    <row r="7548" spans="1:8" x14ac:dyDescent="0.2">
      <c r="A7548" s="27"/>
      <c r="B7548" s="28"/>
      <c r="C7548" s="27"/>
      <c r="D7548" s="27"/>
      <c r="E7548" s="27"/>
      <c r="F7548" s="4"/>
      <c r="G7548" s="5"/>
      <c r="H7548" s="29"/>
    </row>
    <row r="7549" spans="1:8" x14ac:dyDescent="0.2">
      <c r="A7549" s="27"/>
      <c r="B7549" s="28"/>
      <c r="C7549" s="27"/>
      <c r="D7549" s="27"/>
      <c r="E7549" s="27"/>
      <c r="F7549" s="4"/>
      <c r="G7549" s="5"/>
      <c r="H7549" s="29"/>
    </row>
    <row r="7550" spans="1:8" x14ac:dyDescent="0.2">
      <c r="A7550" s="27"/>
      <c r="B7550" s="28"/>
      <c r="C7550" s="27"/>
      <c r="D7550" s="27"/>
      <c r="E7550" s="27"/>
      <c r="F7550" s="4"/>
      <c r="G7550" s="5"/>
      <c r="H7550" s="29"/>
    </row>
    <row r="7551" spans="1:8" x14ac:dyDescent="0.2">
      <c r="A7551" s="27"/>
      <c r="B7551" s="28"/>
      <c r="C7551" s="27"/>
      <c r="D7551" s="27"/>
      <c r="E7551" s="27"/>
      <c r="F7551" s="4"/>
      <c r="G7551" s="5"/>
      <c r="H7551" s="29"/>
    </row>
    <row r="7552" spans="1:8" x14ac:dyDescent="0.2">
      <c r="A7552" s="27"/>
      <c r="B7552" s="28"/>
      <c r="C7552" s="27"/>
      <c r="D7552" s="27"/>
      <c r="E7552" s="27"/>
      <c r="F7552" s="4"/>
      <c r="G7552" s="5"/>
      <c r="H7552" s="29"/>
    </row>
    <row r="7553" spans="1:8" x14ac:dyDescent="0.2">
      <c r="A7553" s="27"/>
      <c r="B7553" s="28"/>
      <c r="C7553" s="27"/>
      <c r="D7553" s="27"/>
      <c r="E7553" s="27"/>
      <c r="F7553" s="4"/>
      <c r="G7553" s="5"/>
      <c r="H7553" s="29"/>
    </row>
    <row r="7554" spans="1:8" x14ac:dyDescent="0.2">
      <c r="A7554" s="27"/>
      <c r="B7554" s="28"/>
      <c r="C7554" s="27"/>
      <c r="D7554" s="27"/>
      <c r="E7554" s="27"/>
      <c r="F7554" s="4"/>
      <c r="G7554" s="5"/>
      <c r="H7554" s="29"/>
    </row>
    <row r="7555" spans="1:8" x14ac:dyDescent="0.2">
      <c r="A7555" s="27"/>
      <c r="B7555" s="28"/>
      <c r="C7555" s="27"/>
      <c r="D7555" s="27"/>
      <c r="E7555" s="27"/>
      <c r="F7555" s="4"/>
      <c r="G7555" s="5"/>
      <c r="H7555" s="29"/>
    </row>
    <row r="7556" spans="1:8" x14ac:dyDescent="0.2">
      <c r="A7556" s="27"/>
      <c r="B7556" s="28"/>
      <c r="C7556" s="27"/>
      <c r="D7556" s="27"/>
      <c r="E7556" s="27"/>
      <c r="F7556" s="4"/>
      <c r="G7556" s="5"/>
      <c r="H7556" s="29"/>
    </row>
    <row r="7557" spans="1:8" x14ac:dyDescent="0.2">
      <c r="A7557" s="27"/>
      <c r="B7557" s="28"/>
      <c r="C7557" s="27"/>
      <c r="D7557" s="27"/>
      <c r="E7557" s="27"/>
      <c r="F7557" s="4"/>
      <c r="G7557" s="5"/>
      <c r="H7557" s="29"/>
    </row>
    <row r="7558" spans="1:8" x14ac:dyDescent="0.2">
      <c r="A7558" s="27"/>
      <c r="B7558" s="28"/>
      <c r="C7558" s="27"/>
      <c r="D7558" s="27"/>
      <c r="E7558" s="27"/>
      <c r="F7558" s="4"/>
      <c r="G7558" s="5"/>
      <c r="H7558" s="29"/>
    </row>
    <row r="7559" spans="1:8" x14ac:dyDescent="0.2">
      <c r="A7559" s="27"/>
      <c r="B7559" s="28"/>
      <c r="C7559" s="27"/>
      <c r="D7559" s="27"/>
      <c r="E7559" s="27"/>
      <c r="F7559" s="4"/>
      <c r="G7559" s="5"/>
      <c r="H7559" s="29"/>
    </row>
    <row r="7560" spans="1:8" x14ac:dyDescent="0.2">
      <c r="A7560" s="27"/>
      <c r="B7560" s="28"/>
      <c r="C7560" s="27"/>
      <c r="D7560" s="27"/>
      <c r="E7560" s="27"/>
      <c r="F7560" s="4"/>
      <c r="G7560" s="5"/>
      <c r="H7560" s="29"/>
    </row>
    <row r="7561" spans="1:8" x14ac:dyDescent="0.2">
      <c r="A7561" s="27"/>
      <c r="B7561" s="28"/>
      <c r="C7561" s="27"/>
      <c r="D7561" s="27"/>
      <c r="E7561" s="27"/>
      <c r="F7561" s="4"/>
      <c r="G7561" s="5"/>
      <c r="H7561" s="29"/>
    </row>
    <row r="7562" spans="1:8" x14ac:dyDescent="0.2">
      <c r="A7562" s="27"/>
      <c r="B7562" s="28"/>
      <c r="C7562" s="27"/>
      <c r="D7562" s="27"/>
      <c r="E7562" s="27"/>
      <c r="F7562" s="4"/>
      <c r="G7562" s="5"/>
      <c r="H7562" s="29"/>
    </row>
    <row r="7563" spans="1:8" x14ac:dyDescent="0.2">
      <c r="A7563" s="27"/>
      <c r="B7563" s="28"/>
      <c r="C7563" s="27"/>
      <c r="D7563" s="27"/>
      <c r="E7563" s="27"/>
      <c r="F7563" s="4"/>
      <c r="G7563" s="5"/>
      <c r="H7563" s="29"/>
    </row>
    <row r="7564" spans="1:8" x14ac:dyDescent="0.2">
      <c r="A7564" s="27"/>
      <c r="B7564" s="28"/>
      <c r="C7564" s="27"/>
      <c r="D7564" s="27"/>
      <c r="E7564" s="27"/>
      <c r="F7564" s="4"/>
      <c r="G7564" s="5"/>
      <c r="H7564" s="29"/>
    </row>
    <row r="7565" spans="1:8" x14ac:dyDescent="0.2">
      <c r="A7565" s="27"/>
      <c r="B7565" s="28"/>
      <c r="C7565" s="27"/>
      <c r="D7565" s="27"/>
      <c r="E7565" s="27"/>
      <c r="F7565" s="4"/>
      <c r="G7565" s="5"/>
      <c r="H7565" s="29"/>
    </row>
    <row r="7566" spans="1:8" x14ac:dyDescent="0.2">
      <c r="A7566" s="27"/>
      <c r="B7566" s="28"/>
      <c r="C7566" s="27"/>
      <c r="D7566" s="27"/>
      <c r="E7566" s="27"/>
      <c r="F7566" s="4"/>
      <c r="G7566" s="5"/>
      <c r="H7566" s="29"/>
    </row>
    <row r="7567" spans="1:8" x14ac:dyDescent="0.2">
      <c r="A7567" s="27"/>
      <c r="B7567" s="28"/>
      <c r="C7567" s="27"/>
      <c r="D7567" s="27"/>
      <c r="E7567" s="27"/>
      <c r="F7567" s="4"/>
      <c r="G7567" s="5"/>
      <c r="H7567" s="29"/>
    </row>
    <row r="7568" spans="1:8" x14ac:dyDescent="0.2">
      <c r="A7568" s="27"/>
      <c r="B7568" s="28"/>
      <c r="C7568" s="27"/>
      <c r="D7568" s="27"/>
      <c r="E7568" s="27"/>
      <c r="F7568" s="4"/>
      <c r="G7568" s="5"/>
      <c r="H7568" s="29"/>
    </row>
    <row r="7569" spans="1:8" x14ac:dyDescent="0.2">
      <c r="A7569" s="27"/>
      <c r="B7569" s="28"/>
      <c r="C7569" s="27"/>
      <c r="D7569" s="27"/>
      <c r="E7569" s="27"/>
      <c r="F7569" s="4"/>
      <c r="G7569" s="5"/>
      <c r="H7569" s="29"/>
    </row>
    <row r="7570" spans="1:8" x14ac:dyDescent="0.2">
      <c r="A7570" s="27"/>
      <c r="B7570" s="28"/>
      <c r="C7570" s="27"/>
      <c r="D7570" s="27"/>
      <c r="E7570" s="27"/>
      <c r="F7570" s="4"/>
      <c r="G7570" s="5"/>
      <c r="H7570" s="29"/>
    </row>
    <row r="7571" spans="1:8" x14ac:dyDescent="0.2">
      <c r="A7571" s="27"/>
      <c r="B7571" s="28"/>
      <c r="C7571" s="27"/>
      <c r="D7571" s="27"/>
      <c r="E7571" s="27"/>
      <c r="F7571" s="4"/>
      <c r="G7571" s="5"/>
      <c r="H7571" s="29"/>
    </row>
    <row r="7572" spans="1:8" x14ac:dyDescent="0.2">
      <c r="A7572" s="27"/>
      <c r="B7572" s="28"/>
      <c r="C7572" s="27"/>
      <c r="D7572" s="27"/>
      <c r="E7572" s="27"/>
      <c r="F7572" s="4"/>
      <c r="G7572" s="5"/>
      <c r="H7572" s="29"/>
    </row>
    <row r="7573" spans="1:8" x14ac:dyDescent="0.2">
      <c r="A7573" s="27"/>
      <c r="B7573" s="28"/>
      <c r="C7573" s="27"/>
      <c r="D7573" s="27"/>
      <c r="E7573" s="27"/>
      <c r="F7573" s="4"/>
      <c r="G7573" s="5"/>
      <c r="H7573" s="29"/>
    </row>
    <row r="7574" spans="1:8" x14ac:dyDescent="0.2">
      <c r="A7574" s="27"/>
      <c r="B7574" s="28"/>
      <c r="C7574" s="27"/>
      <c r="D7574" s="27"/>
      <c r="E7574" s="27"/>
      <c r="F7574" s="4"/>
      <c r="G7574" s="5"/>
      <c r="H7574" s="29"/>
    </row>
    <row r="7575" spans="1:8" x14ac:dyDescent="0.2">
      <c r="A7575" s="27"/>
      <c r="B7575" s="28"/>
      <c r="C7575" s="27"/>
      <c r="D7575" s="27"/>
      <c r="E7575" s="27"/>
      <c r="F7575" s="4"/>
      <c r="G7575" s="5"/>
      <c r="H7575" s="29"/>
    </row>
    <row r="7576" spans="1:8" x14ac:dyDescent="0.2">
      <c r="A7576" s="27"/>
      <c r="B7576" s="28"/>
      <c r="C7576" s="27"/>
      <c r="D7576" s="27"/>
      <c r="E7576" s="27"/>
      <c r="F7576" s="4"/>
      <c r="G7576" s="5"/>
      <c r="H7576" s="29"/>
    </row>
    <row r="7577" spans="1:8" x14ac:dyDescent="0.2">
      <c r="A7577" s="27"/>
      <c r="B7577" s="28"/>
      <c r="C7577" s="27"/>
      <c r="D7577" s="27"/>
      <c r="E7577" s="27"/>
      <c r="F7577" s="4"/>
      <c r="G7577" s="5"/>
      <c r="H7577" s="29"/>
    </row>
    <row r="7578" spans="1:8" x14ac:dyDescent="0.2">
      <c r="A7578" s="27"/>
      <c r="B7578" s="28"/>
      <c r="C7578" s="27"/>
      <c r="D7578" s="27"/>
      <c r="E7578" s="27"/>
      <c r="F7578" s="4"/>
      <c r="G7578" s="5"/>
      <c r="H7578" s="29"/>
    </row>
    <row r="7579" spans="1:8" x14ac:dyDescent="0.2">
      <c r="A7579" s="27"/>
      <c r="B7579" s="28"/>
      <c r="C7579" s="27"/>
      <c r="D7579" s="27"/>
      <c r="E7579" s="27"/>
      <c r="F7579" s="4"/>
      <c r="G7579" s="5"/>
      <c r="H7579" s="29"/>
    </row>
    <row r="7580" spans="1:8" x14ac:dyDescent="0.2">
      <c r="A7580" s="27"/>
      <c r="B7580" s="28"/>
      <c r="C7580" s="27"/>
      <c r="D7580" s="27"/>
      <c r="E7580" s="27"/>
      <c r="F7580" s="4"/>
      <c r="G7580" s="5"/>
      <c r="H7580" s="29"/>
    </row>
    <row r="7581" spans="1:8" x14ac:dyDescent="0.2">
      <c r="A7581" s="27"/>
      <c r="B7581" s="28"/>
      <c r="C7581" s="27"/>
      <c r="D7581" s="27"/>
      <c r="E7581" s="27"/>
      <c r="F7581" s="4"/>
      <c r="G7581" s="5"/>
      <c r="H7581" s="29"/>
    </row>
    <row r="7582" spans="1:8" x14ac:dyDescent="0.2">
      <c r="A7582" s="27"/>
      <c r="B7582" s="28"/>
      <c r="C7582" s="27"/>
      <c r="D7582" s="27"/>
      <c r="E7582" s="27"/>
      <c r="F7582" s="4"/>
      <c r="G7582" s="5"/>
      <c r="H7582" s="29"/>
    </row>
    <row r="7583" spans="1:8" x14ac:dyDescent="0.2">
      <c r="A7583" s="27"/>
      <c r="B7583" s="28"/>
      <c r="C7583" s="27"/>
      <c r="D7583" s="27"/>
      <c r="E7583" s="27"/>
      <c r="F7583" s="4"/>
      <c r="G7583" s="5"/>
      <c r="H7583" s="29"/>
    </row>
    <row r="7584" spans="1:8" x14ac:dyDescent="0.2">
      <c r="A7584" s="27"/>
      <c r="B7584" s="28"/>
      <c r="C7584" s="27"/>
      <c r="D7584" s="27"/>
      <c r="E7584" s="27"/>
      <c r="F7584" s="4"/>
      <c r="G7584" s="5"/>
      <c r="H7584" s="29"/>
    </row>
    <row r="7585" spans="1:8" x14ac:dyDescent="0.2">
      <c r="A7585" s="27"/>
      <c r="B7585" s="28"/>
      <c r="C7585" s="27"/>
      <c r="D7585" s="27"/>
      <c r="E7585" s="27"/>
      <c r="F7585" s="4"/>
      <c r="G7585" s="5"/>
      <c r="H7585" s="29"/>
    </row>
    <row r="7586" spans="1:8" x14ac:dyDescent="0.2">
      <c r="A7586" s="27"/>
      <c r="B7586" s="28"/>
      <c r="C7586" s="27"/>
      <c r="D7586" s="27"/>
      <c r="E7586" s="27"/>
      <c r="F7586" s="4"/>
      <c r="G7586" s="5"/>
      <c r="H7586" s="29"/>
    </row>
    <row r="7587" spans="1:8" x14ac:dyDescent="0.2">
      <c r="A7587" s="27"/>
      <c r="B7587" s="28"/>
      <c r="C7587" s="27"/>
      <c r="D7587" s="27"/>
      <c r="E7587" s="27"/>
      <c r="F7587" s="4"/>
      <c r="G7587" s="5"/>
      <c r="H7587" s="29"/>
    </row>
    <row r="7588" spans="1:8" x14ac:dyDescent="0.2">
      <c r="A7588" s="27"/>
      <c r="B7588" s="28"/>
      <c r="C7588" s="27"/>
      <c r="D7588" s="27"/>
      <c r="E7588" s="27"/>
      <c r="F7588" s="4"/>
      <c r="G7588" s="5"/>
      <c r="H7588" s="29"/>
    </row>
    <row r="7589" spans="1:8" x14ac:dyDescent="0.2">
      <c r="A7589" s="27"/>
      <c r="B7589" s="28"/>
      <c r="C7589" s="27"/>
      <c r="D7589" s="27"/>
      <c r="E7589" s="27"/>
      <c r="F7589" s="4"/>
      <c r="G7589" s="5"/>
      <c r="H7589" s="29"/>
    </row>
    <row r="7590" spans="1:8" x14ac:dyDescent="0.2">
      <c r="A7590" s="27"/>
      <c r="B7590" s="28"/>
      <c r="C7590" s="27"/>
      <c r="D7590" s="27"/>
      <c r="E7590" s="27"/>
      <c r="F7590" s="4"/>
      <c r="G7590" s="5"/>
      <c r="H7590" s="29"/>
    </row>
    <row r="7591" spans="1:8" x14ac:dyDescent="0.2">
      <c r="A7591" s="27"/>
      <c r="B7591" s="28"/>
      <c r="C7591" s="27"/>
      <c r="D7591" s="27"/>
      <c r="E7591" s="27"/>
      <c r="F7591" s="4"/>
      <c r="G7591" s="5"/>
      <c r="H7591" s="29"/>
    </row>
    <row r="7592" spans="1:8" x14ac:dyDescent="0.2">
      <c r="A7592" s="27"/>
      <c r="B7592" s="28"/>
      <c r="C7592" s="27"/>
      <c r="D7592" s="27"/>
      <c r="E7592" s="27"/>
      <c r="F7592" s="4"/>
      <c r="G7592" s="5"/>
      <c r="H7592" s="29"/>
    </row>
    <row r="7593" spans="1:8" x14ac:dyDescent="0.2">
      <c r="A7593" s="27"/>
      <c r="B7593" s="28"/>
      <c r="C7593" s="27"/>
      <c r="D7593" s="27"/>
      <c r="E7593" s="27"/>
      <c r="F7593" s="4"/>
      <c r="G7593" s="5"/>
      <c r="H7593" s="29"/>
    </row>
    <row r="7594" spans="1:8" x14ac:dyDescent="0.2">
      <c r="A7594" s="27"/>
      <c r="B7594" s="28"/>
      <c r="C7594" s="27"/>
      <c r="D7594" s="27"/>
      <c r="E7594" s="27"/>
      <c r="F7594" s="4"/>
      <c r="G7594" s="5"/>
      <c r="H7594" s="29"/>
    </row>
    <row r="7595" spans="1:8" x14ac:dyDescent="0.2">
      <c r="A7595" s="27"/>
      <c r="B7595" s="28"/>
      <c r="C7595" s="27"/>
      <c r="D7595" s="27"/>
      <c r="E7595" s="27"/>
      <c r="F7595" s="4"/>
      <c r="G7595" s="5"/>
      <c r="H7595" s="29"/>
    </row>
    <row r="7596" spans="1:8" x14ac:dyDescent="0.2">
      <c r="A7596" s="27"/>
      <c r="B7596" s="28"/>
      <c r="C7596" s="27"/>
      <c r="D7596" s="27"/>
      <c r="E7596" s="27"/>
      <c r="F7596" s="4"/>
      <c r="G7596" s="5"/>
      <c r="H7596" s="29"/>
    </row>
    <row r="7597" spans="1:8" x14ac:dyDescent="0.2">
      <c r="A7597" s="27"/>
      <c r="B7597" s="28"/>
      <c r="C7597" s="27"/>
      <c r="D7597" s="27"/>
      <c r="E7597" s="27"/>
      <c r="F7597" s="4"/>
      <c r="G7597" s="5"/>
      <c r="H7597" s="29"/>
    </row>
    <row r="7598" spans="1:8" x14ac:dyDescent="0.2">
      <c r="A7598" s="27"/>
      <c r="B7598" s="28"/>
      <c r="C7598" s="27"/>
      <c r="D7598" s="27"/>
      <c r="E7598" s="27"/>
      <c r="F7598" s="4"/>
      <c r="G7598" s="5"/>
      <c r="H7598" s="29"/>
    </row>
    <row r="7599" spans="1:8" x14ac:dyDescent="0.2">
      <c r="A7599" s="27"/>
      <c r="B7599" s="28"/>
      <c r="C7599" s="27"/>
      <c r="D7599" s="27"/>
      <c r="E7599" s="27"/>
      <c r="F7599" s="4"/>
      <c r="G7599" s="5"/>
      <c r="H7599" s="29"/>
    </row>
    <row r="7600" spans="1:8" x14ac:dyDescent="0.2">
      <c r="A7600" s="27"/>
      <c r="B7600" s="28"/>
      <c r="C7600" s="27"/>
      <c r="D7600" s="27"/>
      <c r="E7600" s="27"/>
      <c r="F7600" s="4"/>
      <c r="G7600" s="5"/>
      <c r="H7600" s="29"/>
    </row>
    <row r="7601" spans="1:8" x14ac:dyDescent="0.2">
      <c r="A7601" s="27"/>
      <c r="B7601" s="28"/>
      <c r="C7601" s="27"/>
      <c r="D7601" s="27"/>
      <c r="E7601" s="27"/>
      <c r="F7601" s="4"/>
      <c r="G7601" s="5"/>
      <c r="H7601" s="29"/>
    </row>
    <row r="7602" spans="1:8" x14ac:dyDescent="0.2">
      <c r="A7602" s="27"/>
      <c r="B7602" s="28"/>
      <c r="C7602" s="27"/>
      <c r="D7602" s="27"/>
      <c r="E7602" s="27"/>
      <c r="F7602" s="4"/>
      <c r="G7602" s="5"/>
      <c r="H7602" s="29"/>
    </row>
    <row r="7603" spans="1:8" x14ac:dyDescent="0.2">
      <c r="A7603" s="27"/>
      <c r="B7603" s="28"/>
      <c r="C7603" s="27"/>
      <c r="D7603" s="27"/>
      <c r="E7603" s="27"/>
      <c r="F7603" s="4"/>
      <c r="G7603" s="5"/>
      <c r="H7603" s="29"/>
    </row>
    <row r="7604" spans="1:8" x14ac:dyDescent="0.2">
      <c r="A7604" s="27"/>
      <c r="B7604" s="28"/>
      <c r="C7604" s="27"/>
      <c r="D7604" s="27"/>
      <c r="E7604" s="27"/>
      <c r="F7604" s="4"/>
      <c r="G7604" s="5"/>
      <c r="H7604" s="29"/>
    </row>
    <row r="7605" spans="1:8" x14ac:dyDescent="0.2">
      <c r="A7605" s="27"/>
      <c r="B7605" s="28"/>
      <c r="C7605" s="27"/>
      <c r="D7605" s="27"/>
      <c r="E7605" s="27"/>
      <c r="F7605" s="4"/>
      <c r="G7605" s="5"/>
      <c r="H7605" s="29"/>
    </row>
    <row r="7606" spans="1:8" x14ac:dyDescent="0.2">
      <c r="A7606" s="27"/>
      <c r="B7606" s="28"/>
      <c r="C7606" s="27"/>
      <c r="D7606" s="27"/>
      <c r="E7606" s="27"/>
      <c r="F7606" s="4"/>
      <c r="G7606" s="5"/>
      <c r="H7606" s="29"/>
    </row>
    <row r="7607" spans="1:8" x14ac:dyDescent="0.2">
      <c r="A7607" s="27"/>
      <c r="B7607" s="28"/>
      <c r="C7607" s="27"/>
      <c r="D7607" s="27"/>
      <c r="E7607" s="27"/>
      <c r="F7607" s="4"/>
      <c r="G7607" s="5"/>
      <c r="H7607" s="29"/>
    </row>
    <row r="7608" spans="1:8" x14ac:dyDescent="0.2">
      <c r="A7608" s="27"/>
      <c r="B7608" s="28"/>
      <c r="C7608" s="27"/>
      <c r="D7608" s="27"/>
      <c r="E7608" s="27"/>
      <c r="F7608" s="4"/>
      <c r="G7608" s="5"/>
      <c r="H7608" s="29"/>
    </row>
    <row r="7609" spans="1:8" x14ac:dyDescent="0.2">
      <c r="A7609" s="27"/>
      <c r="B7609" s="28"/>
      <c r="C7609" s="27"/>
      <c r="D7609" s="27"/>
      <c r="E7609" s="27"/>
      <c r="F7609" s="4"/>
      <c r="G7609" s="5"/>
      <c r="H7609" s="29"/>
    </row>
    <row r="7610" spans="1:8" x14ac:dyDescent="0.2">
      <c r="A7610" s="27"/>
      <c r="B7610" s="28"/>
      <c r="C7610" s="27"/>
      <c r="D7610" s="27"/>
      <c r="E7610" s="27"/>
      <c r="F7610" s="4"/>
      <c r="G7610" s="5"/>
      <c r="H7610" s="29"/>
    </row>
    <row r="7611" spans="1:8" x14ac:dyDescent="0.2">
      <c r="A7611" s="27"/>
      <c r="B7611" s="28"/>
      <c r="C7611" s="27"/>
      <c r="D7611" s="27"/>
      <c r="E7611" s="27"/>
      <c r="F7611" s="4"/>
      <c r="G7611" s="5"/>
      <c r="H7611" s="29"/>
    </row>
    <row r="7612" spans="1:8" x14ac:dyDescent="0.2">
      <c r="A7612" s="27"/>
      <c r="B7612" s="28"/>
      <c r="C7612" s="27"/>
      <c r="D7612" s="27"/>
      <c r="E7612" s="27"/>
      <c r="F7612" s="4"/>
      <c r="G7612" s="5"/>
      <c r="H7612" s="29"/>
    </row>
    <row r="7613" spans="1:8" x14ac:dyDescent="0.2">
      <c r="A7613" s="27"/>
      <c r="B7613" s="28"/>
      <c r="C7613" s="27"/>
      <c r="D7613" s="27"/>
      <c r="E7613" s="27"/>
      <c r="F7613" s="4"/>
      <c r="G7613" s="5"/>
      <c r="H7613" s="29"/>
    </row>
    <row r="7614" spans="1:8" x14ac:dyDescent="0.2">
      <c r="A7614" s="27"/>
      <c r="B7614" s="28"/>
      <c r="C7614" s="27"/>
      <c r="D7614" s="27"/>
      <c r="E7614" s="27"/>
      <c r="F7614" s="4"/>
      <c r="G7614" s="5"/>
      <c r="H7614" s="29"/>
    </row>
    <row r="7615" spans="1:8" x14ac:dyDescent="0.2">
      <c r="A7615" s="27"/>
      <c r="B7615" s="28"/>
      <c r="C7615" s="27"/>
      <c r="D7615" s="27"/>
      <c r="E7615" s="27"/>
      <c r="F7615" s="4"/>
      <c r="G7615" s="5"/>
      <c r="H7615" s="29"/>
    </row>
    <row r="7616" spans="1:8" x14ac:dyDescent="0.2">
      <c r="A7616" s="27"/>
      <c r="B7616" s="28"/>
      <c r="C7616" s="27"/>
      <c r="D7616" s="27"/>
      <c r="E7616" s="27"/>
      <c r="F7616" s="4"/>
      <c r="G7616" s="5"/>
      <c r="H7616" s="29"/>
    </row>
    <row r="7617" spans="1:8" x14ac:dyDescent="0.2">
      <c r="A7617" s="27"/>
      <c r="B7617" s="28"/>
      <c r="C7617" s="27"/>
      <c r="D7617" s="27"/>
      <c r="E7617" s="27"/>
      <c r="F7617" s="4"/>
      <c r="G7617" s="5"/>
      <c r="H7617" s="29"/>
    </row>
    <row r="7618" spans="1:8" x14ac:dyDescent="0.2">
      <c r="A7618" s="27"/>
      <c r="B7618" s="28"/>
      <c r="C7618" s="27"/>
      <c r="D7618" s="27"/>
      <c r="E7618" s="27"/>
      <c r="F7618" s="4"/>
      <c r="G7618" s="5"/>
      <c r="H7618" s="29"/>
    </row>
    <row r="7619" spans="1:8" x14ac:dyDescent="0.2">
      <c r="A7619" s="27"/>
      <c r="B7619" s="28"/>
      <c r="C7619" s="27"/>
      <c r="D7619" s="27"/>
      <c r="E7619" s="27"/>
      <c r="F7619" s="4"/>
      <c r="G7619" s="5"/>
      <c r="H7619" s="29"/>
    </row>
    <row r="7620" spans="1:8" x14ac:dyDescent="0.2">
      <c r="A7620" s="27"/>
      <c r="B7620" s="28"/>
      <c r="C7620" s="27"/>
      <c r="D7620" s="27"/>
      <c r="E7620" s="27"/>
      <c r="F7620" s="4"/>
      <c r="G7620" s="5"/>
      <c r="H7620" s="29"/>
    </row>
    <row r="7621" spans="1:8" x14ac:dyDescent="0.2">
      <c r="A7621" s="27"/>
      <c r="B7621" s="28"/>
      <c r="C7621" s="27"/>
      <c r="D7621" s="27"/>
      <c r="E7621" s="27"/>
      <c r="F7621" s="4"/>
      <c r="G7621" s="5"/>
      <c r="H7621" s="29"/>
    </row>
    <row r="7622" spans="1:8" x14ac:dyDescent="0.2">
      <c r="A7622" s="27"/>
      <c r="B7622" s="28"/>
      <c r="C7622" s="27"/>
      <c r="D7622" s="27"/>
      <c r="E7622" s="27"/>
      <c r="F7622" s="4"/>
      <c r="G7622" s="5"/>
      <c r="H7622" s="29"/>
    </row>
    <row r="7623" spans="1:8" x14ac:dyDescent="0.2">
      <c r="A7623" s="27"/>
      <c r="B7623" s="28"/>
      <c r="C7623" s="27"/>
      <c r="D7623" s="27"/>
      <c r="E7623" s="27"/>
      <c r="F7623" s="4"/>
      <c r="G7623" s="5"/>
      <c r="H7623" s="29"/>
    </row>
    <row r="7624" spans="1:8" x14ac:dyDescent="0.2">
      <c r="A7624" s="27"/>
      <c r="B7624" s="28"/>
      <c r="C7624" s="27"/>
      <c r="D7624" s="27"/>
      <c r="E7624" s="27"/>
      <c r="F7624" s="4"/>
      <c r="G7624" s="5"/>
      <c r="H7624" s="29"/>
    </row>
    <row r="7625" spans="1:8" x14ac:dyDescent="0.2">
      <c r="A7625" s="27"/>
      <c r="B7625" s="28"/>
      <c r="C7625" s="27"/>
      <c r="D7625" s="27"/>
      <c r="E7625" s="27"/>
      <c r="F7625" s="4"/>
      <c r="G7625" s="5"/>
      <c r="H7625" s="29"/>
    </row>
    <row r="7626" spans="1:8" x14ac:dyDescent="0.2">
      <c r="A7626" s="27"/>
      <c r="B7626" s="28"/>
      <c r="C7626" s="27"/>
      <c r="D7626" s="27"/>
      <c r="E7626" s="27"/>
      <c r="F7626" s="4"/>
      <c r="G7626" s="5"/>
      <c r="H7626" s="29"/>
    </row>
    <row r="7627" spans="1:8" x14ac:dyDescent="0.2">
      <c r="A7627" s="27"/>
      <c r="B7627" s="28"/>
      <c r="C7627" s="27"/>
      <c r="D7627" s="27"/>
      <c r="E7627" s="27"/>
      <c r="F7627" s="4"/>
      <c r="G7627" s="5"/>
      <c r="H7627" s="29"/>
    </row>
    <row r="7628" spans="1:8" x14ac:dyDescent="0.2">
      <c r="A7628" s="27"/>
      <c r="B7628" s="28"/>
      <c r="C7628" s="27"/>
      <c r="D7628" s="27"/>
      <c r="E7628" s="27"/>
      <c r="F7628" s="4"/>
      <c r="G7628" s="5"/>
      <c r="H7628" s="29"/>
    </row>
    <row r="7629" spans="1:8" x14ac:dyDescent="0.2">
      <c r="A7629" s="27"/>
      <c r="B7629" s="28"/>
      <c r="C7629" s="27"/>
      <c r="D7629" s="27"/>
      <c r="E7629" s="27"/>
      <c r="F7629" s="4"/>
      <c r="G7629" s="5"/>
      <c r="H7629" s="29"/>
    </row>
    <row r="7630" spans="1:8" x14ac:dyDescent="0.2">
      <c r="A7630" s="27"/>
      <c r="B7630" s="28"/>
      <c r="C7630" s="27"/>
      <c r="D7630" s="27"/>
      <c r="E7630" s="27"/>
      <c r="F7630" s="4"/>
      <c r="G7630" s="5"/>
      <c r="H7630" s="29"/>
    </row>
    <row r="7631" spans="1:8" x14ac:dyDescent="0.2">
      <c r="A7631" s="27"/>
      <c r="B7631" s="28"/>
      <c r="C7631" s="27"/>
      <c r="D7631" s="27"/>
      <c r="E7631" s="27"/>
      <c r="F7631" s="4"/>
      <c r="G7631" s="5"/>
      <c r="H7631" s="29"/>
    </row>
    <row r="7632" spans="1:8" x14ac:dyDescent="0.2">
      <c r="A7632" s="27"/>
      <c r="B7632" s="28"/>
      <c r="C7632" s="27"/>
      <c r="D7632" s="27"/>
      <c r="E7632" s="27"/>
      <c r="F7632" s="4"/>
      <c r="G7632" s="5"/>
      <c r="H7632" s="29"/>
    </row>
    <row r="7633" spans="1:8" x14ac:dyDescent="0.2">
      <c r="A7633" s="27"/>
      <c r="B7633" s="28"/>
      <c r="C7633" s="27"/>
      <c r="D7633" s="27"/>
      <c r="E7633" s="27"/>
      <c r="F7633" s="4"/>
      <c r="G7633" s="5"/>
      <c r="H7633" s="29"/>
    </row>
    <row r="7634" spans="1:8" x14ac:dyDescent="0.2">
      <c r="A7634" s="27"/>
      <c r="B7634" s="28"/>
      <c r="C7634" s="27"/>
      <c r="D7634" s="27"/>
      <c r="E7634" s="27"/>
      <c r="F7634" s="4"/>
      <c r="G7634" s="5"/>
      <c r="H7634" s="29"/>
    </row>
    <row r="7635" spans="1:8" x14ac:dyDescent="0.2">
      <c r="A7635" s="31"/>
      <c r="B7635" s="28"/>
      <c r="C7635" s="27"/>
      <c r="D7635" s="27"/>
      <c r="E7635" s="27"/>
      <c r="F7635" s="4"/>
      <c r="G7635" s="5"/>
      <c r="H7635" s="29"/>
    </row>
    <row r="7636" spans="1:8" x14ac:dyDescent="0.2">
      <c r="A7636" s="31"/>
      <c r="B7636" s="28"/>
      <c r="C7636" s="27"/>
      <c r="D7636" s="27"/>
      <c r="E7636" s="27"/>
      <c r="F7636" s="4"/>
      <c r="G7636" s="5"/>
      <c r="H7636" s="29"/>
    </row>
    <row r="7637" spans="1:8" x14ac:dyDescent="0.2">
      <c r="A7637" s="31"/>
      <c r="B7637" s="28"/>
      <c r="C7637" s="27"/>
      <c r="D7637" s="27"/>
      <c r="E7637" s="27"/>
      <c r="F7637" s="4"/>
      <c r="G7637" s="5"/>
      <c r="H7637" s="29"/>
    </row>
    <row r="7638" spans="1:8" x14ac:dyDescent="0.2">
      <c r="A7638" s="31"/>
      <c r="B7638" s="28"/>
      <c r="C7638" s="27"/>
      <c r="D7638" s="27"/>
      <c r="E7638" s="27"/>
      <c r="F7638" s="4"/>
      <c r="G7638" s="5"/>
      <c r="H7638" s="29"/>
    </row>
    <row r="7639" spans="1:8" x14ac:dyDescent="0.2">
      <c r="A7639" s="31"/>
      <c r="B7639" s="28"/>
      <c r="C7639" s="27"/>
      <c r="D7639" s="27"/>
      <c r="E7639" s="27"/>
      <c r="F7639" s="4"/>
      <c r="G7639" s="5"/>
      <c r="H7639" s="29"/>
    </row>
    <row r="7640" spans="1:8" x14ac:dyDescent="0.2">
      <c r="A7640" s="31"/>
      <c r="B7640" s="28"/>
      <c r="C7640" s="27"/>
      <c r="D7640" s="27"/>
      <c r="E7640" s="27"/>
      <c r="F7640" s="4"/>
      <c r="G7640" s="5"/>
      <c r="H7640" s="29"/>
    </row>
    <row r="7641" spans="1:8" x14ac:dyDescent="0.2">
      <c r="A7641" s="31"/>
      <c r="B7641" s="28"/>
      <c r="C7641" s="27"/>
      <c r="D7641" s="27"/>
      <c r="E7641" s="27"/>
      <c r="F7641" s="4"/>
      <c r="G7641" s="5"/>
      <c r="H7641" s="29"/>
    </row>
    <row r="7642" spans="1:8" x14ac:dyDescent="0.2">
      <c r="A7642" s="31"/>
      <c r="B7642" s="28"/>
      <c r="C7642" s="27"/>
      <c r="D7642" s="27"/>
      <c r="E7642" s="27"/>
      <c r="F7642" s="4"/>
      <c r="G7642" s="5"/>
      <c r="H7642" s="29"/>
    </row>
    <row r="7643" spans="1:8" x14ac:dyDescent="0.2">
      <c r="A7643" s="31"/>
      <c r="B7643" s="28"/>
      <c r="C7643" s="27"/>
      <c r="D7643" s="27"/>
      <c r="E7643" s="27"/>
      <c r="F7643" s="4"/>
      <c r="G7643" s="5"/>
      <c r="H7643" s="29"/>
    </row>
    <row r="7644" spans="1:8" x14ac:dyDescent="0.2">
      <c r="A7644" s="31"/>
      <c r="B7644" s="28"/>
      <c r="C7644" s="27"/>
      <c r="D7644" s="27"/>
      <c r="E7644" s="27"/>
      <c r="F7644" s="4"/>
      <c r="G7644" s="5"/>
      <c r="H7644" s="29"/>
    </row>
    <row r="7645" spans="1:8" x14ac:dyDescent="0.2">
      <c r="A7645" s="31"/>
      <c r="B7645" s="28"/>
      <c r="C7645" s="27"/>
      <c r="D7645" s="27"/>
      <c r="E7645" s="27"/>
      <c r="F7645" s="4"/>
      <c r="G7645" s="5"/>
      <c r="H7645" s="29"/>
    </row>
    <row r="7646" spans="1:8" x14ac:dyDescent="0.2">
      <c r="A7646" s="31"/>
      <c r="B7646" s="28"/>
      <c r="C7646" s="27"/>
      <c r="D7646" s="27"/>
      <c r="E7646" s="27"/>
      <c r="F7646" s="4"/>
      <c r="G7646" s="5"/>
      <c r="H7646" s="29"/>
    </row>
    <row r="7647" spans="1:8" x14ac:dyDescent="0.2">
      <c r="A7647" s="31"/>
      <c r="B7647" s="28"/>
      <c r="C7647" s="27"/>
      <c r="D7647" s="27"/>
      <c r="E7647" s="27"/>
      <c r="F7647" s="4"/>
      <c r="G7647" s="5"/>
      <c r="H7647" s="29"/>
    </row>
    <row r="7648" spans="1:8" x14ac:dyDescent="0.2">
      <c r="A7648" s="31"/>
      <c r="B7648" s="28"/>
      <c r="C7648" s="27"/>
      <c r="D7648" s="27"/>
      <c r="E7648" s="27"/>
      <c r="F7648" s="4"/>
      <c r="G7648" s="5"/>
      <c r="H7648" s="29"/>
    </row>
    <row r="7649" spans="1:8" x14ac:dyDescent="0.2">
      <c r="A7649" s="31"/>
      <c r="B7649" s="28"/>
      <c r="C7649" s="27"/>
      <c r="D7649" s="27"/>
      <c r="E7649" s="27"/>
      <c r="F7649" s="4"/>
      <c r="G7649" s="5"/>
      <c r="H7649" s="29"/>
    </row>
    <row r="7650" spans="1:8" x14ac:dyDescent="0.2">
      <c r="A7650" s="31"/>
      <c r="B7650" s="28"/>
      <c r="C7650" s="27"/>
      <c r="D7650" s="27"/>
      <c r="E7650" s="27"/>
      <c r="F7650" s="4"/>
      <c r="G7650" s="5"/>
      <c r="H7650" s="29"/>
    </row>
    <row r="7651" spans="1:8" x14ac:dyDescent="0.2">
      <c r="A7651" s="31"/>
      <c r="B7651" s="28"/>
      <c r="C7651" s="27"/>
      <c r="D7651" s="27"/>
      <c r="E7651" s="27"/>
      <c r="F7651" s="4"/>
      <c r="G7651" s="5"/>
      <c r="H7651" s="29"/>
    </row>
    <row r="7652" spans="1:8" x14ac:dyDescent="0.2">
      <c r="A7652" s="31"/>
      <c r="B7652" s="28"/>
      <c r="C7652" s="27"/>
      <c r="D7652" s="27"/>
      <c r="E7652" s="27"/>
      <c r="F7652" s="4"/>
      <c r="G7652" s="5"/>
      <c r="H7652" s="29"/>
    </row>
    <row r="7653" spans="1:8" x14ac:dyDescent="0.2">
      <c r="A7653" s="31"/>
      <c r="B7653" s="28"/>
      <c r="C7653" s="27"/>
      <c r="D7653" s="27"/>
      <c r="E7653" s="27"/>
      <c r="F7653" s="4"/>
      <c r="G7653" s="5"/>
      <c r="H7653" s="29"/>
    </row>
    <row r="7654" spans="1:8" x14ac:dyDescent="0.2">
      <c r="A7654" s="31"/>
      <c r="B7654" s="28"/>
      <c r="C7654" s="27"/>
      <c r="D7654" s="27"/>
      <c r="E7654" s="27"/>
      <c r="F7654" s="4"/>
      <c r="G7654" s="5"/>
      <c r="H7654" s="29"/>
    </row>
    <row r="7655" spans="1:8" x14ac:dyDescent="0.2">
      <c r="A7655" s="31"/>
      <c r="B7655" s="28"/>
      <c r="C7655" s="27"/>
      <c r="D7655" s="27"/>
      <c r="E7655" s="27"/>
      <c r="F7655" s="4"/>
      <c r="G7655" s="5"/>
      <c r="H7655" s="29"/>
    </row>
    <row r="7656" spans="1:8" x14ac:dyDescent="0.2">
      <c r="A7656" s="31"/>
      <c r="B7656" s="28"/>
      <c r="C7656" s="27"/>
      <c r="D7656" s="27"/>
      <c r="E7656" s="27"/>
      <c r="F7656" s="4"/>
      <c r="G7656" s="5"/>
      <c r="H7656" s="29"/>
    </row>
    <row r="7657" spans="1:8" x14ac:dyDescent="0.2">
      <c r="A7657" s="31"/>
      <c r="B7657" s="28"/>
      <c r="C7657" s="27"/>
      <c r="D7657" s="27"/>
      <c r="E7657" s="27"/>
      <c r="F7657" s="4"/>
      <c r="G7657" s="5"/>
      <c r="H7657" s="29"/>
    </row>
    <row r="7658" spans="1:8" x14ac:dyDescent="0.2">
      <c r="A7658" s="31"/>
      <c r="B7658" s="28"/>
      <c r="C7658" s="27"/>
      <c r="D7658" s="27"/>
      <c r="E7658" s="27"/>
      <c r="F7658" s="4"/>
      <c r="G7658" s="5"/>
      <c r="H7658" s="29"/>
    </row>
    <row r="7659" spans="1:8" x14ac:dyDescent="0.2">
      <c r="A7659" s="31"/>
      <c r="B7659" s="28"/>
      <c r="C7659" s="27"/>
      <c r="D7659" s="27"/>
      <c r="E7659" s="27"/>
      <c r="F7659" s="4"/>
      <c r="G7659" s="5"/>
      <c r="H7659" s="29"/>
    </row>
    <row r="7660" spans="1:8" x14ac:dyDescent="0.2">
      <c r="A7660" s="31"/>
      <c r="B7660" s="28"/>
      <c r="C7660" s="27"/>
      <c r="D7660" s="27"/>
      <c r="E7660" s="27"/>
      <c r="F7660" s="4"/>
      <c r="G7660" s="5"/>
      <c r="H7660" s="29"/>
    </row>
    <row r="7661" spans="1:8" x14ac:dyDescent="0.2">
      <c r="A7661" s="31"/>
      <c r="B7661" s="28"/>
      <c r="C7661" s="27"/>
      <c r="D7661" s="27"/>
      <c r="E7661" s="27"/>
      <c r="F7661" s="4"/>
      <c r="G7661" s="5"/>
      <c r="H7661" s="29"/>
    </row>
    <row r="7662" spans="1:8" x14ac:dyDescent="0.2">
      <c r="A7662" s="31"/>
      <c r="B7662" s="28"/>
      <c r="C7662" s="27"/>
      <c r="D7662" s="27"/>
      <c r="E7662" s="27"/>
      <c r="F7662" s="4"/>
      <c r="G7662" s="5"/>
      <c r="H7662" s="29"/>
    </row>
    <row r="7663" spans="1:8" x14ac:dyDescent="0.2">
      <c r="A7663" s="31"/>
      <c r="B7663" s="28"/>
      <c r="C7663" s="27"/>
      <c r="D7663" s="27"/>
      <c r="E7663" s="27"/>
      <c r="F7663" s="4"/>
      <c r="G7663" s="5"/>
      <c r="H7663" s="29"/>
    </row>
    <row r="7664" spans="1:8" x14ac:dyDescent="0.2">
      <c r="A7664" s="31"/>
      <c r="B7664" s="28"/>
      <c r="C7664" s="27"/>
      <c r="D7664" s="27"/>
      <c r="E7664" s="27"/>
      <c r="F7664" s="4"/>
      <c r="G7664" s="5"/>
      <c r="H7664" s="29"/>
    </row>
    <row r="7665" spans="1:8" x14ac:dyDescent="0.2">
      <c r="A7665" s="31"/>
      <c r="B7665" s="28"/>
      <c r="C7665" s="27"/>
      <c r="D7665" s="27"/>
      <c r="E7665" s="27"/>
      <c r="F7665" s="4"/>
      <c r="G7665" s="5"/>
      <c r="H7665" s="29"/>
    </row>
    <row r="7666" spans="1:8" x14ac:dyDescent="0.2">
      <c r="A7666" s="31"/>
      <c r="B7666" s="28"/>
      <c r="C7666" s="27"/>
      <c r="D7666" s="27"/>
      <c r="E7666" s="27"/>
      <c r="F7666" s="4"/>
      <c r="G7666" s="5"/>
      <c r="H7666" s="29"/>
    </row>
    <row r="7667" spans="1:8" x14ac:dyDescent="0.2">
      <c r="A7667" s="31"/>
      <c r="B7667" s="28"/>
      <c r="C7667" s="27"/>
      <c r="D7667" s="27"/>
      <c r="E7667" s="27"/>
      <c r="F7667" s="4"/>
      <c r="G7667" s="5"/>
      <c r="H7667" s="29"/>
    </row>
    <row r="7668" spans="1:8" x14ac:dyDescent="0.2">
      <c r="A7668" s="31"/>
      <c r="B7668" s="28"/>
      <c r="C7668" s="27"/>
      <c r="D7668" s="27"/>
      <c r="E7668" s="27"/>
      <c r="F7668" s="4"/>
      <c r="G7668" s="5"/>
      <c r="H7668" s="29"/>
    </row>
    <row r="7669" spans="1:8" x14ac:dyDescent="0.2">
      <c r="A7669" s="31"/>
      <c r="B7669" s="28"/>
      <c r="C7669" s="27"/>
      <c r="D7669" s="27"/>
      <c r="E7669" s="27"/>
      <c r="F7669" s="4"/>
      <c r="G7669" s="5"/>
      <c r="H7669" s="29"/>
    </row>
    <row r="7670" spans="1:8" x14ac:dyDescent="0.2">
      <c r="A7670" s="31"/>
      <c r="B7670" s="28"/>
      <c r="C7670" s="27"/>
      <c r="D7670" s="27"/>
      <c r="E7670" s="27"/>
      <c r="F7670" s="4"/>
      <c r="G7670" s="5"/>
      <c r="H7670" s="29"/>
    </row>
    <row r="7671" spans="1:8" x14ac:dyDescent="0.2">
      <c r="A7671" s="31"/>
      <c r="B7671" s="28"/>
      <c r="C7671" s="27"/>
      <c r="D7671" s="27"/>
      <c r="E7671" s="27"/>
      <c r="F7671" s="4"/>
      <c r="G7671" s="5"/>
      <c r="H7671" s="29"/>
    </row>
    <row r="7672" spans="1:8" x14ac:dyDescent="0.2">
      <c r="A7672" s="31"/>
      <c r="B7672" s="28"/>
      <c r="C7672" s="27"/>
      <c r="D7672" s="27"/>
      <c r="E7672" s="27"/>
      <c r="F7672" s="4"/>
      <c r="G7672" s="5"/>
      <c r="H7672" s="29"/>
    </row>
    <row r="7673" spans="1:8" x14ac:dyDescent="0.2">
      <c r="A7673" s="31"/>
      <c r="B7673" s="28"/>
      <c r="C7673" s="27"/>
      <c r="D7673" s="27"/>
      <c r="E7673" s="27"/>
      <c r="F7673" s="4"/>
      <c r="G7673" s="5"/>
      <c r="H7673" s="29"/>
    </row>
    <row r="7674" spans="1:8" x14ac:dyDescent="0.2">
      <c r="A7674" s="31"/>
      <c r="B7674" s="28"/>
      <c r="C7674" s="27"/>
      <c r="D7674" s="27"/>
      <c r="E7674" s="27"/>
      <c r="F7674" s="4"/>
      <c r="G7674" s="5"/>
      <c r="H7674" s="29"/>
    </row>
    <row r="7675" spans="1:8" x14ac:dyDescent="0.2">
      <c r="A7675" s="31"/>
      <c r="B7675" s="28"/>
      <c r="C7675" s="27"/>
      <c r="D7675" s="27"/>
      <c r="E7675" s="27"/>
      <c r="F7675" s="4"/>
      <c r="G7675" s="5"/>
      <c r="H7675" s="29"/>
    </row>
    <row r="7676" spans="1:8" x14ac:dyDescent="0.2">
      <c r="A7676" s="31"/>
      <c r="B7676" s="28"/>
      <c r="C7676" s="27"/>
      <c r="D7676" s="27"/>
      <c r="E7676" s="27"/>
      <c r="F7676" s="4"/>
      <c r="G7676" s="5"/>
      <c r="H7676" s="29"/>
    </row>
    <row r="7677" spans="1:8" x14ac:dyDescent="0.2">
      <c r="A7677" s="31"/>
      <c r="B7677" s="28"/>
      <c r="C7677" s="27"/>
      <c r="D7677" s="27"/>
      <c r="E7677" s="27"/>
      <c r="F7677" s="4"/>
      <c r="G7677" s="5"/>
      <c r="H7677" s="29"/>
    </row>
    <row r="7678" spans="1:8" x14ac:dyDescent="0.2">
      <c r="A7678" s="31"/>
      <c r="B7678" s="28"/>
      <c r="C7678" s="27"/>
      <c r="D7678" s="27"/>
      <c r="E7678" s="27"/>
      <c r="F7678" s="4"/>
      <c r="G7678" s="5"/>
      <c r="H7678" s="29"/>
    </row>
    <row r="7679" spans="1:8" x14ac:dyDescent="0.2">
      <c r="A7679" s="31"/>
      <c r="B7679" s="28"/>
      <c r="C7679" s="27"/>
      <c r="D7679" s="27"/>
      <c r="E7679" s="27"/>
      <c r="F7679" s="4"/>
      <c r="G7679" s="5"/>
      <c r="H7679" s="29"/>
    </row>
    <row r="7680" spans="1:8" x14ac:dyDescent="0.2">
      <c r="A7680" s="31"/>
      <c r="B7680" s="28"/>
      <c r="C7680" s="27"/>
      <c r="D7680" s="27"/>
      <c r="E7680" s="27"/>
      <c r="F7680" s="4"/>
      <c r="G7680" s="5"/>
      <c r="H7680" s="29"/>
    </row>
    <row r="7681" spans="1:8" x14ac:dyDescent="0.2">
      <c r="A7681" s="31"/>
      <c r="B7681" s="28"/>
      <c r="C7681" s="27"/>
      <c r="D7681" s="27"/>
      <c r="E7681" s="27"/>
      <c r="F7681" s="4"/>
      <c r="G7681" s="5"/>
      <c r="H7681" s="29"/>
    </row>
    <row r="7682" spans="1:8" x14ac:dyDescent="0.2">
      <c r="A7682" s="31"/>
      <c r="B7682" s="28"/>
      <c r="C7682" s="27"/>
      <c r="D7682" s="27"/>
      <c r="E7682" s="27"/>
      <c r="F7682" s="4"/>
      <c r="G7682" s="5"/>
      <c r="H7682" s="29"/>
    </row>
    <row r="7683" spans="1:8" x14ac:dyDescent="0.2">
      <c r="A7683" s="31"/>
      <c r="B7683" s="28"/>
      <c r="C7683" s="27"/>
      <c r="D7683" s="27"/>
      <c r="E7683" s="27"/>
      <c r="F7683" s="4"/>
      <c r="G7683" s="5"/>
      <c r="H7683" s="29"/>
    </row>
    <row r="7684" spans="1:8" x14ac:dyDescent="0.2">
      <c r="A7684" s="31"/>
      <c r="B7684" s="28"/>
      <c r="C7684" s="27"/>
      <c r="D7684" s="27"/>
      <c r="E7684" s="27"/>
      <c r="F7684" s="4"/>
      <c r="G7684" s="5"/>
      <c r="H7684" s="29"/>
    </row>
    <row r="7685" spans="1:8" x14ac:dyDescent="0.2">
      <c r="A7685" s="31"/>
      <c r="B7685" s="28"/>
      <c r="C7685" s="27"/>
      <c r="D7685" s="27"/>
      <c r="E7685" s="27"/>
      <c r="F7685" s="4"/>
      <c r="G7685" s="5"/>
      <c r="H7685" s="29"/>
    </row>
    <row r="7686" spans="1:8" x14ac:dyDescent="0.2">
      <c r="A7686" s="31"/>
      <c r="B7686" s="28"/>
      <c r="C7686" s="27"/>
      <c r="D7686" s="27"/>
      <c r="E7686" s="27"/>
      <c r="F7686" s="4"/>
      <c r="G7686" s="5"/>
      <c r="H7686" s="29"/>
    </row>
    <row r="7687" spans="1:8" x14ac:dyDescent="0.2">
      <c r="A7687" s="31"/>
      <c r="B7687" s="28"/>
      <c r="C7687" s="27"/>
      <c r="D7687" s="27"/>
      <c r="E7687" s="27"/>
      <c r="F7687" s="4"/>
      <c r="G7687" s="5"/>
      <c r="H7687" s="29"/>
    </row>
    <row r="7688" spans="1:8" x14ac:dyDescent="0.2">
      <c r="A7688" s="31"/>
      <c r="B7688" s="28"/>
      <c r="C7688" s="27"/>
      <c r="D7688" s="27"/>
      <c r="E7688" s="27"/>
      <c r="F7688" s="4"/>
      <c r="G7688" s="5"/>
      <c r="H7688" s="29"/>
    </row>
    <row r="7689" spans="1:8" x14ac:dyDescent="0.2">
      <c r="A7689" s="31"/>
      <c r="B7689" s="28"/>
      <c r="C7689" s="27"/>
      <c r="D7689" s="27"/>
      <c r="E7689" s="27"/>
      <c r="F7689" s="4"/>
      <c r="G7689" s="5"/>
      <c r="H7689" s="29"/>
    </row>
    <row r="7690" spans="1:8" x14ac:dyDescent="0.2">
      <c r="A7690" s="31"/>
      <c r="B7690" s="28"/>
      <c r="C7690" s="27"/>
      <c r="D7690" s="27"/>
      <c r="E7690" s="27"/>
      <c r="F7690" s="4"/>
      <c r="G7690" s="5"/>
      <c r="H7690" s="29"/>
    </row>
    <row r="7691" spans="1:8" x14ac:dyDescent="0.2">
      <c r="A7691" s="31"/>
      <c r="B7691" s="28"/>
      <c r="C7691" s="27"/>
      <c r="D7691" s="27"/>
      <c r="E7691" s="27"/>
      <c r="F7691" s="4"/>
      <c r="G7691" s="5"/>
      <c r="H7691" s="29"/>
    </row>
    <row r="7692" spans="1:8" x14ac:dyDescent="0.2">
      <c r="A7692" s="31"/>
      <c r="B7692" s="28"/>
      <c r="C7692" s="27"/>
      <c r="D7692" s="27"/>
      <c r="E7692" s="27"/>
      <c r="F7692" s="4"/>
      <c r="G7692" s="5"/>
      <c r="H7692" s="29"/>
    </row>
    <row r="7693" spans="1:8" x14ac:dyDescent="0.2">
      <c r="A7693" s="31"/>
      <c r="B7693" s="28"/>
      <c r="C7693" s="27"/>
      <c r="D7693" s="27"/>
      <c r="E7693" s="27"/>
      <c r="F7693" s="4"/>
      <c r="G7693" s="5"/>
      <c r="H7693" s="29"/>
    </row>
    <row r="7694" spans="1:8" x14ac:dyDescent="0.2">
      <c r="A7694" s="31"/>
      <c r="B7694" s="28"/>
      <c r="C7694" s="27"/>
      <c r="D7694" s="27"/>
      <c r="E7694" s="27"/>
      <c r="F7694" s="4"/>
      <c r="G7694" s="5"/>
      <c r="H7694" s="29"/>
    </row>
    <row r="7695" spans="1:8" x14ac:dyDescent="0.2">
      <c r="A7695" s="31"/>
      <c r="B7695" s="28"/>
      <c r="C7695" s="27"/>
      <c r="D7695" s="27"/>
      <c r="E7695" s="27"/>
      <c r="F7695" s="4"/>
      <c r="G7695" s="5"/>
      <c r="H7695" s="29"/>
    </row>
    <row r="7696" spans="1:8" x14ac:dyDescent="0.2">
      <c r="A7696" s="31"/>
      <c r="B7696" s="28"/>
      <c r="C7696" s="27"/>
      <c r="D7696" s="27"/>
      <c r="E7696" s="27"/>
      <c r="F7696" s="4"/>
      <c r="G7696" s="5"/>
      <c r="H7696" s="29"/>
    </row>
    <row r="7697" spans="1:8" x14ac:dyDescent="0.2">
      <c r="A7697" s="31"/>
      <c r="B7697" s="28"/>
      <c r="C7697" s="27"/>
      <c r="D7697" s="27"/>
      <c r="E7697" s="27"/>
      <c r="F7697" s="4"/>
      <c r="G7697" s="5"/>
      <c r="H7697" s="29"/>
    </row>
    <row r="7698" spans="1:8" x14ac:dyDescent="0.2">
      <c r="A7698" s="31"/>
      <c r="B7698" s="28"/>
      <c r="C7698" s="27"/>
      <c r="D7698" s="27"/>
      <c r="E7698" s="27"/>
      <c r="F7698" s="4"/>
      <c r="G7698" s="5"/>
      <c r="H7698" s="29"/>
    </row>
    <row r="7699" spans="1:8" x14ac:dyDescent="0.2">
      <c r="A7699" s="31"/>
      <c r="B7699" s="28"/>
      <c r="C7699" s="27"/>
      <c r="D7699" s="27"/>
      <c r="E7699" s="27"/>
      <c r="F7699" s="4"/>
      <c r="G7699" s="5"/>
      <c r="H7699" s="29"/>
    </row>
    <row r="7700" spans="1:8" x14ac:dyDescent="0.2">
      <c r="A7700" s="31"/>
      <c r="B7700" s="28"/>
      <c r="C7700" s="27"/>
      <c r="D7700" s="27"/>
      <c r="E7700" s="27"/>
      <c r="F7700" s="4"/>
      <c r="G7700" s="5"/>
      <c r="H7700" s="29"/>
    </row>
    <row r="7701" spans="1:8" x14ac:dyDescent="0.2">
      <c r="A7701" s="31"/>
      <c r="B7701" s="28"/>
      <c r="C7701" s="27"/>
      <c r="D7701" s="27"/>
      <c r="E7701" s="27"/>
      <c r="F7701" s="4"/>
      <c r="G7701" s="5"/>
      <c r="H7701" s="29"/>
    </row>
    <row r="7702" spans="1:8" x14ac:dyDescent="0.2">
      <c r="A7702" s="31"/>
      <c r="B7702" s="28"/>
      <c r="C7702" s="27"/>
      <c r="D7702" s="27"/>
      <c r="E7702" s="27"/>
      <c r="F7702" s="4"/>
      <c r="G7702" s="5"/>
      <c r="H7702" s="29"/>
    </row>
    <row r="7703" spans="1:8" x14ac:dyDescent="0.2">
      <c r="A7703" s="31"/>
      <c r="B7703" s="28"/>
      <c r="C7703" s="27"/>
      <c r="D7703" s="27"/>
      <c r="E7703" s="27"/>
      <c r="F7703" s="4"/>
      <c r="G7703" s="5"/>
      <c r="H7703" s="29"/>
    </row>
    <row r="7704" spans="1:8" x14ac:dyDescent="0.2">
      <c r="A7704" s="31"/>
      <c r="B7704" s="28"/>
      <c r="C7704" s="27"/>
      <c r="D7704" s="27"/>
      <c r="E7704" s="27"/>
      <c r="F7704" s="4"/>
      <c r="G7704" s="5"/>
      <c r="H7704" s="29"/>
    </row>
    <row r="7705" spans="1:8" x14ac:dyDescent="0.2">
      <c r="A7705" s="31"/>
      <c r="B7705" s="28"/>
      <c r="C7705" s="27"/>
      <c r="D7705" s="27"/>
      <c r="E7705" s="27"/>
      <c r="F7705" s="4"/>
      <c r="G7705" s="5"/>
      <c r="H7705" s="29"/>
    </row>
    <row r="7706" spans="1:8" x14ac:dyDescent="0.2">
      <c r="A7706" s="31"/>
      <c r="B7706" s="28"/>
      <c r="C7706" s="27"/>
      <c r="D7706" s="27"/>
      <c r="E7706" s="27"/>
      <c r="F7706" s="4"/>
      <c r="G7706" s="5"/>
      <c r="H7706" s="29"/>
    </row>
    <row r="7707" spans="1:8" x14ac:dyDescent="0.2">
      <c r="A7707" s="27"/>
      <c r="B7707" s="28"/>
      <c r="C7707" s="27"/>
      <c r="D7707" s="27"/>
      <c r="E7707" s="27"/>
      <c r="F7707" s="4"/>
      <c r="G7707" s="5"/>
      <c r="H7707" s="29"/>
    </row>
    <row r="7708" spans="1:8" x14ac:dyDescent="0.2">
      <c r="A7708" s="27"/>
      <c r="B7708" s="28"/>
      <c r="C7708" s="27"/>
      <c r="D7708" s="27"/>
      <c r="E7708" s="27"/>
      <c r="F7708" s="4"/>
      <c r="G7708" s="5"/>
      <c r="H7708" s="29"/>
    </row>
    <row r="7709" spans="1:8" x14ac:dyDescent="0.2">
      <c r="A7709" s="27"/>
      <c r="B7709" s="28"/>
      <c r="C7709" s="27"/>
      <c r="D7709" s="27"/>
      <c r="E7709" s="27"/>
      <c r="F7709" s="4"/>
      <c r="G7709" s="5"/>
      <c r="H7709" s="29"/>
    </row>
    <row r="7710" spans="1:8" x14ac:dyDescent="0.2">
      <c r="A7710" s="27"/>
      <c r="B7710" s="28"/>
      <c r="C7710" s="27"/>
      <c r="D7710" s="27"/>
      <c r="E7710" s="27"/>
      <c r="F7710" s="4"/>
      <c r="G7710" s="5"/>
      <c r="H7710" s="29"/>
    </row>
    <row r="7711" spans="1:8" x14ac:dyDescent="0.2">
      <c r="A7711" s="27"/>
      <c r="B7711" s="28"/>
      <c r="C7711" s="27"/>
      <c r="D7711" s="27"/>
      <c r="E7711" s="27"/>
      <c r="F7711" s="4"/>
      <c r="G7711" s="5"/>
      <c r="H7711" s="29"/>
    </row>
    <row r="7712" spans="1:8" x14ac:dyDescent="0.2">
      <c r="A7712" s="27"/>
      <c r="B7712" s="28"/>
      <c r="C7712" s="27"/>
      <c r="D7712" s="27"/>
      <c r="E7712" s="27"/>
      <c r="F7712" s="4"/>
      <c r="G7712" s="5"/>
      <c r="H7712" s="29"/>
    </row>
    <row r="7713" spans="1:8" x14ac:dyDescent="0.2">
      <c r="A7713" s="27"/>
      <c r="B7713" s="28"/>
      <c r="C7713" s="27"/>
      <c r="D7713" s="27"/>
      <c r="E7713" s="27"/>
      <c r="F7713" s="4"/>
      <c r="G7713" s="5"/>
      <c r="H7713" s="29"/>
    </row>
    <row r="7714" spans="1:8" x14ac:dyDescent="0.2">
      <c r="A7714" s="27"/>
      <c r="B7714" s="28"/>
      <c r="C7714" s="27"/>
      <c r="D7714" s="27"/>
      <c r="E7714" s="27"/>
      <c r="F7714" s="4"/>
      <c r="G7714" s="5"/>
      <c r="H7714" s="29"/>
    </row>
    <row r="7715" spans="1:8" x14ac:dyDescent="0.2">
      <c r="A7715" s="27"/>
      <c r="B7715" s="28"/>
      <c r="C7715" s="27"/>
      <c r="D7715" s="27"/>
      <c r="E7715" s="27"/>
      <c r="F7715" s="4"/>
      <c r="G7715" s="5"/>
      <c r="H7715" s="29"/>
    </row>
    <row r="7716" spans="1:8" x14ac:dyDescent="0.2">
      <c r="A7716" s="27"/>
      <c r="B7716" s="28"/>
      <c r="C7716" s="27"/>
      <c r="D7716" s="27"/>
      <c r="E7716" s="27"/>
      <c r="F7716" s="4"/>
      <c r="G7716" s="5"/>
      <c r="H7716" s="29"/>
    </row>
    <row r="7717" spans="1:8" x14ac:dyDescent="0.2">
      <c r="A7717" s="27"/>
      <c r="B7717" s="28"/>
      <c r="C7717" s="27"/>
      <c r="D7717" s="27"/>
      <c r="E7717" s="27"/>
      <c r="F7717" s="4"/>
      <c r="G7717" s="5"/>
      <c r="H7717" s="29"/>
    </row>
    <row r="7718" spans="1:8" x14ac:dyDescent="0.2">
      <c r="A7718" s="27"/>
      <c r="B7718" s="28"/>
      <c r="C7718" s="27"/>
      <c r="D7718" s="27"/>
      <c r="E7718" s="27"/>
      <c r="F7718" s="4"/>
      <c r="G7718" s="5"/>
      <c r="H7718" s="29"/>
    </row>
    <row r="7719" spans="1:8" x14ac:dyDescent="0.2">
      <c r="A7719" s="27"/>
      <c r="B7719" s="28"/>
      <c r="C7719" s="27"/>
      <c r="D7719" s="27"/>
      <c r="E7719" s="27"/>
      <c r="F7719" s="4"/>
      <c r="G7719" s="5"/>
      <c r="H7719" s="29"/>
    </row>
    <row r="7720" spans="1:8" x14ac:dyDescent="0.2">
      <c r="A7720" s="27"/>
      <c r="B7720" s="28"/>
      <c r="C7720" s="27"/>
      <c r="D7720" s="27"/>
      <c r="E7720" s="27"/>
      <c r="F7720" s="4"/>
      <c r="G7720" s="5"/>
      <c r="H7720" s="29"/>
    </row>
    <row r="7721" spans="1:8" x14ac:dyDescent="0.2">
      <c r="A7721" s="27"/>
      <c r="B7721" s="28"/>
      <c r="C7721" s="27"/>
      <c r="D7721" s="27"/>
      <c r="E7721" s="27"/>
      <c r="F7721" s="4"/>
      <c r="G7721" s="5"/>
      <c r="H7721" s="29"/>
    </row>
    <row r="7722" spans="1:8" x14ac:dyDescent="0.2">
      <c r="A7722" s="27"/>
      <c r="B7722" s="28"/>
      <c r="C7722" s="27"/>
      <c r="D7722" s="27"/>
      <c r="E7722" s="27"/>
      <c r="F7722" s="4"/>
      <c r="G7722" s="5"/>
      <c r="H7722" s="29"/>
    </row>
    <row r="7723" spans="1:8" x14ac:dyDescent="0.2">
      <c r="A7723" s="27"/>
      <c r="B7723" s="28"/>
      <c r="C7723" s="27"/>
      <c r="D7723" s="27"/>
      <c r="E7723" s="27"/>
      <c r="F7723" s="4"/>
      <c r="G7723" s="5"/>
      <c r="H7723" s="29"/>
    </row>
    <row r="7724" spans="1:8" x14ac:dyDescent="0.2">
      <c r="A7724" s="27"/>
      <c r="B7724" s="28"/>
      <c r="C7724" s="27"/>
      <c r="D7724" s="27"/>
      <c r="E7724" s="27"/>
      <c r="F7724" s="4"/>
      <c r="G7724" s="5"/>
      <c r="H7724" s="29"/>
    </row>
    <row r="7725" spans="1:8" x14ac:dyDescent="0.2">
      <c r="A7725" s="27"/>
      <c r="B7725" s="28"/>
      <c r="C7725" s="27"/>
      <c r="D7725" s="27"/>
      <c r="E7725" s="27"/>
      <c r="F7725" s="4"/>
      <c r="G7725" s="5"/>
      <c r="H7725" s="29"/>
    </row>
    <row r="7726" spans="1:8" x14ac:dyDescent="0.2">
      <c r="A7726" s="27"/>
      <c r="B7726" s="28"/>
      <c r="C7726" s="27"/>
      <c r="D7726" s="27"/>
      <c r="E7726" s="27"/>
      <c r="F7726" s="4"/>
      <c r="G7726" s="5"/>
      <c r="H7726" s="29"/>
    </row>
    <row r="7727" spans="1:8" x14ac:dyDescent="0.2">
      <c r="A7727" s="27"/>
      <c r="B7727" s="28"/>
      <c r="C7727" s="27"/>
      <c r="D7727" s="27"/>
      <c r="E7727" s="27"/>
      <c r="F7727" s="4"/>
      <c r="G7727" s="5"/>
      <c r="H7727" s="29"/>
    </row>
    <row r="7728" spans="1:8" x14ac:dyDescent="0.2">
      <c r="A7728" s="27"/>
      <c r="B7728" s="28"/>
      <c r="C7728" s="27"/>
      <c r="D7728" s="27"/>
      <c r="E7728" s="27"/>
      <c r="F7728" s="4"/>
      <c r="G7728" s="5"/>
      <c r="H7728" s="29"/>
    </row>
    <row r="7729" spans="1:8" x14ac:dyDescent="0.2">
      <c r="A7729" s="27"/>
      <c r="B7729" s="28"/>
      <c r="C7729" s="27"/>
      <c r="D7729" s="27"/>
      <c r="E7729" s="27"/>
      <c r="F7729" s="4"/>
      <c r="G7729" s="5"/>
      <c r="H7729" s="29"/>
    </row>
    <row r="7730" spans="1:8" x14ac:dyDescent="0.2">
      <c r="A7730" s="27"/>
      <c r="B7730" s="28"/>
      <c r="C7730" s="27"/>
      <c r="D7730" s="27"/>
      <c r="E7730" s="27"/>
      <c r="F7730" s="4"/>
      <c r="G7730" s="5"/>
      <c r="H7730" s="29"/>
    </row>
    <row r="7731" spans="1:8" x14ac:dyDescent="0.2">
      <c r="A7731" s="31"/>
      <c r="B7731" s="28"/>
      <c r="C7731" s="27"/>
      <c r="D7731" s="27"/>
      <c r="E7731" s="27"/>
      <c r="F7731" s="4"/>
      <c r="G7731" s="5"/>
      <c r="H7731" s="29"/>
    </row>
    <row r="7732" spans="1:8" x14ac:dyDescent="0.2">
      <c r="A7732" s="31"/>
      <c r="B7732" s="28"/>
      <c r="C7732" s="27"/>
      <c r="D7732" s="27"/>
      <c r="E7732" s="27"/>
      <c r="F7732" s="4"/>
      <c r="G7732" s="5"/>
      <c r="H7732" s="29"/>
    </row>
    <row r="7733" spans="1:8" x14ac:dyDescent="0.2">
      <c r="A7733" s="31"/>
      <c r="B7733" s="28"/>
      <c r="C7733" s="27"/>
      <c r="D7733" s="27"/>
      <c r="E7733" s="27"/>
      <c r="F7733" s="4"/>
      <c r="G7733" s="5"/>
      <c r="H7733" s="29"/>
    </row>
    <row r="7734" spans="1:8" x14ac:dyDescent="0.2">
      <c r="A7734" s="27"/>
      <c r="B7734" s="28"/>
      <c r="C7734" s="27"/>
      <c r="D7734" s="27"/>
      <c r="E7734" s="27"/>
      <c r="F7734" s="4"/>
      <c r="G7734" s="5"/>
      <c r="H7734" s="29"/>
    </row>
    <row r="7735" spans="1:8" x14ac:dyDescent="0.2">
      <c r="A7735" s="27"/>
      <c r="B7735" s="28"/>
      <c r="C7735" s="27"/>
      <c r="D7735" s="27"/>
      <c r="E7735" s="27"/>
      <c r="F7735" s="4"/>
      <c r="G7735" s="5"/>
      <c r="H7735" s="29"/>
    </row>
    <row r="7736" spans="1:8" x14ac:dyDescent="0.2">
      <c r="A7736" s="27"/>
      <c r="B7736" s="28"/>
      <c r="C7736" s="27"/>
      <c r="D7736" s="27"/>
      <c r="E7736" s="27"/>
      <c r="F7736" s="4"/>
      <c r="G7736" s="5"/>
      <c r="H7736" s="29"/>
    </row>
    <row r="7737" spans="1:8" x14ac:dyDescent="0.2">
      <c r="A7737" s="31"/>
      <c r="B7737" s="28"/>
      <c r="C7737" s="27"/>
      <c r="D7737" s="27"/>
      <c r="E7737" s="27"/>
      <c r="F7737" s="4"/>
      <c r="G7737" s="5"/>
      <c r="H7737" s="29"/>
    </row>
    <row r="7738" spans="1:8" x14ac:dyDescent="0.2">
      <c r="A7738" s="31"/>
      <c r="B7738" s="28"/>
      <c r="C7738" s="27"/>
      <c r="D7738" s="27"/>
      <c r="E7738" s="27"/>
      <c r="F7738" s="4"/>
      <c r="G7738" s="5"/>
      <c r="H7738" s="29"/>
    </row>
    <row r="7739" spans="1:8" x14ac:dyDescent="0.2">
      <c r="A7739" s="31"/>
      <c r="B7739" s="28"/>
      <c r="C7739" s="27"/>
      <c r="D7739" s="27"/>
      <c r="E7739" s="27"/>
      <c r="F7739" s="4"/>
      <c r="G7739" s="5"/>
      <c r="H7739" s="29"/>
    </row>
    <row r="7740" spans="1:8" x14ac:dyDescent="0.2">
      <c r="A7740" s="31"/>
      <c r="B7740" s="28"/>
      <c r="C7740" s="27"/>
      <c r="D7740" s="27"/>
      <c r="E7740" s="27"/>
      <c r="F7740" s="4"/>
      <c r="G7740" s="5"/>
      <c r="H7740" s="29"/>
    </row>
    <row r="7741" spans="1:8" x14ac:dyDescent="0.2">
      <c r="A7741" s="31"/>
      <c r="B7741" s="28"/>
      <c r="C7741" s="27"/>
      <c r="D7741" s="27"/>
      <c r="E7741" s="27"/>
      <c r="F7741" s="4"/>
      <c r="G7741" s="5"/>
      <c r="H7741" s="29"/>
    </row>
    <row r="7742" spans="1:8" x14ac:dyDescent="0.2">
      <c r="A7742" s="31"/>
      <c r="B7742" s="28"/>
      <c r="C7742" s="27"/>
      <c r="D7742" s="27"/>
      <c r="E7742" s="27"/>
      <c r="F7742" s="4"/>
      <c r="G7742" s="5"/>
      <c r="H7742" s="29"/>
    </row>
    <row r="7743" spans="1:8" x14ac:dyDescent="0.2">
      <c r="A7743" s="27"/>
      <c r="B7743" s="28"/>
      <c r="C7743" s="27"/>
      <c r="D7743" s="27"/>
      <c r="E7743" s="27"/>
      <c r="F7743" s="4"/>
      <c r="G7743" s="5"/>
      <c r="H7743" s="29"/>
    </row>
    <row r="7744" spans="1:8" x14ac:dyDescent="0.2">
      <c r="A7744" s="27"/>
      <c r="B7744" s="28"/>
      <c r="C7744" s="27"/>
      <c r="D7744" s="27"/>
      <c r="E7744" s="27"/>
      <c r="F7744" s="4"/>
      <c r="G7744" s="5"/>
      <c r="H7744" s="29"/>
    </row>
    <row r="7745" spans="1:8" x14ac:dyDescent="0.2">
      <c r="A7745" s="27"/>
      <c r="B7745" s="28"/>
      <c r="C7745" s="27"/>
      <c r="D7745" s="27"/>
      <c r="E7745" s="27"/>
      <c r="F7745" s="4"/>
      <c r="G7745" s="5"/>
      <c r="H7745" s="29"/>
    </row>
    <row r="7746" spans="1:8" x14ac:dyDescent="0.2">
      <c r="A7746" s="31"/>
      <c r="B7746" s="28"/>
      <c r="C7746" s="27"/>
      <c r="D7746" s="27"/>
      <c r="E7746" s="27"/>
      <c r="F7746" s="4"/>
      <c r="G7746" s="5"/>
      <c r="H7746" s="29"/>
    </row>
    <row r="7747" spans="1:8" x14ac:dyDescent="0.2">
      <c r="A7747" s="31"/>
      <c r="B7747" s="28"/>
      <c r="C7747" s="27"/>
      <c r="D7747" s="27"/>
      <c r="E7747" s="27"/>
      <c r="F7747" s="4"/>
      <c r="G7747" s="5"/>
      <c r="H7747" s="29"/>
    </row>
    <row r="7748" spans="1:8" x14ac:dyDescent="0.2">
      <c r="A7748" s="31"/>
      <c r="B7748" s="28"/>
      <c r="C7748" s="27"/>
      <c r="D7748" s="27"/>
      <c r="E7748" s="27"/>
      <c r="F7748" s="4"/>
      <c r="G7748" s="5"/>
      <c r="H7748" s="29"/>
    </row>
    <row r="7749" spans="1:8" x14ac:dyDescent="0.2">
      <c r="A7749" s="31"/>
      <c r="B7749" s="28"/>
      <c r="C7749" s="27"/>
      <c r="D7749" s="27"/>
      <c r="E7749" s="27"/>
      <c r="F7749" s="4"/>
      <c r="G7749" s="5"/>
      <c r="H7749" s="29"/>
    </row>
    <row r="7750" spans="1:8" x14ac:dyDescent="0.2">
      <c r="A7750" s="31"/>
      <c r="B7750" s="28"/>
      <c r="C7750" s="27"/>
      <c r="D7750" s="27"/>
      <c r="E7750" s="27"/>
      <c r="F7750" s="4"/>
      <c r="G7750" s="5"/>
      <c r="H7750" s="29"/>
    </row>
    <row r="7751" spans="1:8" x14ac:dyDescent="0.2">
      <c r="A7751" s="31"/>
      <c r="B7751" s="28"/>
      <c r="C7751" s="27"/>
      <c r="D7751" s="27"/>
      <c r="E7751" s="27"/>
      <c r="F7751" s="4"/>
      <c r="G7751" s="5"/>
      <c r="H7751" s="29"/>
    </row>
    <row r="7752" spans="1:8" x14ac:dyDescent="0.2">
      <c r="A7752" s="27"/>
      <c r="B7752" s="28"/>
      <c r="C7752" s="27"/>
      <c r="D7752" s="27"/>
      <c r="E7752" s="27"/>
      <c r="F7752" s="4"/>
      <c r="G7752" s="5"/>
      <c r="H7752" s="29"/>
    </row>
    <row r="7753" spans="1:8" x14ac:dyDescent="0.2">
      <c r="A7753" s="27"/>
      <c r="B7753" s="28"/>
      <c r="C7753" s="27"/>
      <c r="D7753" s="27"/>
      <c r="E7753" s="27"/>
      <c r="F7753" s="4"/>
      <c r="G7753" s="5"/>
      <c r="H7753" s="29"/>
    </row>
    <row r="7754" spans="1:8" x14ac:dyDescent="0.2">
      <c r="A7754" s="27"/>
      <c r="B7754" s="28"/>
      <c r="C7754" s="27"/>
      <c r="D7754" s="27"/>
      <c r="E7754" s="27"/>
      <c r="F7754" s="4"/>
      <c r="G7754" s="5"/>
      <c r="H7754" s="29"/>
    </row>
    <row r="7755" spans="1:8" x14ac:dyDescent="0.2">
      <c r="A7755" s="31"/>
      <c r="B7755" s="28"/>
      <c r="C7755" s="27"/>
      <c r="D7755" s="27"/>
      <c r="E7755" s="27"/>
      <c r="F7755" s="4"/>
      <c r="G7755" s="5"/>
      <c r="H7755" s="29"/>
    </row>
    <row r="7756" spans="1:8" x14ac:dyDescent="0.2">
      <c r="A7756" s="31"/>
      <c r="B7756" s="28"/>
      <c r="C7756" s="27"/>
      <c r="D7756" s="27"/>
      <c r="E7756" s="27"/>
      <c r="F7756" s="4"/>
      <c r="G7756" s="5"/>
      <c r="H7756" s="29"/>
    </row>
    <row r="7757" spans="1:8" x14ac:dyDescent="0.2">
      <c r="A7757" s="31"/>
      <c r="B7757" s="28"/>
      <c r="C7757" s="27"/>
      <c r="D7757" s="27"/>
      <c r="E7757" s="27"/>
      <c r="F7757" s="4"/>
      <c r="G7757" s="5"/>
      <c r="H7757" s="29"/>
    </row>
    <row r="7758" spans="1:8" x14ac:dyDescent="0.2">
      <c r="A7758" s="31"/>
      <c r="B7758" s="28"/>
      <c r="C7758" s="27"/>
      <c r="D7758" s="27"/>
      <c r="E7758" s="27"/>
      <c r="F7758" s="4"/>
      <c r="G7758" s="5"/>
      <c r="H7758" s="29"/>
    </row>
    <row r="7759" spans="1:8" x14ac:dyDescent="0.2">
      <c r="A7759" s="31"/>
      <c r="B7759" s="28"/>
      <c r="C7759" s="27"/>
      <c r="D7759" s="27"/>
      <c r="E7759" s="27"/>
      <c r="F7759" s="4"/>
      <c r="G7759" s="5"/>
      <c r="H7759" s="29"/>
    </row>
    <row r="7760" spans="1:8" x14ac:dyDescent="0.2">
      <c r="A7760" s="31"/>
      <c r="B7760" s="28"/>
      <c r="C7760" s="27"/>
      <c r="D7760" s="27"/>
      <c r="E7760" s="27"/>
      <c r="F7760" s="4"/>
      <c r="G7760" s="5"/>
      <c r="H7760" s="29"/>
    </row>
    <row r="7761" spans="1:8" x14ac:dyDescent="0.2">
      <c r="A7761" s="27"/>
      <c r="B7761" s="28"/>
      <c r="C7761" s="27"/>
      <c r="D7761" s="27"/>
      <c r="E7761" s="27"/>
      <c r="F7761" s="4"/>
      <c r="G7761" s="5"/>
      <c r="H7761" s="29"/>
    </row>
    <row r="7762" spans="1:8" x14ac:dyDescent="0.2">
      <c r="A7762" s="27"/>
      <c r="B7762" s="28"/>
      <c r="C7762" s="27"/>
      <c r="D7762" s="27"/>
      <c r="E7762" s="27"/>
      <c r="F7762" s="4"/>
      <c r="G7762" s="5"/>
      <c r="H7762" s="29"/>
    </row>
    <row r="7763" spans="1:8" x14ac:dyDescent="0.2">
      <c r="A7763" s="27"/>
      <c r="B7763" s="28"/>
      <c r="C7763" s="27"/>
      <c r="D7763" s="27"/>
      <c r="E7763" s="27"/>
      <c r="F7763" s="4"/>
      <c r="G7763" s="5"/>
      <c r="H7763" s="29"/>
    </row>
    <row r="7764" spans="1:8" x14ac:dyDescent="0.2">
      <c r="A7764" s="31"/>
      <c r="B7764" s="28"/>
      <c r="C7764" s="27"/>
      <c r="D7764" s="27"/>
      <c r="E7764" s="27"/>
      <c r="F7764" s="4"/>
      <c r="G7764" s="5"/>
      <c r="H7764" s="29"/>
    </row>
    <row r="7765" spans="1:8" x14ac:dyDescent="0.2">
      <c r="A7765" s="31"/>
      <c r="B7765" s="28"/>
      <c r="C7765" s="27"/>
      <c r="D7765" s="27"/>
      <c r="E7765" s="27"/>
      <c r="F7765" s="4"/>
      <c r="G7765" s="5"/>
      <c r="H7765" s="29"/>
    </row>
    <row r="7766" spans="1:8" x14ac:dyDescent="0.2">
      <c r="A7766" s="31"/>
      <c r="B7766" s="28"/>
      <c r="C7766" s="27"/>
      <c r="D7766" s="27"/>
      <c r="E7766" s="27"/>
      <c r="F7766" s="4"/>
      <c r="G7766" s="5"/>
      <c r="H7766" s="29"/>
    </row>
    <row r="7767" spans="1:8" x14ac:dyDescent="0.2">
      <c r="A7767" s="31"/>
      <c r="B7767" s="28"/>
      <c r="C7767" s="27"/>
      <c r="D7767" s="27"/>
      <c r="E7767" s="27"/>
      <c r="F7767" s="4"/>
      <c r="G7767" s="5"/>
      <c r="H7767" s="29"/>
    </row>
    <row r="7768" spans="1:8" x14ac:dyDescent="0.2">
      <c r="A7768" s="31"/>
      <c r="B7768" s="28"/>
      <c r="C7768" s="27"/>
      <c r="D7768" s="27"/>
      <c r="E7768" s="27"/>
      <c r="F7768" s="4"/>
      <c r="G7768" s="5"/>
      <c r="H7768" s="29"/>
    </row>
    <row r="7769" spans="1:8" x14ac:dyDescent="0.2">
      <c r="A7769" s="31"/>
      <c r="B7769" s="28"/>
      <c r="C7769" s="27"/>
      <c r="D7769" s="27"/>
      <c r="E7769" s="27"/>
      <c r="F7769" s="4"/>
      <c r="G7769" s="5"/>
      <c r="H7769" s="29"/>
    </row>
    <row r="7770" spans="1:8" x14ac:dyDescent="0.2">
      <c r="A7770" s="27"/>
      <c r="B7770" s="28"/>
      <c r="C7770" s="27"/>
      <c r="D7770" s="27"/>
      <c r="E7770" s="27"/>
      <c r="F7770" s="4"/>
      <c r="G7770" s="5"/>
      <c r="H7770" s="29"/>
    </row>
    <row r="7771" spans="1:8" x14ac:dyDescent="0.2">
      <c r="A7771" s="27"/>
      <c r="B7771" s="28"/>
      <c r="C7771" s="27"/>
      <c r="D7771" s="27"/>
      <c r="E7771" s="27"/>
      <c r="F7771" s="4"/>
      <c r="G7771" s="5"/>
      <c r="H7771" s="29"/>
    </row>
    <row r="7772" spans="1:8" x14ac:dyDescent="0.2">
      <c r="A7772" s="27"/>
      <c r="B7772" s="28"/>
      <c r="C7772" s="27"/>
      <c r="D7772" s="27"/>
      <c r="E7772" s="27"/>
      <c r="F7772" s="4"/>
      <c r="G7772" s="5"/>
      <c r="H7772" s="29"/>
    </row>
    <row r="7773" spans="1:8" x14ac:dyDescent="0.2">
      <c r="A7773" s="31"/>
      <c r="B7773" s="28"/>
      <c r="C7773" s="27"/>
      <c r="D7773" s="27"/>
      <c r="E7773" s="27"/>
      <c r="F7773" s="4"/>
      <c r="G7773" s="5"/>
      <c r="H7773" s="29"/>
    </row>
    <row r="7774" spans="1:8" x14ac:dyDescent="0.2">
      <c r="A7774" s="31"/>
      <c r="B7774" s="28"/>
      <c r="C7774" s="27"/>
      <c r="D7774" s="27"/>
      <c r="E7774" s="27"/>
      <c r="F7774" s="4"/>
      <c r="G7774" s="5"/>
      <c r="H7774" s="29"/>
    </row>
    <row r="7775" spans="1:8" x14ac:dyDescent="0.2">
      <c r="A7775" s="31"/>
      <c r="B7775" s="28"/>
      <c r="C7775" s="27"/>
      <c r="D7775" s="27"/>
      <c r="E7775" s="27"/>
      <c r="F7775" s="4"/>
      <c r="G7775" s="5"/>
      <c r="H7775" s="29"/>
    </row>
    <row r="7776" spans="1:8" x14ac:dyDescent="0.2">
      <c r="A7776" s="31"/>
      <c r="B7776" s="28"/>
      <c r="C7776" s="27"/>
      <c r="D7776" s="27"/>
      <c r="E7776" s="27"/>
      <c r="F7776" s="4"/>
      <c r="G7776" s="5"/>
      <c r="H7776" s="29"/>
    </row>
    <row r="7777" spans="1:8" x14ac:dyDescent="0.2">
      <c r="A7777" s="31"/>
      <c r="B7777" s="28"/>
      <c r="C7777" s="27"/>
      <c r="D7777" s="27"/>
      <c r="E7777" s="27"/>
      <c r="F7777" s="4"/>
      <c r="G7777" s="5"/>
      <c r="H7777" s="29"/>
    </row>
    <row r="7778" spans="1:8" x14ac:dyDescent="0.2">
      <c r="A7778" s="31"/>
      <c r="B7778" s="28"/>
      <c r="C7778" s="27"/>
      <c r="D7778" s="27"/>
      <c r="E7778" s="27"/>
      <c r="F7778" s="4"/>
      <c r="G7778" s="5"/>
      <c r="H7778" s="29"/>
    </row>
    <row r="7779" spans="1:8" x14ac:dyDescent="0.2">
      <c r="A7779" s="27"/>
      <c r="B7779" s="28"/>
      <c r="C7779" s="27"/>
      <c r="D7779" s="27"/>
      <c r="E7779" s="27"/>
      <c r="F7779" s="4"/>
      <c r="G7779" s="5"/>
      <c r="H7779" s="29"/>
    </row>
    <row r="7780" spans="1:8" x14ac:dyDescent="0.2">
      <c r="A7780" s="27"/>
      <c r="B7780" s="28"/>
      <c r="C7780" s="27"/>
      <c r="D7780" s="27"/>
      <c r="E7780" s="27"/>
      <c r="F7780" s="4"/>
      <c r="G7780" s="5"/>
      <c r="H7780" s="29"/>
    </row>
    <row r="7781" spans="1:8" x14ac:dyDescent="0.2">
      <c r="A7781" s="27"/>
      <c r="B7781" s="28"/>
      <c r="C7781" s="27"/>
      <c r="D7781" s="27"/>
      <c r="E7781" s="27"/>
      <c r="F7781" s="4"/>
      <c r="G7781" s="5"/>
      <c r="H7781" s="29"/>
    </row>
    <row r="7782" spans="1:8" x14ac:dyDescent="0.2">
      <c r="A7782" s="31"/>
      <c r="B7782" s="28"/>
      <c r="C7782" s="27"/>
      <c r="D7782" s="27"/>
      <c r="E7782" s="27"/>
      <c r="F7782" s="4"/>
      <c r="G7782" s="5"/>
      <c r="H7782" s="29"/>
    </row>
    <row r="7783" spans="1:8" x14ac:dyDescent="0.2">
      <c r="A7783" s="31"/>
      <c r="B7783" s="28"/>
      <c r="C7783" s="27"/>
      <c r="D7783" s="27"/>
      <c r="E7783" s="27"/>
      <c r="F7783" s="4"/>
      <c r="G7783" s="5"/>
      <c r="H7783" s="29"/>
    </row>
    <row r="7784" spans="1:8" x14ac:dyDescent="0.2">
      <c r="A7784" s="31"/>
      <c r="B7784" s="28"/>
      <c r="C7784" s="27"/>
      <c r="D7784" s="27"/>
      <c r="E7784" s="27"/>
      <c r="F7784" s="4"/>
      <c r="G7784" s="5"/>
      <c r="H7784" s="29"/>
    </row>
    <row r="7785" spans="1:8" x14ac:dyDescent="0.2">
      <c r="A7785" s="31"/>
      <c r="B7785" s="28"/>
      <c r="C7785" s="27"/>
      <c r="D7785" s="27"/>
      <c r="E7785" s="27"/>
      <c r="F7785" s="4"/>
      <c r="G7785" s="5"/>
      <c r="H7785" s="29"/>
    </row>
    <row r="7786" spans="1:8" x14ac:dyDescent="0.2">
      <c r="A7786" s="31"/>
      <c r="B7786" s="28"/>
      <c r="C7786" s="27"/>
      <c r="D7786" s="27"/>
      <c r="E7786" s="27"/>
      <c r="F7786" s="4"/>
      <c r="G7786" s="5"/>
      <c r="H7786" s="29"/>
    </row>
    <row r="7787" spans="1:8" x14ac:dyDescent="0.2">
      <c r="A7787" s="31"/>
      <c r="B7787" s="28"/>
      <c r="C7787" s="27"/>
      <c r="D7787" s="27"/>
      <c r="E7787" s="27"/>
      <c r="F7787" s="4"/>
      <c r="G7787" s="5"/>
      <c r="H7787" s="29"/>
    </row>
    <row r="7788" spans="1:8" x14ac:dyDescent="0.2">
      <c r="A7788" s="31"/>
      <c r="B7788" s="28"/>
      <c r="C7788" s="27"/>
      <c r="D7788" s="27"/>
      <c r="E7788" s="27"/>
      <c r="F7788" s="4"/>
      <c r="G7788" s="5"/>
      <c r="H7788" s="29"/>
    </row>
    <row r="7789" spans="1:8" x14ac:dyDescent="0.2">
      <c r="A7789" s="31"/>
      <c r="B7789" s="28"/>
      <c r="C7789" s="27"/>
      <c r="D7789" s="27"/>
      <c r="E7789" s="27"/>
      <c r="F7789" s="4"/>
      <c r="G7789" s="5"/>
      <c r="H7789" s="29"/>
    </row>
    <row r="7790" spans="1:8" x14ac:dyDescent="0.2">
      <c r="A7790" s="31"/>
      <c r="B7790" s="28"/>
      <c r="C7790" s="27"/>
      <c r="D7790" s="27"/>
      <c r="E7790" s="27"/>
      <c r="F7790" s="4"/>
      <c r="G7790" s="5"/>
      <c r="H7790" s="29"/>
    </row>
    <row r="7791" spans="1:8" x14ac:dyDescent="0.2">
      <c r="A7791" s="31"/>
      <c r="B7791" s="28"/>
      <c r="C7791" s="27"/>
      <c r="D7791" s="27"/>
      <c r="E7791" s="27"/>
      <c r="F7791" s="4"/>
      <c r="G7791" s="5"/>
      <c r="H7791" s="29"/>
    </row>
    <row r="7792" spans="1:8" x14ac:dyDescent="0.2">
      <c r="A7792" s="31"/>
      <c r="B7792" s="28"/>
      <c r="C7792" s="27"/>
      <c r="D7792" s="27"/>
      <c r="E7792" s="27"/>
      <c r="F7792" s="4"/>
      <c r="G7792" s="5"/>
      <c r="H7792" s="29"/>
    </row>
    <row r="7793" spans="1:8" x14ac:dyDescent="0.2">
      <c r="A7793" s="31"/>
      <c r="B7793" s="28"/>
      <c r="C7793" s="27"/>
      <c r="D7793" s="27"/>
      <c r="E7793" s="27"/>
      <c r="F7793" s="4"/>
      <c r="G7793" s="5"/>
      <c r="H7793" s="29"/>
    </row>
    <row r="7794" spans="1:8" x14ac:dyDescent="0.2">
      <c r="A7794" s="31"/>
      <c r="B7794" s="28"/>
      <c r="C7794" s="27"/>
      <c r="D7794" s="27"/>
      <c r="E7794" s="27"/>
      <c r="F7794" s="4"/>
      <c r="G7794" s="5"/>
      <c r="H7794" s="29"/>
    </row>
    <row r="7795" spans="1:8" x14ac:dyDescent="0.2">
      <c r="A7795" s="31"/>
      <c r="B7795" s="28"/>
      <c r="C7795" s="27"/>
      <c r="D7795" s="27"/>
      <c r="E7795" s="27"/>
      <c r="F7795" s="4"/>
      <c r="G7795" s="5"/>
      <c r="H7795" s="29"/>
    </row>
    <row r="7796" spans="1:8" x14ac:dyDescent="0.2">
      <c r="A7796" s="31"/>
      <c r="B7796" s="28"/>
      <c r="C7796" s="27"/>
      <c r="D7796" s="27"/>
      <c r="E7796" s="27"/>
      <c r="F7796" s="4"/>
      <c r="G7796" s="5"/>
      <c r="H7796" s="29"/>
    </row>
    <row r="7797" spans="1:8" x14ac:dyDescent="0.2">
      <c r="A7797" s="31"/>
      <c r="B7797" s="28"/>
      <c r="C7797" s="27"/>
      <c r="D7797" s="27"/>
      <c r="E7797" s="27"/>
      <c r="F7797" s="4"/>
      <c r="G7797" s="5"/>
      <c r="H7797" s="29"/>
    </row>
    <row r="7798" spans="1:8" x14ac:dyDescent="0.2">
      <c r="A7798" s="31"/>
      <c r="B7798" s="28"/>
      <c r="C7798" s="27"/>
      <c r="D7798" s="27"/>
      <c r="E7798" s="27"/>
      <c r="F7798" s="4"/>
      <c r="G7798" s="5"/>
      <c r="H7798" s="29"/>
    </row>
    <row r="7799" spans="1:8" x14ac:dyDescent="0.2">
      <c r="A7799" s="31"/>
      <c r="B7799" s="28"/>
      <c r="C7799" s="27"/>
      <c r="D7799" s="27"/>
      <c r="E7799" s="27"/>
      <c r="F7799" s="4"/>
      <c r="G7799" s="5"/>
      <c r="H7799" s="29"/>
    </row>
    <row r="7800" spans="1:8" x14ac:dyDescent="0.2">
      <c r="A7800" s="31"/>
      <c r="B7800" s="28"/>
      <c r="C7800" s="27"/>
      <c r="D7800" s="27"/>
      <c r="E7800" s="27"/>
      <c r="F7800" s="4"/>
      <c r="G7800" s="5"/>
      <c r="H7800" s="29"/>
    </row>
    <row r="7801" spans="1:8" x14ac:dyDescent="0.2">
      <c r="A7801" s="31"/>
      <c r="B7801" s="28"/>
      <c r="C7801" s="27"/>
      <c r="D7801" s="27"/>
      <c r="E7801" s="27"/>
      <c r="F7801" s="4"/>
      <c r="G7801" s="5"/>
      <c r="H7801" s="29"/>
    </row>
    <row r="7802" spans="1:8" x14ac:dyDescent="0.2">
      <c r="A7802" s="31"/>
      <c r="B7802" s="28"/>
      <c r="C7802" s="27"/>
      <c r="D7802" s="27"/>
      <c r="E7802" s="27"/>
      <c r="F7802" s="4"/>
      <c r="G7802" s="5"/>
      <c r="H7802" s="29"/>
    </row>
    <row r="7803" spans="1:8" x14ac:dyDescent="0.2">
      <c r="A7803" s="31"/>
      <c r="B7803" s="28"/>
      <c r="C7803" s="27"/>
      <c r="D7803" s="27"/>
      <c r="E7803" s="27"/>
      <c r="F7803" s="4"/>
      <c r="G7803" s="5"/>
      <c r="H7803" s="29"/>
    </row>
    <row r="7804" spans="1:8" x14ac:dyDescent="0.2">
      <c r="A7804" s="31"/>
      <c r="B7804" s="28"/>
      <c r="C7804" s="27"/>
      <c r="D7804" s="27"/>
      <c r="E7804" s="27"/>
      <c r="F7804" s="4"/>
      <c r="G7804" s="5"/>
      <c r="H7804" s="29"/>
    </row>
    <row r="7805" spans="1:8" x14ac:dyDescent="0.2">
      <c r="A7805" s="31"/>
      <c r="B7805" s="28"/>
      <c r="C7805" s="27"/>
      <c r="D7805" s="27"/>
      <c r="E7805" s="27"/>
      <c r="F7805" s="4"/>
      <c r="G7805" s="5"/>
      <c r="H7805" s="29"/>
    </row>
    <row r="7806" spans="1:8" x14ac:dyDescent="0.2">
      <c r="A7806" s="31"/>
      <c r="B7806" s="28"/>
      <c r="C7806" s="27"/>
      <c r="D7806" s="27"/>
      <c r="E7806" s="27"/>
      <c r="F7806" s="4"/>
      <c r="G7806" s="5"/>
      <c r="H7806" s="29"/>
    </row>
    <row r="7807" spans="1:8" x14ac:dyDescent="0.2">
      <c r="A7807" s="31"/>
      <c r="B7807" s="28"/>
      <c r="C7807" s="27"/>
      <c r="D7807" s="27"/>
      <c r="E7807" s="27"/>
      <c r="F7807" s="4"/>
      <c r="G7807" s="5"/>
      <c r="H7807" s="29"/>
    </row>
    <row r="7808" spans="1:8" x14ac:dyDescent="0.2">
      <c r="A7808" s="31"/>
      <c r="B7808" s="28"/>
      <c r="C7808" s="27"/>
      <c r="D7808" s="27"/>
      <c r="E7808" s="27"/>
      <c r="F7808" s="4"/>
      <c r="G7808" s="5"/>
      <c r="H7808" s="29"/>
    </row>
    <row r="7809" spans="1:8" x14ac:dyDescent="0.2">
      <c r="A7809" s="31"/>
      <c r="B7809" s="28"/>
      <c r="C7809" s="27"/>
      <c r="D7809" s="27"/>
      <c r="E7809" s="27"/>
      <c r="F7809" s="4"/>
      <c r="G7809" s="5"/>
      <c r="H7809" s="29"/>
    </row>
    <row r="7810" spans="1:8" x14ac:dyDescent="0.2">
      <c r="A7810" s="31"/>
      <c r="B7810" s="28"/>
      <c r="C7810" s="27"/>
      <c r="D7810" s="27"/>
      <c r="E7810" s="27"/>
      <c r="F7810" s="4"/>
      <c r="G7810" s="5"/>
      <c r="H7810" s="29"/>
    </row>
    <row r="7811" spans="1:8" x14ac:dyDescent="0.2">
      <c r="A7811" s="31"/>
      <c r="B7811" s="28"/>
      <c r="C7811" s="27"/>
      <c r="D7811" s="27"/>
      <c r="E7811" s="27"/>
      <c r="F7811" s="4"/>
      <c r="G7811" s="5"/>
      <c r="H7811" s="29"/>
    </row>
    <row r="7812" spans="1:8" x14ac:dyDescent="0.2">
      <c r="A7812" s="31"/>
      <c r="B7812" s="28"/>
      <c r="C7812" s="27"/>
      <c r="D7812" s="27"/>
      <c r="E7812" s="27"/>
      <c r="F7812" s="4"/>
      <c r="G7812" s="5"/>
      <c r="H7812" s="29"/>
    </row>
    <row r="7813" spans="1:8" x14ac:dyDescent="0.2">
      <c r="A7813" s="31"/>
      <c r="B7813" s="28"/>
      <c r="C7813" s="27"/>
      <c r="D7813" s="27"/>
      <c r="E7813" s="27"/>
      <c r="F7813" s="4"/>
      <c r="G7813" s="5"/>
      <c r="H7813" s="29"/>
    </row>
    <row r="7814" spans="1:8" x14ac:dyDescent="0.2">
      <c r="A7814" s="31"/>
      <c r="B7814" s="28"/>
      <c r="C7814" s="27"/>
      <c r="D7814" s="27"/>
      <c r="E7814" s="27"/>
      <c r="F7814" s="4"/>
      <c r="G7814" s="5"/>
      <c r="H7814" s="29"/>
    </row>
    <row r="7815" spans="1:8" x14ac:dyDescent="0.2">
      <c r="A7815" s="31"/>
      <c r="B7815" s="28"/>
      <c r="C7815" s="27"/>
      <c r="D7815" s="27"/>
      <c r="E7815" s="27"/>
      <c r="F7815" s="4"/>
      <c r="G7815" s="5"/>
      <c r="H7815" s="29"/>
    </row>
    <row r="7816" spans="1:8" x14ac:dyDescent="0.2">
      <c r="A7816" s="31"/>
      <c r="B7816" s="28"/>
      <c r="C7816" s="27"/>
      <c r="D7816" s="27"/>
      <c r="E7816" s="27"/>
      <c r="F7816" s="4"/>
      <c r="G7816" s="5"/>
      <c r="H7816" s="29"/>
    </row>
    <row r="7817" spans="1:8" x14ac:dyDescent="0.2">
      <c r="A7817" s="31"/>
      <c r="B7817" s="28"/>
      <c r="C7817" s="27"/>
      <c r="D7817" s="27"/>
      <c r="E7817" s="27"/>
      <c r="F7817" s="4"/>
      <c r="G7817" s="5"/>
      <c r="H7817" s="29"/>
    </row>
    <row r="7818" spans="1:8" x14ac:dyDescent="0.2">
      <c r="A7818" s="31"/>
      <c r="B7818" s="28"/>
      <c r="C7818" s="27"/>
      <c r="D7818" s="27"/>
      <c r="E7818" s="27"/>
      <c r="F7818" s="4"/>
      <c r="G7818" s="5"/>
      <c r="H7818" s="29"/>
    </row>
    <row r="7819" spans="1:8" x14ac:dyDescent="0.2">
      <c r="A7819" s="31"/>
      <c r="B7819" s="28"/>
      <c r="C7819" s="27"/>
      <c r="D7819" s="27"/>
      <c r="E7819" s="27"/>
      <c r="F7819" s="4"/>
      <c r="G7819" s="5"/>
      <c r="H7819" s="29"/>
    </row>
    <row r="7820" spans="1:8" x14ac:dyDescent="0.2">
      <c r="A7820" s="31"/>
      <c r="B7820" s="28"/>
      <c r="C7820" s="27"/>
      <c r="D7820" s="27"/>
      <c r="E7820" s="27"/>
      <c r="F7820" s="4"/>
      <c r="G7820" s="5"/>
      <c r="H7820" s="29"/>
    </row>
    <row r="7821" spans="1:8" x14ac:dyDescent="0.2">
      <c r="A7821" s="31"/>
      <c r="B7821" s="28"/>
      <c r="C7821" s="27"/>
      <c r="D7821" s="27"/>
      <c r="E7821" s="27"/>
      <c r="F7821" s="4"/>
      <c r="G7821" s="5"/>
      <c r="H7821" s="29"/>
    </row>
    <row r="7822" spans="1:8" x14ac:dyDescent="0.2">
      <c r="A7822" s="31"/>
      <c r="B7822" s="28"/>
      <c r="C7822" s="27"/>
      <c r="D7822" s="27"/>
      <c r="E7822" s="27"/>
      <c r="F7822" s="4"/>
      <c r="G7822" s="5"/>
      <c r="H7822" s="29"/>
    </row>
    <row r="7823" spans="1:8" x14ac:dyDescent="0.2">
      <c r="A7823" s="31"/>
      <c r="B7823" s="28"/>
      <c r="C7823" s="27"/>
      <c r="D7823" s="27"/>
      <c r="E7823" s="27"/>
      <c r="F7823" s="4"/>
      <c r="G7823" s="5"/>
      <c r="H7823" s="29"/>
    </row>
    <row r="7824" spans="1:8" x14ac:dyDescent="0.2">
      <c r="A7824" s="31"/>
      <c r="B7824" s="28"/>
      <c r="C7824" s="27"/>
      <c r="D7824" s="27"/>
      <c r="E7824" s="27"/>
      <c r="F7824" s="4"/>
      <c r="G7824" s="5"/>
      <c r="H7824" s="29"/>
    </row>
    <row r="7825" spans="1:8" x14ac:dyDescent="0.2">
      <c r="A7825" s="31"/>
      <c r="B7825" s="28"/>
      <c r="C7825" s="27"/>
      <c r="D7825" s="27"/>
      <c r="E7825" s="27"/>
      <c r="F7825" s="4"/>
      <c r="G7825" s="5"/>
      <c r="H7825" s="29"/>
    </row>
    <row r="7826" spans="1:8" x14ac:dyDescent="0.2">
      <c r="A7826" s="31"/>
      <c r="B7826" s="28"/>
      <c r="C7826" s="27"/>
      <c r="D7826" s="27"/>
      <c r="E7826" s="27"/>
      <c r="F7826" s="4"/>
      <c r="G7826" s="5"/>
      <c r="H7826" s="29"/>
    </row>
    <row r="7827" spans="1:8" x14ac:dyDescent="0.2">
      <c r="A7827" s="31"/>
      <c r="B7827" s="28"/>
      <c r="C7827" s="27"/>
      <c r="D7827" s="27"/>
      <c r="E7827" s="27"/>
      <c r="F7827" s="4"/>
      <c r="G7827" s="5"/>
      <c r="H7827" s="29"/>
    </row>
    <row r="7828" spans="1:8" x14ac:dyDescent="0.2">
      <c r="A7828" s="31"/>
      <c r="B7828" s="28"/>
      <c r="C7828" s="27"/>
      <c r="D7828" s="27"/>
      <c r="E7828" s="27"/>
      <c r="F7828" s="4"/>
      <c r="G7828" s="5"/>
      <c r="H7828" s="29"/>
    </row>
    <row r="7829" spans="1:8" x14ac:dyDescent="0.2">
      <c r="A7829" s="31"/>
      <c r="B7829" s="28"/>
      <c r="C7829" s="27"/>
      <c r="D7829" s="27"/>
      <c r="E7829" s="27"/>
      <c r="F7829" s="4"/>
      <c r="G7829" s="5"/>
      <c r="H7829" s="29"/>
    </row>
    <row r="7830" spans="1:8" x14ac:dyDescent="0.2">
      <c r="A7830" s="31"/>
      <c r="B7830" s="28"/>
      <c r="C7830" s="27"/>
      <c r="D7830" s="27"/>
      <c r="E7830" s="27"/>
      <c r="F7830" s="4"/>
      <c r="G7830" s="5"/>
      <c r="H7830" s="29"/>
    </row>
    <row r="7831" spans="1:8" x14ac:dyDescent="0.2">
      <c r="A7831" s="31"/>
      <c r="B7831" s="28"/>
      <c r="C7831" s="27"/>
      <c r="D7831" s="27"/>
      <c r="E7831" s="27"/>
      <c r="F7831" s="4"/>
      <c r="G7831" s="5"/>
      <c r="H7831" s="29"/>
    </row>
    <row r="7832" spans="1:8" x14ac:dyDescent="0.2">
      <c r="A7832" s="31"/>
      <c r="B7832" s="28"/>
      <c r="C7832" s="27"/>
      <c r="D7832" s="27"/>
      <c r="E7832" s="27"/>
      <c r="F7832" s="4"/>
      <c r="G7832" s="5"/>
      <c r="H7832" s="29"/>
    </row>
    <row r="7833" spans="1:8" x14ac:dyDescent="0.2">
      <c r="A7833" s="31"/>
      <c r="B7833" s="28"/>
      <c r="C7833" s="27"/>
      <c r="D7833" s="27"/>
      <c r="E7833" s="27"/>
      <c r="F7833" s="4"/>
      <c r="G7833" s="5"/>
      <c r="H7833" s="29"/>
    </row>
    <row r="7834" spans="1:8" x14ac:dyDescent="0.2">
      <c r="A7834" s="31"/>
      <c r="B7834" s="28"/>
      <c r="C7834" s="27"/>
      <c r="D7834" s="27"/>
      <c r="E7834" s="27"/>
      <c r="F7834" s="4"/>
      <c r="G7834" s="5"/>
      <c r="H7834" s="29"/>
    </row>
    <row r="7835" spans="1:8" x14ac:dyDescent="0.2">
      <c r="A7835" s="31"/>
      <c r="B7835" s="28"/>
      <c r="C7835" s="27"/>
      <c r="D7835" s="27"/>
      <c r="E7835" s="27"/>
      <c r="F7835" s="4"/>
      <c r="G7835" s="5"/>
      <c r="H7835" s="29"/>
    </row>
    <row r="7836" spans="1:8" x14ac:dyDescent="0.2">
      <c r="A7836" s="31"/>
      <c r="B7836" s="28"/>
      <c r="C7836" s="27"/>
      <c r="D7836" s="27"/>
      <c r="E7836" s="27"/>
      <c r="F7836" s="4"/>
      <c r="G7836" s="5"/>
      <c r="H7836" s="29"/>
    </row>
    <row r="7837" spans="1:8" x14ac:dyDescent="0.2">
      <c r="A7837" s="31"/>
      <c r="B7837" s="28"/>
      <c r="C7837" s="27"/>
      <c r="D7837" s="27"/>
      <c r="E7837" s="27"/>
      <c r="F7837" s="4"/>
      <c r="G7837" s="5"/>
      <c r="H7837" s="29"/>
    </row>
    <row r="7838" spans="1:8" x14ac:dyDescent="0.2">
      <c r="A7838" s="31"/>
      <c r="B7838" s="28"/>
      <c r="C7838" s="27"/>
      <c r="D7838" s="27"/>
      <c r="E7838" s="27"/>
      <c r="F7838" s="4"/>
      <c r="G7838" s="5"/>
      <c r="H7838" s="29"/>
    </row>
    <row r="7839" spans="1:8" x14ac:dyDescent="0.2">
      <c r="A7839" s="31"/>
      <c r="B7839" s="28"/>
      <c r="C7839" s="27"/>
      <c r="D7839" s="27"/>
      <c r="E7839" s="27"/>
      <c r="F7839" s="4"/>
      <c r="G7839" s="5"/>
      <c r="H7839" s="29"/>
    </row>
    <row r="7840" spans="1:8" x14ac:dyDescent="0.2">
      <c r="A7840" s="31"/>
      <c r="B7840" s="28"/>
      <c r="C7840" s="27"/>
      <c r="D7840" s="27"/>
      <c r="E7840" s="27"/>
      <c r="F7840" s="4"/>
      <c r="G7840" s="5"/>
      <c r="H7840" s="29"/>
    </row>
    <row r="7841" spans="1:8" x14ac:dyDescent="0.2">
      <c r="A7841" s="31"/>
      <c r="B7841" s="28"/>
      <c r="C7841" s="27"/>
      <c r="D7841" s="27"/>
      <c r="E7841" s="27"/>
      <c r="F7841" s="4"/>
      <c r="G7841" s="5"/>
      <c r="H7841" s="29"/>
    </row>
    <row r="7842" spans="1:8" x14ac:dyDescent="0.2">
      <c r="A7842" s="31"/>
      <c r="B7842" s="28"/>
      <c r="C7842" s="27"/>
      <c r="D7842" s="27"/>
      <c r="E7842" s="27"/>
      <c r="F7842" s="4"/>
      <c r="G7842" s="5"/>
      <c r="H7842" s="29"/>
    </row>
    <row r="7843" spans="1:8" x14ac:dyDescent="0.2">
      <c r="A7843" s="31"/>
      <c r="B7843" s="28"/>
      <c r="C7843" s="27"/>
      <c r="D7843" s="27"/>
      <c r="E7843" s="27"/>
      <c r="F7843" s="4"/>
      <c r="G7843" s="5"/>
      <c r="H7843" s="29"/>
    </row>
    <row r="7844" spans="1:8" x14ac:dyDescent="0.2">
      <c r="A7844" s="31"/>
      <c r="B7844" s="28"/>
      <c r="C7844" s="27"/>
      <c r="D7844" s="27"/>
      <c r="E7844" s="27"/>
      <c r="F7844" s="4"/>
      <c r="G7844" s="5"/>
      <c r="H7844" s="29"/>
    </row>
    <row r="7845" spans="1:8" x14ac:dyDescent="0.2">
      <c r="A7845" s="31"/>
      <c r="B7845" s="28"/>
      <c r="C7845" s="27"/>
      <c r="D7845" s="27"/>
      <c r="E7845" s="27"/>
      <c r="F7845" s="4"/>
      <c r="G7845" s="5"/>
      <c r="H7845" s="29"/>
    </row>
    <row r="7846" spans="1:8" x14ac:dyDescent="0.2">
      <c r="A7846" s="31"/>
      <c r="B7846" s="28"/>
      <c r="C7846" s="27"/>
      <c r="D7846" s="27"/>
      <c r="E7846" s="27"/>
      <c r="F7846" s="4"/>
      <c r="G7846" s="5"/>
      <c r="H7846" s="29"/>
    </row>
    <row r="7847" spans="1:8" x14ac:dyDescent="0.2">
      <c r="A7847" s="31"/>
      <c r="B7847" s="28"/>
      <c r="C7847" s="27"/>
      <c r="D7847" s="27"/>
      <c r="E7847" s="27"/>
      <c r="F7847" s="4"/>
      <c r="G7847" s="5"/>
      <c r="H7847" s="29"/>
    </row>
    <row r="7848" spans="1:8" x14ac:dyDescent="0.2">
      <c r="A7848" s="31"/>
      <c r="B7848" s="28"/>
      <c r="C7848" s="27"/>
      <c r="D7848" s="27"/>
      <c r="E7848" s="27"/>
      <c r="F7848" s="4"/>
      <c r="G7848" s="5"/>
      <c r="H7848" s="29"/>
    </row>
    <row r="7849" spans="1:8" x14ac:dyDescent="0.2">
      <c r="A7849" s="31"/>
      <c r="B7849" s="28"/>
      <c r="C7849" s="27"/>
      <c r="D7849" s="27"/>
      <c r="E7849" s="27"/>
      <c r="F7849" s="4"/>
      <c r="G7849" s="5"/>
      <c r="H7849" s="29"/>
    </row>
    <row r="7850" spans="1:8" x14ac:dyDescent="0.2">
      <c r="A7850" s="31"/>
      <c r="B7850" s="28"/>
      <c r="C7850" s="27"/>
      <c r="D7850" s="27"/>
      <c r="E7850" s="27"/>
      <c r="F7850" s="4"/>
      <c r="G7850" s="5"/>
      <c r="H7850" s="29"/>
    </row>
    <row r="7851" spans="1:8" x14ac:dyDescent="0.2">
      <c r="A7851" s="31"/>
      <c r="B7851" s="28"/>
      <c r="C7851" s="27"/>
      <c r="D7851" s="27"/>
      <c r="E7851" s="27"/>
      <c r="F7851" s="4"/>
      <c r="G7851" s="5"/>
      <c r="H7851" s="29"/>
    </row>
    <row r="7852" spans="1:8" x14ac:dyDescent="0.2">
      <c r="A7852" s="31"/>
      <c r="B7852" s="28"/>
      <c r="C7852" s="27"/>
      <c r="D7852" s="27"/>
      <c r="E7852" s="27"/>
      <c r="F7852" s="4"/>
      <c r="G7852" s="5"/>
      <c r="H7852" s="29"/>
    </row>
    <row r="7853" spans="1:8" x14ac:dyDescent="0.2">
      <c r="A7853" s="31"/>
      <c r="B7853" s="28"/>
      <c r="C7853" s="27"/>
      <c r="D7853" s="27"/>
      <c r="E7853" s="27"/>
      <c r="F7853" s="4"/>
      <c r="G7853" s="5"/>
      <c r="H7853" s="29"/>
    </row>
    <row r="7854" spans="1:8" x14ac:dyDescent="0.2">
      <c r="A7854" s="31"/>
      <c r="B7854" s="28"/>
      <c r="C7854" s="27"/>
      <c r="D7854" s="27"/>
      <c r="E7854" s="27"/>
      <c r="F7854" s="4"/>
      <c r="G7854" s="5"/>
      <c r="H7854" s="29"/>
    </row>
    <row r="7855" spans="1:8" x14ac:dyDescent="0.2">
      <c r="A7855" s="31"/>
      <c r="B7855" s="28"/>
      <c r="C7855" s="27"/>
      <c r="D7855" s="27"/>
      <c r="E7855" s="27"/>
      <c r="F7855" s="4"/>
      <c r="G7855" s="5"/>
      <c r="H7855" s="29"/>
    </row>
    <row r="7856" spans="1:8" x14ac:dyDescent="0.2">
      <c r="A7856" s="31"/>
      <c r="B7856" s="28"/>
      <c r="C7856" s="27"/>
      <c r="D7856" s="27"/>
      <c r="E7856" s="27"/>
      <c r="F7856" s="4"/>
      <c r="G7856" s="5"/>
      <c r="H7856" s="29"/>
    </row>
    <row r="7857" spans="1:8" x14ac:dyDescent="0.2">
      <c r="A7857" s="31"/>
      <c r="B7857" s="28"/>
      <c r="C7857" s="27"/>
      <c r="D7857" s="27"/>
      <c r="E7857" s="27"/>
      <c r="F7857" s="4"/>
      <c r="G7857" s="5"/>
      <c r="H7857" s="29"/>
    </row>
    <row r="7858" spans="1:8" x14ac:dyDescent="0.2">
      <c r="A7858" s="31"/>
      <c r="B7858" s="28"/>
      <c r="C7858" s="27"/>
      <c r="D7858" s="27"/>
      <c r="E7858" s="27"/>
      <c r="F7858" s="4"/>
      <c r="G7858" s="5"/>
      <c r="H7858" s="29"/>
    </row>
    <row r="7859" spans="1:8" x14ac:dyDescent="0.2">
      <c r="A7859" s="31"/>
      <c r="B7859" s="28"/>
      <c r="C7859" s="27"/>
      <c r="D7859" s="27"/>
      <c r="E7859" s="27"/>
      <c r="F7859" s="4"/>
      <c r="G7859" s="5"/>
      <c r="H7859" s="29"/>
    </row>
    <row r="7860" spans="1:8" x14ac:dyDescent="0.2">
      <c r="A7860" s="31"/>
      <c r="B7860" s="28"/>
      <c r="C7860" s="27"/>
      <c r="D7860" s="27"/>
      <c r="E7860" s="27"/>
      <c r="F7860" s="4"/>
      <c r="G7860" s="5"/>
      <c r="H7860" s="29"/>
    </row>
    <row r="7861" spans="1:8" x14ac:dyDescent="0.2">
      <c r="A7861" s="31"/>
      <c r="B7861" s="28"/>
      <c r="C7861" s="27"/>
      <c r="D7861" s="27"/>
      <c r="E7861" s="27"/>
      <c r="F7861" s="4"/>
      <c r="G7861" s="5"/>
      <c r="H7861" s="29"/>
    </row>
    <row r="7862" spans="1:8" x14ac:dyDescent="0.2">
      <c r="A7862" s="31"/>
      <c r="B7862" s="28"/>
      <c r="C7862" s="27"/>
      <c r="D7862" s="27"/>
      <c r="E7862" s="27"/>
      <c r="F7862" s="4"/>
      <c r="G7862" s="5"/>
      <c r="H7862" s="29"/>
    </row>
    <row r="7863" spans="1:8" x14ac:dyDescent="0.2">
      <c r="A7863" s="31"/>
      <c r="B7863" s="28"/>
      <c r="C7863" s="27"/>
      <c r="D7863" s="27"/>
      <c r="E7863" s="27"/>
      <c r="F7863" s="4"/>
      <c r="G7863" s="5"/>
      <c r="H7863" s="29"/>
    </row>
    <row r="7864" spans="1:8" x14ac:dyDescent="0.2">
      <c r="A7864" s="31"/>
      <c r="B7864" s="28"/>
      <c r="C7864" s="27"/>
      <c r="D7864" s="27"/>
      <c r="E7864" s="27"/>
      <c r="F7864" s="4"/>
      <c r="G7864" s="5"/>
      <c r="H7864" s="29"/>
    </row>
    <row r="7865" spans="1:8" x14ac:dyDescent="0.2">
      <c r="A7865" s="31"/>
      <c r="B7865" s="28"/>
      <c r="C7865" s="27"/>
      <c r="D7865" s="27"/>
      <c r="E7865" s="27"/>
      <c r="F7865" s="4"/>
      <c r="G7865" s="5"/>
      <c r="H7865" s="29"/>
    </row>
    <row r="7866" spans="1:8" x14ac:dyDescent="0.2">
      <c r="A7866" s="31"/>
      <c r="B7866" s="28"/>
      <c r="C7866" s="27"/>
      <c r="D7866" s="27"/>
      <c r="E7866" s="27"/>
      <c r="F7866" s="4"/>
      <c r="G7866" s="5"/>
      <c r="H7866" s="29"/>
    </row>
    <row r="7867" spans="1:8" x14ac:dyDescent="0.2">
      <c r="A7867" s="31"/>
      <c r="B7867" s="28"/>
      <c r="C7867" s="27"/>
      <c r="D7867" s="27"/>
      <c r="E7867" s="27"/>
      <c r="F7867" s="4"/>
      <c r="G7867" s="5"/>
      <c r="H7867" s="29"/>
    </row>
    <row r="7868" spans="1:8" x14ac:dyDescent="0.2">
      <c r="A7868" s="31"/>
      <c r="B7868" s="28"/>
      <c r="C7868" s="27"/>
      <c r="D7868" s="27"/>
      <c r="E7868" s="27"/>
      <c r="F7868" s="4"/>
      <c r="G7868" s="5"/>
      <c r="H7868" s="29"/>
    </row>
    <row r="7869" spans="1:8" x14ac:dyDescent="0.2">
      <c r="A7869" s="31"/>
      <c r="B7869" s="28"/>
      <c r="C7869" s="27"/>
      <c r="D7869" s="27"/>
      <c r="E7869" s="27"/>
      <c r="F7869" s="4"/>
      <c r="G7869" s="5"/>
      <c r="H7869" s="29"/>
    </row>
    <row r="7870" spans="1:8" x14ac:dyDescent="0.2">
      <c r="A7870" s="31"/>
      <c r="B7870" s="28"/>
      <c r="C7870" s="27"/>
      <c r="D7870" s="27"/>
      <c r="E7870" s="27"/>
      <c r="F7870" s="4"/>
      <c r="G7870" s="5"/>
      <c r="H7870" s="29"/>
    </row>
    <row r="7871" spans="1:8" x14ac:dyDescent="0.2">
      <c r="A7871" s="31"/>
      <c r="B7871" s="28"/>
      <c r="C7871" s="27"/>
      <c r="D7871" s="27"/>
      <c r="E7871" s="27"/>
      <c r="F7871" s="4"/>
      <c r="G7871" s="5"/>
      <c r="H7871" s="29"/>
    </row>
    <row r="7872" spans="1:8" x14ac:dyDescent="0.2">
      <c r="A7872" s="31"/>
      <c r="B7872" s="28"/>
      <c r="C7872" s="27"/>
      <c r="D7872" s="27"/>
      <c r="E7872" s="27"/>
      <c r="F7872" s="4"/>
      <c r="G7872" s="5"/>
      <c r="H7872" s="29"/>
    </row>
    <row r="7873" spans="1:8" x14ac:dyDescent="0.2">
      <c r="A7873" s="31"/>
      <c r="B7873" s="28"/>
      <c r="C7873" s="27"/>
      <c r="D7873" s="27"/>
      <c r="E7873" s="27"/>
      <c r="F7873" s="4"/>
      <c r="G7873" s="5"/>
      <c r="H7873" s="29"/>
    </row>
    <row r="7874" spans="1:8" x14ac:dyDescent="0.2">
      <c r="A7874" s="31"/>
      <c r="B7874" s="28"/>
      <c r="C7874" s="27"/>
      <c r="D7874" s="27"/>
      <c r="E7874" s="27"/>
      <c r="F7874" s="4"/>
      <c r="G7874" s="5"/>
      <c r="H7874" s="29"/>
    </row>
    <row r="7875" spans="1:8" x14ac:dyDescent="0.2">
      <c r="A7875" s="31"/>
      <c r="B7875" s="28"/>
      <c r="C7875" s="27"/>
      <c r="D7875" s="27"/>
      <c r="E7875" s="27"/>
      <c r="F7875" s="4"/>
      <c r="G7875" s="5"/>
      <c r="H7875" s="29"/>
    </row>
    <row r="7876" spans="1:8" x14ac:dyDescent="0.2">
      <c r="A7876" s="31"/>
      <c r="B7876" s="28"/>
      <c r="C7876" s="27"/>
      <c r="D7876" s="27"/>
      <c r="E7876" s="27"/>
      <c r="F7876" s="4"/>
      <c r="G7876" s="5"/>
      <c r="H7876" s="29"/>
    </row>
    <row r="7877" spans="1:8" x14ac:dyDescent="0.2">
      <c r="A7877" s="31"/>
      <c r="B7877" s="28"/>
      <c r="C7877" s="27"/>
      <c r="D7877" s="27"/>
      <c r="E7877" s="27"/>
      <c r="F7877" s="4"/>
      <c r="G7877" s="5"/>
      <c r="H7877" s="29"/>
    </row>
    <row r="7878" spans="1:8" x14ac:dyDescent="0.2">
      <c r="A7878" s="31"/>
      <c r="B7878" s="28"/>
      <c r="C7878" s="27"/>
      <c r="D7878" s="27"/>
      <c r="E7878" s="27"/>
      <c r="F7878" s="4"/>
      <c r="G7878" s="5"/>
      <c r="H7878" s="29"/>
    </row>
    <row r="7879" spans="1:8" x14ac:dyDescent="0.2">
      <c r="A7879" s="31"/>
      <c r="B7879" s="28"/>
      <c r="C7879" s="27"/>
      <c r="D7879" s="27"/>
      <c r="E7879" s="27"/>
      <c r="F7879" s="4"/>
      <c r="G7879" s="5"/>
      <c r="H7879" s="29"/>
    </row>
    <row r="7880" spans="1:8" x14ac:dyDescent="0.2">
      <c r="A7880" s="31"/>
      <c r="B7880" s="28"/>
      <c r="C7880" s="27"/>
      <c r="D7880" s="27"/>
      <c r="E7880" s="27"/>
      <c r="F7880" s="4"/>
      <c r="G7880" s="5"/>
      <c r="H7880" s="29"/>
    </row>
    <row r="7881" spans="1:8" x14ac:dyDescent="0.2">
      <c r="A7881" s="31"/>
      <c r="B7881" s="28"/>
      <c r="C7881" s="27"/>
      <c r="D7881" s="27"/>
      <c r="E7881" s="27"/>
      <c r="F7881" s="4"/>
      <c r="G7881" s="5"/>
      <c r="H7881" s="29"/>
    </row>
    <row r="7882" spans="1:8" x14ac:dyDescent="0.2">
      <c r="A7882" s="31"/>
      <c r="B7882" s="28"/>
      <c r="C7882" s="27"/>
      <c r="D7882" s="27"/>
      <c r="E7882" s="27"/>
      <c r="F7882" s="4"/>
      <c r="G7882" s="5"/>
      <c r="H7882" s="29"/>
    </row>
    <row r="7883" spans="1:8" x14ac:dyDescent="0.2">
      <c r="A7883" s="31"/>
      <c r="B7883" s="28"/>
      <c r="C7883" s="27"/>
      <c r="D7883" s="27"/>
      <c r="E7883" s="27"/>
      <c r="F7883" s="4"/>
      <c r="G7883" s="5"/>
      <c r="H7883" s="29"/>
    </row>
    <row r="7884" spans="1:8" x14ac:dyDescent="0.2">
      <c r="A7884" s="31"/>
      <c r="B7884" s="28"/>
      <c r="C7884" s="27"/>
      <c r="D7884" s="27"/>
      <c r="E7884" s="27"/>
      <c r="F7884" s="4"/>
      <c r="G7884" s="5"/>
      <c r="H7884" s="29"/>
    </row>
    <row r="7885" spans="1:8" x14ac:dyDescent="0.2">
      <c r="A7885" s="31"/>
      <c r="B7885" s="28"/>
      <c r="C7885" s="27"/>
      <c r="D7885" s="27"/>
      <c r="E7885" s="27"/>
      <c r="F7885" s="4"/>
      <c r="G7885" s="5"/>
      <c r="H7885" s="29"/>
    </row>
    <row r="7886" spans="1:8" x14ac:dyDescent="0.2">
      <c r="A7886" s="31"/>
      <c r="B7886" s="28"/>
      <c r="C7886" s="27"/>
      <c r="D7886" s="27"/>
      <c r="E7886" s="27"/>
      <c r="F7886" s="4"/>
      <c r="G7886" s="5"/>
      <c r="H7886" s="29"/>
    </row>
    <row r="7887" spans="1:8" x14ac:dyDescent="0.2">
      <c r="A7887" s="31"/>
      <c r="B7887" s="28"/>
      <c r="C7887" s="27"/>
      <c r="D7887" s="27"/>
      <c r="E7887" s="27"/>
      <c r="F7887" s="4"/>
      <c r="G7887" s="5"/>
      <c r="H7887" s="29"/>
    </row>
    <row r="7888" spans="1:8" x14ac:dyDescent="0.2">
      <c r="A7888" s="31"/>
      <c r="B7888" s="28"/>
      <c r="C7888" s="27"/>
      <c r="D7888" s="27"/>
      <c r="E7888" s="27"/>
      <c r="F7888" s="4"/>
      <c r="G7888" s="5"/>
      <c r="H7888" s="29"/>
    </row>
    <row r="7889" spans="1:8" x14ac:dyDescent="0.2">
      <c r="A7889" s="31"/>
      <c r="B7889" s="28"/>
      <c r="C7889" s="27"/>
      <c r="D7889" s="27"/>
      <c r="E7889" s="27"/>
      <c r="F7889" s="4"/>
      <c r="G7889" s="5"/>
      <c r="H7889" s="29"/>
    </row>
    <row r="7890" spans="1:8" x14ac:dyDescent="0.2">
      <c r="A7890" s="31"/>
      <c r="B7890" s="28"/>
      <c r="C7890" s="27"/>
      <c r="D7890" s="27"/>
      <c r="E7890" s="27"/>
      <c r="F7890" s="4"/>
      <c r="G7890" s="5"/>
      <c r="H7890" s="29"/>
    </row>
    <row r="7891" spans="1:8" x14ac:dyDescent="0.2">
      <c r="A7891" s="31"/>
      <c r="B7891" s="28"/>
      <c r="C7891" s="27"/>
      <c r="D7891" s="27"/>
      <c r="E7891" s="27"/>
      <c r="F7891" s="4"/>
      <c r="G7891" s="5"/>
      <c r="H7891" s="29"/>
    </row>
    <row r="7892" spans="1:8" x14ac:dyDescent="0.2">
      <c r="A7892" s="31"/>
      <c r="B7892" s="28"/>
      <c r="C7892" s="27"/>
      <c r="D7892" s="27"/>
      <c r="E7892" s="27"/>
      <c r="F7892" s="4"/>
      <c r="G7892" s="5"/>
      <c r="H7892" s="29"/>
    </row>
    <row r="7893" spans="1:8" x14ac:dyDescent="0.2">
      <c r="A7893" s="31"/>
      <c r="B7893" s="28"/>
      <c r="C7893" s="27"/>
      <c r="D7893" s="27"/>
      <c r="E7893" s="27"/>
      <c r="F7893" s="4"/>
      <c r="G7893" s="5"/>
      <c r="H7893" s="29"/>
    </row>
    <row r="7894" spans="1:8" x14ac:dyDescent="0.2">
      <c r="A7894" s="31"/>
      <c r="B7894" s="28"/>
      <c r="C7894" s="27"/>
      <c r="D7894" s="27"/>
      <c r="E7894" s="27"/>
      <c r="F7894" s="4"/>
      <c r="G7894" s="5"/>
      <c r="H7894" s="29"/>
    </row>
    <row r="7895" spans="1:8" x14ac:dyDescent="0.2">
      <c r="A7895" s="31"/>
      <c r="B7895" s="28"/>
      <c r="C7895" s="27"/>
      <c r="D7895" s="27"/>
      <c r="E7895" s="27"/>
      <c r="F7895" s="4"/>
      <c r="G7895" s="5"/>
      <c r="H7895" s="29"/>
    </row>
    <row r="7896" spans="1:8" x14ac:dyDescent="0.2">
      <c r="A7896" s="31"/>
      <c r="B7896" s="28"/>
      <c r="C7896" s="27"/>
      <c r="D7896" s="27"/>
      <c r="E7896" s="27"/>
      <c r="F7896" s="4"/>
      <c r="G7896" s="5"/>
      <c r="H7896" s="29"/>
    </row>
    <row r="7897" spans="1:8" x14ac:dyDescent="0.2">
      <c r="A7897" s="31"/>
      <c r="B7897" s="28"/>
      <c r="C7897" s="27"/>
      <c r="D7897" s="27"/>
      <c r="E7897" s="27"/>
      <c r="F7897" s="4"/>
      <c r="G7897" s="5"/>
      <c r="H7897" s="29"/>
    </row>
    <row r="7898" spans="1:8" x14ac:dyDescent="0.2">
      <c r="A7898" s="31"/>
      <c r="B7898" s="28"/>
      <c r="C7898" s="27"/>
      <c r="D7898" s="27"/>
      <c r="E7898" s="27"/>
      <c r="F7898" s="4"/>
      <c r="G7898" s="5"/>
      <c r="H7898" s="29"/>
    </row>
    <row r="7899" spans="1:8" x14ac:dyDescent="0.2">
      <c r="A7899" s="31"/>
      <c r="B7899" s="28"/>
      <c r="C7899" s="27"/>
      <c r="D7899" s="27"/>
      <c r="E7899" s="27"/>
      <c r="F7899" s="4"/>
      <c r="G7899" s="5"/>
      <c r="H7899" s="29"/>
    </row>
    <row r="7900" spans="1:8" x14ac:dyDescent="0.2">
      <c r="A7900" s="31"/>
      <c r="B7900" s="28"/>
      <c r="C7900" s="27"/>
      <c r="D7900" s="27"/>
      <c r="E7900" s="27"/>
      <c r="F7900" s="4"/>
      <c r="G7900" s="5"/>
      <c r="H7900" s="29"/>
    </row>
    <row r="7901" spans="1:8" x14ac:dyDescent="0.2">
      <c r="A7901" s="31"/>
      <c r="B7901" s="28"/>
      <c r="C7901" s="27"/>
      <c r="D7901" s="27"/>
      <c r="E7901" s="27"/>
      <c r="F7901" s="4"/>
      <c r="G7901" s="5"/>
      <c r="H7901" s="29"/>
    </row>
    <row r="7902" spans="1:8" x14ac:dyDescent="0.2">
      <c r="A7902" s="31"/>
      <c r="B7902" s="28"/>
      <c r="C7902" s="27"/>
      <c r="D7902" s="27"/>
      <c r="E7902" s="27"/>
      <c r="F7902" s="4"/>
      <c r="G7902" s="5"/>
      <c r="H7902" s="29"/>
    </row>
    <row r="7903" spans="1:8" x14ac:dyDescent="0.2">
      <c r="A7903" s="31"/>
      <c r="B7903" s="28"/>
      <c r="C7903" s="27"/>
      <c r="D7903" s="27"/>
      <c r="E7903" s="27"/>
      <c r="F7903" s="4"/>
      <c r="G7903" s="5"/>
      <c r="H7903" s="29"/>
    </row>
    <row r="7904" spans="1:8" x14ac:dyDescent="0.2">
      <c r="A7904" s="31"/>
      <c r="B7904" s="28"/>
      <c r="C7904" s="27"/>
      <c r="D7904" s="27"/>
      <c r="E7904" s="27"/>
      <c r="F7904" s="4"/>
      <c r="G7904" s="5"/>
      <c r="H7904" s="29"/>
    </row>
    <row r="7905" spans="1:8" x14ac:dyDescent="0.2">
      <c r="A7905" s="31"/>
      <c r="B7905" s="28"/>
      <c r="C7905" s="27"/>
      <c r="D7905" s="27"/>
      <c r="E7905" s="27"/>
      <c r="F7905" s="4"/>
      <c r="G7905" s="5"/>
      <c r="H7905" s="29"/>
    </row>
    <row r="7906" spans="1:8" x14ac:dyDescent="0.2">
      <c r="A7906" s="31"/>
      <c r="B7906" s="28"/>
      <c r="C7906" s="27"/>
      <c r="D7906" s="27"/>
      <c r="E7906" s="27"/>
      <c r="F7906" s="4"/>
      <c r="G7906" s="5"/>
      <c r="H7906" s="29"/>
    </row>
    <row r="7907" spans="1:8" x14ac:dyDescent="0.2">
      <c r="A7907" s="31"/>
      <c r="B7907" s="28"/>
      <c r="C7907" s="27"/>
      <c r="D7907" s="27"/>
      <c r="E7907" s="27"/>
      <c r="F7907" s="4"/>
      <c r="G7907" s="5"/>
      <c r="H7907" s="29"/>
    </row>
    <row r="7908" spans="1:8" x14ac:dyDescent="0.2">
      <c r="A7908" s="31"/>
      <c r="B7908" s="28"/>
      <c r="C7908" s="27"/>
      <c r="D7908" s="27"/>
      <c r="E7908" s="27"/>
      <c r="F7908" s="4"/>
      <c r="G7908" s="5"/>
      <c r="H7908" s="29"/>
    </row>
    <row r="7909" spans="1:8" x14ac:dyDescent="0.2">
      <c r="A7909" s="31"/>
      <c r="B7909" s="28"/>
      <c r="C7909" s="27"/>
      <c r="D7909" s="27"/>
      <c r="E7909" s="27"/>
      <c r="F7909" s="4"/>
      <c r="G7909" s="5"/>
      <c r="H7909" s="29"/>
    </row>
    <row r="7910" spans="1:8" x14ac:dyDescent="0.2">
      <c r="A7910" s="31"/>
      <c r="B7910" s="28"/>
      <c r="C7910" s="27"/>
      <c r="D7910" s="27"/>
      <c r="E7910" s="27"/>
      <c r="F7910" s="4"/>
      <c r="G7910" s="5"/>
      <c r="H7910" s="29"/>
    </row>
    <row r="7911" spans="1:8" x14ac:dyDescent="0.2">
      <c r="A7911" s="31"/>
      <c r="B7911" s="28"/>
      <c r="C7911" s="27"/>
      <c r="D7911" s="27"/>
      <c r="E7911" s="27"/>
      <c r="F7911" s="4"/>
      <c r="G7911" s="5"/>
      <c r="H7911" s="29"/>
    </row>
    <row r="7912" spans="1:8" x14ac:dyDescent="0.2">
      <c r="A7912" s="31"/>
      <c r="B7912" s="28"/>
      <c r="C7912" s="27"/>
      <c r="D7912" s="27"/>
      <c r="E7912" s="27"/>
      <c r="F7912" s="4"/>
      <c r="G7912" s="5"/>
      <c r="H7912" s="29"/>
    </row>
    <row r="7913" spans="1:8" x14ac:dyDescent="0.2">
      <c r="A7913" s="31"/>
      <c r="B7913" s="28"/>
      <c r="C7913" s="27"/>
      <c r="D7913" s="27"/>
      <c r="E7913" s="27"/>
      <c r="F7913" s="4"/>
      <c r="G7913" s="5"/>
      <c r="H7913" s="29"/>
    </row>
    <row r="7914" spans="1:8" x14ac:dyDescent="0.2">
      <c r="A7914" s="31"/>
      <c r="B7914" s="28"/>
      <c r="C7914" s="27"/>
      <c r="D7914" s="27"/>
      <c r="E7914" s="27"/>
      <c r="F7914" s="4"/>
      <c r="G7914" s="5"/>
      <c r="H7914" s="29"/>
    </row>
    <row r="7915" spans="1:8" x14ac:dyDescent="0.2">
      <c r="A7915" s="31"/>
      <c r="B7915" s="28"/>
      <c r="C7915" s="27"/>
      <c r="D7915" s="27"/>
      <c r="E7915" s="27"/>
      <c r="F7915" s="4"/>
      <c r="G7915" s="5"/>
      <c r="H7915" s="29"/>
    </row>
    <row r="7916" spans="1:8" x14ac:dyDescent="0.2">
      <c r="A7916" s="31"/>
      <c r="B7916" s="28"/>
      <c r="C7916" s="27"/>
      <c r="D7916" s="27"/>
      <c r="E7916" s="27"/>
      <c r="F7916" s="4"/>
      <c r="G7916" s="5"/>
      <c r="H7916" s="29"/>
    </row>
    <row r="7917" spans="1:8" x14ac:dyDescent="0.2">
      <c r="A7917" s="31"/>
      <c r="B7917" s="28"/>
      <c r="C7917" s="27"/>
      <c r="D7917" s="27"/>
      <c r="E7917" s="27"/>
      <c r="F7917" s="4"/>
      <c r="G7917" s="5"/>
      <c r="H7917" s="29"/>
    </row>
    <row r="7918" spans="1:8" x14ac:dyDescent="0.2">
      <c r="A7918" s="31"/>
      <c r="B7918" s="28"/>
      <c r="C7918" s="27"/>
      <c r="D7918" s="27"/>
      <c r="E7918" s="27"/>
      <c r="F7918" s="4"/>
      <c r="G7918" s="5"/>
      <c r="H7918" s="29"/>
    </row>
    <row r="7919" spans="1:8" x14ac:dyDescent="0.2">
      <c r="A7919" s="31"/>
      <c r="B7919" s="28"/>
      <c r="C7919" s="27"/>
      <c r="D7919" s="27"/>
      <c r="E7919" s="27"/>
      <c r="F7919" s="4"/>
      <c r="G7919" s="5"/>
      <c r="H7919" s="29"/>
    </row>
    <row r="7920" spans="1:8" x14ac:dyDescent="0.2">
      <c r="A7920" s="31"/>
      <c r="B7920" s="28"/>
      <c r="C7920" s="27"/>
      <c r="D7920" s="27"/>
      <c r="E7920" s="27"/>
      <c r="F7920" s="4"/>
      <c r="G7920" s="5"/>
      <c r="H7920" s="29"/>
    </row>
    <row r="7921" spans="1:8" x14ac:dyDescent="0.2">
      <c r="A7921" s="31"/>
      <c r="B7921" s="28"/>
      <c r="C7921" s="27"/>
      <c r="D7921" s="27"/>
      <c r="E7921" s="27"/>
      <c r="F7921" s="4"/>
      <c r="G7921" s="5"/>
      <c r="H7921" s="29"/>
    </row>
    <row r="7922" spans="1:8" x14ac:dyDescent="0.2">
      <c r="A7922" s="31"/>
      <c r="B7922" s="28"/>
      <c r="C7922" s="27"/>
      <c r="D7922" s="27"/>
      <c r="E7922" s="27"/>
      <c r="F7922" s="4"/>
      <c r="G7922" s="5"/>
      <c r="H7922" s="29"/>
    </row>
    <row r="7923" spans="1:8" x14ac:dyDescent="0.2">
      <c r="A7923" s="27"/>
      <c r="B7923" s="28"/>
      <c r="C7923" s="27"/>
      <c r="D7923" s="27"/>
      <c r="E7923" s="27"/>
      <c r="F7923" s="4"/>
      <c r="G7923" s="5"/>
      <c r="H7923" s="29"/>
    </row>
    <row r="7924" spans="1:8" x14ac:dyDescent="0.2">
      <c r="A7924" s="27"/>
      <c r="B7924" s="28"/>
      <c r="C7924" s="27"/>
      <c r="D7924" s="27"/>
      <c r="E7924" s="27"/>
      <c r="F7924" s="4"/>
      <c r="G7924" s="5"/>
      <c r="H7924" s="29"/>
    </row>
    <row r="7925" spans="1:8" x14ac:dyDescent="0.2">
      <c r="A7925" s="27"/>
      <c r="B7925" s="28"/>
      <c r="C7925" s="27"/>
      <c r="D7925" s="27"/>
      <c r="E7925" s="27"/>
      <c r="F7925" s="4"/>
      <c r="G7925" s="5"/>
      <c r="H7925" s="29"/>
    </row>
    <row r="7926" spans="1:8" x14ac:dyDescent="0.2">
      <c r="A7926" s="27"/>
      <c r="B7926" s="28"/>
      <c r="C7926" s="27"/>
      <c r="D7926" s="27"/>
      <c r="E7926" s="27"/>
      <c r="F7926" s="4"/>
      <c r="G7926" s="5"/>
      <c r="H7926" s="29"/>
    </row>
    <row r="7927" spans="1:8" x14ac:dyDescent="0.2">
      <c r="A7927" s="27"/>
      <c r="B7927" s="28"/>
      <c r="C7927" s="27"/>
      <c r="D7927" s="27"/>
      <c r="E7927" s="27"/>
      <c r="F7927" s="4"/>
      <c r="G7927" s="5"/>
      <c r="H7927" s="29"/>
    </row>
    <row r="7928" spans="1:8" x14ac:dyDescent="0.2">
      <c r="A7928" s="27"/>
      <c r="B7928" s="28"/>
      <c r="C7928" s="27"/>
      <c r="D7928" s="27"/>
      <c r="E7928" s="27"/>
      <c r="F7928" s="4"/>
      <c r="G7928" s="5"/>
      <c r="H7928" s="29"/>
    </row>
    <row r="7929" spans="1:8" x14ac:dyDescent="0.2">
      <c r="A7929" s="27"/>
      <c r="B7929" s="28"/>
      <c r="C7929" s="27"/>
      <c r="D7929" s="27"/>
      <c r="E7929" s="27"/>
      <c r="F7929" s="4"/>
      <c r="G7929" s="5"/>
      <c r="H7929" s="29"/>
    </row>
    <row r="7930" spans="1:8" x14ac:dyDescent="0.2">
      <c r="A7930" s="27"/>
      <c r="B7930" s="28"/>
      <c r="C7930" s="27"/>
      <c r="D7930" s="27"/>
      <c r="E7930" s="27"/>
      <c r="F7930" s="4"/>
      <c r="G7930" s="5"/>
      <c r="H7930" s="29"/>
    </row>
    <row r="7931" spans="1:8" x14ac:dyDescent="0.2">
      <c r="A7931" s="27"/>
      <c r="B7931" s="28"/>
      <c r="C7931" s="27"/>
      <c r="D7931" s="27"/>
      <c r="E7931" s="27"/>
      <c r="F7931" s="4"/>
      <c r="G7931" s="5"/>
      <c r="H7931" s="29"/>
    </row>
    <row r="7932" spans="1:8" x14ac:dyDescent="0.2">
      <c r="A7932" s="27"/>
      <c r="B7932" s="28"/>
      <c r="C7932" s="27"/>
      <c r="D7932" s="27"/>
      <c r="E7932" s="27"/>
      <c r="F7932" s="4"/>
      <c r="G7932" s="5"/>
      <c r="H7932" s="29"/>
    </row>
    <row r="7933" spans="1:8" x14ac:dyDescent="0.2">
      <c r="A7933" s="27"/>
      <c r="B7933" s="28"/>
      <c r="C7933" s="27"/>
      <c r="D7933" s="27"/>
      <c r="E7933" s="27"/>
      <c r="F7933" s="4"/>
      <c r="G7933" s="5"/>
      <c r="H7933" s="29"/>
    </row>
    <row r="7934" spans="1:8" x14ac:dyDescent="0.2">
      <c r="A7934" s="27"/>
      <c r="B7934" s="28"/>
      <c r="C7934" s="27"/>
      <c r="D7934" s="27"/>
      <c r="E7934" s="27"/>
      <c r="F7934" s="4"/>
      <c r="G7934" s="5"/>
      <c r="H7934" s="29"/>
    </row>
    <row r="7935" spans="1:8" x14ac:dyDescent="0.2">
      <c r="A7935" s="27"/>
      <c r="B7935" s="28"/>
      <c r="C7935" s="27"/>
      <c r="D7935" s="27"/>
      <c r="E7935" s="27"/>
      <c r="F7935" s="4"/>
      <c r="G7935" s="5"/>
      <c r="H7935" s="29"/>
    </row>
    <row r="7936" spans="1:8" x14ac:dyDescent="0.2">
      <c r="A7936" s="27"/>
      <c r="B7936" s="28"/>
      <c r="C7936" s="27"/>
      <c r="D7936" s="27"/>
      <c r="E7936" s="27"/>
      <c r="F7936" s="4"/>
      <c r="G7936" s="5"/>
      <c r="H7936" s="29"/>
    </row>
    <row r="7937" spans="1:8" x14ac:dyDescent="0.2">
      <c r="A7937" s="27"/>
      <c r="B7937" s="28"/>
      <c r="C7937" s="27"/>
      <c r="D7937" s="27"/>
      <c r="E7937" s="27"/>
      <c r="F7937" s="4"/>
      <c r="G7937" s="5"/>
      <c r="H7937" s="29"/>
    </row>
    <row r="7938" spans="1:8" x14ac:dyDescent="0.2">
      <c r="A7938" s="27"/>
      <c r="B7938" s="28"/>
      <c r="C7938" s="27"/>
      <c r="D7938" s="27"/>
      <c r="E7938" s="27"/>
      <c r="F7938" s="4"/>
      <c r="G7938" s="5"/>
      <c r="H7938" s="29"/>
    </row>
    <row r="7939" spans="1:8" x14ac:dyDescent="0.2">
      <c r="A7939" s="27"/>
      <c r="B7939" s="28"/>
      <c r="C7939" s="27"/>
      <c r="D7939" s="27"/>
      <c r="E7939" s="27"/>
      <c r="F7939" s="4"/>
      <c r="G7939" s="5"/>
      <c r="H7939" s="29"/>
    </row>
    <row r="7940" spans="1:8" x14ac:dyDescent="0.2">
      <c r="A7940" s="27"/>
      <c r="B7940" s="28"/>
      <c r="C7940" s="27"/>
      <c r="D7940" s="27"/>
      <c r="E7940" s="27"/>
      <c r="F7940" s="4"/>
      <c r="G7940" s="5"/>
      <c r="H7940" s="29"/>
    </row>
    <row r="7941" spans="1:8" x14ac:dyDescent="0.2">
      <c r="A7941" s="27"/>
      <c r="B7941" s="28"/>
      <c r="C7941" s="27"/>
      <c r="D7941" s="27"/>
      <c r="E7941" s="27"/>
      <c r="F7941" s="4"/>
      <c r="G7941" s="5"/>
      <c r="H7941" s="29"/>
    </row>
    <row r="7942" spans="1:8" x14ac:dyDescent="0.2">
      <c r="A7942" s="27"/>
      <c r="B7942" s="28"/>
      <c r="C7942" s="27"/>
      <c r="D7942" s="27"/>
      <c r="E7942" s="27"/>
      <c r="F7942" s="4"/>
      <c r="G7942" s="5"/>
      <c r="H7942" s="29"/>
    </row>
    <row r="7943" spans="1:8" x14ac:dyDescent="0.2">
      <c r="A7943" s="27"/>
      <c r="B7943" s="28"/>
      <c r="C7943" s="27"/>
      <c r="D7943" s="27"/>
      <c r="E7943" s="27"/>
      <c r="F7943" s="4"/>
      <c r="G7943" s="5"/>
      <c r="H7943" s="29"/>
    </row>
    <row r="7944" spans="1:8" x14ac:dyDescent="0.2">
      <c r="A7944" s="27"/>
      <c r="B7944" s="28"/>
      <c r="C7944" s="27"/>
      <c r="D7944" s="27"/>
      <c r="E7944" s="27"/>
      <c r="F7944" s="4"/>
      <c r="G7944" s="5"/>
      <c r="H7944" s="29"/>
    </row>
    <row r="7945" spans="1:8" x14ac:dyDescent="0.2">
      <c r="A7945" s="27"/>
      <c r="B7945" s="28"/>
      <c r="C7945" s="27"/>
      <c r="D7945" s="27"/>
      <c r="E7945" s="27"/>
      <c r="F7945" s="4"/>
      <c r="G7945" s="5"/>
      <c r="H7945" s="29"/>
    </row>
    <row r="7946" spans="1:8" x14ac:dyDescent="0.2">
      <c r="A7946" s="27"/>
      <c r="B7946" s="28"/>
      <c r="C7946" s="27"/>
      <c r="D7946" s="27"/>
      <c r="E7946" s="27"/>
      <c r="F7946" s="4"/>
      <c r="G7946" s="5"/>
      <c r="H7946" s="29"/>
    </row>
    <row r="7947" spans="1:8" x14ac:dyDescent="0.2">
      <c r="F7947" s="6"/>
      <c r="G7947" s="7"/>
      <c r="H7947" s="11"/>
    </row>
    <row r="7948" spans="1:8" x14ac:dyDescent="0.2">
      <c r="F7948" s="6"/>
      <c r="G7948" s="7"/>
    </row>
    <row r="7949" spans="1:8" x14ac:dyDescent="0.2">
      <c r="G7949" s="33"/>
    </row>
    <row r="7950" spans="1:8" x14ac:dyDescent="0.2">
      <c r="G7950" s="33"/>
    </row>
    <row r="7951" spans="1:8" x14ac:dyDescent="0.2">
      <c r="G7951" s="9"/>
      <c r="H7951" s="12"/>
    </row>
    <row r="7952" spans="1:8" x14ac:dyDescent="0.2">
      <c r="G7952" s="9"/>
      <c r="H7952" s="29"/>
    </row>
    <row r="7953" spans="7:8" x14ac:dyDescent="0.2">
      <c r="G7953" s="9"/>
      <c r="H7953" s="29"/>
    </row>
    <row r="7954" spans="7:8" x14ac:dyDescent="0.2">
      <c r="G7954" s="9"/>
      <c r="H7954" s="29"/>
    </row>
    <row r="7955" spans="7:8" x14ac:dyDescent="0.2">
      <c r="G7955" s="9"/>
      <c r="H7955" s="29"/>
    </row>
    <row r="7956" spans="7:8" x14ac:dyDescent="0.2">
      <c r="G7956" s="9"/>
      <c r="H7956" s="29"/>
    </row>
    <row r="7957" spans="7:8" x14ac:dyDescent="0.2">
      <c r="G7957" s="9"/>
      <c r="H7957" s="29"/>
    </row>
    <row r="7958" spans="7:8" x14ac:dyDescent="0.2"/>
    <row r="7959" spans="7:8" x14ac:dyDescent="0.2"/>
    <row r="7960" spans="7:8" x14ac:dyDescent="0.2"/>
    <row r="7961" spans="7:8" x14ac:dyDescent="0.2"/>
    <row r="7962" spans="7:8" x14ac:dyDescent="0.2"/>
    <row r="7963" spans="7:8" x14ac:dyDescent="0.2"/>
    <row r="7964" spans="7:8" x14ac:dyDescent="0.2"/>
    <row r="7965" spans="7:8" x14ac:dyDescent="0.2"/>
    <row r="7966" spans="7:8" x14ac:dyDescent="0.2"/>
    <row r="7967" spans="7:8" x14ac:dyDescent="0.2"/>
    <row r="7968" spans="7: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sheetData>
  <autoFilter ref="A4:J3896" xr:uid="{00000000-0009-0000-0000-000001000000}"/>
  <mergeCells count="3">
    <mergeCell ref="A1:H1"/>
    <mergeCell ref="A2:H2"/>
    <mergeCell ref="A3:H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6564-D409-4730-9CF7-F9D9FEA0CC79}">
  <dimension ref="A1:Y8126"/>
  <sheetViews>
    <sheetView zoomScale="110" zoomScaleNormal="110" workbookViewId="0">
      <selection activeCell="A5" sqref="A5:H4169"/>
    </sheetView>
  </sheetViews>
  <sheetFormatPr baseColWidth="10" defaultColWidth="8.83203125" defaultRowHeight="15" zeroHeight="1" x14ac:dyDescent="0.2"/>
  <cols>
    <col min="1" max="1" width="22.33203125" bestFit="1" customWidth="1"/>
    <col min="2" max="2" width="5.83203125" customWidth="1"/>
    <col min="3" max="3" width="9.5" customWidth="1"/>
    <col min="4" max="4" width="17.83203125" bestFit="1" customWidth="1"/>
    <col min="5" max="5" width="29.6640625" bestFit="1" customWidth="1"/>
    <col min="6" max="6" width="15.6640625" style="32" customWidth="1"/>
    <col min="7" max="7" width="13" style="13" customWidth="1"/>
    <col min="8" max="8" width="11.83203125" style="30" customWidth="1"/>
    <col min="9" max="9" width="11.83203125" hidden="1" customWidth="1"/>
    <col min="10" max="10" width="2.83203125" hidden="1" customWidth="1"/>
    <col min="11" max="11" width="6.33203125" hidden="1" customWidth="1"/>
    <col min="12" max="12" width="4.5" hidden="1" customWidth="1"/>
    <col min="13" max="13" width="5.5" hidden="1" customWidth="1"/>
    <col min="14" max="14" width="22.83203125" hidden="1" customWidth="1"/>
    <col min="17" max="17" width="10.83203125" customWidth="1"/>
  </cols>
  <sheetData>
    <row r="1" spans="1:17" ht="29" x14ac:dyDescent="0.35">
      <c r="A1" s="93" t="s">
        <v>0</v>
      </c>
      <c r="B1" s="93"/>
      <c r="C1" s="93"/>
      <c r="D1" s="93"/>
      <c r="E1" s="93"/>
      <c r="F1" s="94"/>
      <c r="G1" s="102"/>
      <c r="H1" s="94"/>
    </row>
    <row r="2" spans="1:17" ht="16" x14ac:dyDescent="0.2">
      <c r="A2" s="103" t="s">
        <v>47</v>
      </c>
      <c r="B2" s="103"/>
      <c r="C2" s="103"/>
      <c r="D2" s="103"/>
      <c r="E2" s="103"/>
      <c r="F2" s="104"/>
      <c r="G2" s="105"/>
      <c r="H2" s="104"/>
    </row>
    <row r="3" spans="1:17" hidden="1" x14ac:dyDescent="0.2">
      <c r="A3" s="99"/>
      <c r="B3" s="99"/>
      <c r="C3" s="99"/>
      <c r="D3" s="99"/>
      <c r="E3" s="99"/>
      <c r="F3" s="100"/>
      <c r="G3" s="101"/>
      <c r="H3" s="100"/>
    </row>
    <row r="4" spans="1:17" s="25" customFormat="1" ht="32" x14ac:dyDescent="0.2">
      <c r="A4" s="1" t="s">
        <v>8</v>
      </c>
      <c r="B4" s="1" t="s">
        <v>1</v>
      </c>
      <c r="C4" s="1" t="s">
        <v>2</v>
      </c>
      <c r="D4" s="1" t="s">
        <v>3</v>
      </c>
      <c r="E4" s="1" t="s">
        <v>4</v>
      </c>
      <c r="F4" s="2" t="s">
        <v>5</v>
      </c>
      <c r="G4" s="3" t="s">
        <v>6</v>
      </c>
      <c r="H4" s="2" t="s">
        <v>7</v>
      </c>
      <c r="J4"/>
      <c r="K4"/>
      <c r="L4"/>
      <c r="M4"/>
      <c r="N4"/>
      <c r="O4" s="67"/>
      <c r="P4" s="67" t="s">
        <v>100</v>
      </c>
      <c r="Q4" s="67" t="s">
        <v>101</v>
      </c>
    </row>
    <row r="5" spans="1:17" x14ac:dyDescent="0.2">
      <c r="A5" s="8" t="s">
        <v>9</v>
      </c>
      <c r="B5" s="8">
        <v>2008</v>
      </c>
      <c r="C5" s="8" t="s">
        <v>10</v>
      </c>
      <c r="D5" s="8" t="s">
        <v>41</v>
      </c>
      <c r="E5" s="8" t="s">
        <v>40</v>
      </c>
      <c r="F5" s="15">
        <f t="shared" ref="F5:F18" si="0">+SUMIFS($F$5:$F$4194,$A$5:$A$4194,$A$5,$B$5:$B$4194,$B5,$D$5:$D$4194,$D$21,$E$5:$E$4194,$E$5)+SUMIFS($F$5:$F$4194,$A$5:$A$4194,$A$5,$B$5:$B$4194,$B5,$D$5:$D$4194,$D$85,$E$5:$E$4194,$E$5)+SUMIFS($F$5:$F$4194,$A$5:$A$4194,$A$5,$B$5:$B$4194,$B5,$D$5:$D$4194,$D$133,$E$5:$E$4194,$E$5)+SUMIFS($F$5:$F$4194,$A$5:$A$4194,$A$5,$B$5:$B$4194,$B5,$D$5:$D$4194,$D$213,$E$5:$E$4194,$E$5)</f>
        <v>16200.07066661</v>
      </c>
      <c r="G5" s="15">
        <f>+F5/INDEX([31]TdC_ExRate!$C$8:$N$29,MATCH(A5,[31]TdC_ExRate!$B$8:$B$29,0),MATCH(B5,[31]TdC_ExRate!$C$7:$N$7,0))</f>
        <v>5122.030037532013</v>
      </c>
      <c r="H5" s="26">
        <f>+G5*100/INDEX([31]PBI_GDP!$C$8:$N$29,MATCH($A5,[31]PBI_GDP!$B$8:$B$29,0),MATCH($B5,[31]PBI_GDP!$C$7:$N$7,0))</f>
        <v>1.4008228663219797</v>
      </c>
      <c r="J5" s="46" t="e">
        <f>+IF(A5=#REF!,"si","no")</f>
        <v>#REF!</v>
      </c>
      <c r="K5" s="46" t="e">
        <f>+IF(F5=#REF!,"si","no")</f>
        <v>#REF!</v>
      </c>
      <c r="L5" s="46" t="e">
        <f>+IF(G5=#REF!,"si","no")</f>
        <v>#REF!</v>
      </c>
      <c r="M5" s="46" t="e">
        <f>+IF(H5=#REF!,"si","no")</f>
        <v>#REF!</v>
      </c>
      <c r="P5" s="32"/>
    </row>
    <row r="6" spans="1:17" x14ac:dyDescent="0.2">
      <c r="A6" s="8" t="s">
        <v>9</v>
      </c>
      <c r="B6" s="8">
        <v>2009</v>
      </c>
      <c r="C6" s="8" t="s">
        <v>10</v>
      </c>
      <c r="D6" s="8" t="s">
        <v>41</v>
      </c>
      <c r="E6" s="8" t="s">
        <v>40</v>
      </c>
      <c r="F6" s="15">
        <f t="shared" si="0"/>
        <v>22509.052136419999</v>
      </c>
      <c r="G6" s="15">
        <f>+F6/INDEX([31]TdC_ExRate!$C$8:$N$29,MATCH(A6,[31]TdC_ExRate!$B$8:$B$29,0),MATCH(B6,[31]TdC_ExRate!$C$7:$N$7,0))</f>
        <v>6035.9259691713951</v>
      </c>
      <c r="H6" s="26">
        <f>+G6*100/INDEX([31]PBI_GDP!$C$8:$N$29,MATCH($A6,[31]PBI_GDP!$B$8:$B$29,0),MATCH($B6,[31]PBI_GDP!$C$7:$N$7,0))</f>
        <v>1.7944871335573405</v>
      </c>
      <c r="J6" s="46" t="e">
        <f>+IF(A6=#REF!,"si","no")</f>
        <v>#REF!</v>
      </c>
      <c r="K6" s="46" t="e">
        <f>+IF(F6=#REF!,"si","no")</f>
        <v>#REF!</v>
      </c>
      <c r="L6" s="46" t="e">
        <f>+IF(G6=#REF!,"si","no")</f>
        <v>#REF!</v>
      </c>
      <c r="M6" s="46" t="e">
        <f>+IF(H6=#REF!,"si","no")</f>
        <v>#REF!</v>
      </c>
    </row>
    <row r="7" spans="1:17" x14ac:dyDescent="0.2">
      <c r="A7" s="8" t="s">
        <v>9</v>
      </c>
      <c r="B7" s="8">
        <v>2010</v>
      </c>
      <c r="C7" s="8" t="s">
        <v>10</v>
      </c>
      <c r="D7" s="8" t="s">
        <v>41</v>
      </c>
      <c r="E7" s="8" t="s">
        <v>40</v>
      </c>
      <c r="F7" s="15">
        <f t="shared" si="0"/>
        <v>32324.915399950005</v>
      </c>
      <c r="G7" s="15">
        <f>+F7/INDEX([31]TdC_ExRate!$C$8:$N$29,MATCH(A7,[31]TdC_ExRate!$B$8:$B$29,0),MATCH(B7,[31]TdC_ExRate!$C$7:$N$7,0))</f>
        <v>8263.8407650593053</v>
      </c>
      <c r="H7" s="26">
        <f>+G7*100/INDEX([31]PBI_GDP!$C$8:$N$29,MATCH($A7,[31]PBI_GDP!$B$8:$B$29,0),MATCH($B7,[31]PBI_GDP!$C$7:$N$7,0))</f>
        <v>1.9376516373778985</v>
      </c>
      <c r="J7" s="46" t="e">
        <f>+IF(A7=#REF!,"si","no")</f>
        <v>#REF!</v>
      </c>
      <c r="K7" s="46" t="e">
        <f>+IF(F7=#REF!,"si","no")</f>
        <v>#REF!</v>
      </c>
      <c r="L7" s="46" t="e">
        <f>+IF(G7=#REF!,"si","no")</f>
        <v>#REF!</v>
      </c>
      <c r="M7" s="46" t="e">
        <f>+IF(H7=#REF!,"si","no")</f>
        <v>#REF!</v>
      </c>
    </row>
    <row r="8" spans="1:17" x14ac:dyDescent="0.2">
      <c r="A8" s="8" t="s">
        <v>9</v>
      </c>
      <c r="B8" s="8">
        <v>2011</v>
      </c>
      <c r="C8" s="8" t="s">
        <v>10</v>
      </c>
      <c r="D8" s="8" t="s">
        <v>41</v>
      </c>
      <c r="E8" s="8" t="s">
        <v>40</v>
      </c>
      <c r="F8" s="15">
        <f t="shared" si="0"/>
        <v>32149.889723259999</v>
      </c>
      <c r="G8" s="15">
        <f>+F8/INDEX([31]TdC_ExRate!$C$8:$N$29,MATCH(A8,[31]TdC_ExRate!$B$8:$B$29,0),MATCH(B8,[31]TdC_ExRate!$C$7:$N$7,0))</f>
        <v>7786.0486038071376</v>
      </c>
      <c r="H8" s="26">
        <f>+G8*100/INDEX([31]PBI_GDP!$C$8:$N$29,MATCH($A8,[31]PBI_GDP!$B$8:$B$29,0),MATCH($B8,[31]PBI_GDP!$C$7:$N$7,0))</f>
        <v>1.4686274674752382</v>
      </c>
      <c r="J8" s="46" t="e">
        <f>+IF(A8=#REF!,"si","no")</f>
        <v>#REF!</v>
      </c>
      <c r="K8" s="46" t="e">
        <f>+IF(F8=#REF!,"si","no")</f>
        <v>#REF!</v>
      </c>
      <c r="L8" s="46" t="e">
        <f>+IF(G8=#REF!,"si","no")</f>
        <v>#REF!</v>
      </c>
      <c r="M8" s="46" t="e">
        <f>+IF(H8=#REF!,"si","no")</f>
        <v>#REF!</v>
      </c>
    </row>
    <row r="9" spans="1:17" x14ac:dyDescent="0.2">
      <c r="A9" s="8" t="s">
        <v>9</v>
      </c>
      <c r="B9" s="8">
        <v>2012</v>
      </c>
      <c r="C9" s="8" t="s">
        <v>10</v>
      </c>
      <c r="D9" s="8" t="s">
        <v>41</v>
      </c>
      <c r="E9" s="8" t="s">
        <v>40</v>
      </c>
      <c r="F9" s="15">
        <f t="shared" si="0"/>
        <v>35659.964507150005</v>
      </c>
      <c r="G9" s="15">
        <f>+F9/INDEX([31]TdC_ExRate!$C$8:$N$29,MATCH(A9,[31]TdC_ExRate!$B$8:$B$29,0),MATCH(B9,[31]TdC_ExRate!$C$7:$N$7,0))</f>
        <v>7836.3488810545168</v>
      </c>
      <c r="H9" s="26">
        <f>+G9*100/INDEX([31]PBI_GDP!$C$8:$N$29,MATCH($A9,[31]PBI_GDP!$B$8:$B$29,0),MATCH($B9,[31]PBI_GDP!$C$7:$N$7,0))</f>
        <v>1.3477695839431256</v>
      </c>
      <c r="J9" s="46" t="e">
        <f>+IF(A9=#REF!,"si","no")</f>
        <v>#REF!</v>
      </c>
      <c r="K9" s="46" t="e">
        <f>+IF(F9=#REF!,"si","no")</f>
        <v>#REF!</v>
      </c>
      <c r="L9" s="46" t="e">
        <f>+IF(G9=#REF!,"si","no")</f>
        <v>#REF!</v>
      </c>
      <c r="M9" s="46" t="e">
        <f>+IF(H9=#REF!,"si","no")</f>
        <v>#REF!</v>
      </c>
    </row>
    <row r="10" spans="1:17" x14ac:dyDescent="0.2">
      <c r="A10" s="8" t="s">
        <v>9</v>
      </c>
      <c r="B10" s="8">
        <v>2013</v>
      </c>
      <c r="C10" s="8" t="s">
        <v>10</v>
      </c>
      <c r="D10" s="8" t="s">
        <v>41</v>
      </c>
      <c r="E10" s="8" t="s">
        <v>40</v>
      </c>
      <c r="F10" s="15">
        <f t="shared" si="0"/>
        <v>48578.58443327</v>
      </c>
      <c r="G10" s="15">
        <f>+F10/INDEX([31]TdC_ExRate!$C$8:$N$29,MATCH(A10,[31]TdC_ExRate!$B$8:$B$29,0),MATCH(B10,[31]TdC_ExRate!$C$7:$N$7,0))</f>
        <v>8867.9663098322944</v>
      </c>
      <c r="H10" s="26">
        <f>+G10*100/INDEX([31]PBI_GDP!$C$8:$N$29,MATCH($A10,[31]PBI_GDP!$B$8:$B$29,0),MATCH($B10,[31]PBI_GDP!$C$7:$N$7,0))</f>
        <v>1.4459048702918245</v>
      </c>
      <c r="J10" s="46" t="e">
        <f>+IF(A10=#REF!,"si","no")</f>
        <v>#REF!</v>
      </c>
      <c r="K10" s="46" t="e">
        <f>+IF(F10=#REF!,"si","no")</f>
        <v>#REF!</v>
      </c>
      <c r="L10" s="46" t="e">
        <f>+IF(G10=#REF!,"si","no")</f>
        <v>#REF!</v>
      </c>
      <c r="M10" s="46" t="e">
        <f>+IF(H10=#REF!,"si","no")</f>
        <v>#REF!</v>
      </c>
    </row>
    <row r="11" spans="1:17" x14ac:dyDescent="0.2">
      <c r="A11" s="8" t="s">
        <v>9</v>
      </c>
      <c r="B11" s="8">
        <v>2014</v>
      </c>
      <c r="C11" s="8" t="s">
        <v>10</v>
      </c>
      <c r="D11" s="8" t="s">
        <v>41</v>
      </c>
      <c r="E11" s="8" t="s">
        <v>40</v>
      </c>
      <c r="F11" s="15">
        <f t="shared" si="0"/>
        <v>67399.534066580003</v>
      </c>
      <c r="G11" s="15">
        <f>+F11/INDEX([31]TdC_ExRate!$C$8:$N$29,MATCH(A11,[31]TdC_ExRate!$B$8:$B$29,0),MATCH(B11,[31]TdC_ExRate!$C$7:$N$7,0))</f>
        <v>8300.0440920950787</v>
      </c>
      <c r="H11" s="26">
        <f>+G11*100/INDEX([31]PBI_GDP!$C$8:$N$29,MATCH($A11,[31]PBI_GDP!$B$8:$B$29,0),MATCH($B11,[31]PBI_GDP!$C$7:$N$7,0))</f>
        <v>1.4637231222423326</v>
      </c>
      <c r="J11" s="46" t="e">
        <f>+IF(A11=#REF!,"si","no")</f>
        <v>#REF!</v>
      </c>
      <c r="K11" s="46" t="e">
        <f>+IF(F11=#REF!,"si","no")</f>
        <v>#REF!</v>
      </c>
      <c r="L11" s="46" t="e">
        <f>+IF(G11=#REF!,"si","no")</f>
        <v>#REF!</v>
      </c>
      <c r="M11" s="46" t="e">
        <f>+IF(H11=#REF!,"si","no")</f>
        <v>#REF!</v>
      </c>
    </row>
    <row r="12" spans="1:17" x14ac:dyDescent="0.2">
      <c r="A12" s="8" t="s">
        <v>9</v>
      </c>
      <c r="B12" s="8">
        <v>2015</v>
      </c>
      <c r="C12" s="8" t="s">
        <v>10</v>
      </c>
      <c r="D12" s="8" t="s">
        <v>41</v>
      </c>
      <c r="E12" s="8" t="s">
        <v>40</v>
      </c>
      <c r="F12" s="15">
        <f t="shared" si="0"/>
        <v>88372.761112759996</v>
      </c>
      <c r="G12" s="15">
        <f>+F12/INDEX([31]TdC_ExRate!$C$8:$N$29,MATCH(A12,[31]TdC_ExRate!$B$8:$B$29,0),MATCH(B12,[31]TdC_ExRate!$C$7:$N$7,0))</f>
        <v>9547.4290380769271</v>
      </c>
      <c r="H12" s="26">
        <f>+G12*100/INDEX([31]PBI_GDP!$C$8:$N$29,MATCH($A12,[31]PBI_GDP!$B$8:$B$29,0),MATCH($B12,[31]PBI_GDP!$C$7:$N$7,0))</f>
        <v>1.4804437364700562</v>
      </c>
      <c r="J12" s="46" t="e">
        <f>+IF(A12=#REF!,"si","no")</f>
        <v>#REF!</v>
      </c>
      <c r="K12" s="46" t="e">
        <f>+IF(F12=#REF!,"si","no")</f>
        <v>#REF!</v>
      </c>
      <c r="L12" s="46" t="e">
        <f>+IF(G12=#REF!,"si","no")</f>
        <v>#REF!</v>
      </c>
      <c r="M12" s="46" t="e">
        <f>+IF(H12=#REF!,"si","no")</f>
        <v>#REF!</v>
      </c>
    </row>
    <row r="13" spans="1:17" x14ac:dyDescent="0.2">
      <c r="A13" s="8" t="s">
        <v>9</v>
      </c>
      <c r="B13" s="8">
        <v>2016</v>
      </c>
      <c r="C13" s="8" t="s">
        <v>10</v>
      </c>
      <c r="D13" s="8" t="s">
        <v>41</v>
      </c>
      <c r="E13" s="8" t="s">
        <v>40</v>
      </c>
      <c r="F13" s="15">
        <f t="shared" si="0"/>
        <v>88212.241912569996</v>
      </c>
      <c r="G13" s="15">
        <f>+F13/INDEX([31]TdC_ExRate!$C$8:$N$29,MATCH(A13,[31]TdC_ExRate!$B$8:$B$29,0),MATCH(B13,[31]TdC_ExRate!$C$7:$N$7,0))</f>
        <v>5978.454761081327</v>
      </c>
      <c r="H13" s="26">
        <f>+G13*100/INDEX([31]PBI_GDP!$C$8:$N$29,MATCH($A13,[31]PBI_GDP!$B$8:$B$29,0),MATCH($B13,[31]PBI_GDP!$C$7:$N$7,0))</f>
        <v>1.0723064071562229</v>
      </c>
      <c r="J13" s="46" t="e">
        <f>+IF(A13=#REF!,"si","no")</f>
        <v>#REF!</v>
      </c>
      <c r="K13" s="46" t="e">
        <f>+IF(F13=#REF!,"si","no")</f>
        <v>#REF!</v>
      </c>
      <c r="L13" s="46" t="e">
        <f>+IF(G13=#REF!,"si","no")</f>
        <v>#REF!</v>
      </c>
      <c r="M13" s="46" t="e">
        <f>+IF(H13=#REF!,"si","no")</f>
        <v>#REF!</v>
      </c>
    </row>
    <row r="14" spans="1:17" x14ac:dyDescent="0.2">
      <c r="A14" s="8" t="s">
        <v>9</v>
      </c>
      <c r="B14" s="8">
        <v>2017</v>
      </c>
      <c r="C14" s="8" t="s">
        <v>10</v>
      </c>
      <c r="D14" s="8" t="s">
        <v>41</v>
      </c>
      <c r="E14" s="8" t="s">
        <v>40</v>
      </c>
      <c r="F14" s="15">
        <f t="shared" si="0"/>
        <v>126555.87169633999</v>
      </c>
      <c r="G14" s="15">
        <f>+F14/INDEX([31]TdC_ExRate!$C$8:$N$29,MATCH(A14,[31]TdC_ExRate!$B$8:$B$29,0),MATCH(B14,[31]TdC_ExRate!$C$7:$N$7,0))</f>
        <v>7643.3201805733715</v>
      </c>
      <c r="H14" s="26">
        <f>+G14*100/INDEX([31]PBI_GDP!$C$8:$N$29,MATCH($A14,[31]PBI_GDP!$B$8:$B$29,0),MATCH($B14,[31]PBI_GDP!$C$7:$N$7,0))</f>
        <v>1.1875361972541609</v>
      </c>
      <c r="J14" s="46" t="e">
        <f>+IF(A14=#REF!,"si","no")</f>
        <v>#REF!</v>
      </c>
      <c r="K14" s="46" t="e">
        <f>+IF(F14=#REF!,"si","no")</f>
        <v>#REF!</v>
      </c>
      <c r="L14" s="46" t="e">
        <f>+IF(G14=#REF!,"si","no")</f>
        <v>#REF!</v>
      </c>
      <c r="M14" s="46" t="e">
        <f>+IF(H14=#REF!,"si","no")</f>
        <v>#REF!</v>
      </c>
    </row>
    <row r="15" spans="1:17" x14ac:dyDescent="0.2">
      <c r="A15" s="8" t="s">
        <v>9</v>
      </c>
      <c r="B15" s="8">
        <v>2018</v>
      </c>
      <c r="C15" s="8" t="s">
        <v>10</v>
      </c>
      <c r="D15" s="8" t="s">
        <v>41</v>
      </c>
      <c r="E15" s="8" t="s">
        <v>40</v>
      </c>
      <c r="F15" s="15">
        <f t="shared" si="0"/>
        <v>167009.35839904001</v>
      </c>
      <c r="G15" s="15">
        <f>+F15/INDEX([31]TdC_ExRate!$C$8:$N$29,MATCH(A15,[31]TdC_ExRate!$B$8:$B$29,0),MATCH(B15,[31]TdC_ExRate!$C$7:$N$7,0))</f>
        <v>5940.1402745590121</v>
      </c>
      <c r="H15" s="26">
        <f>+G15*100/INDEX([31]PBI_GDP!$C$8:$N$29,MATCH($A15,[31]PBI_GDP!$B$8:$B$29,0),MATCH($B15,[31]PBI_GDP!$C$7:$N$7,0))</f>
        <v>1.1475718906891479</v>
      </c>
      <c r="J15" s="46" t="e">
        <f>+IF(A15=#REF!,"si","no")</f>
        <v>#REF!</v>
      </c>
      <c r="K15" s="46" t="e">
        <f>+IF(F15=#REF!,"si","no")</f>
        <v>#REF!</v>
      </c>
      <c r="L15" s="46" t="e">
        <f>+IF(G15=#REF!,"si","no")</f>
        <v>#REF!</v>
      </c>
      <c r="M15" s="46" t="e">
        <f>+IF(H15=#REF!,"si","no")</f>
        <v>#REF!</v>
      </c>
    </row>
    <row r="16" spans="1:17" x14ac:dyDescent="0.2">
      <c r="A16" s="8" t="s">
        <v>9</v>
      </c>
      <c r="B16" s="8">
        <v>2019</v>
      </c>
      <c r="C16" s="8" t="s">
        <v>10</v>
      </c>
      <c r="D16" s="8" t="s">
        <v>41</v>
      </c>
      <c r="E16" s="8" t="s">
        <v>40</v>
      </c>
      <c r="F16" s="15">
        <f t="shared" si="0"/>
        <v>136651.38631119</v>
      </c>
      <c r="G16" s="15">
        <f>+F16/INDEX([31]TdC_ExRate!$C$8:$P$29,MATCH(A16,[31]TdC_ExRate!$B$8:$B$29,0),MATCH(B16,[31]TdC_ExRate!$C$7:$P$7,0))</f>
        <v>2834.4271337562818</v>
      </c>
      <c r="H16" s="26">
        <f>+G16*100/INDEX([31]PBI_GDP!$C$8:$P$29,MATCH($A16,[31]PBI_GDP!$B$8:$B$29,0),MATCH($B16,[31]PBI_GDP!$C$7:$P$7,0))</f>
        <v>0.63631324046335791</v>
      </c>
      <c r="J16" s="46" t="e">
        <f>+IF(A16=#REF!,"si","no")</f>
        <v>#REF!</v>
      </c>
      <c r="K16" s="46" t="e">
        <f>+IF(F16=#REF!,"si","no")</f>
        <v>#REF!</v>
      </c>
      <c r="L16" s="46" t="e">
        <f>+IF(G16=#REF!,"si","no")</f>
        <v>#REF!</v>
      </c>
      <c r="M16" s="46" t="e">
        <f>+IF(H16=#REF!,"si","no")</f>
        <v>#REF!</v>
      </c>
    </row>
    <row r="17" spans="1:17" x14ac:dyDescent="0.2">
      <c r="A17" s="8" t="s">
        <v>9</v>
      </c>
      <c r="B17" s="8">
        <v>2020</v>
      </c>
      <c r="C17" s="8" t="s">
        <v>10</v>
      </c>
      <c r="D17" s="8" t="s">
        <v>41</v>
      </c>
      <c r="E17" s="8" t="s">
        <v>40</v>
      </c>
      <c r="F17" s="15">
        <f t="shared" si="0"/>
        <v>196403.07045480004</v>
      </c>
      <c r="G17" s="59">
        <f>F17/P17</f>
        <v>2780.4442328052824</v>
      </c>
      <c r="H17" s="60">
        <f>(G17/Q17)*100</f>
        <v>0.72104820077238618</v>
      </c>
      <c r="J17" s="46"/>
      <c r="K17" s="46"/>
      <c r="L17" s="46"/>
      <c r="M17" s="46"/>
      <c r="P17">
        <v>70.637298938609703</v>
      </c>
      <c r="Q17">
        <v>385611.42373379099</v>
      </c>
    </row>
    <row r="18" spans="1:17" x14ac:dyDescent="0.2">
      <c r="A18" s="8" t="s">
        <v>9</v>
      </c>
      <c r="B18" s="8">
        <v>2021</v>
      </c>
      <c r="C18" s="8" t="s">
        <v>10</v>
      </c>
      <c r="D18" s="8" t="s">
        <v>41</v>
      </c>
      <c r="E18" s="8" t="s">
        <v>40</v>
      </c>
      <c r="F18" s="15">
        <f t="shared" si="0"/>
        <v>465498.95178092003</v>
      </c>
      <c r="G18" s="15">
        <f>+F18/INDEX([31]TdC_ExRate!$C$8:$P$29,MATCH(A18,[31]TdC_ExRate!$B$8:$B$29,0),MATCH(B18,[31]TdC_ExRate!$C$7:$P$7,0))</f>
        <v>4895.9049061884998</v>
      </c>
      <c r="H18" s="26">
        <f>+G18*100/INDEX([31]PBI_GDP!$C$8:$P$29,MATCH($A18,[31]PBI_GDP!$B$8:$B$29,0),MATCH($B18,[31]PBI_GDP!$C$7:$P$7,0))</f>
        <v>1.0048509023901591</v>
      </c>
      <c r="J18" s="46"/>
      <c r="K18" s="46"/>
      <c r="L18" s="46"/>
      <c r="M18" s="46"/>
      <c r="P18">
        <v>95.079246983029051</v>
      </c>
      <c r="Q18">
        <v>484606.41957937297</v>
      </c>
    </row>
    <row r="19" spans="1:17" x14ac:dyDescent="0.2">
      <c r="A19" s="61" t="s">
        <v>9</v>
      </c>
      <c r="B19" s="61">
        <v>2022</v>
      </c>
      <c r="C19" s="61" t="s">
        <v>10</v>
      </c>
      <c r="D19" s="61" t="s">
        <v>41</v>
      </c>
      <c r="E19" s="61" t="s">
        <v>40</v>
      </c>
      <c r="F19" s="15">
        <f>F80+F129+F207+F227</f>
        <v>901447.02856744989</v>
      </c>
      <c r="G19" s="59">
        <f>F19/P19</f>
        <v>6899.4406238920892</v>
      </c>
      <c r="H19" s="60">
        <f>(G19/Q19)*100</f>
        <v>1.0955550295684282</v>
      </c>
      <c r="J19" s="46"/>
      <c r="K19" s="46"/>
      <c r="L19" s="46"/>
      <c r="M19" s="46"/>
      <c r="P19" s="62">
        <v>130.65508897139094</v>
      </c>
      <c r="Q19" s="62">
        <v>629766.68790521496</v>
      </c>
    </row>
    <row r="20" spans="1:17" x14ac:dyDescent="0.2">
      <c r="A20" s="61" t="s">
        <v>9</v>
      </c>
      <c r="B20" s="61">
        <v>2023</v>
      </c>
      <c r="C20" s="61" t="s">
        <v>10</v>
      </c>
      <c r="D20" s="61" t="s">
        <v>41</v>
      </c>
      <c r="E20" s="61" t="s">
        <v>40</v>
      </c>
      <c r="F20" s="15">
        <f>F84+F132+F212+F228</f>
        <v>1389007.2843786601</v>
      </c>
      <c r="G20" s="59">
        <f>F20/P20</f>
        <v>4690.840201128889</v>
      </c>
      <c r="H20" s="60">
        <f>(G20/Q20)*100</f>
        <v>0.72398297794956612</v>
      </c>
      <c r="J20" s="46"/>
      <c r="K20" s="46"/>
      <c r="L20" s="46"/>
      <c r="M20" s="46"/>
      <c r="P20" s="63">
        <v>296.11055265629903</v>
      </c>
      <c r="Q20" s="63">
        <v>647921.33848424</v>
      </c>
    </row>
    <row r="21" spans="1:17" x14ac:dyDescent="0.2">
      <c r="A21" s="8" t="s">
        <v>9</v>
      </c>
      <c r="B21" s="8">
        <v>2008</v>
      </c>
      <c r="C21" s="8" t="s">
        <v>10</v>
      </c>
      <c r="D21" s="8" t="s">
        <v>25</v>
      </c>
      <c r="E21" s="8" t="s">
        <v>26</v>
      </c>
      <c r="F21" s="15">
        <v>1508.3282182799996</v>
      </c>
      <c r="G21" s="15">
        <f>+F21/INDEX([31]TdC_ExRate!$C$8:$N$29,MATCH(A21,[31]TdC_ExRate!$B$8:$B$29,0),MATCH(B21,[31]TdC_ExRate!$C$7:$N$7,0))</f>
        <v>476.89313210285951</v>
      </c>
      <c r="H21" s="26">
        <f>+G21*100/INDEX([31]PBI_GDP!$C$8:$N$29,MATCH($A21,[31]PBI_GDP!$B$8:$B$29,0),MATCH($B21,[31]PBI_GDP!$C$7:$N$7,0))</f>
        <v>0.13042539761509919</v>
      </c>
      <c r="J21" s="46" t="e">
        <f>+IF(A21=#REF!,"si","no")</f>
        <v>#REF!</v>
      </c>
      <c r="K21" s="46" t="e">
        <f>+IF(F21=#REF!,"si","no")</f>
        <v>#REF!</v>
      </c>
      <c r="L21" s="46" t="e">
        <f>+IF(G21=#REF!,"si","no")</f>
        <v>#REF!</v>
      </c>
      <c r="M21" s="46" t="e">
        <f>+IF(H21=#REF!,"si","no")</f>
        <v>#REF!</v>
      </c>
    </row>
    <row r="22" spans="1:17" x14ac:dyDescent="0.2">
      <c r="A22" s="8" t="s">
        <v>9</v>
      </c>
      <c r="B22" s="8">
        <v>2008</v>
      </c>
      <c r="C22" s="8" t="s">
        <v>10</v>
      </c>
      <c r="D22" s="8" t="s">
        <v>25</v>
      </c>
      <c r="E22" s="8" t="s">
        <v>27</v>
      </c>
      <c r="F22" s="15"/>
      <c r="G22" s="15"/>
      <c r="H22" s="26"/>
      <c r="J22" s="46" t="e">
        <f>+IF(A22=#REF!,"si","no")</f>
        <v>#REF!</v>
      </c>
    </row>
    <row r="23" spans="1:17" x14ac:dyDescent="0.2">
      <c r="A23" s="8" t="s">
        <v>9</v>
      </c>
      <c r="B23" s="8">
        <v>2008</v>
      </c>
      <c r="C23" s="8" t="s">
        <v>10</v>
      </c>
      <c r="D23" s="8" t="s">
        <v>25</v>
      </c>
      <c r="E23" s="8" t="s">
        <v>28</v>
      </c>
      <c r="F23" s="15"/>
      <c r="G23" s="15"/>
      <c r="H23" s="26"/>
      <c r="J23" s="46" t="e">
        <f>+IF(A23=#REF!,"si","no")</f>
        <v>#REF!</v>
      </c>
    </row>
    <row r="24" spans="1:17" x14ac:dyDescent="0.2">
      <c r="A24" s="8" t="s">
        <v>9</v>
      </c>
      <c r="B24" s="8">
        <v>2008</v>
      </c>
      <c r="C24" s="8" t="s">
        <v>10</v>
      </c>
      <c r="D24" s="8" t="s">
        <v>25</v>
      </c>
      <c r="E24" s="8" t="s">
        <v>40</v>
      </c>
      <c r="F24" s="15">
        <f>+SUMIFS($F$5:$F$4194,$A$5:$A$4194,$A24,$B$5:$B$4194,$B24,$D$5:$D$4194,$D$24,$E$5:$E$4194,$E$21)+SUMIFS($F$5:$F$4194,$A$5:$A$4194,$A24,$B$5:$B$4194,$B24,$D$5:$D$4194,$D24,$E$5:$E$4194,$E$22)+SUMIFS($F$5:$F$4194,$A$5:$A$4194,$A24,$B$5:$B$4194,$B24,$D$5:$D$4194,$D24,$E$5:$E$4194,$E$23)</f>
        <v>1508.3282182799996</v>
      </c>
      <c r="G24" s="15">
        <f>+F24/INDEX([31]TdC_ExRate!$C$8:$N$29,MATCH(A24,[31]TdC_ExRate!$B$8:$B$29,0),MATCH(B24,[31]TdC_ExRate!$C$7:$N$7,0))</f>
        <v>476.89313210285951</v>
      </c>
      <c r="H24" s="26">
        <f>+G24*100/INDEX([31]PBI_GDP!$C$8:$N$29,MATCH($A24,[31]PBI_GDP!$B$8:$B$29,0),MATCH($B24,[31]PBI_GDP!$C$7:$N$7,0))</f>
        <v>0.13042539761509919</v>
      </c>
      <c r="J24" s="46" t="e">
        <f>+IF(A24=#REF!,"si","no")</f>
        <v>#REF!</v>
      </c>
    </row>
    <row r="25" spans="1:17" x14ac:dyDescent="0.2">
      <c r="A25" s="8" t="s">
        <v>9</v>
      </c>
      <c r="B25" s="8">
        <v>2009</v>
      </c>
      <c r="C25" s="8" t="s">
        <v>10</v>
      </c>
      <c r="D25" s="8" t="s">
        <v>25</v>
      </c>
      <c r="E25" s="8" t="s">
        <v>26</v>
      </c>
      <c r="F25" s="15">
        <v>3368.7823968200005</v>
      </c>
      <c r="G25" s="15">
        <f>+F25/INDEX([31]TdC_ExRate!$C$8:$N$29,MATCH(A25,[31]TdC_ExRate!$B$8:$B$29,0),MATCH(B25,[31]TdC_ExRate!$C$7:$N$7,0))</f>
        <v>903.3575039151923</v>
      </c>
      <c r="H25" s="26">
        <f>+G25*100/INDEX([31]PBI_GDP!$C$8:$N$29,MATCH($A25,[31]PBI_GDP!$B$8:$B$29,0),MATCH($B25,[31]PBI_GDP!$C$7:$N$7,0))</f>
        <v>0.26856913521767817</v>
      </c>
      <c r="J25" s="46" t="e">
        <f>+IF(A25=#REF!,"si","no")</f>
        <v>#REF!</v>
      </c>
    </row>
    <row r="26" spans="1:17" x14ac:dyDescent="0.2">
      <c r="A26" s="8" t="s">
        <v>9</v>
      </c>
      <c r="B26" s="8">
        <v>2009</v>
      </c>
      <c r="C26" s="8" t="s">
        <v>10</v>
      </c>
      <c r="D26" s="8" t="s">
        <v>25</v>
      </c>
      <c r="E26" s="8" t="s">
        <v>27</v>
      </c>
      <c r="F26" s="15"/>
      <c r="G26" s="15"/>
      <c r="H26" s="26"/>
      <c r="J26" s="46" t="e">
        <f>+IF(A26=#REF!,"si","no")</f>
        <v>#REF!</v>
      </c>
    </row>
    <row r="27" spans="1:17" x14ac:dyDescent="0.2">
      <c r="A27" s="8" t="s">
        <v>9</v>
      </c>
      <c r="B27" s="8">
        <v>2009</v>
      </c>
      <c r="C27" s="8" t="s">
        <v>10</v>
      </c>
      <c r="D27" s="8" t="s">
        <v>25</v>
      </c>
      <c r="E27" s="8" t="s">
        <v>28</v>
      </c>
      <c r="F27" s="15"/>
      <c r="G27" s="15"/>
      <c r="H27" s="26"/>
      <c r="J27" s="46" t="e">
        <f>+IF(A27=#REF!,"si","no")</f>
        <v>#REF!</v>
      </c>
    </row>
    <row r="28" spans="1:17" x14ac:dyDescent="0.2">
      <c r="A28" s="8" t="s">
        <v>9</v>
      </c>
      <c r="B28" s="8">
        <v>2009</v>
      </c>
      <c r="C28" s="8" t="s">
        <v>10</v>
      </c>
      <c r="D28" s="8" t="s">
        <v>25</v>
      </c>
      <c r="E28" s="8" t="s">
        <v>40</v>
      </c>
      <c r="F28" s="15">
        <f>+SUMIFS($F$5:$F$4194,$A$5:$A$4194,$A28,$B$5:$B$4194,$B28,$D$5:$D$4194,$D$24,$E$5:$E$4194,$E$21)+SUMIFS($F$5:$F$4194,$A$5:$A$4194,$A28,$B$5:$B$4194,$B28,$D$5:$D$4194,$D28,$E$5:$E$4194,$E$22)+SUMIFS($F$5:$F$4194,$A$5:$A$4194,$A28,$B$5:$B$4194,$B28,$D$5:$D$4194,$D28,$E$5:$E$4194,$E$23)</f>
        <v>3368.7823968200005</v>
      </c>
      <c r="G28" s="15">
        <f>+F28/INDEX([31]TdC_ExRate!$C$8:$N$29,MATCH(A28,[31]TdC_ExRate!$B$8:$B$29,0),MATCH(B28,[31]TdC_ExRate!$C$7:$N$7,0))</f>
        <v>903.3575039151923</v>
      </c>
      <c r="H28" s="26">
        <f>+G28*100/INDEX([31]PBI_GDP!$C$8:$N$29,MATCH($A28,[31]PBI_GDP!$B$8:$B$29,0),MATCH($B28,[31]PBI_GDP!$C$7:$N$7,0))</f>
        <v>0.26856913521767817</v>
      </c>
      <c r="J28" s="46" t="e">
        <f>+IF(A28=#REF!,"si","no")</f>
        <v>#REF!</v>
      </c>
    </row>
    <row r="29" spans="1:17" x14ac:dyDescent="0.2">
      <c r="A29" s="8" t="s">
        <v>9</v>
      </c>
      <c r="B29" s="8">
        <v>2010</v>
      </c>
      <c r="C29" s="8" t="s">
        <v>10</v>
      </c>
      <c r="D29" s="8" t="s">
        <v>25</v>
      </c>
      <c r="E29" s="8" t="s">
        <v>26</v>
      </c>
      <c r="F29" s="15">
        <v>4691.8354532400017</v>
      </c>
      <c r="G29" s="15">
        <f>+F29/INDEX([31]TdC_ExRate!$C$8:$N$29,MATCH(A29,[31]TdC_ExRate!$B$8:$B$29,0),MATCH(B29,[31]TdC_ExRate!$C$7:$N$7,0))</f>
        <v>1199.4642708792735</v>
      </c>
      <c r="H29" s="26">
        <f>+G29*100/INDEX([31]PBI_GDP!$C$8:$N$29,MATCH($A29,[31]PBI_GDP!$B$8:$B$29,0),MATCH($B29,[31]PBI_GDP!$C$7:$N$7,0))</f>
        <v>0.28124258132759805</v>
      </c>
      <c r="J29" s="46" t="e">
        <f>+IF(A29=#REF!,"si","no")</f>
        <v>#REF!</v>
      </c>
    </row>
    <row r="30" spans="1:17" x14ac:dyDescent="0.2">
      <c r="A30" s="8" t="s">
        <v>9</v>
      </c>
      <c r="B30" s="8">
        <v>2010</v>
      </c>
      <c r="C30" s="8" t="s">
        <v>10</v>
      </c>
      <c r="D30" s="8" t="s">
        <v>25</v>
      </c>
      <c r="E30" s="8" t="s">
        <v>27</v>
      </c>
      <c r="F30" s="15"/>
      <c r="G30" s="15"/>
      <c r="H30" s="26"/>
      <c r="J30" s="46" t="e">
        <f>+IF(A30=#REF!,"si","no")</f>
        <v>#REF!</v>
      </c>
    </row>
    <row r="31" spans="1:17" x14ac:dyDescent="0.2">
      <c r="A31" s="8" t="s">
        <v>9</v>
      </c>
      <c r="B31" s="8">
        <v>2010</v>
      </c>
      <c r="C31" s="8" t="s">
        <v>10</v>
      </c>
      <c r="D31" s="8" t="s">
        <v>25</v>
      </c>
      <c r="E31" s="8" t="s">
        <v>28</v>
      </c>
      <c r="F31" s="15"/>
      <c r="G31" s="15"/>
      <c r="H31" s="26"/>
      <c r="J31" s="46" t="e">
        <f>+IF(A31=#REF!,"si","no")</f>
        <v>#REF!</v>
      </c>
    </row>
    <row r="32" spans="1:17" x14ac:dyDescent="0.2">
      <c r="A32" s="8" t="s">
        <v>9</v>
      </c>
      <c r="B32" s="8">
        <v>2010</v>
      </c>
      <c r="C32" s="8" t="s">
        <v>10</v>
      </c>
      <c r="D32" s="8" t="s">
        <v>25</v>
      </c>
      <c r="E32" s="8" t="s">
        <v>40</v>
      </c>
      <c r="F32" s="15">
        <f>+SUMIFS($F$5:$F$4194,$A$5:$A$4194,$A32,$B$5:$B$4194,$B32,$D$5:$D$4194,$D$24,$E$5:$E$4194,$E$21)+SUMIFS($F$5:$F$4194,$A$5:$A$4194,$A32,$B$5:$B$4194,$B32,$D$5:$D$4194,$D32,$E$5:$E$4194,$E$22)+SUMIFS($F$5:$F$4194,$A$5:$A$4194,$A32,$B$5:$B$4194,$B32,$D$5:$D$4194,$D32,$E$5:$E$4194,$E$23)</f>
        <v>4691.8354532400017</v>
      </c>
      <c r="G32" s="15">
        <f>+F32/INDEX([31]TdC_ExRate!$C$8:$N$29,MATCH(A32,[31]TdC_ExRate!$B$8:$B$29,0),MATCH(B32,[31]TdC_ExRate!$C$7:$N$7,0))</f>
        <v>1199.4642708792735</v>
      </c>
      <c r="H32" s="26">
        <f>+G32*100/INDEX([31]PBI_GDP!$C$8:$N$29,MATCH($A32,[31]PBI_GDP!$B$8:$B$29,0),MATCH($B32,[31]PBI_GDP!$C$7:$N$7,0))</f>
        <v>0.28124258132759805</v>
      </c>
      <c r="J32" s="46" t="e">
        <f>+IF(A32=#REF!,"si","no")</f>
        <v>#REF!</v>
      </c>
    </row>
    <row r="33" spans="1:10" x14ac:dyDescent="0.2">
      <c r="A33" s="8" t="s">
        <v>9</v>
      </c>
      <c r="B33" s="8">
        <v>2011</v>
      </c>
      <c r="C33" s="8" t="s">
        <v>10</v>
      </c>
      <c r="D33" s="8" t="s">
        <v>25</v>
      </c>
      <c r="E33" s="8" t="s">
        <v>26</v>
      </c>
      <c r="F33" s="15">
        <v>4535.5076718899991</v>
      </c>
      <c r="G33" s="15">
        <f>+F33/INDEX([31]TdC_ExRate!$C$8:$N$29,MATCH(A33,[31]TdC_ExRate!$B$8:$B$29,0),MATCH(B33,[31]TdC_ExRate!$C$7:$N$7,0))</f>
        <v>1098.4075989139935</v>
      </c>
      <c r="H33" s="26">
        <f>+G33*100/INDEX([31]PBI_GDP!$C$8:$N$29,MATCH($A33,[31]PBI_GDP!$B$8:$B$29,0),MATCH($B33,[31]PBI_GDP!$C$7:$N$7,0))</f>
        <v>0.20718488315881234</v>
      </c>
      <c r="J33" s="46" t="e">
        <f>+IF(A33=#REF!,"si","no")</f>
        <v>#REF!</v>
      </c>
    </row>
    <row r="34" spans="1:10" x14ac:dyDescent="0.2">
      <c r="A34" s="8" t="s">
        <v>9</v>
      </c>
      <c r="B34" s="8">
        <v>2011</v>
      </c>
      <c r="C34" s="8" t="s">
        <v>10</v>
      </c>
      <c r="D34" s="8" t="s">
        <v>25</v>
      </c>
      <c r="E34" s="8" t="s">
        <v>27</v>
      </c>
      <c r="F34" s="15"/>
      <c r="G34" s="15"/>
      <c r="H34" s="26"/>
      <c r="J34" s="46" t="e">
        <f>+IF(A34=#REF!,"si","no")</f>
        <v>#REF!</v>
      </c>
    </row>
    <row r="35" spans="1:10" x14ac:dyDescent="0.2">
      <c r="A35" s="8" t="s">
        <v>9</v>
      </c>
      <c r="B35" s="8">
        <v>2011</v>
      </c>
      <c r="C35" s="8" t="s">
        <v>10</v>
      </c>
      <c r="D35" s="8" t="s">
        <v>25</v>
      </c>
      <c r="E35" s="8" t="s">
        <v>28</v>
      </c>
      <c r="F35" s="15"/>
      <c r="G35" s="15"/>
      <c r="H35" s="26"/>
      <c r="J35" s="46" t="e">
        <f>+IF(A35=#REF!,"si","no")</f>
        <v>#REF!</v>
      </c>
    </row>
    <row r="36" spans="1:10" x14ac:dyDescent="0.2">
      <c r="A36" s="8" t="s">
        <v>9</v>
      </c>
      <c r="B36" s="8">
        <v>2011</v>
      </c>
      <c r="C36" s="8" t="s">
        <v>10</v>
      </c>
      <c r="D36" s="8" t="s">
        <v>25</v>
      </c>
      <c r="E36" s="8" t="s">
        <v>40</v>
      </c>
      <c r="F36" s="15">
        <f>+SUMIFS($F$5:$F$4194,$A$5:$A$4194,$A36,$B$5:$B$4194,$B36,$D$5:$D$4194,$D$24,$E$5:$E$4194,$E$21)+SUMIFS($F$5:$F$4194,$A$5:$A$4194,$A36,$B$5:$B$4194,$B36,$D$5:$D$4194,$D36,$E$5:$E$4194,$E$22)+SUMIFS($F$5:$F$4194,$A$5:$A$4194,$A36,$B$5:$B$4194,$B36,$D$5:$D$4194,$D36,$E$5:$E$4194,$E$23)</f>
        <v>4535.5076718899991</v>
      </c>
      <c r="G36" s="15">
        <f>+F36/INDEX([31]TdC_ExRate!$C$8:$N$29,MATCH(A36,[31]TdC_ExRate!$B$8:$B$29,0),MATCH(B36,[31]TdC_ExRate!$C$7:$N$7,0))</f>
        <v>1098.4075989139935</v>
      </c>
      <c r="H36" s="26">
        <f>+G36*100/INDEX([31]PBI_GDP!$C$8:$N$29,MATCH($A36,[31]PBI_GDP!$B$8:$B$29,0),MATCH($B36,[31]PBI_GDP!$C$7:$N$7,0))</f>
        <v>0.20718488315881234</v>
      </c>
      <c r="J36" s="46" t="e">
        <f>+IF(A36=#REF!,"si","no")</f>
        <v>#REF!</v>
      </c>
    </row>
    <row r="37" spans="1:10" x14ac:dyDescent="0.2">
      <c r="A37" s="8" t="s">
        <v>9</v>
      </c>
      <c r="B37" s="8">
        <v>2012</v>
      </c>
      <c r="C37" s="8" t="s">
        <v>10</v>
      </c>
      <c r="D37" s="8" t="s">
        <v>25</v>
      </c>
      <c r="E37" s="8" t="s">
        <v>26</v>
      </c>
      <c r="F37" s="15">
        <v>5983.96762451</v>
      </c>
      <c r="G37" s="15">
        <f>+F37/INDEX([31]TdC_ExRate!$C$8:$N$29,MATCH(A37,[31]TdC_ExRate!$B$8:$B$29,0),MATCH(B37,[31]TdC_ExRate!$C$7:$N$7,0))</f>
        <v>1314.9889139455877</v>
      </c>
      <c r="H37" s="26">
        <f>+G37*100/INDEX([31]PBI_GDP!$C$8:$N$29,MATCH($A37,[31]PBI_GDP!$B$8:$B$29,0),MATCH($B37,[31]PBI_GDP!$C$7:$N$7,0))</f>
        <v>0.22616426199745376</v>
      </c>
      <c r="J37" s="46" t="e">
        <f>+IF(A37=#REF!,"si","no")</f>
        <v>#REF!</v>
      </c>
    </row>
    <row r="38" spans="1:10" x14ac:dyDescent="0.2">
      <c r="A38" s="8" t="s">
        <v>9</v>
      </c>
      <c r="B38" s="8">
        <v>2012</v>
      </c>
      <c r="C38" s="8" t="s">
        <v>10</v>
      </c>
      <c r="D38" s="8" t="s">
        <v>25</v>
      </c>
      <c r="E38" s="8" t="s">
        <v>27</v>
      </c>
      <c r="F38" s="15"/>
      <c r="G38" s="15"/>
      <c r="H38" s="26"/>
      <c r="J38" s="46" t="e">
        <f>+IF(A38=#REF!,"si","no")</f>
        <v>#REF!</v>
      </c>
    </row>
    <row r="39" spans="1:10" x14ac:dyDescent="0.2">
      <c r="A39" s="8" t="s">
        <v>9</v>
      </c>
      <c r="B39" s="8">
        <v>2012</v>
      </c>
      <c r="C39" s="8" t="s">
        <v>10</v>
      </c>
      <c r="D39" s="8" t="s">
        <v>25</v>
      </c>
      <c r="E39" s="8" t="s">
        <v>28</v>
      </c>
      <c r="F39" s="15"/>
      <c r="G39" s="15"/>
      <c r="H39" s="26"/>
      <c r="J39" s="46" t="e">
        <f>+IF(A39=#REF!,"si","no")</f>
        <v>#REF!</v>
      </c>
    </row>
    <row r="40" spans="1:10" x14ac:dyDescent="0.2">
      <c r="A40" s="8" t="s">
        <v>9</v>
      </c>
      <c r="B40" s="8">
        <v>2012</v>
      </c>
      <c r="C40" s="8" t="s">
        <v>10</v>
      </c>
      <c r="D40" s="8" t="s">
        <v>25</v>
      </c>
      <c r="E40" s="8" t="s">
        <v>40</v>
      </c>
      <c r="F40" s="15">
        <f>+SUMIFS($F$5:$F$4194,$A$5:$A$4194,$A40,$B$5:$B$4194,$B40,$D$5:$D$4194,$D$24,$E$5:$E$4194,$E$21)+SUMIFS($F$5:$F$4194,$A$5:$A$4194,$A40,$B$5:$B$4194,$B40,$D$5:$D$4194,$D40,$E$5:$E$4194,$E$22)+SUMIFS($F$5:$F$4194,$A$5:$A$4194,$A40,$B$5:$B$4194,$B40,$D$5:$D$4194,$D40,$E$5:$E$4194,$E$23)</f>
        <v>5983.96762451</v>
      </c>
      <c r="G40" s="15">
        <f>+F40/INDEX([31]TdC_ExRate!$C$8:$N$29,MATCH(A40,[31]TdC_ExRate!$B$8:$B$29,0),MATCH(B40,[31]TdC_ExRate!$C$7:$N$7,0))</f>
        <v>1314.9889139455877</v>
      </c>
      <c r="H40" s="26">
        <f>+G40*100/INDEX([31]PBI_GDP!$C$8:$N$29,MATCH($A40,[31]PBI_GDP!$B$8:$B$29,0),MATCH($B40,[31]PBI_GDP!$C$7:$N$7,0))</f>
        <v>0.22616426199745376</v>
      </c>
      <c r="J40" s="46" t="e">
        <f>+IF(A40=#REF!,"si","no")</f>
        <v>#REF!</v>
      </c>
    </row>
    <row r="41" spans="1:10" x14ac:dyDescent="0.2">
      <c r="A41" s="8" t="s">
        <v>9</v>
      </c>
      <c r="B41" s="8">
        <v>2013</v>
      </c>
      <c r="C41" s="8" t="s">
        <v>10</v>
      </c>
      <c r="D41" s="8" t="s">
        <v>25</v>
      </c>
      <c r="E41" s="8" t="s">
        <v>26</v>
      </c>
      <c r="F41" s="15">
        <v>7930.7727633800005</v>
      </c>
      <c r="G41" s="15">
        <f>+F41/INDEX([31]TdC_ExRate!$C$8:$N$29,MATCH(A41,[31]TdC_ExRate!$B$8:$B$29,0),MATCH(B41,[31]TdC_ExRate!$C$7:$N$7,0))</f>
        <v>1447.7537066399705</v>
      </c>
      <c r="H41" s="26">
        <f>+G41*100/INDEX([31]PBI_GDP!$C$8:$N$29,MATCH($A41,[31]PBI_GDP!$B$8:$B$29,0),MATCH($B41,[31]PBI_GDP!$C$7:$N$7,0))</f>
        <v>0.23605346054290116</v>
      </c>
      <c r="J41" s="46" t="e">
        <f>+IF(A41=#REF!,"si","no")</f>
        <v>#REF!</v>
      </c>
    </row>
    <row r="42" spans="1:10" x14ac:dyDescent="0.2">
      <c r="A42" s="8" t="s">
        <v>9</v>
      </c>
      <c r="B42" s="8">
        <v>2013</v>
      </c>
      <c r="C42" s="8" t="s">
        <v>10</v>
      </c>
      <c r="D42" s="8" t="s">
        <v>25</v>
      </c>
      <c r="E42" s="8" t="s">
        <v>27</v>
      </c>
      <c r="F42" s="15"/>
      <c r="G42" s="15"/>
      <c r="H42" s="26"/>
      <c r="J42" s="46" t="e">
        <f>+IF(A42=#REF!,"si","no")</f>
        <v>#REF!</v>
      </c>
    </row>
    <row r="43" spans="1:10" x14ac:dyDescent="0.2">
      <c r="A43" s="8" t="s">
        <v>9</v>
      </c>
      <c r="B43" s="8">
        <v>2013</v>
      </c>
      <c r="C43" s="8" t="s">
        <v>10</v>
      </c>
      <c r="D43" s="8" t="s">
        <v>25</v>
      </c>
      <c r="E43" s="8" t="s">
        <v>28</v>
      </c>
      <c r="F43" s="15"/>
      <c r="G43" s="15"/>
      <c r="H43" s="26"/>
      <c r="J43" s="46" t="e">
        <f>+IF(A43=#REF!,"si","no")</f>
        <v>#REF!</v>
      </c>
    </row>
    <row r="44" spans="1:10" x14ac:dyDescent="0.2">
      <c r="A44" s="8" t="s">
        <v>9</v>
      </c>
      <c r="B44" s="8">
        <v>2013</v>
      </c>
      <c r="C44" s="8" t="s">
        <v>10</v>
      </c>
      <c r="D44" s="8" t="s">
        <v>25</v>
      </c>
      <c r="E44" s="8" t="s">
        <v>40</v>
      </c>
      <c r="F44" s="15">
        <f>+SUMIFS($F$5:$F$4194,$A$5:$A$4194,$A44,$B$5:$B$4194,$B44,$D$5:$D$4194,$D$24,$E$5:$E$4194,$E$21)+SUMIFS($F$5:$F$4194,$A$5:$A$4194,$A44,$B$5:$B$4194,$B44,$D$5:$D$4194,$D44,$E$5:$E$4194,$E$22)+SUMIFS($F$5:$F$4194,$A$5:$A$4194,$A44,$B$5:$B$4194,$B44,$D$5:$D$4194,$D44,$E$5:$E$4194,$E$23)</f>
        <v>7930.7727633800005</v>
      </c>
      <c r="G44" s="15">
        <f>+F44/INDEX([31]TdC_ExRate!$C$8:$N$29,MATCH(A44,[31]TdC_ExRate!$B$8:$B$29,0),MATCH(B44,[31]TdC_ExRate!$C$7:$N$7,0))</f>
        <v>1447.7537066399705</v>
      </c>
      <c r="H44" s="26">
        <f>+G44*100/INDEX([31]PBI_GDP!$C$8:$N$29,MATCH($A44,[31]PBI_GDP!$B$8:$B$29,0),MATCH($B44,[31]PBI_GDP!$C$7:$N$7,0))</f>
        <v>0.23605346054290116</v>
      </c>
      <c r="J44" s="46" t="e">
        <f>+IF(A44=#REF!,"si","no")</f>
        <v>#REF!</v>
      </c>
    </row>
    <row r="45" spans="1:10" x14ac:dyDescent="0.2">
      <c r="A45" s="8" t="s">
        <v>9</v>
      </c>
      <c r="B45" s="8">
        <v>2014</v>
      </c>
      <c r="C45" s="8" t="s">
        <v>10</v>
      </c>
      <c r="D45" s="8" t="s">
        <v>25</v>
      </c>
      <c r="E45" s="8" t="s">
        <v>26</v>
      </c>
      <c r="F45" s="15">
        <v>11574.27035054</v>
      </c>
      <c r="G45" s="15">
        <f>+F45/INDEX([31]TdC_ExRate!$C$8:$N$29,MATCH(A45,[31]TdC_ExRate!$B$8:$B$29,0),MATCH(B45,[31]TdC_ExRate!$C$7:$N$7,0))</f>
        <v>1425.335583899021</v>
      </c>
      <c r="H45" s="26">
        <f>+G45*100/INDEX([31]PBI_GDP!$C$8:$N$29,MATCH($A45,[31]PBI_GDP!$B$8:$B$29,0),MATCH($B45,[31]PBI_GDP!$C$7:$N$7,0))</f>
        <v>0.25135970700381605</v>
      </c>
      <c r="J45" s="46" t="e">
        <f>+IF(A45=#REF!,"si","no")</f>
        <v>#REF!</v>
      </c>
    </row>
    <row r="46" spans="1:10" x14ac:dyDescent="0.2">
      <c r="A46" s="8" t="s">
        <v>9</v>
      </c>
      <c r="B46" s="8">
        <v>2014</v>
      </c>
      <c r="C46" s="8" t="s">
        <v>10</v>
      </c>
      <c r="D46" s="8" t="s">
        <v>25</v>
      </c>
      <c r="E46" s="8" t="s">
        <v>27</v>
      </c>
      <c r="F46" s="15"/>
      <c r="G46" s="15"/>
      <c r="H46" s="26"/>
      <c r="J46" s="46" t="e">
        <f>+IF(A46=#REF!,"si","no")</f>
        <v>#REF!</v>
      </c>
    </row>
    <row r="47" spans="1:10" x14ac:dyDescent="0.2">
      <c r="A47" s="8" t="s">
        <v>9</v>
      </c>
      <c r="B47" s="8">
        <v>2014</v>
      </c>
      <c r="C47" s="8" t="s">
        <v>10</v>
      </c>
      <c r="D47" s="8" t="s">
        <v>25</v>
      </c>
      <c r="E47" s="8" t="s">
        <v>28</v>
      </c>
      <c r="F47" s="15"/>
      <c r="G47" s="15"/>
      <c r="H47" s="26"/>
      <c r="J47" s="46" t="e">
        <f>+IF(A47=#REF!,"si","no")</f>
        <v>#REF!</v>
      </c>
    </row>
    <row r="48" spans="1:10" x14ac:dyDescent="0.2">
      <c r="A48" s="8" t="s">
        <v>9</v>
      </c>
      <c r="B48" s="8">
        <v>2014</v>
      </c>
      <c r="C48" s="8" t="s">
        <v>10</v>
      </c>
      <c r="D48" s="8" t="s">
        <v>25</v>
      </c>
      <c r="E48" s="8" t="s">
        <v>40</v>
      </c>
      <c r="F48" s="15">
        <f>+SUMIFS($F$5:$F$4194,$A$5:$A$4194,$A48,$B$5:$B$4194,$B48,$D$5:$D$4194,$D$24,$E$5:$E$4194,$E$21)+SUMIFS($F$5:$F$4194,$A$5:$A$4194,$A48,$B$5:$B$4194,$B48,$D$5:$D$4194,$D48,$E$5:$E$4194,$E$22)+SUMIFS($F$5:$F$4194,$A$5:$A$4194,$A48,$B$5:$B$4194,$B48,$D$5:$D$4194,$D48,$E$5:$E$4194,$E$23)</f>
        <v>11574.27035054</v>
      </c>
      <c r="G48" s="15">
        <f>+F48/INDEX([31]TdC_ExRate!$C$8:$N$29,MATCH(A48,[31]TdC_ExRate!$B$8:$B$29,0),MATCH(B48,[31]TdC_ExRate!$C$7:$N$7,0))</f>
        <v>1425.335583899021</v>
      </c>
      <c r="H48" s="26">
        <f>+G48*100/INDEX([31]PBI_GDP!$C$8:$N$29,MATCH($A48,[31]PBI_GDP!$B$8:$B$29,0),MATCH($B48,[31]PBI_GDP!$C$7:$N$7,0))</f>
        <v>0.25135970700381605</v>
      </c>
      <c r="J48" s="46" t="e">
        <f>+IF(A48=#REF!,"si","no")</f>
        <v>#REF!</v>
      </c>
    </row>
    <row r="49" spans="1:10" x14ac:dyDescent="0.2">
      <c r="A49" s="8" t="s">
        <v>9</v>
      </c>
      <c r="B49" s="8">
        <v>2015</v>
      </c>
      <c r="C49" s="8" t="s">
        <v>10</v>
      </c>
      <c r="D49" s="8" t="s">
        <v>25</v>
      </c>
      <c r="E49" s="8" t="s">
        <v>26</v>
      </c>
      <c r="F49" s="15">
        <v>13466.146287</v>
      </c>
      <c r="G49" s="15">
        <f>+F49/INDEX([31]TdC_ExRate!$C$8:$N$29,MATCH(A49,[31]TdC_ExRate!$B$8:$B$29,0),MATCH(B49,[31]TdC_ExRate!$C$7:$N$7,0))</f>
        <v>1454.8269678645584</v>
      </c>
      <c r="H49" s="26">
        <f>+G49*100/INDEX([31]PBI_GDP!$C$8:$N$29,MATCH($A49,[31]PBI_GDP!$B$8:$B$29,0),MATCH($B49,[31]PBI_GDP!$C$7:$N$7,0))</f>
        <v>0.22558842423788597</v>
      </c>
      <c r="J49" s="46" t="e">
        <f>+IF(A49=#REF!,"si","no")</f>
        <v>#REF!</v>
      </c>
    </row>
    <row r="50" spans="1:10" x14ac:dyDescent="0.2">
      <c r="A50" s="8" t="s">
        <v>9</v>
      </c>
      <c r="B50" s="8">
        <v>2015</v>
      </c>
      <c r="C50" s="8" t="s">
        <v>10</v>
      </c>
      <c r="D50" s="8" t="s">
        <v>25</v>
      </c>
      <c r="E50" s="8" t="s">
        <v>27</v>
      </c>
      <c r="F50" s="15"/>
      <c r="G50" s="15"/>
      <c r="H50" s="26"/>
      <c r="J50" s="46" t="e">
        <f>+IF(A50=#REF!,"si","no")</f>
        <v>#REF!</v>
      </c>
    </row>
    <row r="51" spans="1:10" x14ac:dyDescent="0.2">
      <c r="A51" s="8" t="s">
        <v>9</v>
      </c>
      <c r="B51" s="8">
        <v>2015</v>
      </c>
      <c r="C51" s="8" t="s">
        <v>10</v>
      </c>
      <c r="D51" s="8" t="s">
        <v>25</v>
      </c>
      <c r="E51" s="8" t="s">
        <v>28</v>
      </c>
      <c r="F51" s="15"/>
      <c r="G51" s="15"/>
      <c r="H51" s="26"/>
      <c r="J51" s="46" t="e">
        <f>+IF(A51=#REF!,"si","no")</f>
        <v>#REF!</v>
      </c>
    </row>
    <row r="52" spans="1:10" x14ac:dyDescent="0.2">
      <c r="A52" s="8" t="s">
        <v>9</v>
      </c>
      <c r="B52" s="8">
        <v>2015</v>
      </c>
      <c r="C52" s="8" t="s">
        <v>10</v>
      </c>
      <c r="D52" s="8" t="s">
        <v>25</v>
      </c>
      <c r="E52" s="8" t="s">
        <v>40</v>
      </c>
      <c r="F52" s="15">
        <f>+SUMIFS($F$5:$F$4194,$A$5:$A$4194,$A52,$B$5:$B$4194,$B52,$D$5:$D$4194,$D$24,$E$5:$E$4194,$E$21)+SUMIFS($F$5:$F$4194,$A$5:$A$4194,$A52,$B$5:$B$4194,$B52,$D$5:$D$4194,$D52,$E$5:$E$4194,$E$22)+SUMIFS($F$5:$F$4194,$A$5:$A$4194,$A52,$B$5:$B$4194,$B52,$D$5:$D$4194,$D52,$E$5:$E$4194,$E$23)</f>
        <v>13466.146287</v>
      </c>
      <c r="G52" s="15">
        <f>+F52/INDEX([31]TdC_ExRate!$C$8:$N$29,MATCH(A52,[31]TdC_ExRate!$B$8:$B$29,0),MATCH(B52,[31]TdC_ExRate!$C$7:$N$7,0))</f>
        <v>1454.8269678645584</v>
      </c>
      <c r="H52" s="26">
        <f>+G52*100/INDEX([31]PBI_GDP!$C$8:$N$29,MATCH($A52,[31]PBI_GDP!$B$8:$B$29,0),MATCH($B52,[31]PBI_GDP!$C$7:$N$7,0))</f>
        <v>0.22558842423788597</v>
      </c>
      <c r="J52" s="46" t="e">
        <f>+IF(A52=#REF!,"si","no")</f>
        <v>#REF!</v>
      </c>
    </row>
    <row r="53" spans="1:10" x14ac:dyDescent="0.2">
      <c r="A53" s="8" t="s">
        <v>9</v>
      </c>
      <c r="B53" s="8">
        <v>2016</v>
      </c>
      <c r="C53" s="8" t="s">
        <v>10</v>
      </c>
      <c r="D53" s="8" t="s">
        <v>25</v>
      </c>
      <c r="E53" s="8" t="s">
        <v>26</v>
      </c>
      <c r="F53" s="15">
        <v>14642.303011299999</v>
      </c>
      <c r="G53" s="15">
        <f>+F53/INDEX([31]TdC_ExRate!$C$8:$N$29,MATCH(A53,[31]TdC_ExRate!$B$8:$B$29,0),MATCH(B53,[31]TdC_ExRate!$C$7:$N$7,0))</f>
        <v>992.36051882531228</v>
      </c>
      <c r="H53" s="26">
        <f>+G53*100/INDEX([31]PBI_GDP!$C$8:$N$29,MATCH($A53,[31]PBI_GDP!$B$8:$B$29,0),MATCH($B53,[31]PBI_GDP!$C$7:$N$7,0))</f>
        <v>0.17799156890379961</v>
      </c>
      <c r="J53" s="46" t="e">
        <f>+IF(A53=#REF!,"si","no")</f>
        <v>#REF!</v>
      </c>
    </row>
    <row r="54" spans="1:10" x14ac:dyDescent="0.2">
      <c r="A54" s="8" t="s">
        <v>9</v>
      </c>
      <c r="B54" s="8">
        <v>2016</v>
      </c>
      <c r="C54" s="8" t="s">
        <v>10</v>
      </c>
      <c r="D54" s="8" t="s">
        <v>25</v>
      </c>
      <c r="E54" s="8" t="s">
        <v>27</v>
      </c>
      <c r="F54" s="15"/>
      <c r="G54" s="15"/>
      <c r="H54" s="26"/>
      <c r="J54" s="46" t="e">
        <f>+IF(A54=#REF!,"si","no")</f>
        <v>#REF!</v>
      </c>
    </row>
    <row r="55" spans="1:10" x14ac:dyDescent="0.2">
      <c r="A55" s="8" t="s">
        <v>9</v>
      </c>
      <c r="B55" s="8">
        <v>2016</v>
      </c>
      <c r="C55" s="8" t="s">
        <v>10</v>
      </c>
      <c r="D55" s="8" t="s">
        <v>25</v>
      </c>
      <c r="E55" s="8" t="s">
        <v>28</v>
      </c>
      <c r="F55" s="15"/>
      <c r="G55" s="15"/>
      <c r="H55" s="26"/>
      <c r="J55" s="46" t="e">
        <f>+IF(A55=#REF!,"si","no")</f>
        <v>#REF!</v>
      </c>
    </row>
    <row r="56" spans="1:10" x14ac:dyDescent="0.2">
      <c r="A56" s="8" t="s">
        <v>9</v>
      </c>
      <c r="B56" s="8">
        <v>2016</v>
      </c>
      <c r="C56" s="8" t="s">
        <v>10</v>
      </c>
      <c r="D56" s="8" t="s">
        <v>25</v>
      </c>
      <c r="E56" s="8" t="s">
        <v>40</v>
      </c>
      <c r="F56" s="15">
        <f>+SUMIFS($F$5:$F$4194,$A$5:$A$4194,$A56,$B$5:$B$4194,$B56,$D$5:$D$4194,$D$24,$E$5:$E$4194,$E$21)+SUMIFS($F$5:$F$4194,$A$5:$A$4194,$A56,$B$5:$B$4194,$B56,$D$5:$D$4194,$D56,$E$5:$E$4194,$E$22)+SUMIFS($F$5:$F$4194,$A$5:$A$4194,$A56,$B$5:$B$4194,$B56,$D$5:$D$4194,$D56,$E$5:$E$4194,$E$23)</f>
        <v>14642.303011299999</v>
      </c>
      <c r="G56" s="15">
        <f>+F56/INDEX([31]TdC_ExRate!$C$8:$N$29,MATCH(A56,[31]TdC_ExRate!$B$8:$B$29,0),MATCH(B56,[31]TdC_ExRate!$C$7:$N$7,0))</f>
        <v>992.36051882531228</v>
      </c>
      <c r="H56" s="26">
        <f>+G56*100/INDEX([31]PBI_GDP!$C$8:$N$29,MATCH($A56,[31]PBI_GDP!$B$8:$B$29,0),MATCH($B56,[31]PBI_GDP!$C$7:$N$7,0))</f>
        <v>0.17799156890379961</v>
      </c>
      <c r="J56" s="46" t="e">
        <f>+IF(A56=#REF!,"si","no")</f>
        <v>#REF!</v>
      </c>
    </row>
    <row r="57" spans="1:10" x14ac:dyDescent="0.2">
      <c r="A57" s="8" t="s">
        <v>9</v>
      </c>
      <c r="B57" s="8">
        <v>2017</v>
      </c>
      <c r="C57" s="8" t="s">
        <v>10</v>
      </c>
      <c r="D57" s="8" t="s">
        <v>25</v>
      </c>
      <c r="E57" s="8" t="s">
        <v>26</v>
      </c>
      <c r="F57" s="15">
        <v>16346.32670915</v>
      </c>
      <c r="G57" s="15">
        <f>+F57/INDEX([31]TdC_ExRate!$C$8:$N$29,MATCH(A57,[31]TdC_ExRate!$B$8:$B$29,0),MATCH(B57,[31]TdC_ExRate!$C$7:$N$7,0))</f>
        <v>987.23359998716671</v>
      </c>
      <c r="H57" s="26">
        <f>+G57*100/INDEX([31]PBI_GDP!$C$8:$N$29,MATCH($A57,[31]PBI_GDP!$B$8:$B$29,0),MATCH($B57,[31]PBI_GDP!$C$7:$N$7,0))</f>
        <v>0.15338565014063671</v>
      </c>
      <c r="J57" s="46" t="e">
        <f>+IF(A57=#REF!,"si","no")</f>
        <v>#REF!</v>
      </c>
    </row>
    <row r="58" spans="1:10" x14ac:dyDescent="0.2">
      <c r="A58" s="8" t="s">
        <v>9</v>
      </c>
      <c r="B58" s="8">
        <v>2017</v>
      </c>
      <c r="C58" s="8" t="s">
        <v>10</v>
      </c>
      <c r="D58" s="8" t="s">
        <v>25</v>
      </c>
      <c r="E58" s="8" t="s">
        <v>27</v>
      </c>
      <c r="F58" s="15"/>
      <c r="G58" s="15"/>
      <c r="H58" s="26"/>
      <c r="J58" s="46" t="e">
        <f>+IF(A58=#REF!,"si","no")</f>
        <v>#REF!</v>
      </c>
    </row>
    <row r="59" spans="1:10" x14ac:dyDescent="0.2">
      <c r="A59" s="8" t="s">
        <v>9</v>
      </c>
      <c r="B59" s="8">
        <v>2017</v>
      </c>
      <c r="C59" s="8" t="s">
        <v>10</v>
      </c>
      <c r="D59" s="8" t="s">
        <v>25</v>
      </c>
      <c r="E59" s="8" t="s">
        <v>28</v>
      </c>
      <c r="F59" s="15"/>
      <c r="G59" s="15"/>
      <c r="H59" s="26"/>
      <c r="J59" s="46" t="e">
        <f>+IF(A59=#REF!,"si","no")</f>
        <v>#REF!</v>
      </c>
    </row>
    <row r="60" spans="1:10" x14ac:dyDescent="0.2">
      <c r="A60" s="8" t="s">
        <v>9</v>
      </c>
      <c r="B60" s="8">
        <v>2017</v>
      </c>
      <c r="C60" s="8" t="s">
        <v>10</v>
      </c>
      <c r="D60" s="8" t="s">
        <v>25</v>
      </c>
      <c r="E60" s="8" t="s">
        <v>40</v>
      </c>
      <c r="F60" s="15">
        <f>+SUMIFS($F$5:$F$4194,$A$5:$A$4194,$A60,$B$5:$B$4194,$B60,$D$5:$D$4194,$D$24,$E$5:$E$4194,$E$21)+SUMIFS($F$5:$F$4194,$A$5:$A$4194,$A60,$B$5:$B$4194,$B60,$D$5:$D$4194,$D60,$E$5:$E$4194,$E$22)+SUMIFS($F$5:$F$4194,$A$5:$A$4194,$A60,$B$5:$B$4194,$B60,$D$5:$D$4194,$D60,$E$5:$E$4194,$E$23)</f>
        <v>16346.32670915</v>
      </c>
      <c r="G60" s="15">
        <f>+F60/INDEX([31]TdC_ExRate!$C$8:$N$29,MATCH(A60,[31]TdC_ExRate!$B$8:$B$29,0),MATCH(B60,[31]TdC_ExRate!$C$7:$N$7,0))</f>
        <v>987.23359998716671</v>
      </c>
      <c r="H60" s="26">
        <f>+G60*100/INDEX([31]PBI_GDP!$C$8:$N$29,MATCH($A60,[31]PBI_GDP!$B$8:$B$29,0),MATCH($B60,[31]PBI_GDP!$C$7:$N$7,0))</f>
        <v>0.15338565014063671</v>
      </c>
      <c r="J60" s="46" t="e">
        <f>+IF(A60=#REF!,"si","no")</f>
        <v>#REF!</v>
      </c>
    </row>
    <row r="61" spans="1:10" x14ac:dyDescent="0.2">
      <c r="A61" s="8" t="s">
        <v>9</v>
      </c>
      <c r="B61" s="8">
        <v>2018</v>
      </c>
      <c r="C61" s="8" t="s">
        <v>10</v>
      </c>
      <c r="D61" s="8" t="s">
        <v>25</v>
      </c>
      <c r="E61" s="8" t="s">
        <v>26</v>
      </c>
      <c r="F61" s="15">
        <v>19305.812765520001</v>
      </c>
      <c r="G61" s="15">
        <f>+F61/INDEX([31]TdC_ExRate!$C$8:$N$29,MATCH(A61,[31]TdC_ExRate!$B$8:$B$29,0),MATCH(B61,[31]TdC_ExRate!$C$7:$N$7,0))</f>
        <v>686.66353215701031</v>
      </c>
      <c r="H61" s="26">
        <f>+G61*100/INDEX([31]PBI_GDP!$C$8:$N$29,MATCH($A61,[31]PBI_GDP!$B$8:$B$29,0),MATCH($B61,[31]PBI_GDP!$C$7:$N$7,0))</f>
        <v>0.13265608747315458</v>
      </c>
      <c r="J61" s="46" t="e">
        <f>+IF(A61=#REF!,"si","no")</f>
        <v>#REF!</v>
      </c>
    </row>
    <row r="62" spans="1:10" x14ac:dyDescent="0.2">
      <c r="A62" s="8" t="s">
        <v>9</v>
      </c>
      <c r="B62" s="8">
        <v>2018</v>
      </c>
      <c r="C62" s="8" t="s">
        <v>10</v>
      </c>
      <c r="D62" s="8" t="s">
        <v>25</v>
      </c>
      <c r="E62" s="8" t="s">
        <v>27</v>
      </c>
      <c r="F62" s="15"/>
      <c r="G62" s="15"/>
      <c r="H62" s="26"/>
      <c r="J62" s="46" t="e">
        <f>+IF(A62=#REF!,"si","no")</f>
        <v>#REF!</v>
      </c>
    </row>
    <row r="63" spans="1:10" x14ac:dyDescent="0.2">
      <c r="A63" s="8" t="s">
        <v>9</v>
      </c>
      <c r="B63" s="8">
        <v>2018</v>
      </c>
      <c r="C63" s="8" t="s">
        <v>10</v>
      </c>
      <c r="D63" s="8" t="s">
        <v>25</v>
      </c>
      <c r="E63" s="8" t="s">
        <v>28</v>
      </c>
      <c r="F63" s="15"/>
      <c r="G63" s="15"/>
      <c r="H63" s="26"/>
      <c r="J63" s="46" t="e">
        <f>+IF(A63=#REF!,"si","no")</f>
        <v>#REF!</v>
      </c>
    </row>
    <row r="64" spans="1:10" x14ac:dyDescent="0.2">
      <c r="A64" s="8" t="s">
        <v>9</v>
      </c>
      <c r="B64" s="8">
        <v>2018</v>
      </c>
      <c r="C64" s="8" t="s">
        <v>10</v>
      </c>
      <c r="D64" s="8" t="s">
        <v>25</v>
      </c>
      <c r="E64" s="8" t="s">
        <v>40</v>
      </c>
      <c r="F64" s="15">
        <f>+SUMIFS($F$5:$F$4194,$A$5:$A$4194,$A64,$B$5:$B$4194,$B64,$D$5:$D$4194,$D$24,$E$5:$E$4194,$E$21)+SUMIFS($F$5:$F$4194,$A$5:$A$4194,$A64,$B$5:$B$4194,$B64,$D$5:$D$4194,$D64,$E$5:$E$4194,$E$22)+SUMIFS($F$5:$F$4194,$A$5:$A$4194,$A64,$B$5:$B$4194,$B64,$D$5:$D$4194,$D64,$E$5:$E$4194,$E$23)</f>
        <v>19305.812765520001</v>
      </c>
      <c r="G64" s="15">
        <f>+F64/INDEX([31]TdC_ExRate!$C$8:$N$29,MATCH(A64,[31]TdC_ExRate!$B$8:$B$29,0),MATCH(B64,[31]TdC_ExRate!$C$7:$N$7,0))</f>
        <v>686.66353215701031</v>
      </c>
      <c r="H64" s="26">
        <f>+G64*100/INDEX([31]PBI_GDP!$C$8:$N$29,MATCH($A64,[31]PBI_GDP!$B$8:$B$29,0),MATCH($B64,[31]PBI_GDP!$C$7:$N$7,0))</f>
        <v>0.13265608747315458</v>
      </c>
      <c r="J64" s="46" t="e">
        <f>+IF(A64=#REF!,"si","no")</f>
        <v>#REF!</v>
      </c>
    </row>
    <row r="65" spans="1:17" x14ac:dyDescent="0.2">
      <c r="A65" s="8" t="s">
        <v>9</v>
      </c>
      <c r="B65" s="8">
        <v>2019</v>
      </c>
      <c r="C65" s="8" t="s">
        <v>10</v>
      </c>
      <c r="D65" s="8" t="s">
        <v>25</v>
      </c>
      <c r="E65" s="8" t="s">
        <v>26</v>
      </c>
      <c r="F65" s="15">
        <v>22198.946242890001</v>
      </c>
      <c r="G65" s="15">
        <f>+F65/INDEX([31]TdC_ExRate!$C$8:$N$29,MATCH(A65,[31]TdC_ExRate!$B$8:$B$29,0),MATCH(B65,[31]TdC_ExRate!$C$7:$N$7,0))</f>
        <v>460.45120558350339</v>
      </c>
      <c r="H65" s="26">
        <f>+G65*100/INDEX([31]PBI_GDP!$C$8:$N$29,MATCH($A65,[31]PBI_GDP!$B$8:$B$29,0),MATCH($B65,[31]PBI_GDP!$C$7:$N$7,0))</f>
        <v>0.10336875314618398</v>
      </c>
      <c r="J65" s="46" t="e">
        <f>+IF(A65=#REF!,"si","no")</f>
        <v>#REF!</v>
      </c>
    </row>
    <row r="66" spans="1:17" x14ac:dyDescent="0.2">
      <c r="A66" s="8" t="s">
        <v>9</v>
      </c>
      <c r="B66" s="8">
        <v>2019</v>
      </c>
      <c r="C66" s="8" t="s">
        <v>10</v>
      </c>
      <c r="D66" s="8" t="s">
        <v>25</v>
      </c>
      <c r="E66" s="8" t="s">
        <v>27</v>
      </c>
      <c r="F66" s="15"/>
      <c r="G66" s="15"/>
      <c r="H66" s="26"/>
      <c r="J66" s="46" t="e">
        <f>+IF(A66=#REF!,"si","no")</f>
        <v>#REF!</v>
      </c>
    </row>
    <row r="67" spans="1:17" x14ac:dyDescent="0.2">
      <c r="A67" s="8" t="s">
        <v>9</v>
      </c>
      <c r="B67" s="8">
        <v>2019</v>
      </c>
      <c r="C67" s="8" t="s">
        <v>10</v>
      </c>
      <c r="D67" s="8" t="s">
        <v>25</v>
      </c>
      <c r="E67" s="8" t="s">
        <v>28</v>
      </c>
      <c r="F67" s="15"/>
      <c r="G67" s="15"/>
      <c r="H67" s="26"/>
      <c r="J67" s="46" t="e">
        <f>+IF(A67=#REF!,"si","no")</f>
        <v>#REF!</v>
      </c>
    </row>
    <row r="68" spans="1:17" x14ac:dyDescent="0.2">
      <c r="A68" s="8" t="s">
        <v>9</v>
      </c>
      <c r="B68" s="8">
        <v>2019</v>
      </c>
      <c r="C68" s="8" t="s">
        <v>10</v>
      </c>
      <c r="D68" s="8" t="s">
        <v>25</v>
      </c>
      <c r="E68" s="8" t="s">
        <v>40</v>
      </c>
      <c r="F68" s="15">
        <f>+SUMIFS($F$5:$F$4194,$A$5:$A$4194,$A68,$B$5:$B$4194,$B68,$D$5:$D$4194,$D$24,$E$5:$E$4194,$E$21)+SUMIFS($F$5:$F$4194,$A$5:$A$4194,$A68,$B$5:$B$4194,$B68,$D$5:$D$4194,$D68,$E$5:$E$4194,$E$22)+SUMIFS($F$5:$F$4194,$A$5:$A$4194,$A68,$B$5:$B$4194,$B68,$D$5:$D$4194,$D68,$E$5:$E$4194,$E$23)</f>
        <v>22198.946242890001</v>
      </c>
      <c r="G68" s="15">
        <f>+F68/INDEX([31]TdC_ExRate!$C$8:$N$29,MATCH(A68,[31]TdC_ExRate!$B$8:$B$29,0),MATCH(B68,[31]TdC_ExRate!$C$7:$N$7,0))</f>
        <v>460.45120558350339</v>
      </c>
      <c r="H68" s="26">
        <f>+G68*100/INDEX([31]PBI_GDP!$C$8:$N$29,MATCH($A68,[31]PBI_GDP!$B$8:$B$29,0),MATCH($B68,[31]PBI_GDP!$C$7:$N$7,0))</f>
        <v>0.10336875314618398</v>
      </c>
      <c r="J68" s="46" t="e">
        <f>+IF(A68=#REF!,"si","no")</f>
        <v>#REF!</v>
      </c>
      <c r="P68">
        <v>70.637298938609703</v>
      </c>
      <c r="Q68">
        <v>385611.42373379099</v>
      </c>
    </row>
    <row r="69" spans="1:17" x14ac:dyDescent="0.2">
      <c r="A69" s="8" t="s">
        <v>9</v>
      </c>
      <c r="B69" s="8">
        <v>2020</v>
      </c>
      <c r="C69" s="8" t="s">
        <v>10</v>
      </c>
      <c r="D69" s="8" t="s">
        <v>25</v>
      </c>
      <c r="E69" s="8" t="s">
        <v>26</v>
      </c>
      <c r="F69" s="15">
        <v>65743.978277610004</v>
      </c>
      <c r="G69" s="59">
        <f>F69/P69</f>
        <v>930.72610738906587</v>
      </c>
      <c r="H69" s="60">
        <f>(G69/Q69)*100</f>
        <v>0.24136372786289595</v>
      </c>
      <c r="J69" s="46"/>
      <c r="P69">
        <v>70.637298938609703</v>
      </c>
      <c r="Q69">
        <v>385611.42373379099</v>
      </c>
    </row>
    <row r="70" spans="1:17" x14ac:dyDescent="0.2">
      <c r="A70" s="8" t="s">
        <v>9</v>
      </c>
      <c r="B70" s="8">
        <v>2020</v>
      </c>
      <c r="C70" s="8" t="s">
        <v>10</v>
      </c>
      <c r="D70" s="8" t="s">
        <v>25</v>
      </c>
      <c r="E70" s="8" t="s">
        <v>27</v>
      </c>
      <c r="F70" s="15">
        <v>0</v>
      </c>
      <c r="G70" s="15"/>
      <c r="H70" s="26"/>
      <c r="J70" s="46"/>
      <c r="P70">
        <v>70.637298938609703</v>
      </c>
      <c r="Q70">
        <v>385611.42373379099</v>
      </c>
    </row>
    <row r="71" spans="1:17" x14ac:dyDescent="0.2">
      <c r="A71" s="8" t="s">
        <v>9</v>
      </c>
      <c r="B71" s="8">
        <v>2020</v>
      </c>
      <c r="C71" s="8" t="s">
        <v>10</v>
      </c>
      <c r="D71" s="8" t="s">
        <v>25</v>
      </c>
      <c r="E71" s="8" t="s">
        <v>28</v>
      </c>
      <c r="F71" s="15">
        <v>0</v>
      </c>
      <c r="G71" s="15"/>
      <c r="H71" s="26"/>
      <c r="J71" s="46"/>
      <c r="P71">
        <v>70.637298938609703</v>
      </c>
      <c r="Q71">
        <v>385611.42373379099</v>
      </c>
    </row>
    <row r="72" spans="1:17" x14ac:dyDescent="0.2">
      <c r="A72" s="8" t="s">
        <v>9</v>
      </c>
      <c r="B72" s="8">
        <v>2020</v>
      </c>
      <c r="C72" s="8" t="s">
        <v>10</v>
      </c>
      <c r="D72" s="8" t="s">
        <v>25</v>
      </c>
      <c r="E72" s="8" t="s">
        <v>40</v>
      </c>
      <c r="F72" s="15">
        <f>+SUMIFS($F$5:$F$4194,$A$5:$A$4194,$A72,$B$5:$B$4194,$B72,$D$5:$D$4194,$D$24,$E$5:$E$4194,$E$21)+SUMIFS($F$5:$F$4194,$A$5:$A$4194,$A72,$B$5:$B$4194,$B72,$D$5:$D$4194,$D72,$E$5:$E$4194,$E$22)+SUMIFS($F$5:$F$4194,$A$5:$A$4194,$A72,$B$5:$B$4194,$B72,$D$5:$D$4194,$D72,$E$5:$E$4194,$E$23)</f>
        <v>65743.978277610004</v>
      </c>
      <c r="G72" s="59">
        <f>F72/P72</f>
        <v>930.72610738906587</v>
      </c>
      <c r="H72" s="60">
        <f>(G72/Q72)*100</f>
        <v>0.24136372786289595</v>
      </c>
      <c r="J72" s="46"/>
      <c r="P72">
        <v>70.637298938609703</v>
      </c>
      <c r="Q72">
        <v>385611.42373379099</v>
      </c>
    </row>
    <row r="73" spans="1:17" x14ac:dyDescent="0.2">
      <c r="A73" s="8" t="s">
        <v>9</v>
      </c>
      <c r="B73" s="8">
        <v>2021</v>
      </c>
      <c r="C73" s="8" t="s">
        <v>10</v>
      </c>
      <c r="D73" s="8" t="s">
        <v>25</v>
      </c>
      <c r="E73" s="8" t="s">
        <v>26</v>
      </c>
      <c r="F73" s="15">
        <v>142078.25173972</v>
      </c>
      <c r="G73" s="15">
        <f>+F73/INDEX([31]TdC_ExRate!$C$8:$P$29,MATCH(A73,[31]TdC_ExRate!$B$8:$B$29,0),MATCH(B73,[31]TdC_ExRate!$C$7:$P$7,0))</f>
        <v>1494.3140195996707</v>
      </c>
      <c r="H73" s="26">
        <f>+G73*100/INDEX([31]PBI_GDP!$C$8:$P$29,MATCH($A73,[31]PBI_GDP!$B$8:$B$29,0),MATCH($B73,[31]PBI_GDP!$C$7:$P$7,0))</f>
        <v>0.30669770345232727</v>
      </c>
      <c r="J73" s="46"/>
    </row>
    <row r="74" spans="1:17" x14ac:dyDescent="0.2">
      <c r="A74" s="8" t="s">
        <v>9</v>
      </c>
      <c r="B74" s="8">
        <v>2021</v>
      </c>
      <c r="C74" s="8" t="s">
        <v>10</v>
      </c>
      <c r="D74" s="8" t="s">
        <v>25</v>
      </c>
      <c r="E74" s="8" t="s">
        <v>27</v>
      </c>
      <c r="F74" s="15">
        <v>0</v>
      </c>
      <c r="G74" s="15"/>
      <c r="H74" s="26"/>
      <c r="J74" s="46"/>
    </row>
    <row r="75" spans="1:17" x14ac:dyDescent="0.2">
      <c r="A75" s="8" t="s">
        <v>9</v>
      </c>
      <c r="B75" s="8">
        <v>2021</v>
      </c>
      <c r="C75" s="8" t="s">
        <v>10</v>
      </c>
      <c r="D75" s="8" t="s">
        <v>25</v>
      </c>
      <c r="E75" s="8" t="s">
        <v>28</v>
      </c>
      <c r="F75" s="15">
        <v>0</v>
      </c>
      <c r="G75" s="15"/>
      <c r="H75" s="26"/>
      <c r="J75" s="46"/>
    </row>
    <row r="76" spans="1:17" x14ac:dyDescent="0.2">
      <c r="A76" s="8" t="s">
        <v>9</v>
      </c>
      <c r="B76" s="8">
        <v>2021</v>
      </c>
      <c r="C76" s="8" t="s">
        <v>10</v>
      </c>
      <c r="D76" s="8" t="s">
        <v>25</v>
      </c>
      <c r="E76" s="8" t="s">
        <v>40</v>
      </c>
      <c r="F76" s="15">
        <f>+SUMIFS($F$5:$F$4194,$A$5:$A$4194,$A76,$B$5:$B$4194,$B76,$D$5:$D$4194,$D$24,$E$5:$E$4194,$E$21)+SUMIFS($F$5:$F$4194,$A$5:$A$4194,$A76,$B$5:$B$4194,$B76,$D$5:$D$4194,$D76,$E$5:$E$4194,$E$22)+SUMIFS($F$5:$F$4194,$A$5:$A$4194,$A76,$B$5:$B$4194,$B76,$D$5:$D$4194,$D76,$E$5:$E$4194,$E$23)</f>
        <v>142078.25173972</v>
      </c>
      <c r="G76" s="15">
        <f>+F76/INDEX([31]TdC_ExRate!$C$8:$P$29,MATCH(A76,[31]TdC_ExRate!$B$8:$B$29,0),MATCH(B76,[31]TdC_ExRate!$C$7:$P$7,0))</f>
        <v>1494.3140195996707</v>
      </c>
      <c r="H76" s="26">
        <f>+G76*100/INDEX([31]PBI_GDP!$C$8:$P$29,MATCH($A76,[31]PBI_GDP!$B$8:$B$29,0),MATCH($B76,[31]PBI_GDP!$C$7:$P$7,0))</f>
        <v>0.30669770345232727</v>
      </c>
      <c r="J76" s="46"/>
    </row>
    <row r="77" spans="1:17" x14ac:dyDescent="0.2">
      <c r="A77" s="61" t="s">
        <v>9</v>
      </c>
      <c r="B77" s="61">
        <v>2022</v>
      </c>
      <c r="C77" s="61" t="s">
        <v>10</v>
      </c>
      <c r="D77" s="61" t="s">
        <v>25</v>
      </c>
      <c r="E77" s="61" t="s">
        <v>26</v>
      </c>
      <c r="F77" s="59">
        <v>219517.57809346003</v>
      </c>
      <c r="G77" s="59">
        <f>F77/P77</f>
        <v>1680.1303326311843</v>
      </c>
      <c r="H77" s="60">
        <f>(G77/Q77)*100</f>
        <v>0.26678615507907866</v>
      </c>
      <c r="J77" s="46"/>
      <c r="P77" s="62">
        <v>130.65508897139094</v>
      </c>
      <c r="Q77" s="62">
        <v>629766.68790521496</v>
      </c>
    </row>
    <row r="78" spans="1:17" x14ac:dyDescent="0.2">
      <c r="A78" s="61" t="s">
        <v>9</v>
      </c>
      <c r="B78" s="61">
        <v>2022</v>
      </c>
      <c r="C78" s="61" t="s">
        <v>10</v>
      </c>
      <c r="D78" s="61" t="s">
        <v>25</v>
      </c>
      <c r="E78" s="61" t="s">
        <v>27</v>
      </c>
      <c r="F78" s="59"/>
      <c r="G78" s="59"/>
      <c r="H78" s="60"/>
      <c r="J78" s="46"/>
      <c r="P78" s="62">
        <v>130.65508897139094</v>
      </c>
      <c r="Q78" s="62">
        <v>629766.68790521496</v>
      </c>
    </row>
    <row r="79" spans="1:17" x14ac:dyDescent="0.2">
      <c r="A79" s="61" t="s">
        <v>9</v>
      </c>
      <c r="B79" s="61">
        <v>2022</v>
      </c>
      <c r="C79" s="61" t="s">
        <v>10</v>
      </c>
      <c r="D79" s="61" t="s">
        <v>25</v>
      </c>
      <c r="E79" s="61" t="s">
        <v>28</v>
      </c>
      <c r="F79" s="59"/>
      <c r="G79" s="59"/>
      <c r="H79" s="60"/>
      <c r="J79" s="46"/>
      <c r="P79" s="62">
        <v>130.65508897139094</v>
      </c>
      <c r="Q79" s="62">
        <v>629766.68790521496</v>
      </c>
    </row>
    <row r="80" spans="1:17" x14ac:dyDescent="0.2">
      <c r="A80" s="61" t="s">
        <v>9</v>
      </c>
      <c r="B80" s="61">
        <v>2022</v>
      </c>
      <c r="C80" s="61" t="s">
        <v>10</v>
      </c>
      <c r="D80" s="61" t="s">
        <v>25</v>
      </c>
      <c r="E80" s="61" t="s">
        <v>40</v>
      </c>
      <c r="F80" s="59">
        <v>219517.57809346003</v>
      </c>
      <c r="G80" s="59">
        <f>F80/P80</f>
        <v>1680.1303326311843</v>
      </c>
      <c r="H80" s="60">
        <f>(G80/Q80)*100</f>
        <v>0.26678615507907866</v>
      </c>
      <c r="J80" s="46"/>
      <c r="P80" s="62">
        <v>130.65508897139094</v>
      </c>
      <c r="Q80" s="62">
        <v>629766.68790521496</v>
      </c>
    </row>
    <row r="81" spans="1:17" x14ac:dyDescent="0.2">
      <c r="A81" s="61" t="s">
        <v>9</v>
      </c>
      <c r="B81" s="61">
        <v>2023</v>
      </c>
      <c r="C81" s="61" t="s">
        <v>10</v>
      </c>
      <c r="D81" s="61" t="s">
        <v>25</v>
      </c>
      <c r="E81" s="61" t="s">
        <v>26</v>
      </c>
      <c r="F81" s="59">
        <v>327544.81356556993</v>
      </c>
      <c r="G81" s="59">
        <f>F81/P81</f>
        <v>1106.1571788890524</v>
      </c>
      <c r="H81" s="60">
        <f>(G81/Q81)*100</f>
        <v>0.17072399274220823</v>
      </c>
      <c r="J81" s="46"/>
      <c r="P81" s="63">
        <v>296.11055265629903</v>
      </c>
      <c r="Q81" s="63">
        <v>647921.33848424</v>
      </c>
    </row>
    <row r="82" spans="1:17" x14ac:dyDescent="0.2">
      <c r="A82" s="61" t="s">
        <v>9</v>
      </c>
      <c r="B82" s="61">
        <v>2023</v>
      </c>
      <c r="C82" s="61" t="s">
        <v>10</v>
      </c>
      <c r="D82" s="61" t="s">
        <v>25</v>
      </c>
      <c r="E82" s="61" t="s">
        <v>27</v>
      </c>
      <c r="F82" s="59"/>
      <c r="G82" s="59"/>
      <c r="H82" s="60"/>
      <c r="J82" s="46"/>
      <c r="P82" s="63">
        <v>296.11055265629903</v>
      </c>
      <c r="Q82" s="63">
        <v>647921.33848424</v>
      </c>
    </row>
    <row r="83" spans="1:17" x14ac:dyDescent="0.2">
      <c r="A83" s="61" t="s">
        <v>9</v>
      </c>
      <c r="B83" s="61">
        <v>2023</v>
      </c>
      <c r="C83" s="61" t="s">
        <v>10</v>
      </c>
      <c r="D83" s="61" t="s">
        <v>25</v>
      </c>
      <c r="E83" s="61" t="s">
        <v>28</v>
      </c>
      <c r="F83" s="59"/>
      <c r="G83" s="59"/>
      <c r="H83" s="60"/>
      <c r="J83" s="46"/>
      <c r="P83" s="63">
        <v>296.11055265629903</v>
      </c>
      <c r="Q83" s="63">
        <v>647921.33848424</v>
      </c>
    </row>
    <row r="84" spans="1:17" x14ac:dyDescent="0.2">
      <c r="A84" s="61" t="s">
        <v>9</v>
      </c>
      <c r="B84" s="61">
        <v>2023</v>
      </c>
      <c r="C84" s="61" t="s">
        <v>10</v>
      </c>
      <c r="D84" s="61" t="s">
        <v>25</v>
      </c>
      <c r="E84" s="61" t="s">
        <v>40</v>
      </c>
      <c r="F84" s="59">
        <v>327544.81356556993</v>
      </c>
      <c r="G84" s="59">
        <f>F84/P84</f>
        <v>1106.1571788890524</v>
      </c>
      <c r="H84" s="60">
        <f>(G84/Q84)*100</f>
        <v>0.17072399274220823</v>
      </c>
      <c r="J84" s="46"/>
      <c r="P84" s="63">
        <v>296.11055265629903</v>
      </c>
      <c r="Q84" s="63">
        <v>647921.33848424</v>
      </c>
    </row>
    <row r="85" spans="1:17" x14ac:dyDescent="0.2">
      <c r="A85" s="8" t="s">
        <v>9</v>
      </c>
      <c r="B85" s="8">
        <v>2008</v>
      </c>
      <c r="C85" s="8" t="s">
        <v>10</v>
      </c>
      <c r="D85" s="8" t="s">
        <v>30</v>
      </c>
      <c r="E85" s="8" t="s">
        <v>31</v>
      </c>
      <c r="F85" s="15">
        <v>6053.1990149899993</v>
      </c>
      <c r="G85" s="15">
        <f>+F85/INDEX([31]TdC_ExRate!$C$8:$N$29,MATCH(A85,[31]TdC_ExRate!$B$8:$B$29,0),MATCH(B85,[31]TdC_ExRate!$C$7:$N$7,0))</f>
        <v>1913.859995798769</v>
      </c>
      <c r="H85" s="26">
        <f>+G85*100/INDEX([31]PBI_GDP!$C$8:$N$29,MATCH($A85,[31]PBI_GDP!$B$8:$B$29,0),MATCH($B85,[31]PBI_GDP!$C$7:$N$7,0))</f>
        <v>0.52342114853071042</v>
      </c>
      <c r="J85" s="46" t="e">
        <f>+IF(A85=#REF!,"si","no")</f>
        <v>#REF!</v>
      </c>
    </row>
    <row r="86" spans="1:17" x14ac:dyDescent="0.2">
      <c r="A86" s="8" t="s">
        <v>9</v>
      </c>
      <c r="B86" s="8">
        <v>2008</v>
      </c>
      <c r="C86" s="8" t="s">
        <v>10</v>
      </c>
      <c r="D86" s="8" t="s">
        <v>30</v>
      </c>
      <c r="E86" s="8" t="s">
        <v>32</v>
      </c>
      <c r="F86" s="15"/>
      <c r="G86" s="15"/>
      <c r="H86" s="26"/>
      <c r="J86" s="46" t="e">
        <f>+IF(A86=#REF!,"si","no")</f>
        <v>#REF!</v>
      </c>
    </row>
    <row r="87" spans="1:17" x14ac:dyDescent="0.2">
      <c r="A87" s="8" t="s">
        <v>9</v>
      </c>
      <c r="B87" s="8">
        <v>2008</v>
      </c>
      <c r="C87" s="8" t="s">
        <v>10</v>
      </c>
      <c r="D87" s="8" t="s">
        <v>30</v>
      </c>
      <c r="E87" s="8" t="s">
        <v>40</v>
      </c>
      <c r="F87" s="15">
        <f>+SUMIFS($F$5:$F$4194,$A$5:$A$4194,$A87,$B$5:$B$4194,$B87,$D$5:$D$4194,$D$87,$E$5:$E$4194,$E$85)+SUMIFS($F$5:$F$4194,$A$5:$A$4194,$A87,$B$5:$B$4194,$B87,$D$5:$D$4194,$D$87,$E$5:$E$4194,$E$86)</f>
        <v>6053.1990149899993</v>
      </c>
      <c r="G87" s="15">
        <f>+F87/INDEX([31]TdC_ExRate!$C$8:$N$29,MATCH(A87,[31]TdC_ExRate!$B$8:$B$29,0),MATCH(B87,[31]TdC_ExRate!$C$7:$N$7,0))</f>
        <v>1913.859995798769</v>
      </c>
      <c r="H87" s="26">
        <f>+G87*100/INDEX([31]PBI_GDP!$C$8:$N$29,MATCH($A87,[31]PBI_GDP!$B$8:$B$29,0),MATCH($B87,[31]PBI_GDP!$C$7:$N$7,0))</f>
        <v>0.52342114853071042</v>
      </c>
      <c r="J87" s="46" t="e">
        <f>+IF(A87=#REF!,"si","no")</f>
        <v>#REF!</v>
      </c>
    </row>
    <row r="88" spans="1:17" x14ac:dyDescent="0.2">
      <c r="A88" s="8" t="s">
        <v>9</v>
      </c>
      <c r="B88" s="8">
        <v>2009</v>
      </c>
      <c r="C88" s="8" t="s">
        <v>10</v>
      </c>
      <c r="D88" s="8" t="s">
        <v>30</v>
      </c>
      <c r="E88" s="8" t="s">
        <v>31</v>
      </c>
      <c r="F88" s="15">
        <v>6933.6917886699994</v>
      </c>
      <c r="G88" s="15">
        <f>+F88/INDEX([31]TdC_ExRate!$C$8:$N$29,MATCH(A88,[31]TdC_ExRate!$B$8:$B$29,0),MATCH(B88,[31]TdC_ExRate!$C$7:$N$7,0))</f>
        <v>1859.3075388433497</v>
      </c>
      <c r="H88" s="26">
        <f>+G88*100/INDEX([31]PBI_GDP!$C$8:$N$29,MATCH($A88,[31]PBI_GDP!$B$8:$B$29,0),MATCH($B88,[31]PBI_GDP!$C$7:$N$7,0))</f>
        <v>0.55277408517298088</v>
      </c>
      <c r="J88" s="46" t="e">
        <f>+IF(A88=#REF!,"si","no")</f>
        <v>#REF!</v>
      </c>
    </row>
    <row r="89" spans="1:17" x14ac:dyDescent="0.2">
      <c r="A89" s="8" t="s">
        <v>9</v>
      </c>
      <c r="B89" s="8">
        <v>2009</v>
      </c>
      <c r="C89" s="8" t="s">
        <v>10</v>
      </c>
      <c r="D89" s="8" t="s">
        <v>30</v>
      </c>
      <c r="E89" s="8" t="s">
        <v>32</v>
      </c>
      <c r="F89" s="15"/>
      <c r="G89" s="15"/>
      <c r="H89" s="26"/>
      <c r="J89" s="46" t="e">
        <f>+IF(A89=#REF!,"si","no")</f>
        <v>#REF!</v>
      </c>
    </row>
    <row r="90" spans="1:17" x14ac:dyDescent="0.2">
      <c r="A90" s="8" t="s">
        <v>9</v>
      </c>
      <c r="B90" s="8">
        <v>2009</v>
      </c>
      <c r="C90" s="8" t="s">
        <v>10</v>
      </c>
      <c r="D90" s="8" t="s">
        <v>30</v>
      </c>
      <c r="E90" s="8" t="s">
        <v>40</v>
      </c>
      <c r="F90" s="15">
        <f>+SUMIFS($F$5:$F$4194,$A$5:$A$4194,$A90,$B$5:$B$4194,$B90,$D$5:$D$4194,$D$87,$E$5:$E$4194,$E$85)+SUMIFS($F$5:$F$4194,$A$5:$A$4194,$A90,$B$5:$B$4194,$B90,$D$5:$D$4194,$D$87,$E$5:$E$4194,$E$86)</f>
        <v>6933.6917886699994</v>
      </c>
      <c r="G90" s="15">
        <f>+F90/INDEX([31]TdC_ExRate!$C$8:$N$29,MATCH(A90,[31]TdC_ExRate!$B$8:$B$29,0),MATCH(B90,[31]TdC_ExRate!$C$7:$N$7,0))</f>
        <v>1859.3075388433497</v>
      </c>
      <c r="H90" s="26">
        <f>+G90*100/INDEX([31]PBI_GDP!$C$8:$N$29,MATCH($A90,[31]PBI_GDP!$B$8:$B$29,0),MATCH($B90,[31]PBI_GDP!$C$7:$N$7,0))</f>
        <v>0.55277408517298088</v>
      </c>
      <c r="J90" s="46" t="e">
        <f>+IF(A90=#REF!,"si","no")</f>
        <v>#REF!</v>
      </c>
    </row>
    <row r="91" spans="1:17" x14ac:dyDescent="0.2">
      <c r="A91" s="8" t="s">
        <v>9</v>
      </c>
      <c r="B91" s="8">
        <v>2010</v>
      </c>
      <c r="C91" s="8" t="s">
        <v>10</v>
      </c>
      <c r="D91" s="8" t="s">
        <v>30</v>
      </c>
      <c r="E91" s="8" t="s">
        <v>31</v>
      </c>
      <c r="F91" s="15">
        <v>9480.100190090001</v>
      </c>
      <c r="G91" s="15">
        <f>+F91/INDEX([31]TdC_ExRate!$C$8:$N$29,MATCH(A91,[31]TdC_ExRate!$B$8:$B$29,0),MATCH(B91,[31]TdC_ExRate!$C$7:$N$7,0))</f>
        <v>2423.5806169451998</v>
      </c>
      <c r="H91" s="26">
        <f>+G91*100/INDEX([31]PBI_GDP!$C$8:$N$29,MATCH($A91,[31]PBI_GDP!$B$8:$B$29,0),MATCH($B91,[31]PBI_GDP!$C$7:$N$7,0))</f>
        <v>0.56826542091623933</v>
      </c>
      <c r="J91" s="46" t="e">
        <f>+IF(A91=#REF!,"si","no")</f>
        <v>#REF!</v>
      </c>
    </row>
    <row r="92" spans="1:17" x14ac:dyDescent="0.2">
      <c r="A92" s="8" t="s">
        <v>9</v>
      </c>
      <c r="B92" s="8">
        <v>2010</v>
      </c>
      <c r="C92" s="8" t="s">
        <v>10</v>
      </c>
      <c r="D92" s="8" t="s">
        <v>30</v>
      </c>
      <c r="E92" s="8" t="s">
        <v>32</v>
      </c>
      <c r="F92" s="15"/>
      <c r="G92" s="15"/>
      <c r="H92" s="26"/>
      <c r="J92" s="46" t="e">
        <f>+IF(A92=#REF!,"si","no")</f>
        <v>#REF!</v>
      </c>
    </row>
    <row r="93" spans="1:17" x14ac:dyDescent="0.2">
      <c r="A93" s="8" t="s">
        <v>9</v>
      </c>
      <c r="B93" s="8">
        <v>2010</v>
      </c>
      <c r="C93" s="8" t="s">
        <v>10</v>
      </c>
      <c r="D93" s="8" t="s">
        <v>30</v>
      </c>
      <c r="E93" s="8" t="s">
        <v>40</v>
      </c>
      <c r="F93" s="15">
        <f>+SUMIFS($F$5:$F$4194,$A$5:$A$4194,$A93,$B$5:$B$4194,$B93,$D$5:$D$4194,$D$87,$E$5:$E$4194,$E$85)+SUMIFS($F$5:$F$4194,$A$5:$A$4194,$A93,$B$5:$B$4194,$B93,$D$5:$D$4194,$D$87,$E$5:$E$4194,$E$86)</f>
        <v>9480.100190090001</v>
      </c>
      <c r="G93" s="15">
        <f>+F93/INDEX([31]TdC_ExRate!$C$8:$N$29,MATCH(A93,[31]TdC_ExRate!$B$8:$B$29,0),MATCH(B93,[31]TdC_ExRate!$C$7:$N$7,0))</f>
        <v>2423.5806169451998</v>
      </c>
      <c r="H93" s="26">
        <f>+G93*100/INDEX([31]PBI_GDP!$C$8:$N$29,MATCH($A93,[31]PBI_GDP!$B$8:$B$29,0),MATCH($B93,[31]PBI_GDP!$C$7:$N$7,0))</f>
        <v>0.56826542091623933</v>
      </c>
      <c r="J93" s="46" t="e">
        <f>+IF(A93=#REF!,"si","no")</f>
        <v>#REF!</v>
      </c>
    </row>
    <row r="94" spans="1:17" x14ac:dyDescent="0.2">
      <c r="A94" s="8" t="s">
        <v>9</v>
      </c>
      <c r="B94" s="8">
        <v>2011</v>
      </c>
      <c r="C94" s="8" t="s">
        <v>10</v>
      </c>
      <c r="D94" s="8" t="s">
        <v>30</v>
      </c>
      <c r="E94" s="8" t="s">
        <v>31</v>
      </c>
      <c r="F94" s="15">
        <v>8916.8436906400002</v>
      </c>
      <c r="G94" s="15">
        <f>+F94/INDEX([31]TdC_ExRate!$C$8:$N$29,MATCH(A94,[31]TdC_ExRate!$B$8:$B$29,0),MATCH(B94,[31]TdC_ExRate!$C$7:$N$7,0))</f>
        <v>2159.4779629257828</v>
      </c>
      <c r="H94" s="26">
        <f>+G94*100/INDEX([31]PBI_GDP!$C$8:$N$29,MATCH($A94,[31]PBI_GDP!$B$8:$B$29,0),MATCH($B94,[31]PBI_GDP!$C$7:$N$7,0))</f>
        <v>0.407327106872866</v>
      </c>
      <c r="J94" s="46" t="e">
        <f>+IF(A94=#REF!,"si","no")</f>
        <v>#REF!</v>
      </c>
    </row>
    <row r="95" spans="1:17" x14ac:dyDescent="0.2">
      <c r="A95" s="8" t="s">
        <v>9</v>
      </c>
      <c r="B95" s="8">
        <v>2011</v>
      </c>
      <c r="C95" s="8" t="s">
        <v>10</v>
      </c>
      <c r="D95" s="8" t="s">
        <v>30</v>
      </c>
      <c r="E95" s="8" t="s">
        <v>32</v>
      </c>
      <c r="F95" s="15"/>
      <c r="G95" s="15"/>
      <c r="H95" s="26"/>
      <c r="J95" s="46" t="e">
        <f>+IF(A95=#REF!,"si","no")</f>
        <v>#REF!</v>
      </c>
    </row>
    <row r="96" spans="1:17" x14ac:dyDescent="0.2">
      <c r="A96" s="8" t="s">
        <v>9</v>
      </c>
      <c r="B96" s="8">
        <v>2011</v>
      </c>
      <c r="C96" s="8" t="s">
        <v>10</v>
      </c>
      <c r="D96" s="8" t="s">
        <v>30</v>
      </c>
      <c r="E96" s="8" t="s">
        <v>40</v>
      </c>
      <c r="F96" s="15">
        <f>+SUMIFS($F$5:$F$4194,$A$5:$A$4194,$A96,$B$5:$B$4194,$B96,$D$5:$D$4194,$D$87,$E$5:$E$4194,$E$85)+SUMIFS($F$5:$F$4194,$A$5:$A$4194,$A96,$B$5:$B$4194,$B96,$D$5:$D$4194,$D$87,$E$5:$E$4194,$E$86)</f>
        <v>8916.8436906400002</v>
      </c>
      <c r="G96" s="15">
        <f>+F96/INDEX([31]TdC_ExRate!$C$8:$N$29,MATCH(A96,[31]TdC_ExRate!$B$8:$B$29,0),MATCH(B96,[31]TdC_ExRate!$C$7:$N$7,0))</f>
        <v>2159.4779629257828</v>
      </c>
      <c r="H96" s="26">
        <f>+G96*100/INDEX([31]PBI_GDP!$C$8:$N$29,MATCH($A96,[31]PBI_GDP!$B$8:$B$29,0),MATCH($B96,[31]PBI_GDP!$C$7:$N$7,0))</f>
        <v>0.407327106872866</v>
      </c>
      <c r="J96" s="46" t="e">
        <f>+IF(A96=#REF!,"si","no")</f>
        <v>#REF!</v>
      </c>
    </row>
    <row r="97" spans="1:10" x14ac:dyDescent="0.2">
      <c r="A97" s="8" t="s">
        <v>9</v>
      </c>
      <c r="B97" s="8">
        <v>2012</v>
      </c>
      <c r="C97" s="8" t="s">
        <v>10</v>
      </c>
      <c r="D97" s="8" t="s">
        <v>30</v>
      </c>
      <c r="E97" s="8" t="s">
        <v>31</v>
      </c>
      <c r="F97" s="15">
        <v>10601.575227880001</v>
      </c>
      <c r="G97" s="15">
        <f>+F97/INDEX([31]TdC_ExRate!$C$8:$N$29,MATCH(A97,[31]TdC_ExRate!$B$8:$B$29,0),MATCH(B97,[31]TdC_ExRate!$C$7:$N$7,0))</f>
        <v>2329.7174667057011</v>
      </c>
      <c r="H97" s="26">
        <f>+G97*100/INDEX([31]PBI_GDP!$C$8:$N$29,MATCH($A97,[31]PBI_GDP!$B$8:$B$29,0),MATCH($B97,[31]PBI_GDP!$C$7:$N$7,0))</f>
        <v>0.40068690004323088</v>
      </c>
      <c r="J97" s="46" t="e">
        <f>+IF(A97=#REF!,"si","no")</f>
        <v>#REF!</v>
      </c>
    </row>
    <row r="98" spans="1:10" x14ac:dyDescent="0.2">
      <c r="A98" s="8" t="s">
        <v>9</v>
      </c>
      <c r="B98" s="8">
        <v>2012</v>
      </c>
      <c r="C98" s="8" t="s">
        <v>10</v>
      </c>
      <c r="D98" s="8" t="s">
        <v>30</v>
      </c>
      <c r="E98" s="8" t="s">
        <v>32</v>
      </c>
      <c r="F98" s="15"/>
      <c r="G98" s="15"/>
      <c r="H98" s="26"/>
      <c r="J98" s="46" t="e">
        <f>+IF(A98=#REF!,"si","no")</f>
        <v>#REF!</v>
      </c>
    </row>
    <row r="99" spans="1:10" x14ac:dyDescent="0.2">
      <c r="A99" s="8" t="s">
        <v>9</v>
      </c>
      <c r="B99" s="8">
        <v>2012</v>
      </c>
      <c r="C99" s="8" t="s">
        <v>10</v>
      </c>
      <c r="D99" s="8" t="s">
        <v>30</v>
      </c>
      <c r="E99" s="8" t="s">
        <v>40</v>
      </c>
      <c r="F99" s="15">
        <f>+SUMIFS($F$5:$F$4194,$A$5:$A$4194,$A99,$B$5:$B$4194,$B99,$D$5:$D$4194,$D$87,$E$5:$E$4194,$E$85)+SUMIFS($F$5:$F$4194,$A$5:$A$4194,$A99,$B$5:$B$4194,$B99,$D$5:$D$4194,$D$87,$E$5:$E$4194,$E$86)</f>
        <v>10601.575227880001</v>
      </c>
      <c r="G99" s="15">
        <f>+F99/INDEX([31]TdC_ExRate!$C$8:$N$29,MATCH(A99,[31]TdC_ExRate!$B$8:$B$29,0),MATCH(B99,[31]TdC_ExRate!$C$7:$N$7,0))</f>
        <v>2329.7174667057011</v>
      </c>
      <c r="H99" s="26">
        <f>+G99*100/INDEX([31]PBI_GDP!$C$8:$N$29,MATCH($A99,[31]PBI_GDP!$B$8:$B$29,0),MATCH($B99,[31]PBI_GDP!$C$7:$N$7,0))</f>
        <v>0.40068690004323088</v>
      </c>
      <c r="J99" s="46" t="e">
        <f>+IF(A99=#REF!,"si","no")</f>
        <v>#REF!</v>
      </c>
    </row>
    <row r="100" spans="1:10" x14ac:dyDescent="0.2">
      <c r="A100" s="8" t="s">
        <v>9</v>
      </c>
      <c r="B100" s="8">
        <v>2013</v>
      </c>
      <c r="C100" s="8" t="s">
        <v>10</v>
      </c>
      <c r="D100" s="8" t="s">
        <v>30</v>
      </c>
      <c r="E100" s="8" t="s">
        <v>31</v>
      </c>
      <c r="F100" s="15">
        <v>13929.496653100001</v>
      </c>
      <c r="G100" s="15">
        <f>+F100/INDEX([31]TdC_ExRate!$C$8:$N$29,MATCH(A100,[31]TdC_ExRate!$B$8:$B$29,0),MATCH(B100,[31]TdC_ExRate!$C$7:$N$7,0))</f>
        <v>2542.8140501354974</v>
      </c>
      <c r="H100" s="26">
        <f>+G100*100/INDEX([31]PBI_GDP!$C$8:$N$29,MATCH($A100,[31]PBI_GDP!$B$8:$B$29,0),MATCH($B100,[31]PBI_GDP!$C$7:$N$7,0))</f>
        <v>0.41460094579530776</v>
      </c>
      <c r="J100" s="46" t="e">
        <f>+IF(A100=#REF!,"si","no")</f>
        <v>#REF!</v>
      </c>
    </row>
    <row r="101" spans="1:10" x14ac:dyDescent="0.2">
      <c r="A101" s="8" t="s">
        <v>9</v>
      </c>
      <c r="B101" s="8">
        <v>2013</v>
      </c>
      <c r="C101" s="8" t="s">
        <v>10</v>
      </c>
      <c r="D101" s="8" t="s">
        <v>30</v>
      </c>
      <c r="E101" s="8" t="s">
        <v>32</v>
      </c>
      <c r="F101" s="15"/>
      <c r="G101" s="15"/>
      <c r="H101" s="26"/>
      <c r="J101" s="46" t="e">
        <f>+IF(A101=#REF!,"si","no")</f>
        <v>#REF!</v>
      </c>
    </row>
    <row r="102" spans="1:10" x14ac:dyDescent="0.2">
      <c r="A102" s="8" t="s">
        <v>9</v>
      </c>
      <c r="B102" s="8">
        <v>2013</v>
      </c>
      <c r="C102" s="8" t="s">
        <v>10</v>
      </c>
      <c r="D102" s="8" t="s">
        <v>30</v>
      </c>
      <c r="E102" s="8" t="s">
        <v>40</v>
      </c>
      <c r="F102" s="15">
        <f>+SUMIFS($F$5:$F$4194,$A$5:$A$4194,$A102,$B$5:$B$4194,$B102,$D$5:$D$4194,$D$87,$E$5:$E$4194,$E$85)+SUMIFS($F$5:$F$4194,$A$5:$A$4194,$A102,$B$5:$B$4194,$B102,$D$5:$D$4194,$D$87,$E$5:$E$4194,$E$86)</f>
        <v>13929.496653100001</v>
      </c>
      <c r="G102" s="15">
        <f>+F102/INDEX([31]TdC_ExRate!$C$8:$N$29,MATCH(A102,[31]TdC_ExRate!$B$8:$B$29,0),MATCH(B102,[31]TdC_ExRate!$C$7:$N$7,0))</f>
        <v>2542.8140501354974</v>
      </c>
      <c r="H102" s="26">
        <f>+G102*100/INDEX([31]PBI_GDP!$C$8:$N$29,MATCH($A102,[31]PBI_GDP!$B$8:$B$29,0),MATCH($B102,[31]PBI_GDP!$C$7:$N$7,0))</f>
        <v>0.41460094579530776</v>
      </c>
      <c r="J102" s="46" t="e">
        <f>+IF(A102=#REF!,"si","no")</f>
        <v>#REF!</v>
      </c>
    </row>
    <row r="103" spans="1:10" x14ac:dyDescent="0.2">
      <c r="A103" s="8" t="s">
        <v>9</v>
      </c>
      <c r="B103" s="8">
        <v>2014</v>
      </c>
      <c r="C103" s="8" t="s">
        <v>10</v>
      </c>
      <c r="D103" s="8" t="s">
        <v>30</v>
      </c>
      <c r="E103" s="8" t="s">
        <v>31</v>
      </c>
      <c r="F103" s="15">
        <v>23236.807104</v>
      </c>
      <c r="G103" s="15">
        <f>+F103/INDEX([31]TdC_ExRate!$C$8:$N$29,MATCH(A103,[31]TdC_ExRate!$B$8:$B$29,0),MATCH(B103,[31]TdC_ExRate!$C$7:$N$7,0))</f>
        <v>2861.5409022291869</v>
      </c>
      <c r="H103" s="26">
        <f>+G103*100/INDEX([31]PBI_GDP!$C$8:$N$29,MATCH($A103,[31]PBI_GDP!$B$8:$B$29,0),MATCH($B103,[31]PBI_GDP!$C$7:$N$7,0))</f>
        <v>0.50463630522446956</v>
      </c>
      <c r="J103" s="46" t="e">
        <f>+IF(A103=#REF!,"si","no")</f>
        <v>#REF!</v>
      </c>
    </row>
    <row r="104" spans="1:10" x14ac:dyDescent="0.2">
      <c r="A104" s="8" t="s">
        <v>9</v>
      </c>
      <c r="B104" s="8">
        <v>2014</v>
      </c>
      <c r="C104" s="8" t="s">
        <v>10</v>
      </c>
      <c r="D104" s="8" t="s">
        <v>30</v>
      </c>
      <c r="E104" s="8" t="s">
        <v>32</v>
      </c>
      <c r="F104" s="15"/>
      <c r="G104" s="15"/>
      <c r="H104" s="26"/>
      <c r="J104" s="46" t="e">
        <f>+IF(A104=#REF!,"si","no")</f>
        <v>#REF!</v>
      </c>
    </row>
    <row r="105" spans="1:10" x14ac:dyDescent="0.2">
      <c r="A105" s="8" t="s">
        <v>9</v>
      </c>
      <c r="B105" s="8">
        <v>2014</v>
      </c>
      <c r="C105" s="8" t="s">
        <v>10</v>
      </c>
      <c r="D105" s="8" t="s">
        <v>30</v>
      </c>
      <c r="E105" s="8" t="s">
        <v>40</v>
      </c>
      <c r="F105" s="15">
        <f>+SUMIFS($F$5:$F$4194,$A$5:$A$4194,$A105,$B$5:$B$4194,$B105,$D$5:$D$4194,$D$87,$E$5:$E$4194,$E$85)+SUMIFS($F$5:$F$4194,$A$5:$A$4194,$A105,$B$5:$B$4194,$B105,$D$5:$D$4194,$D$87,$E$5:$E$4194,$E$86)</f>
        <v>23236.807104</v>
      </c>
      <c r="G105" s="15">
        <f>+F105/INDEX([31]TdC_ExRate!$C$8:$N$29,MATCH(A105,[31]TdC_ExRate!$B$8:$B$29,0),MATCH(B105,[31]TdC_ExRate!$C$7:$N$7,0))</f>
        <v>2861.5409022291869</v>
      </c>
      <c r="H105" s="26">
        <f>+G105*100/INDEX([31]PBI_GDP!$C$8:$N$29,MATCH($A105,[31]PBI_GDP!$B$8:$B$29,0),MATCH($B105,[31]PBI_GDP!$C$7:$N$7,0))</f>
        <v>0.50463630522446956</v>
      </c>
      <c r="J105" s="46" t="e">
        <f>+IF(A105=#REF!,"si","no")</f>
        <v>#REF!</v>
      </c>
    </row>
    <row r="106" spans="1:10" x14ac:dyDescent="0.2">
      <c r="A106" s="8" t="s">
        <v>9</v>
      </c>
      <c r="B106" s="8">
        <v>2015</v>
      </c>
      <c r="C106" s="8" t="s">
        <v>10</v>
      </c>
      <c r="D106" s="8" t="s">
        <v>30</v>
      </c>
      <c r="E106" s="8" t="s">
        <v>31</v>
      </c>
      <c r="F106" s="15">
        <v>37721.914121990005</v>
      </c>
      <c r="G106" s="15">
        <f>+F106/INDEX([31]TdC_ExRate!$C$8:$N$29,MATCH(A106,[31]TdC_ExRate!$B$8:$B$29,0),MATCH(B106,[31]TdC_ExRate!$C$7:$N$7,0))</f>
        <v>4075.3201973693949</v>
      </c>
      <c r="H106" s="26">
        <f>+G106*100/INDEX([31]PBI_GDP!$C$8:$N$29,MATCH($A106,[31]PBI_GDP!$B$8:$B$29,0),MATCH($B106,[31]PBI_GDP!$C$7:$N$7,0))</f>
        <v>0.63192742635149002</v>
      </c>
      <c r="J106" s="46" t="e">
        <f>+IF(A106=#REF!,"si","no")</f>
        <v>#REF!</v>
      </c>
    </row>
    <row r="107" spans="1:10" x14ac:dyDescent="0.2">
      <c r="A107" s="8" t="s">
        <v>9</v>
      </c>
      <c r="B107" s="8">
        <v>2015</v>
      </c>
      <c r="C107" s="8" t="s">
        <v>10</v>
      </c>
      <c r="D107" s="8" t="s">
        <v>30</v>
      </c>
      <c r="E107" s="8" t="s">
        <v>32</v>
      </c>
      <c r="F107" s="15"/>
      <c r="G107" s="15"/>
      <c r="H107" s="26"/>
      <c r="J107" s="46" t="e">
        <f>+IF(A107=#REF!,"si","no")</f>
        <v>#REF!</v>
      </c>
    </row>
    <row r="108" spans="1:10" x14ac:dyDescent="0.2">
      <c r="A108" s="8" t="s">
        <v>9</v>
      </c>
      <c r="B108" s="8">
        <v>2015</v>
      </c>
      <c r="C108" s="8" t="s">
        <v>10</v>
      </c>
      <c r="D108" s="8" t="s">
        <v>30</v>
      </c>
      <c r="E108" s="8" t="s">
        <v>40</v>
      </c>
      <c r="F108" s="15">
        <f>+SUMIFS($F$5:$F$4194,$A$5:$A$4194,$A108,$B$5:$B$4194,$B108,$D$5:$D$4194,$D$87,$E$5:$E$4194,$E$85)+SUMIFS($F$5:$F$4194,$A$5:$A$4194,$A108,$B$5:$B$4194,$B108,$D$5:$D$4194,$D$87,$E$5:$E$4194,$E$86)</f>
        <v>37721.914121990005</v>
      </c>
      <c r="G108" s="15">
        <f>+F108/INDEX([31]TdC_ExRate!$C$8:$N$29,MATCH(A108,[31]TdC_ExRate!$B$8:$B$29,0),MATCH(B108,[31]TdC_ExRate!$C$7:$N$7,0))</f>
        <v>4075.3201973693949</v>
      </c>
      <c r="H108" s="26">
        <f>+G108*100/INDEX([31]PBI_GDP!$C$8:$N$29,MATCH($A108,[31]PBI_GDP!$B$8:$B$29,0),MATCH($B108,[31]PBI_GDP!$C$7:$N$7,0))</f>
        <v>0.63192742635149002</v>
      </c>
      <c r="J108" s="46" t="e">
        <f>+IF(A108=#REF!,"si","no")</f>
        <v>#REF!</v>
      </c>
    </row>
    <row r="109" spans="1:10" x14ac:dyDescent="0.2">
      <c r="A109" s="8" t="s">
        <v>9</v>
      </c>
      <c r="B109" s="8">
        <v>2016</v>
      </c>
      <c r="C109" s="8" t="s">
        <v>10</v>
      </c>
      <c r="D109" s="8" t="s">
        <v>30</v>
      </c>
      <c r="E109" s="8" t="s">
        <v>31</v>
      </c>
      <c r="F109" s="15">
        <v>25091.808406430002</v>
      </c>
      <c r="G109" s="15">
        <f>+F109/INDEX([31]TdC_ExRate!$C$8:$N$29,MATCH(A109,[31]TdC_ExRate!$B$8:$B$29,0),MATCH(B109,[31]TdC_ExRate!$C$7:$N$7,0))</f>
        <v>1700.5603551062891</v>
      </c>
      <c r="H109" s="26">
        <f>+G109*100/INDEX([31]PBI_GDP!$C$8:$N$29,MATCH($A109,[31]PBI_GDP!$B$8:$B$29,0),MATCH($B109,[31]PBI_GDP!$C$7:$N$7,0))</f>
        <v>0.30501556629768889</v>
      </c>
      <c r="J109" s="46" t="e">
        <f>+IF(A109=#REF!,"si","no")</f>
        <v>#REF!</v>
      </c>
    </row>
    <row r="110" spans="1:10" x14ac:dyDescent="0.2">
      <c r="A110" s="8" t="s">
        <v>9</v>
      </c>
      <c r="B110" s="8">
        <v>2016</v>
      </c>
      <c r="C110" s="8" t="s">
        <v>10</v>
      </c>
      <c r="D110" s="8" t="s">
        <v>30</v>
      </c>
      <c r="E110" s="8" t="s">
        <v>32</v>
      </c>
      <c r="F110" s="15"/>
      <c r="G110" s="15"/>
      <c r="H110" s="26"/>
      <c r="J110" s="46" t="e">
        <f>+IF(A110=#REF!,"si","no")</f>
        <v>#REF!</v>
      </c>
    </row>
    <row r="111" spans="1:10" x14ac:dyDescent="0.2">
      <c r="A111" s="8" t="s">
        <v>9</v>
      </c>
      <c r="B111" s="8">
        <v>2016</v>
      </c>
      <c r="C111" s="8" t="s">
        <v>10</v>
      </c>
      <c r="D111" s="8" t="s">
        <v>30</v>
      </c>
      <c r="E111" s="8" t="s">
        <v>40</v>
      </c>
      <c r="F111" s="15">
        <f>+SUMIFS($F$5:$F$4194,$A$5:$A$4194,$A111,$B$5:$B$4194,$B111,$D$5:$D$4194,$D$87,$E$5:$E$4194,$E$85)+SUMIFS($F$5:$F$4194,$A$5:$A$4194,$A111,$B$5:$B$4194,$B111,$D$5:$D$4194,$D$87,$E$5:$E$4194,$E$86)</f>
        <v>25091.808406430002</v>
      </c>
      <c r="G111" s="15">
        <f>+F111/INDEX([31]TdC_ExRate!$C$8:$N$29,MATCH(A111,[31]TdC_ExRate!$B$8:$B$29,0),MATCH(B111,[31]TdC_ExRate!$C$7:$N$7,0))</f>
        <v>1700.5603551062891</v>
      </c>
      <c r="H111" s="26">
        <f>+G111*100/INDEX([31]PBI_GDP!$C$8:$N$29,MATCH($A111,[31]PBI_GDP!$B$8:$B$29,0),MATCH($B111,[31]PBI_GDP!$C$7:$N$7,0))</f>
        <v>0.30501556629768889</v>
      </c>
      <c r="J111" s="46" t="e">
        <f>+IF(A111=#REF!,"si","no")</f>
        <v>#REF!</v>
      </c>
    </row>
    <row r="112" spans="1:10" x14ac:dyDescent="0.2">
      <c r="A112" s="8" t="s">
        <v>9</v>
      </c>
      <c r="B112" s="8">
        <v>2017</v>
      </c>
      <c r="C112" s="8" t="s">
        <v>10</v>
      </c>
      <c r="D112" s="8" t="s">
        <v>30</v>
      </c>
      <c r="E112" s="8" t="s">
        <v>31</v>
      </c>
      <c r="F112" s="15">
        <v>28959.417665959998</v>
      </c>
      <c r="G112" s="15">
        <f>+F112/INDEX([31]TdC_ExRate!$C$8:$N$29,MATCH(A112,[31]TdC_ExRate!$B$8:$B$29,0),MATCH(B112,[31]TdC_ExRate!$C$7:$N$7,0))</f>
        <v>1748.9990665544633</v>
      </c>
      <c r="H112" s="26">
        <f>+G112*100/INDEX([31]PBI_GDP!$C$8:$N$29,MATCH($A112,[31]PBI_GDP!$B$8:$B$29,0),MATCH($B112,[31]PBI_GDP!$C$7:$N$7,0))</f>
        <v>0.27174050692998136</v>
      </c>
      <c r="J112" s="46" t="e">
        <f>+IF(A112=#REF!,"si","no")</f>
        <v>#REF!</v>
      </c>
    </row>
    <row r="113" spans="1:17" x14ac:dyDescent="0.2">
      <c r="A113" s="8" t="s">
        <v>9</v>
      </c>
      <c r="B113" s="8">
        <v>2017</v>
      </c>
      <c r="C113" s="8" t="s">
        <v>10</v>
      </c>
      <c r="D113" s="8" t="s">
        <v>30</v>
      </c>
      <c r="E113" s="8" t="s">
        <v>32</v>
      </c>
      <c r="F113" s="15"/>
      <c r="G113" s="15"/>
      <c r="H113" s="26"/>
      <c r="J113" s="46" t="e">
        <f>+IF(A113=#REF!,"si","no")</f>
        <v>#REF!</v>
      </c>
    </row>
    <row r="114" spans="1:17" x14ac:dyDescent="0.2">
      <c r="A114" s="8" t="s">
        <v>9</v>
      </c>
      <c r="B114" s="8">
        <v>2017</v>
      </c>
      <c r="C114" s="8" t="s">
        <v>10</v>
      </c>
      <c r="D114" s="8" t="s">
        <v>30</v>
      </c>
      <c r="E114" s="8" t="s">
        <v>40</v>
      </c>
      <c r="F114" s="15">
        <f>+SUMIFS($F$5:$F$4194,$A$5:$A$4194,$A114,$B$5:$B$4194,$B114,$D$5:$D$4194,$D$87,$E$5:$E$4194,$E$85)+SUMIFS($F$5:$F$4194,$A$5:$A$4194,$A114,$B$5:$B$4194,$B114,$D$5:$D$4194,$D$87,$E$5:$E$4194,$E$86)</f>
        <v>28959.417665959998</v>
      </c>
      <c r="G114" s="15">
        <f>+F114/INDEX([31]TdC_ExRate!$C$8:$N$29,MATCH(A114,[31]TdC_ExRate!$B$8:$B$29,0),MATCH(B114,[31]TdC_ExRate!$C$7:$N$7,0))</f>
        <v>1748.9990665544633</v>
      </c>
      <c r="H114" s="26">
        <f>+G114*100/INDEX([31]PBI_GDP!$C$8:$N$29,MATCH($A114,[31]PBI_GDP!$B$8:$B$29,0),MATCH($B114,[31]PBI_GDP!$C$7:$N$7,0))</f>
        <v>0.27174050692998136</v>
      </c>
      <c r="J114" s="46" t="e">
        <f>+IF(A114=#REF!,"si","no")</f>
        <v>#REF!</v>
      </c>
    </row>
    <row r="115" spans="1:17" x14ac:dyDescent="0.2">
      <c r="A115" s="8" t="s">
        <v>9</v>
      </c>
      <c r="B115" s="8">
        <v>2018</v>
      </c>
      <c r="C115" s="8" t="s">
        <v>10</v>
      </c>
      <c r="D115" s="8" t="s">
        <v>30</v>
      </c>
      <c r="E115" s="8" t="s">
        <v>31</v>
      </c>
      <c r="F115" s="15">
        <v>30083.331795720002</v>
      </c>
      <c r="G115" s="15">
        <f>+F115/INDEX([31]TdC_ExRate!$C$8:$N$29,MATCH(A115,[31]TdC_ExRate!$B$8:$B$29,0),MATCH(B115,[31]TdC_ExRate!$C$7:$N$7,0))</f>
        <v>1069.9951937166729</v>
      </c>
      <c r="H115" s="26">
        <f>+G115*100/INDEX([31]PBI_GDP!$C$8:$N$29,MATCH($A115,[31]PBI_GDP!$B$8:$B$29,0),MATCH($B115,[31]PBI_GDP!$C$7:$N$7,0))</f>
        <v>0.20671168536889489</v>
      </c>
      <c r="J115" s="46" t="e">
        <f>+IF(A115=#REF!,"si","no")</f>
        <v>#REF!</v>
      </c>
    </row>
    <row r="116" spans="1:17" x14ac:dyDescent="0.2">
      <c r="A116" s="8" t="s">
        <v>9</v>
      </c>
      <c r="B116" s="8">
        <v>2018</v>
      </c>
      <c r="C116" s="8" t="s">
        <v>10</v>
      </c>
      <c r="D116" s="8" t="s">
        <v>30</v>
      </c>
      <c r="E116" s="8" t="s">
        <v>32</v>
      </c>
      <c r="F116" s="15"/>
      <c r="G116" s="15"/>
      <c r="H116" s="26"/>
      <c r="J116" s="46" t="e">
        <f>+IF(A116=#REF!,"si","no")</f>
        <v>#REF!</v>
      </c>
    </row>
    <row r="117" spans="1:17" x14ac:dyDescent="0.2">
      <c r="A117" s="8" t="s">
        <v>9</v>
      </c>
      <c r="B117" s="8">
        <v>2018</v>
      </c>
      <c r="C117" s="8" t="s">
        <v>10</v>
      </c>
      <c r="D117" s="8" t="s">
        <v>30</v>
      </c>
      <c r="E117" s="8" t="s">
        <v>40</v>
      </c>
      <c r="F117" s="15">
        <f>+SUMIFS($F$5:$F$4194,$A$5:$A$4194,$A117,$B$5:$B$4194,$B117,$D$5:$D$4194,$D$87,$E$5:$E$4194,$E$85)+SUMIFS($F$5:$F$4194,$A$5:$A$4194,$A117,$B$5:$B$4194,$B117,$D$5:$D$4194,$D$87,$E$5:$E$4194,$E$86)</f>
        <v>30083.331795720002</v>
      </c>
      <c r="G117" s="15">
        <f>+F117/INDEX([31]TdC_ExRate!$C$8:$N$29,MATCH(A117,[31]TdC_ExRate!$B$8:$B$29,0),MATCH(B117,[31]TdC_ExRate!$C$7:$N$7,0))</f>
        <v>1069.9951937166729</v>
      </c>
      <c r="H117" s="26">
        <f>+G117*100/INDEX([31]PBI_GDP!$C$8:$N$29,MATCH($A117,[31]PBI_GDP!$B$8:$B$29,0),MATCH($B117,[31]PBI_GDP!$C$7:$N$7,0))</f>
        <v>0.20671168536889489</v>
      </c>
      <c r="J117" s="46" t="e">
        <f>+IF(A117=#REF!,"si","no")</f>
        <v>#REF!</v>
      </c>
    </row>
    <row r="118" spans="1:17" x14ac:dyDescent="0.2">
      <c r="A118" s="8" t="s">
        <v>9</v>
      </c>
      <c r="B118" s="8">
        <v>2019</v>
      </c>
      <c r="C118" s="8" t="s">
        <v>10</v>
      </c>
      <c r="D118" s="8" t="s">
        <v>30</v>
      </c>
      <c r="E118" s="8" t="s">
        <v>31</v>
      </c>
      <c r="F118" s="15">
        <v>12472.2011282</v>
      </c>
      <c r="G118" s="15">
        <f>+F118/INDEX([31]TdC_ExRate!$C$8:$N$29,MATCH(A118,[31]TdC_ExRate!$B$8:$B$29,0),MATCH(B118,[31]TdC_ExRate!$C$7:$N$7,0))</f>
        <v>258.69876808224484</v>
      </c>
      <c r="H118" s="26">
        <f>+G118*100/INDEX([31]PBI_GDP!$C$8:$N$29,MATCH($A118,[31]PBI_GDP!$B$8:$B$29,0),MATCH($B118,[31]PBI_GDP!$C$7:$N$7,0))</f>
        <v>5.807644495843519E-2</v>
      </c>
      <c r="J118" s="46" t="e">
        <f>+IF(A118=#REF!,"si","no")</f>
        <v>#REF!</v>
      </c>
    </row>
    <row r="119" spans="1:17" x14ac:dyDescent="0.2">
      <c r="A119" s="8" t="s">
        <v>9</v>
      </c>
      <c r="B119" s="8">
        <v>2019</v>
      </c>
      <c r="C119" s="8" t="s">
        <v>10</v>
      </c>
      <c r="D119" s="8" t="s">
        <v>30</v>
      </c>
      <c r="E119" s="8" t="s">
        <v>32</v>
      </c>
      <c r="F119" s="15"/>
      <c r="G119" s="15"/>
      <c r="H119" s="26"/>
      <c r="J119" s="46" t="e">
        <f>+IF(A119=#REF!,"si","no")</f>
        <v>#REF!</v>
      </c>
    </row>
    <row r="120" spans="1:17" x14ac:dyDescent="0.2">
      <c r="A120" s="8" t="s">
        <v>9</v>
      </c>
      <c r="B120" s="8">
        <v>2019</v>
      </c>
      <c r="C120" s="8" t="s">
        <v>10</v>
      </c>
      <c r="D120" s="8" t="s">
        <v>30</v>
      </c>
      <c r="E120" s="8" t="s">
        <v>40</v>
      </c>
      <c r="F120" s="15">
        <f>+SUMIFS($F$5:$F$4194,$A$5:$A$4194,$A120,$B$5:$B$4194,$B120,$D$5:$D$4194,$D$87,$E$5:$E$4194,$E$85)+SUMIFS($F$5:$F$4194,$A$5:$A$4194,$A120,$B$5:$B$4194,$B120,$D$5:$D$4194,$D$87,$E$5:$E$4194,$E$86)</f>
        <v>12472.2011282</v>
      </c>
      <c r="G120" s="15">
        <f>+F120/INDEX([31]TdC_ExRate!$C$8:$N$29,MATCH(A120,[31]TdC_ExRate!$B$8:$B$29,0),MATCH(B120,[31]TdC_ExRate!$C$7:$N$7,0))</f>
        <v>258.69876808224484</v>
      </c>
      <c r="H120" s="26">
        <f>+G120*100/INDEX([31]PBI_GDP!$C$8:$N$29,MATCH($A120,[31]PBI_GDP!$B$8:$B$29,0),MATCH($B120,[31]PBI_GDP!$C$7:$N$7,0))</f>
        <v>5.807644495843519E-2</v>
      </c>
      <c r="J120" s="46" t="e">
        <f>+IF(A120=#REF!,"si","no")</f>
        <v>#REF!</v>
      </c>
    </row>
    <row r="121" spans="1:17" x14ac:dyDescent="0.2">
      <c r="A121" s="8" t="s">
        <v>9</v>
      </c>
      <c r="B121" s="8">
        <v>2020</v>
      </c>
      <c r="C121" s="8" t="s">
        <v>10</v>
      </c>
      <c r="D121" s="8" t="s">
        <v>30</v>
      </c>
      <c r="E121" s="8" t="s">
        <v>31</v>
      </c>
      <c r="F121" s="15">
        <v>41271.34624282</v>
      </c>
      <c r="G121" s="15"/>
      <c r="H121" s="26"/>
      <c r="J121" s="46"/>
    </row>
    <row r="122" spans="1:17" x14ac:dyDescent="0.2">
      <c r="A122" s="8" t="s">
        <v>9</v>
      </c>
      <c r="B122" s="8">
        <v>2020</v>
      </c>
      <c r="C122" s="8" t="s">
        <v>10</v>
      </c>
      <c r="D122" s="8" t="s">
        <v>30</v>
      </c>
      <c r="E122" s="8" t="s">
        <v>32</v>
      </c>
      <c r="F122" s="15">
        <v>0</v>
      </c>
      <c r="G122" s="15"/>
      <c r="H122" s="26"/>
      <c r="J122" s="46"/>
    </row>
    <row r="123" spans="1:17" x14ac:dyDescent="0.2">
      <c r="A123" s="8" t="s">
        <v>9</v>
      </c>
      <c r="B123" s="8">
        <v>2020</v>
      </c>
      <c r="C123" s="8" t="s">
        <v>10</v>
      </c>
      <c r="D123" s="8" t="s">
        <v>30</v>
      </c>
      <c r="E123" s="8" t="s">
        <v>40</v>
      </c>
      <c r="F123" s="15">
        <f>+SUMIFS($F$5:$F$4194,$A$5:$A$4194,$A123,$B$5:$B$4194,$B123,$D$5:$D$4194,$D$87,$E$5:$E$4194,$E$85)+SUMIFS($F$5:$F$4194,$A$5:$A$4194,$A123,$B$5:$B$4194,$B123,$D$5:$D$4194,$D$87,$E$5:$E$4194,$E$86)</f>
        <v>41271.34624282</v>
      </c>
      <c r="G123" s="15"/>
      <c r="H123" s="26"/>
      <c r="J123" s="46"/>
    </row>
    <row r="124" spans="1:17" x14ac:dyDescent="0.2">
      <c r="A124" s="8" t="s">
        <v>9</v>
      </c>
      <c r="B124" s="8">
        <v>2021</v>
      </c>
      <c r="C124" s="8" t="s">
        <v>10</v>
      </c>
      <c r="D124" s="8" t="s">
        <v>30</v>
      </c>
      <c r="E124" s="8" t="s">
        <v>31</v>
      </c>
      <c r="F124" s="15">
        <v>92634.113322630001</v>
      </c>
      <c r="G124" s="15"/>
      <c r="H124" s="26"/>
      <c r="J124" s="46"/>
    </row>
    <row r="125" spans="1:17" x14ac:dyDescent="0.2">
      <c r="A125" s="8" t="s">
        <v>9</v>
      </c>
      <c r="B125" s="8">
        <v>2021</v>
      </c>
      <c r="C125" s="8" t="s">
        <v>10</v>
      </c>
      <c r="D125" s="8" t="s">
        <v>30</v>
      </c>
      <c r="E125" s="8" t="s">
        <v>32</v>
      </c>
      <c r="F125" s="15">
        <v>0</v>
      </c>
      <c r="G125" s="15"/>
      <c r="H125" s="26"/>
      <c r="J125" s="46"/>
    </row>
    <row r="126" spans="1:17" x14ac:dyDescent="0.2">
      <c r="A126" s="8" t="s">
        <v>9</v>
      </c>
      <c r="B126" s="8">
        <v>2021</v>
      </c>
      <c r="C126" s="8" t="s">
        <v>10</v>
      </c>
      <c r="D126" s="8" t="s">
        <v>30</v>
      </c>
      <c r="E126" s="8" t="s">
        <v>40</v>
      </c>
      <c r="F126" s="15">
        <f>+SUMIFS($F$5:$F$4194,$A$5:$A$4194,$A126,$B$5:$B$4194,$B126,$D$5:$D$4194,$D$87,$E$5:$E$4194,$E$85)+SUMIFS($F$5:$F$4194,$A$5:$A$4194,$A126,$B$5:$B$4194,$B126,$D$5:$D$4194,$D$87,$E$5:$E$4194,$E$86)</f>
        <v>92634.113322630001</v>
      </c>
      <c r="G126" s="15"/>
      <c r="H126" s="26"/>
      <c r="J126" s="46"/>
    </row>
    <row r="127" spans="1:17" x14ac:dyDescent="0.2">
      <c r="A127" s="61" t="s">
        <v>9</v>
      </c>
      <c r="B127" s="61">
        <v>2022</v>
      </c>
      <c r="C127" s="61" t="s">
        <v>10</v>
      </c>
      <c r="D127" s="61" t="s">
        <v>30</v>
      </c>
      <c r="E127" s="61" t="s">
        <v>31</v>
      </c>
      <c r="F127" s="59"/>
      <c r="G127" s="59"/>
      <c r="H127" s="60"/>
      <c r="J127" s="46"/>
      <c r="P127" s="62">
        <v>130.65508897139094</v>
      </c>
      <c r="Q127" s="62">
        <v>629766.68790521496</v>
      </c>
    </row>
    <row r="128" spans="1:17" x14ac:dyDescent="0.2">
      <c r="A128" s="61" t="s">
        <v>9</v>
      </c>
      <c r="B128" s="61">
        <v>2022</v>
      </c>
      <c r="C128" s="61" t="s">
        <v>10</v>
      </c>
      <c r="D128" s="61" t="s">
        <v>30</v>
      </c>
      <c r="E128" s="61" t="s">
        <v>32</v>
      </c>
      <c r="F128" s="59"/>
      <c r="G128" s="59"/>
      <c r="H128" s="60"/>
      <c r="J128" s="46"/>
      <c r="P128" s="62">
        <v>130.65508897139094</v>
      </c>
      <c r="Q128" s="62">
        <v>629766.68790521496</v>
      </c>
    </row>
    <row r="129" spans="1:17" x14ac:dyDescent="0.2">
      <c r="A129" s="61" t="s">
        <v>9</v>
      </c>
      <c r="B129" s="61">
        <v>2022</v>
      </c>
      <c r="C129" s="61" t="s">
        <v>10</v>
      </c>
      <c r="D129" s="61" t="s">
        <v>30</v>
      </c>
      <c r="E129" s="61" t="s">
        <v>40</v>
      </c>
      <c r="F129" s="59">
        <v>301464.89620036999</v>
      </c>
      <c r="G129" s="59">
        <f>F129/P129</f>
        <v>2307.3337485260954</v>
      </c>
      <c r="H129" s="60">
        <f>(G129/Q129)*100</f>
        <v>0.36637913577184444</v>
      </c>
      <c r="J129" s="46"/>
      <c r="P129" s="62">
        <v>130.65508897139094</v>
      </c>
      <c r="Q129" s="62">
        <v>629766.68790521496</v>
      </c>
    </row>
    <row r="130" spans="1:17" x14ac:dyDescent="0.2">
      <c r="A130" s="61" t="s">
        <v>9</v>
      </c>
      <c r="B130" s="61">
        <v>2023</v>
      </c>
      <c r="C130" s="61" t="s">
        <v>10</v>
      </c>
      <c r="D130" s="61" t="s">
        <v>30</v>
      </c>
      <c r="E130" s="61" t="s">
        <v>31</v>
      </c>
      <c r="F130" s="59"/>
      <c r="G130" s="59"/>
      <c r="H130" s="60"/>
      <c r="J130" s="46"/>
      <c r="P130" s="63">
        <v>296.11055265629903</v>
      </c>
      <c r="Q130" s="63">
        <v>647921.33848424</v>
      </c>
    </row>
    <row r="131" spans="1:17" x14ac:dyDescent="0.2">
      <c r="A131" s="61" t="s">
        <v>9</v>
      </c>
      <c r="B131" s="61">
        <v>2023</v>
      </c>
      <c r="C131" s="61" t="s">
        <v>10</v>
      </c>
      <c r="D131" s="61" t="s">
        <v>30</v>
      </c>
      <c r="E131" s="61" t="s">
        <v>32</v>
      </c>
      <c r="F131" s="59"/>
      <c r="G131" s="59"/>
      <c r="H131" s="60"/>
      <c r="J131" s="46"/>
      <c r="P131" s="63">
        <v>296.11055265629903</v>
      </c>
      <c r="Q131" s="63">
        <v>647921.33848424</v>
      </c>
    </row>
    <row r="132" spans="1:17" x14ac:dyDescent="0.2">
      <c r="A132" s="61" t="s">
        <v>9</v>
      </c>
      <c r="B132" s="61">
        <v>2023</v>
      </c>
      <c r="C132" s="61" t="s">
        <v>10</v>
      </c>
      <c r="D132" s="61" t="s">
        <v>30</v>
      </c>
      <c r="E132" s="61" t="s">
        <v>40</v>
      </c>
      <c r="F132" s="59">
        <v>415726.62037589995</v>
      </c>
      <c r="G132" s="59">
        <f>F132/P132</f>
        <v>1403.9574633412051</v>
      </c>
      <c r="H132" s="60">
        <f>(G132/Q132)*100</f>
        <v>0.21668640619641436</v>
      </c>
      <c r="J132" s="46"/>
      <c r="P132" s="63">
        <v>296.11055265629903</v>
      </c>
      <c r="Q132" s="63">
        <v>647921.33848424</v>
      </c>
    </row>
    <row r="133" spans="1:17" x14ac:dyDescent="0.2">
      <c r="A133" s="8" t="s">
        <v>9</v>
      </c>
      <c r="B133" s="8">
        <v>2008</v>
      </c>
      <c r="C133" s="8" t="s">
        <v>10</v>
      </c>
      <c r="D133" s="8" t="s">
        <v>33</v>
      </c>
      <c r="E133" s="8" t="s">
        <v>34</v>
      </c>
      <c r="F133" s="15"/>
      <c r="G133" s="15"/>
      <c r="H133" s="26"/>
      <c r="J133" s="46" t="e">
        <f>+IF(A133=#REF!,"si","no")</f>
        <v>#REF!</v>
      </c>
    </row>
    <row r="134" spans="1:17" x14ac:dyDescent="0.2">
      <c r="A134" s="8" t="s">
        <v>9</v>
      </c>
      <c r="B134" s="8">
        <v>2008</v>
      </c>
      <c r="C134" s="8" t="s">
        <v>10</v>
      </c>
      <c r="D134" s="8" t="s">
        <v>33</v>
      </c>
      <c r="E134" s="8" t="s">
        <v>35</v>
      </c>
      <c r="F134" s="15">
        <v>8578.3790268600005</v>
      </c>
      <c r="G134" s="15">
        <f>+F134/INDEX([31]TdC_ExRate!$C$8:$N$29,MATCH(A134,[31]TdC_ExRate!$B$8:$B$29,0),MATCH(B134,[31]TdC_ExRate!$C$7:$N$7,0))</f>
        <v>2712.2545298196596</v>
      </c>
      <c r="H134" s="26">
        <f>+G134*100/INDEX([31]PBI_GDP!$C$8:$N$29,MATCH($A134,[31]PBI_GDP!$B$8:$B$29,0),MATCH($B134,[31]PBI_GDP!$C$7:$N$7,0))</f>
        <v>0.74177389371332891</v>
      </c>
      <c r="J134" s="46" t="e">
        <f>+IF(A134=#REF!,"si","no")</f>
        <v>#REF!</v>
      </c>
    </row>
    <row r="135" spans="1:17" x14ac:dyDescent="0.2">
      <c r="A135" s="8" t="s">
        <v>9</v>
      </c>
      <c r="B135" s="8">
        <v>2008</v>
      </c>
      <c r="C135" s="8" t="s">
        <v>10</v>
      </c>
      <c r="D135" s="8" t="s">
        <v>33</v>
      </c>
      <c r="E135" s="8" t="s">
        <v>36</v>
      </c>
      <c r="F135" s="15"/>
      <c r="G135" s="15"/>
      <c r="H135" s="26"/>
      <c r="J135" s="46" t="e">
        <f>+IF(A135=#REF!,"si","no")</f>
        <v>#REF!</v>
      </c>
    </row>
    <row r="136" spans="1:17" x14ac:dyDescent="0.2">
      <c r="A136" s="8" t="s">
        <v>9</v>
      </c>
      <c r="B136" s="8">
        <v>2008</v>
      </c>
      <c r="C136" s="8" t="s">
        <v>10</v>
      </c>
      <c r="D136" s="8" t="s">
        <v>33</v>
      </c>
      <c r="E136" s="8" t="s">
        <v>42</v>
      </c>
      <c r="F136" s="15"/>
      <c r="G136" s="15"/>
      <c r="H136" s="26"/>
      <c r="J136" s="46" t="e">
        <f>+IF(A136=#REF!,"si","no")</f>
        <v>#REF!</v>
      </c>
    </row>
    <row r="137" spans="1:17" x14ac:dyDescent="0.2">
      <c r="A137" s="8" t="s">
        <v>9</v>
      </c>
      <c r="B137" s="8">
        <v>2008</v>
      </c>
      <c r="C137" s="8" t="s">
        <v>10</v>
      </c>
      <c r="D137" s="8" t="s">
        <v>33</v>
      </c>
      <c r="E137" s="8" t="s">
        <v>40</v>
      </c>
      <c r="F137" s="15">
        <f>+SUMIFS(F$5:F$4194,$A$5:$A$4194,$A137,$B$5:$B$4194,$B137,$D$5:$D$4194,$D$137,$E$5:$E$4194,$E$133)+SUMIFS(F$5:F$4194,$A$5:$A$4194,$A137,$B$5:$B$4194,$B137,$D$5:$D$4194,$D137,$E$5:$E$4194,$E$134)+SUMIFS(F$5:F$4194,$A$5:$A$4194,$A137,$B$5:$B$4194,$B137,$D$5:$D$4194,$D137,$E$5:$E$4194,$E$135)+SUMIFS(F$5:F$4194,$A$5:$A$4194,$A137,$B$5:$B$4194,$B137,$D$5:$D$4194,$D137,$E$5:$E$4194,$E$136)</f>
        <v>8578.3790268600005</v>
      </c>
      <c r="G137" s="15">
        <f>+F137/INDEX([31]TdC_ExRate!$C$8:$N$29,MATCH(A137,[31]TdC_ExRate!$B$8:$B$29,0),MATCH(B137,[31]TdC_ExRate!$C$7:$N$7,0))</f>
        <v>2712.2545298196596</v>
      </c>
      <c r="H137" s="26">
        <f>+G137*100/INDEX([31]PBI_GDP!$C$8:$N$29,MATCH($A137,[31]PBI_GDP!$B$8:$B$29,0),MATCH($B137,[31]PBI_GDP!$C$7:$N$7,0))</f>
        <v>0.74177389371332891</v>
      </c>
      <c r="J137" s="46" t="e">
        <f>+IF(A137=#REF!,"si","no")</f>
        <v>#REF!</v>
      </c>
    </row>
    <row r="138" spans="1:17" x14ac:dyDescent="0.2">
      <c r="A138" s="8" t="s">
        <v>9</v>
      </c>
      <c r="B138" s="8">
        <v>2009</v>
      </c>
      <c r="C138" s="8" t="s">
        <v>10</v>
      </c>
      <c r="D138" s="8" t="s">
        <v>33</v>
      </c>
      <c r="E138" s="8" t="s">
        <v>34</v>
      </c>
      <c r="F138" s="15"/>
      <c r="G138" s="15"/>
      <c r="H138" s="26"/>
      <c r="J138" s="46" t="e">
        <f>+IF(A138=#REF!,"si","no")</f>
        <v>#REF!</v>
      </c>
    </row>
    <row r="139" spans="1:17" x14ac:dyDescent="0.2">
      <c r="A139" s="8" t="s">
        <v>9</v>
      </c>
      <c r="B139" s="8">
        <v>2009</v>
      </c>
      <c r="C139" s="8" t="s">
        <v>10</v>
      </c>
      <c r="D139" s="8" t="s">
        <v>33</v>
      </c>
      <c r="E139" s="8" t="s">
        <v>35</v>
      </c>
      <c r="F139" s="15">
        <v>11589.536692669997</v>
      </c>
      <c r="G139" s="15">
        <f>+F139/INDEX([31]TdC_ExRate!$C$8:$N$29,MATCH(A139,[31]TdC_ExRate!$B$8:$B$29,0),MATCH(B139,[31]TdC_ExRate!$C$7:$N$7,0))</f>
        <v>3107.7979236969113</v>
      </c>
      <c r="H139" s="26">
        <f>+G139*100/INDEX([31]PBI_GDP!$C$8:$N$29,MATCH($A139,[31]PBI_GDP!$B$8:$B$29,0),MATCH($B139,[31]PBI_GDP!$C$7:$N$7,0))</f>
        <v>0.92395158858051996</v>
      </c>
      <c r="J139" s="46" t="e">
        <f>+IF(A139=#REF!,"si","no")</f>
        <v>#REF!</v>
      </c>
    </row>
    <row r="140" spans="1:17" x14ac:dyDescent="0.2">
      <c r="A140" s="8" t="s">
        <v>9</v>
      </c>
      <c r="B140" s="8">
        <v>2009</v>
      </c>
      <c r="C140" s="8" t="s">
        <v>10</v>
      </c>
      <c r="D140" s="8" t="s">
        <v>33</v>
      </c>
      <c r="E140" s="8" t="s">
        <v>36</v>
      </c>
      <c r="F140" s="15"/>
      <c r="G140" s="15"/>
      <c r="H140" s="26"/>
      <c r="J140" s="46" t="e">
        <f>+IF(A140=#REF!,"si","no")</f>
        <v>#REF!</v>
      </c>
    </row>
    <row r="141" spans="1:17" x14ac:dyDescent="0.2">
      <c r="A141" s="8" t="s">
        <v>9</v>
      </c>
      <c r="B141" s="8">
        <v>2009</v>
      </c>
      <c r="C141" s="8" t="s">
        <v>10</v>
      </c>
      <c r="D141" s="8" t="s">
        <v>33</v>
      </c>
      <c r="E141" s="8" t="s">
        <v>42</v>
      </c>
      <c r="F141" s="15"/>
      <c r="G141" s="15"/>
      <c r="H141" s="26"/>
      <c r="J141" s="46" t="e">
        <f>+IF(A141=#REF!,"si","no")</f>
        <v>#REF!</v>
      </c>
    </row>
    <row r="142" spans="1:17" x14ac:dyDescent="0.2">
      <c r="A142" s="8" t="s">
        <v>9</v>
      </c>
      <c r="B142" s="8">
        <v>2009</v>
      </c>
      <c r="C142" s="8" t="s">
        <v>10</v>
      </c>
      <c r="D142" s="8" t="s">
        <v>33</v>
      </c>
      <c r="E142" s="8" t="s">
        <v>40</v>
      </c>
      <c r="F142" s="15">
        <f>+SUMIFS(F$5:F$4194,$A$5:$A$4194,$A142,$B$5:$B$4194,$B142,$D$5:$D$4194,$D$137,$E$5:$E$4194,$E$133)+SUMIFS(F$5:F$4194,$A$5:$A$4194,$A142,$B$5:$B$4194,$B142,$D$5:$D$4194,$D142,$E$5:$E$4194,$E$134)+SUMIFS(F$5:F$4194,$A$5:$A$4194,$A142,$B$5:$B$4194,$B142,$D$5:$D$4194,$D142,$E$5:$E$4194,$E$135)+SUMIFS(F$5:F$4194,$A$5:$A$4194,$A142,$B$5:$B$4194,$B142,$D$5:$D$4194,$D142,$E$5:$E$4194,$E$136)</f>
        <v>11589.536692669997</v>
      </c>
      <c r="G142" s="15">
        <f>+F142/INDEX([31]TdC_ExRate!$C$8:$N$29,MATCH(A142,[31]TdC_ExRate!$B$8:$B$29,0),MATCH(B142,[31]TdC_ExRate!$C$7:$N$7,0))</f>
        <v>3107.7979236969113</v>
      </c>
      <c r="H142" s="26">
        <f>+G142*100/INDEX([31]PBI_GDP!$C$8:$N$29,MATCH($A142,[31]PBI_GDP!$B$8:$B$29,0),MATCH($B142,[31]PBI_GDP!$C$7:$N$7,0))</f>
        <v>0.92395158858051996</v>
      </c>
      <c r="J142" s="46" t="e">
        <f>+IF(A142=#REF!,"si","no")</f>
        <v>#REF!</v>
      </c>
    </row>
    <row r="143" spans="1:17" x14ac:dyDescent="0.2">
      <c r="A143" s="8" t="s">
        <v>9</v>
      </c>
      <c r="B143" s="8">
        <v>2010</v>
      </c>
      <c r="C143" s="8" t="s">
        <v>10</v>
      </c>
      <c r="D143" s="8" t="s">
        <v>33</v>
      </c>
      <c r="E143" s="8" t="s">
        <v>34</v>
      </c>
      <c r="F143" s="15"/>
      <c r="G143" s="15"/>
      <c r="H143" s="26"/>
      <c r="J143" s="46" t="e">
        <f>+IF(A143=#REF!,"si","no")</f>
        <v>#REF!</v>
      </c>
    </row>
    <row r="144" spans="1:17" x14ac:dyDescent="0.2">
      <c r="A144" s="8" t="s">
        <v>9</v>
      </c>
      <c r="B144" s="8">
        <v>2010</v>
      </c>
      <c r="C144" s="8" t="s">
        <v>10</v>
      </c>
      <c r="D144" s="8" t="s">
        <v>33</v>
      </c>
      <c r="E144" s="8" t="s">
        <v>35</v>
      </c>
      <c r="F144" s="15">
        <v>14955.036068740003</v>
      </c>
      <c r="G144" s="15">
        <f>+F144/INDEX([31]TdC_ExRate!$C$8:$N$29,MATCH(A144,[31]TdC_ExRate!$B$8:$B$29,0),MATCH(B144,[31]TdC_ExRate!$C$7:$N$7,0))</f>
        <v>3823.2439336245579</v>
      </c>
      <c r="H144" s="26">
        <f>+G144*100/INDEX([31]PBI_GDP!$C$8:$N$29,MATCH($A144,[31]PBI_GDP!$B$8:$B$29,0),MATCH($B144,[31]PBI_GDP!$C$7:$N$7,0))</f>
        <v>0.89644937247645251</v>
      </c>
      <c r="J144" s="46" t="e">
        <f>+IF(A144=#REF!,"si","no")</f>
        <v>#REF!</v>
      </c>
    </row>
    <row r="145" spans="1:10" x14ac:dyDescent="0.2">
      <c r="A145" s="8" t="s">
        <v>9</v>
      </c>
      <c r="B145" s="8">
        <v>2010</v>
      </c>
      <c r="C145" s="8" t="s">
        <v>10</v>
      </c>
      <c r="D145" s="8" t="s">
        <v>33</v>
      </c>
      <c r="E145" s="8" t="s">
        <v>36</v>
      </c>
      <c r="F145" s="15"/>
      <c r="G145" s="15"/>
      <c r="H145" s="26"/>
      <c r="J145" s="46" t="e">
        <f>+IF(A145=#REF!,"si","no")</f>
        <v>#REF!</v>
      </c>
    </row>
    <row r="146" spans="1:10" x14ac:dyDescent="0.2">
      <c r="A146" s="8" t="s">
        <v>9</v>
      </c>
      <c r="B146" s="8">
        <v>2010</v>
      </c>
      <c r="C146" s="8" t="s">
        <v>10</v>
      </c>
      <c r="D146" s="8" t="s">
        <v>33</v>
      </c>
      <c r="E146" s="8" t="s">
        <v>42</v>
      </c>
      <c r="F146" s="15"/>
      <c r="G146" s="15"/>
      <c r="H146" s="26"/>
      <c r="J146" s="46" t="e">
        <f>+IF(A146=#REF!,"si","no")</f>
        <v>#REF!</v>
      </c>
    </row>
    <row r="147" spans="1:10" x14ac:dyDescent="0.2">
      <c r="A147" s="8" t="s">
        <v>9</v>
      </c>
      <c r="B147" s="8">
        <v>2010</v>
      </c>
      <c r="C147" s="8" t="s">
        <v>10</v>
      </c>
      <c r="D147" s="8" t="s">
        <v>33</v>
      </c>
      <c r="E147" s="8" t="s">
        <v>40</v>
      </c>
      <c r="F147" s="15">
        <f>+SUMIFS(F$5:F$4194,$A$5:$A$4194,$A147,$B$5:$B$4194,$B147,$D$5:$D$4194,$D$137,$E$5:$E$4194,$E$133)+SUMIFS(F$5:F$4194,$A$5:$A$4194,$A147,$B$5:$B$4194,$B147,$D$5:$D$4194,$D147,$E$5:$E$4194,$E$134)+SUMIFS(F$5:F$4194,$A$5:$A$4194,$A147,$B$5:$B$4194,$B147,$D$5:$D$4194,$D147,$E$5:$E$4194,$E$135)+SUMIFS(F$5:F$4194,$A$5:$A$4194,$A147,$B$5:$B$4194,$B147,$D$5:$D$4194,$D147,$E$5:$E$4194,$E$136)</f>
        <v>14955.036068740003</v>
      </c>
      <c r="G147" s="15">
        <f>+F147/INDEX([31]TdC_ExRate!$C$8:$N$29,MATCH(A147,[31]TdC_ExRate!$B$8:$B$29,0),MATCH(B147,[31]TdC_ExRate!$C$7:$N$7,0))</f>
        <v>3823.2439336245579</v>
      </c>
      <c r="H147" s="26">
        <f>+G147*100/INDEX([31]PBI_GDP!$C$8:$N$29,MATCH($A147,[31]PBI_GDP!$B$8:$B$29,0),MATCH($B147,[31]PBI_GDP!$C$7:$N$7,0))</f>
        <v>0.89644937247645251</v>
      </c>
      <c r="J147" s="46" t="e">
        <f>+IF(A147=#REF!,"si","no")</f>
        <v>#REF!</v>
      </c>
    </row>
    <row r="148" spans="1:10" x14ac:dyDescent="0.2">
      <c r="A148" s="8" t="s">
        <v>9</v>
      </c>
      <c r="B148" s="8">
        <v>2011</v>
      </c>
      <c r="C148" s="8" t="s">
        <v>10</v>
      </c>
      <c r="D148" s="8" t="s">
        <v>33</v>
      </c>
      <c r="E148" s="8" t="s">
        <v>34</v>
      </c>
      <c r="F148" s="15"/>
      <c r="G148" s="15"/>
      <c r="H148" s="26"/>
      <c r="J148" s="46" t="e">
        <f>+IF(A148=#REF!,"si","no")</f>
        <v>#REF!</v>
      </c>
    </row>
    <row r="149" spans="1:10" x14ac:dyDescent="0.2">
      <c r="A149" s="8" t="s">
        <v>9</v>
      </c>
      <c r="B149" s="8">
        <v>2011</v>
      </c>
      <c r="C149" s="8" t="s">
        <v>10</v>
      </c>
      <c r="D149" s="8" t="s">
        <v>33</v>
      </c>
      <c r="E149" s="8" t="s">
        <v>35</v>
      </c>
      <c r="F149" s="15">
        <v>16289.38311653</v>
      </c>
      <c r="G149" s="15">
        <f>+F149/INDEX([31]TdC_ExRate!$C$8:$N$29,MATCH(A149,[31]TdC_ExRate!$B$8:$B$29,0),MATCH(B149,[31]TdC_ExRate!$C$7:$N$7,0))</f>
        <v>3944.9568805076888</v>
      </c>
      <c r="H149" s="26">
        <f>+G149*100/INDEX([31]PBI_GDP!$C$8:$N$29,MATCH($A149,[31]PBI_GDP!$B$8:$B$29,0),MATCH($B149,[31]PBI_GDP!$C$7:$N$7,0))</f>
        <v>0.7441094099882829</v>
      </c>
      <c r="J149" s="46" t="e">
        <f>+IF(A149=#REF!,"si","no")</f>
        <v>#REF!</v>
      </c>
    </row>
    <row r="150" spans="1:10" x14ac:dyDescent="0.2">
      <c r="A150" s="8" t="s">
        <v>9</v>
      </c>
      <c r="B150" s="8">
        <v>2011</v>
      </c>
      <c r="C150" s="8" t="s">
        <v>10</v>
      </c>
      <c r="D150" s="8" t="s">
        <v>33</v>
      </c>
      <c r="E150" s="8" t="s">
        <v>36</v>
      </c>
      <c r="F150" s="15"/>
      <c r="G150" s="15"/>
      <c r="H150" s="26"/>
      <c r="J150" s="46" t="e">
        <f>+IF(A150=#REF!,"si","no")</f>
        <v>#REF!</v>
      </c>
    </row>
    <row r="151" spans="1:10" x14ac:dyDescent="0.2">
      <c r="A151" s="8" t="s">
        <v>9</v>
      </c>
      <c r="B151" s="8">
        <v>2011</v>
      </c>
      <c r="C151" s="8" t="s">
        <v>10</v>
      </c>
      <c r="D151" s="8" t="s">
        <v>33</v>
      </c>
      <c r="E151" s="8" t="s">
        <v>42</v>
      </c>
      <c r="F151" s="15"/>
      <c r="G151" s="15"/>
      <c r="H151" s="26"/>
      <c r="J151" s="46" t="e">
        <f>+IF(A151=#REF!,"si","no")</f>
        <v>#REF!</v>
      </c>
    </row>
    <row r="152" spans="1:10" x14ac:dyDescent="0.2">
      <c r="A152" s="8" t="s">
        <v>9</v>
      </c>
      <c r="B152" s="8">
        <v>2011</v>
      </c>
      <c r="C152" s="8" t="s">
        <v>10</v>
      </c>
      <c r="D152" s="8" t="s">
        <v>33</v>
      </c>
      <c r="E152" s="8" t="s">
        <v>40</v>
      </c>
      <c r="F152" s="15">
        <f>+SUMIFS(F$5:F$4194,$A$5:$A$4194,$A152,$B$5:$B$4194,$B152,$D$5:$D$4194,$D$137,$E$5:$E$4194,$E$133)+SUMIFS(F$5:F$4194,$A$5:$A$4194,$A152,$B$5:$B$4194,$B152,$D$5:$D$4194,$D152,$E$5:$E$4194,$E$134)+SUMIFS(F$5:F$4194,$A$5:$A$4194,$A152,$B$5:$B$4194,$B152,$D$5:$D$4194,$D152,$E$5:$E$4194,$E$135)+SUMIFS(F$5:F$4194,$A$5:$A$4194,$A152,$B$5:$B$4194,$B152,$D$5:$D$4194,$D152,$E$5:$E$4194,$E$136)</f>
        <v>16289.38311653</v>
      </c>
      <c r="G152" s="15">
        <f>+F152/INDEX([31]TdC_ExRate!$C$8:$N$29,MATCH(A152,[31]TdC_ExRate!$B$8:$B$29,0),MATCH(B152,[31]TdC_ExRate!$C$7:$N$7,0))</f>
        <v>3944.9568805076888</v>
      </c>
      <c r="H152" s="26">
        <f>+G152*100/INDEX([31]PBI_GDP!$C$8:$N$29,MATCH($A152,[31]PBI_GDP!$B$8:$B$29,0),MATCH($B152,[31]PBI_GDP!$C$7:$N$7,0))</f>
        <v>0.7441094099882829</v>
      </c>
      <c r="J152" s="46" t="e">
        <f>+IF(A152=#REF!,"si","no")</f>
        <v>#REF!</v>
      </c>
    </row>
    <row r="153" spans="1:10" x14ac:dyDescent="0.2">
      <c r="A153" s="8" t="s">
        <v>9</v>
      </c>
      <c r="B153" s="8">
        <v>2012</v>
      </c>
      <c r="C153" s="8" t="s">
        <v>10</v>
      </c>
      <c r="D153" s="8" t="s">
        <v>33</v>
      </c>
      <c r="E153" s="8" t="s">
        <v>34</v>
      </c>
      <c r="F153" s="15"/>
      <c r="G153" s="15"/>
      <c r="H153" s="26"/>
      <c r="J153" s="46" t="e">
        <f>+IF(A153=#REF!,"si","no")</f>
        <v>#REF!</v>
      </c>
    </row>
    <row r="154" spans="1:10" x14ac:dyDescent="0.2">
      <c r="A154" s="8" t="s">
        <v>9</v>
      </c>
      <c r="B154" s="8">
        <v>2012</v>
      </c>
      <c r="C154" s="8" t="s">
        <v>10</v>
      </c>
      <c r="D154" s="8" t="s">
        <v>33</v>
      </c>
      <c r="E154" s="8" t="s">
        <v>35</v>
      </c>
      <c r="F154" s="15">
        <v>16295.44947901</v>
      </c>
      <c r="G154" s="15">
        <f>+F154/INDEX([31]TdC_ExRate!$C$8:$N$29,MATCH(A154,[31]TdC_ExRate!$B$8:$B$29,0),MATCH(B154,[31]TdC_ExRate!$C$7:$N$7,0))</f>
        <v>3580.9577787301655</v>
      </c>
      <c r="H154" s="26">
        <f>+G154*100/INDEX([31]PBI_GDP!$C$8:$N$29,MATCH($A154,[31]PBI_GDP!$B$8:$B$29,0),MATCH($B154,[31]PBI_GDP!$C$7:$N$7,0))</f>
        <v>0.61588707302521106</v>
      </c>
      <c r="J154" s="46" t="e">
        <f>+IF(A154=#REF!,"si","no")</f>
        <v>#REF!</v>
      </c>
    </row>
    <row r="155" spans="1:10" x14ac:dyDescent="0.2">
      <c r="A155" s="8" t="s">
        <v>9</v>
      </c>
      <c r="B155" s="8">
        <v>2012</v>
      </c>
      <c r="C155" s="8" t="s">
        <v>10</v>
      </c>
      <c r="D155" s="8" t="s">
        <v>33</v>
      </c>
      <c r="E155" s="8" t="s">
        <v>36</v>
      </c>
      <c r="F155" s="15"/>
      <c r="G155" s="15"/>
      <c r="H155" s="26"/>
      <c r="J155" s="46" t="e">
        <f>+IF(A155=#REF!,"si","no")</f>
        <v>#REF!</v>
      </c>
    </row>
    <row r="156" spans="1:10" x14ac:dyDescent="0.2">
      <c r="A156" s="8" t="s">
        <v>9</v>
      </c>
      <c r="B156" s="8">
        <v>2012</v>
      </c>
      <c r="C156" s="8" t="s">
        <v>10</v>
      </c>
      <c r="D156" s="8" t="s">
        <v>33</v>
      </c>
      <c r="E156" s="8" t="s">
        <v>42</v>
      </c>
      <c r="F156" s="15"/>
      <c r="G156" s="15"/>
      <c r="H156" s="26"/>
      <c r="J156" s="46" t="e">
        <f>+IF(A156=#REF!,"si","no")</f>
        <v>#REF!</v>
      </c>
    </row>
    <row r="157" spans="1:10" x14ac:dyDescent="0.2">
      <c r="A157" s="8" t="s">
        <v>9</v>
      </c>
      <c r="B157" s="8">
        <v>2012</v>
      </c>
      <c r="C157" s="8" t="s">
        <v>10</v>
      </c>
      <c r="D157" s="8" t="s">
        <v>33</v>
      </c>
      <c r="E157" s="8" t="s">
        <v>40</v>
      </c>
      <c r="F157" s="15">
        <f>+SUMIFS(F$5:F$4194,$A$5:$A$4194,$A157,$B$5:$B$4194,$B157,$D$5:$D$4194,$D$137,$E$5:$E$4194,$E$133)+SUMIFS(F$5:F$4194,$A$5:$A$4194,$A157,$B$5:$B$4194,$B157,$D$5:$D$4194,$D157,$E$5:$E$4194,$E$134)+SUMIFS(F$5:F$4194,$A$5:$A$4194,$A157,$B$5:$B$4194,$B157,$D$5:$D$4194,$D157,$E$5:$E$4194,$E$135)+SUMIFS(F$5:F$4194,$A$5:$A$4194,$A157,$B$5:$B$4194,$B157,$D$5:$D$4194,$D157,$E$5:$E$4194,$E$136)</f>
        <v>16295.44947901</v>
      </c>
      <c r="G157" s="15">
        <f>+F157/INDEX([31]TdC_ExRate!$C$8:$N$29,MATCH(A157,[31]TdC_ExRate!$B$8:$B$29,0),MATCH(B157,[31]TdC_ExRate!$C$7:$N$7,0))</f>
        <v>3580.9577787301655</v>
      </c>
      <c r="H157" s="26">
        <f>+G157*100/INDEX([31]PBI_GDP!$C$8:$N$29,MATCH($A157,[31]PBI_GDP!$B$8:$B$29,0),MATCH($B157,[31]PBI_GDP!$C$7:$N$7,0))</f>
        <v>0.61588707302521106</v>
      </c>
      <c r="J157" s="46" t="e">
        <f>+IF(A157=#REF!,"si","no")</f>
        <v>#REF!</v>
      </c>
    </row>
    <row r="158" spans="1:10" x14ac:dyDescent="0.2">
      <c r="A158" s="8" t="s">
        <v>9</v>
      </c>
      <c r="B158" s="8">
        <v>2013</v>
      </c>
      <c r="C158" s="8" t="s">
        <v>10</v>
      </c>
      <c r="D158" s="8" t="s">
        <v>33</v>
      </c>
      <c r="E158" s="8" t="s">
        <v>34</v>
      </c>
      <c r="F158" s="15"/>
      <c r="G158" s="15"/>
      <c r="H158" s="26"/>
      <c r="J158" s="46" t="e">
        <f>+IF(A158=#REF!,"si","no")</f>
        <v>#REF!</v>
      </c>
    </row>
    <row r="159" spans="1:10" x14ac:dyDescent="0.2">
      <c r="A159" s="8" t="s">
        <v>9</v>
      </c>
      <c r="B159" s="8">
        <v>2013</v>
      </c>
      <c r="C159" s="8" t="s">
        <v>10</v>
      </c>
      <c r="D159" s="8" t="s">
        <v>33</v>
      </c>
      <c r="E159" s="8" t="s">
        <v>35</v>
      </c>
      <c r="F159" s="15">
        <v>22838.620110790001</v>
      </c>
      <c r="G159" s="15">
        <f>+F159/INDEX([31]TdC_ExRate!$C$8:$N$29,MATCH(A159,[31]TdC_ExRate!$B$8:$B$29,0),MATCH(B159,[31]TdC_ExRate!$C$7:$N$7,0))</f>
        <v>4169.1645828781284</v>
      </c>
      <c r="H159" s="26">
        <f>+G159*100/INDEX([31]PBI_GDP!$C$8:$N$29,MATCH($A159,[31]PBI_GDP!$B$8:$B$29,0),MATCH($B159,[31]PBI_GDP!$C$7:$N$7,0))</f>
        <v>0.67977427572632154</v>
      </c>
      <c r="J159" s="46" t="e">
        <f>+IF(A159=#REF!,"si","no")</f>
        <v>#REF!</v>
      </c>
    </row>
    <row r="160" spans="1:10" x14ac:dyDescent="0.2">
      <c r="A160" s="8" t="s">
        <v>9</v>
      </c>
      <c r="B160" s="8">
        <v>2013</v>
      </c>
      <c r="C160" s="8" t="s">
        <v>10</v>
      </c>
      <c r="D160" s="8" t="s">
        <v>33</v>
      </c>
      <c r="E160" s="8" t="s">
        <v>36</v>
      </c>
      <c r="F160" s="15"/>
      <c r="G160" s="15"/>
      <c r="H160" s="26"/>
      <c r="J160" s="46" t="e">
        <f>+IF(A160=#REF!,"si","no")</f>
        <v>#REF!</v>
      </c>
    </row>
    <row r="161" spans="1:10" x14ac:dyDescent="0.2">
      <c r="A161" s="8" t="s">
        <v>9</v>
      </c>
      <c r="B161" s="8">
        <v>2013</v>
      </c>
      <c r="C161" s="8" t="s">
        <v>10</v>
      </c>
      <c r="D161" s="8" t="s">
        <v>33</v>
      </c>
      <c r="E161" s="8" t="s">
        <v>42</v>
      </c>
      <c r="F161" s="15"/>
      <c r="G161" s="15"/>
      <c r="H161" s="26"/>
      <c r="J161" s="46" t="e">
        <f>+IF(A161=#REF!,"si","no")</f>
        <v>#REF!</v>
      </c>
    </row>
    <row r="162" spans="1:10" x14ac:dyDescent="0.2">
      <c r="A162" s="8" t="s">
        <v>9</v>
      </c>
      <c r="B162" s="8">
        <v>2013</v>
      </c>
      <c r="C162" s="8" t="s">
        <v>10</v>
      </c>
      <c r="D162" s="8" t="s">
        <v>33</v>
      </c>
      <c r="E162" s="8" t="s">
        <v>40</v>
      </c>
      <c r="F162" s="15">
        <f>+SUMIFS(F$5:F$4194,$A$5:$A$4194,$A162,$B$5:$B$4194,$B162,$D$5:$D$4194,$D$137,$E$5:$E$4194,$E$133)+SUMIFS(F$5:F$4194,$A$5:$A$4194,$A162,$B$5:$B$4194,$B162,$D$5:$D$4194,$D162,$E$5:$E$4194,$E$134)+SUMIFS(F$5:F$4194,$A$5:$A$4194,$A162,$B$5:$B$4194,$B162,$D$5:$D$4194,$D162,$E$5:$E$4194,$E$135)+SUMIFS(F$5:F$4194,$A$5:$A$4194,$A162,$B$5:$B$4194,$B162,$D$5:$D$4194,$D162,$E$5:$E$4194,$E$136)</f>
        <v>22838.620110790001</v>
      </c>
      <c r="G162" s="15">
        <f>+F162/INDEX([31]TdC_ExRate!$C$8:$N$29,MATCH(A162,[31]TdC_ExRate!$B$8:$B$29,0),MATCH(B162,[31]TdC_ExRate!$C$7:$N$7,0))</f>
        <v>4169.1645828781284</v>
      </c>
      <c r="H162" s="26">
        <f>+G162*100/INDEX([31]PBI_GDP!$C$8:$N$29,MATCH($A162,[31]PBI_GDP!$B$8:$B$29,0),MATCH($B162,[31]PBI_GDP!$C$7:$N$7,0))</f>
        <v>0.67977427572632154</v>
      </c>
      <c r="J162" s="46" t="e">
        <f>+IF(A162=#REF!,"si","no")</f>
        <v>#REF!</v>
      </c>
    </row>
    <row r="163" spans="1:10" x14ac:dyDescent="0.2">
      <c r="A163" s="8" t="s">
        <v>9</v>
      </c>
      <c r="B163" s="8">
        <v>2014</v>
      </c>
      <c r="C163" s="8" t="s">
        <v>10</v>
      </c>
      <c r="D163" s="8" t="s">
        <v>33</v>
      </c>
      <c r="E163" s="8" t="s">
        <v>34</v>
      </c>
      <c r="F163" s="15"/>
      <c r="G163" s="15"/>
      <c r="H163" s="26"/>
      <c r="J163" s="46" t="e">
        <f>+IF(A163=#REF!,"si","no")</f>
        <v>#REF!</v>
      </c>
    </row>
    <row r="164" spans="1:10" x14ac:dyDescent="0.2">
      <c r="A164" s="8" t="s">
        <v>9</v>
      </c>
      <c r="B164" s="8">
        <v>2014</v>
      </c>
      <c r="C164" s="8" t="s">
        <v>10</v>
      </c>
      <c r="D164" s="8" t="s">
        <v>33</v>
      </c>
      <c r="E164" s="8" t="s">
        <v>35</v>
      </c>
      <c r="F164" s="15">
        <v>28570.185057040002</v>
      </c>
      <c r="G164" s="15">
        <f>+F164/INDEX([31]TdC_ExRate!$C$8:$N$29,MATCH(A164,[31]TdC_ExRate!$B$8:$B$29,0),MATCH(B164,[31]TdC_ExRate!$C$7:$N$7,0))</f>
        <v>3518.3298961458331</v>
      </c>
      <c r="H164" s="26">
        <f>+G164*100/INDEX([31]PBI_GDP!$C$8:$N$29,MATCH($A164,[31]PBI_GDP!$B$8:$B$29,0),MATCH($B164,[31]PBI_GDP!$C$7:$N$7,0))</f>
        <v>0.62046186303634498</v>
      </c>
      <c r="J164" s="46" t="e">
        <f>+IF(A164=#REF!,"si","no")</f>
        <v>#REF!</v>
      </c>
    </row>
    <row r="165" spans="1:10" x14ac:dyDescent="0.2">
      <c r="A165" s="8" t="s">
        <v>9</v>
      </c>
      <c r="B165" s="8">
        <v>2014</v>
      </c>
      <c r="C165" s="8" t="s">
        <v>10</v>
      </c>
      <c r="D165" s="8" t="s">
        <v>33</v>
      </c>
      <c r="E165" s="8" t="s">
        <v>36</v>
      </c>
      <c r="F165" s="15"/>
      <c r="G165" s="15"/>
      <c r="H165" s="26"/>
      <c r="J165" s="46" t="e">
        <f>+IF(A165=#REF!,"si","no")</f>
        <v>#REF!</v>
      </c>
    </row>
    <row r="166" spans="1:10" x14ac:dyDescent="0.2">
      <c r="A166" s="8" t="s">
        <v>9</v>
      </c>
      <c r="B166" s="8">
        <v>2014</v>
      </c>
      <c r="C166" s="8" t="s">
        <v>10</v>
      </c>
      <c r="D166" s="8" t="s">
        <v>33</v>
      </c>
      <c r="E166" s="8" t="s">
        <v>42</v>
      </c>
      <c r="F166" s="15"/>
      <c r="G166" s="15"/>
      <c r="H166" s="26"/>
      <c r="J166" s="46" t="e">
        <f>+IF(A166=#REF!,"si","no")</f>
        <v>#REF!</v>
      </c>
    </row>
    <row r="167" spans="1:10" x14ac:dyDescent="0.2">
      <c r="A167" s="8" t="s">
        <v>9</v>
      </c>
      <c r="B167" s="8">
        <v>2014</v>
      </c>
      <c r="C167" s="8" t="s">
        <v>10</v>
      </c>
      <c r="D167" s="8" t="s">
        <v>33</v>
      </c>
      <c r="E167" s="8" t="s">
        <v>40</v>
      </c>
      <c r="F167" s="15">
        <f>+SUMIFS(F$5:F$4194,$A$5:$A$4194,$A167,$B$5:$B$4194,$B167,$D$5:$D$4194,$D$137,$E$5:$E$4194,$E$133)+SUMIFS(F$5:F$4194,$A$5:$A$4194,$A167,$B$5:$B$4194,$B167,$D$5:$D$4194,$D167,$E$5:$E$4194,$E$134)+SUMIFS(F$5:F$4194,$A$5:$A$4194,$A167,$B$5:$B$4194,$B167,$D$5:$D$4194,$D167,$E$5:$E$4194,$E$135)+SUMIFS(F$5:F$4194,$A$5:$A$4194,$A167,$B$5:$B$4194,$B167,$D$5:$D$4194,$D167,$E$5:$E$4194,$E$136)</f>
        <v>28570.185057040002</v>
      </c>
      <c r="G167" s="15">
        <f>+F167/INDEX([31]TdC_ExRate!$C$8:$N$29,MATCH(A167,[31]TdC_ExRate!$B$8:$B$29,0),MATCH(B167,[31]TdC_ExRate!$C$7:$N$7,0))</f>
        <v>3518.3298961458331</v>
      </c>
      <c r="H167" s="26">
        <f>+G167*100/INDEX([31]PBI_GDP!$C$8:$N$29,MATCH($A167,[31]PBI_GDP!$B$8:$B$29,0),MATCH($B167,[31]PBI_GDP!$C$7:$N$7,0))</f>
        <v>0.62046186303634498</v>
      </c>
      <c r="J167" s="46" t="e">
        <f>+IF(A167=#REF!,"si","no")</f>
        <v>#REF!</v>
      </c>
    </row>
    <row r="168" spans="1:10" x14ac:dyDescent="0.2">
      <c r="A168" s="8" t="s">
        <v>9</v>
      </c>
      <c r="B168" s="8">
        <v>2015</v>
      </c>
      <c r="C168" s="8" t="s">
        <v>10</v>
      </c>
      <c r="D168" s="8" t="s">
        <v>33</v>
      </c>
      <c r="E168" s="8" t="s">
        <v>34</v>
      </c>
      <c r="F168" s="15"/>
      <c r="G168" s="15"/>
      <c r="H168" s="26"/>
      <c r="J168" s="46" t="e">
        <f>+IF(A168=#REF!,"si","no")</f>
        <v>#REF!</v>
      </c>
    </row>
    <row r="169" spans="1:10" x14ac:dyDescent="0.2">
      <c r="A169" s="8" t="s">
        <v>9</v>
      </c>
      <c r="B169" s="8">
        <v>2015</v>
      </c>
      <c r="C169" s="8" t="s">
        <v>10</v>
      </c>
      <c r="D169" s="8" t="s">
        <v>33</v>
      </c>
      <c r="E169" s="8" t="s">
        <v>35</v>
      </c>
      <c r="F169" s="15">
        <v>32785.41815677</v>
      </c>
      <c r="G169" s="15">
        <f>+F169/INDEX([31]TdC_ExRate!$C$8:$N$29,MATCH(A169,[31]TdC_ExRate!$B$8:$B$29,0),MATCH(B169,[31]TdC_ExRate!$C$7:$N$7,0))</f>
        <v>3542.0015103527694</v>
      </c>
      <c r="H169" s="26">
        <f>+G169*100/INDEX([31]PBI_GDP!$C$8:$N$29,MATCH($A169,[31]PBI_GDP!$B$8:$B$29,0),MATCH($B169,[31]PBI_GDP!$C$7:$N$7,0))</f>
        <v>0.54922994762843991</v>
      </c>
      <c r="J169" s="46" t="e">
        <f>+IF(A169=#REF!,"si","no")</f>
        <v>#REF!</v>
      </c>
    </row>
    <row r="170" spans="1:10" x14ac:dyDescent="0.2">
      <c r="A170" s="8" t="s">
        <v>9</v>
      </c>
      <c r="B170" s="8">
        <v>2015</v>
      </c>
      <c r="C170" s="8" t="s">
        <v>10</v>
      </c>
      <c r="D170" s="8" t="s">
        <v>33</v>
      </c>
      <c r="E170" s="8" t="s">
        <v>36</v>
      </c>
      <c r="F170" s="15"/>
      <c r="G170" s="15"/>
      <c r="H170" s="26"/>
      <c r="J170" s="46" t="e">
        <f>+IF(A170=#REF!,"si","no")</f>
        <v>#REF!</v>
      </c>
    </row>
    <row r="171" spans="1:10" x14ac:dyDescent="0.2">
      <c r="A171" s="8" t="s">
        <v>9</v>
      </c>
      <c r="B171" s="8">
        <v>2015</v>
      </c>
      <c r="C171" s="8" t="s">
        <v>10</v>
      </c>
      <c r="D171" s="8" t="s">
        <v>33</v>
      </c>
      <c r="E171" s="8" t="s">
        <v>42</v>
      </c>
      <c r="F171" s="15"/>
      <c r="G171" s="15"/>
      <c r="H171" s="26"/>
      <c r="J171" s="46" t="e">
        <f>+IF(A171=#REF!,"si","no")</f>
        <v>#REF!</v>
      </c>
    </row>
    <row r="172" spans="1:10" x14ac:dyDescent="0.2">
      <c r="A172" s="8" t="s">
        <v>9</v>
      </c>
      <c r="B172" s="8">
        <v>2015</v>
      </c>
      <c r="C172" s="8" t="s">
        <v>10</v>
      </c>
      <c r="D172" s="8" t="s">
        <v>33</v>
      </c>
      <c r="E172" s="8" t="s">
        <v>40</v>
      </c>
      <c r="F172" s="15">
        <f>+SUMIFS(F$5:F$4194,$A$5:$A$4194,$A172,$B$5:$B$4194,$B172,$D$5:$D$4194,$D$137,$E$5:$E$4194,$E$133)+SUMIFS(F$5:F$4194,$A$5:$A$4194,$A172,$B$5:$B$4194,$B172,$D$5:$D$4194,$D172,$E$5:$E$4194,$E$134)+SUMIFS(F$5:F$4194,$A$5:$A$4194,$A172,$B$5:$B$4194,$B172,$D$5:$D$4194,$D172,$E$5:$E$4194,$E$135)+SUMIFS(F$5:F$4194,$A$5:$A$4194,$A172,$B$5:$B$4194,$B172,$D$5:$D$4194,$D172,$E$5:$E$4194,$E$136)</f>
        <v>32785.41815677</v>
      </c>
      <c r="G172" s="15">
        <f>+F172/INDEX([31]TdC_ExRate!$C$8:$N$29,MATCH(A172,[31]TdC_ExRate!$B$8:$B$29,0),MATCH(B172,[31]TdC_ExRate!$C$7:$N$7,0))</f>
        <v>3542.0015103527694</v>
      </c>
      <c r="H172" s="26">
        <f>+G172*100/INDEX([31]PBI_GDP!$C$8:$N$29,MATCH($A172,[31]PBI_GDP!$B$8:$B$29,0),MATCH($B172,[31]PBI_GDP!$C$7:$N$7,0))</f>
        <v>0.54922994762843991</v>
      </c>
      <c r="J172" s="46" t="e">
        <f>+IF(A172=#REF!,"si","no")</f>
        <v>#REF!</v>
      </c>
    </row>
    <row r="173" spans="1:10" x14ac:dyDescent="0.2">
      <c r="A173" s="8" t="s">
        <v>9</v>
      </c>
      <c r="B173" s="8">
        <v>2016</v>
      </c>
      <c r="C173" s="8" t="s">
        <v>10</v>
      </c>
      <c r="D173" s="8" t="s">
        <v>33</v>
      </c>
      <c r="E173" s="8" t="s">
        <v>34</v>
      </c>
      <c r="F173" s="15">
        <v>969.34960207000006</v>
      </c>
      <c r="G173" s="15">
        <f>+F173/INDEX([31]TdC_ExRate!$C$8:$N$29,MATCH(A173,[31]TdC_ExRate!$B$8:$B$29,0),MATCH(B173,[31]TdC_ExRate!$C$7:$N$7,0))</f>
        <v>65.696241451288628</v>
      </c>
      <c r="H173" s="26">
        <f>+G173*100/INDEX([31]PBI_GDP!$C$8:$N$29,MATCH($A173,[31]PBI_GDP!$B$8:$B$29,0),MATCH($B173,[31]PBI_GDP!$C$7:$N$7,0))</f>
        <v>1.1783396119829016E-2</v>
      </c>
      <c r="J173" s="46" t="e">
        <f>+IF(A173=#REF!,"si","no")</f>
        <v>#REF!</v>
      </c>
    </row>
    <row r="174" spans="1:10" x14ac:dyDescent="0.2">
      <c r="A174" s="8" t="s">
        <v>9</v>
      </c>
      <c r="B174" s="8">
        <v>2016</v>
      </c>
      <c r="C174" s="8" t="s">
        <v>10</v>
      </c>
      <c r="D174" s="8" t="s">
        <v>33</v>
      </c>
      <c r="E174" s="8" t="s">
        <v>35</v>
      </c>
      <c r="F174" s="15">
        <v>32494.13556273</v>
      </c>
      <c r="G174" s="15">
        <f>+F174/INDEX([31]TdC_ExRate!$C$8:$N$29,MATCH(A174,[31]TdC_ExRate!$B$8:$B$29,0),MATCH(B174,[31]TdC_ExRate!$C$7:$N$7,0))</f>
        <v>2202.2421746719378</v>
      </c>
      <c r="H174" s="26">
        <f>+G174*100/INDEX([31]PBI_GDP!$C$8:$N$29,MATCH($A174,[31]PBI_GDP!$B$8:$B$29,0),MATCH($B174,[31]PBI_GDP!$C$7:$N$7,0))</f>
        <v>0.39499812048142863</v>
      </c>
      <c r="J174" s="46" t="e">
        <f>+IF(A174=#REF!,"si","no")</f>
        <v>#REF!</v>
      </c>
    </row>
    <row r="175" spans="1:10" x14ac:dyDescent="0.2">
      <c r="A175" s="8" t="s">
        <v>9</v>
      </c>
      <c r="B175" s="8">
        <v>2016</v>
      </c>
      <c r="C175" s="8" t="s">
        <v>10</v>
      </c>
      <c r="D175" s="8" t="s">
        <v>33</v>
      </c>
      <c r="E175" s="8" t="s">
        <v>36</v>
      </c>
      <c r="F175" s="15">
        <v>12795.928375149999</v>
      </c>
      <c r="G175" s="15">
        <f>+F175/INDEX([31]TdC_ExRate!$C$8:$N$29,MATCH(A175,[31]TdC_ExRate!$B$8:$B$29,0),MATCH(B175,[31]TdC_ExRate!$C$7:$N$7,0))</f>
        <v>867.22519752635537</v>
      </c>
      <c r="H175" s="26">
        <f>+G175*100/INDEX([31]PBI_GDP!$C$8:$N$29,MATCH($A175,[31]PBI_GDP!$B$8:$B$29,0),MATCH($B175,[31]PBI_GDP!$C$7:$N$7,0))</f>
        <v>0.15554707243224744</v>
      </c>
      <c r="J175" s="46" t="e">
        <f>+IF(A175=#REF!,"si","no")</f>
        <v>#REF!</v>
      </c>
    </row>
    <row r="176" spans="1:10" x14ac:dyDescent="0.2">
      <c r="A176" s="8" t="s">
        <v>9</v>
      </c>
      <c r="B176" s="8">
        <v>2016</v>
      </c>
      <c r="C176" s="8" t="s">
        <v>10</v>
      </c>
      <c r="D176" s="8" t="s">
        <v>33</v>
      </c>
      <c r="E176" s="8" t="s">
        <v>42</v>
      </c>
      <c r="F176" s="15">
        <v>167.83969467</v>
      </c>
      <c r="G176" s="15">
        <f>+F176/INDEX([31]TdC_ExRate!$C$8:$N$29,MATCH(A176,[31]TdC_ExRate!$B$8:$B$29,0),MATCH(B176,[31]TdC_ExRate!$C$7:$N$7,0))</f>
        <v>11.375088082364142</v>
      </c>
      <c r="H176" s="26">
        <f>+G176*100/INDEX([31]PBI_GDP!$C$8:$N$29,MATCH($A176,[31]PBI_GDP!$B$8:$B$29,0),MATCH($B176,[31]PBI_GDP!$C$7:$N$7,0))</f>
        <v>2.0402562735925556E-3</v>
      </c>
      <c r="J176" s="46" t="e">
        <f>+IF(A176=#REF!,"si","no")</f>
        <v>#REF!</v>
      </c>
    </row>
    <row r="177" spans="1:10" x14ac:dyDescent="0.2">
      <c r="A177" s="8" t="s">
        <v>9</v>
      </c>
      <c r="B177" s="8">
        <v>2016</v>
      </c>
      <c r="C177" s="8" t="s">
        <v>10</v>
      </c>
      <c r="D177" s="8" t="s">
        <v>33</v>
      </c>
      <c r="E177" s="8" t="s">
        <v>40</v>
      </c>
      <c r="F177" s="15">
        <f>+SUMIFS(F$5:F$4194,$A$5:$A$4194,$A177,$B$5:$B$4194,$B177,$D$5:$D$4194,$D$137,$E$5:$E$4194,$E$133)+SUMIFS(F$5:F$4194,$A$5:$A$4194,$A177,$B$5:$B$4194,$B177,$D$5:$D$4194,$D177,$E$5:$E$4194,$E$134)+SUMIFS(F$5:F$4194,$A$5:$A$4194,$A177,$B$5:$B$4194,$B177,$D$5:$D$4194,$D177,$E$5:$E$4194,$E$135)+SUMIFS(F$5:F$4194,$A$5:$A$4194,$A177,$B$5:$B$4194,$B177,$D$5:$D$4194,$D177,$E$5:$E$4194,$E$136)</f>
        <v>46427.253234619995</v>
      </c>
      <c r="G177" s="15">
        <f>+F177/INDEX([31]TdC_ExRate!$C$8:$N$29,MATCH(A177,[31]TdC_ExRate!$B$8:$B$29,0),MATCH(B177,[31]TdC_ExRate!$C$7:$N$7,0))</f>
        <v>3146.5387017319458</v>
      </c>
      <c r="H177" s="26">
        <f>+G177*100/INDEX([31]PBI_GDP!$C$8:$N$29,MATCH($A177,[31]PBI_GDP!$B$8:$B$29,0),MATCH($B177,[31]PBI_GDP!$C$7:$N$7,0))</f>
        <v>0.56436884530709752</v>
      </c>
      <c r="J177" s="46" t="e">
        <f>+IF(A177=#REF!,"si","no")</f>
        <v>#REF!</v>
      </c>
    </row>
    <row r="178" spans="1:10" x14ac:dyDescent="0.2">
      <c r="A178" s="8" t="s">
        <v>9</v>
      </c>
      <c r="B178" s="8">
        <v>2017</v>
      </c>
      <c r="C178" s="8" t="s">
        <v>10</v>
      </c>
      <c r="D178" s="8" t="s">
        <v>33</v>
      </c>
      <c r="E178" s="8" t="s">
        <v>34</v>
      </c>
      <c r="F178" s="15">
        <v>409.81754329</v>
      </c>
      <c r="G178" s="15">
        <f>+F178/INDEX([31]TdC_ExRate!$C$8:$N$29,MATCH(A178,[31]TdC_ExRate!$B$8:$B$29,0),MATCH(B178,[31]TdC_ExRate!$C$7:$N$7,0))</f>
        <v>24.750860287994421</v>
      </c>
      <c r="H178" s="26">
        <f>+G178*100/INDEX([31]PBI_GDP!$C$8:$N$29,MATCH($A178,[31]PBI_GDP!$B$8:$B$29,0),MATCH($B178,[31]PBI_GDP!$C$7:$N$7,0))</f>
        <v>3.8455202465388556E-3</v>
      </c>
      <c r="J178" s="46" t="e">
        <f>+IF(A178=#REF!,"si","no")</f>
        <v>#REF!</v>
      </c>
    </row>
    <row r="179" spans="1:10" x14ac:dyDescent="0.2">
      <c r="A179" s="8" t="s">
        <v>9</v>
      </c>
      <c r="B179" s="8">
        <v>2017</v>
      </c>
      <c r="C179" s="8" t="s">
        <v>10</v>
      </c>
      <c r="D179" s="8" t="s">
        <v>33</v>
      </c>
      <c r="E179" s="8" t="s">
        <v>35</v>
      </c>
      <c r="F179" s="15">
        <v>50432.315147250003</v>
      </c>
      <c r="G179" s="15">
        <f>+F179/INDEX([31]TdC_ExRate!$C$8:$N$29,MATCH(A179,[31]TdC_ExRate!$B$8:$B$29,0),MATCH(B179,[31]TdC_ExRate!$C$7:$N$7,0))</f>
        <v>3045.8510296773525</v>
      </c>
      <c r="H179" s="26">
        <f>+G179*100/INDEX([31]PBI_GDP!$C$8:$N$29,MATCH($A179,[31]PBI_GDP!$B$8:$B$29,0),MATCH($B179,[31]PBI_GDP!$C$7:$N$7,0))</f>
        <v>0.47323130049935663</v>
      </c>
      <c r="J179" s="46" t="e">
        <f>+IF(A179=#REF!,"si","no")</f>
        <v>#REF!</v>
      </c>
    </row>
    <row r="180" spans="1:10" x14ac:dyDescent="0.2">
      <c r="A180" s="8" t="s">
        <v>9</v>
      </c>
      <c r="B180" s="8">
        <v>2017</v>
      </c>
      <c r="C180" s="8" t="s">
        <v>10</v>
      </c>
      <c r="D180" s="8" t="s">
        <v>33</v>
      </c>
      <c r="E180" s="8" t="s">
        <v>36</v>
      </c>
      <c r="F180" s="15">
        <v>28322.1765438</v>
      </c>
      <c r="G180" s="15">
        <f>+F180/INDEX([31]TdC_ExRate!$C$8:$N$29,MATCH(A180,[31]TdC_ExRate!$B$8:$B$29,0),MATCH(B180,[31]TdC_ExRate!$C$7:$N$7,0))</f>
        <v>1710.5129981989514</v>
      </c>
      <c r="H180" s="26">
        <f>+G180*100/INDEX([31]PBI_GDP!$C$8:$N$29,MATCH($A180,[31]PBI_GDP!$B$8:$B$29,0),MATCH($B180,[31]PBI_GDP!$C$7:$N$7,0))</f>
        <v>0.26576095901331409</v>
      </c>
      <c r="J180" s="46" t="e">
        <f>+IF(A180=#REF!,"si","no")</f>
        <v>#REF!</v>
      </c>
    </row>
    <row r="181" spans="1:10" x14ac:dyDescent="0.2">
      <c r="A181" s="8" t="s">
        <v>9</v>
      </c>
      <c r="B181" s="8">
        <v>2017</v>
      </c>
      <c r="C181" s="8" t="s">
        <v>10</v>
      </c>
      <c r="D181" s="8" t="s">
        <v>33</v>
      </c>
      <c r="E181" s="8" t="s">
        <v>42</v>
      </c>
      <c r="F181" s="15">
        <v>322.54351763</v>
      </c>
      <c r="G181" s="15">
        <f>+F181/INDEX([31]TdC_ExRate!$C$8:$N$29,MATCH(A181,[31]TdC_ExRate!$B$8:$B$29,0),MATCH(B181,[31]TdC_ExRate!$C$7:$N$7,0))</f>
        <v>19.479960466234132</v>
      </c>
      <c r="H181" s="26">
        <f>+G181*100/INDEX([31]PBI_GDP!$C$8:$N$29,MATCH($A181,[31]PBI_GDP!$B$8:$B$29,0),MATCH($B181,[31]PBI_GDP!$C$7:$N$7,0))</f>
        <v>3.0265849955532962E-3</v>
      </c>
      <c r="J181" s="46" t="e">
        <f>+IF(A181=#REF!,"si","no")</f>
        <v>#REF!</v>
      </c>
    </row>
    <row r="182" spans="1:10" x14ac:dyDescent="0.2">
      <c r="A182" s="8" t="s">
        <v>9</v>
      </c>
      <c r="B182" s="8">
        <v>2017</v>
      </c>
      <c r="C182" s="8" t="s">
        <v>10</v>
      </c>
      <c r="D182" s="8" t="s">
        <v>33</v>
      </c>
      <c r="E182" s="8" t="s">
        <v>40</v>
      </c>
      <c r="F182" s="15">
        <f>+SUMIFS(F$5:F$4194,$A$5:$A$4194,$A182,$B$5:$B$4194,$B182,$D$5:$D$4194,$D$137,$E$5:$E$4194,$E$133)+SUMIFS(F$5:F$4194,$A$5:$A$4194,$A182,$B$5:$B$4194,$B182,$D$5:$D$4194,$D182,$E$5:$E$4194,$E$134)+SUMIFS(F$5:F$4194,$A$5:$A$4194,$A182,$B$5:$B$4194,$B182,$D$5:$D$4194,$D182,$E$5:$E$4194,$E$135)+SUMIFS(F$5:F$4194,$A$5:$A$4194,$A182,$B$5:$B$4194,$B182,$D$5:$D$4194,$D182,$E$5:$E$4194,$E$136)</f>
        <v>79486.85275197</v>
      </c>
      <c r="G182" s="15">
        <f>+F182/INDEX([31]TdC_ExRate!$C$8:$N$29,MATCH(A182,[31]TdC_ExRate!$B$8:$B$29,0),MATCH(B182,[31]TdC_ExRate!$C$7:$N$7,0))</f>
        <v>4800.5948486305324</v>
      </c>
      <c r="H182" s="26">
        <f>+G182*100/INDEX([31]PBI_GDP!$C$8:$N$29,MATCH($A182,[31]PBI_GDP!$B$8:$B$29,0),MATCH($B182,[31]PBI_GDP!$C$7:$N$7,0))</f>
        <v>0.74586436475476292</v>
      </c>
      <c r="J182" s="46" t="e">
        <f>+IF(A182=#REF!,"si","no")</f>
        <v>#REF!</v>
      </c>
    </row>
    <row r="183" spans="1:10" x14ac:dyDescent="0.2">
      <c r="A183" s="8" t="s">
        <v>9</v>
      </c>
      <c r="B183" s="8">
        <v>2018</v>
      </c>
      <c r="C183" s="8" t="s">
        <v>10</v>
      </c>
      <c r="D183" s="8" t="s">
        <v>33</v>
      </c>
      <c r="E183" s="8" t="s">
        <v>34</v>
      </c>
      <c r="F183" s="15">
        <v>17233.300551839999</v>
      </c>
      <c r="G183" s="15">
        <f>+F183/INDEX([31]TdC_ExRate!$C$8:$N$29,MATCH(A183,[31]TdC_ExRate!$B$8:$B$29,0),MATCH(B183,[31]TdC_ExRate!$C$7:$N$7,0))</f>
        <v>612.9490206589121</v>
      </c>
      <c r="H183" s="26">
        <f>+G183*100/INDEX([31]PBI_GDP!$C$8:$N$29,MATCH($A183,[31]PBI_GDP!$B$8:$B$29,0),MATCH($B183,[31]PBI_GDP!$C$7:$N$7,0))</f>
        <v>0.1184152282642566</v>
      </c>
      <c r="J183" s="46" t="e">
        <f>+IF(A183=#REF!,"si","no")</f>
        <v>#REF!</v>
      </c>
    </row>
    <row r="184" spans="1:10" x14ac:dyDescent="0.2">
      <c r="A184" s="8" t="s">
        <v>9</v>
      </c>
      <c r="B184" s="8">
        <v>2018</v>
      </c>
      <c r="C184" s="8" t="s">
        <v>10</v>
      </c>
      <c r="D184" s="8" t="s">
        <v>33</v>
      </c>
      <c r="E184" s="8" t="s">
        <v>35</v>
      </c>
      <c r="F184" s="15">
        <v>69865.147445979994</v>
      </c>
      <c r="G184" s="15">
        <f>+F184/INDEX([31]TdC_ExRate!$C$8:$N$29,MATCH(A184,[31]TdC_ExRate!$B$8:$B$29,0),MATCH(B184,[31]TdC_ExRate!$C$7:$N$7,0))</f>
        <v>2484.9432397691016</v>
      </c>
      <c r="H184" s="26">
        <f>+G184*100/INDEX([31]PBI_GDP!$C$8:$N$29,MATCH($A184,[31]PBI_GDP!$B$8:$B$29,0),MATCH($B184,[31]PBI_GDP!$C$7:$N$7,0))</f>
        <v>0.48006459108892791</v>
      </c>
      <c r="J184" s="46" t="e">
        <f>+IF(A184=#REF!,"si","no")</f>
        <v>#REF!</v>
      </c>
    </row>
    <row r="185" spans="1:10" x14ac:dyDescent="0.2">
      <c r="A185" s="8" t="s">
        <v>9</v>
      </c>
      <c r="B185" s="8">
        <v>2018</v>
      </c>
      <c r="C185" s="8" t="s">
        <v>10</v>
      </c>
      <c r="D185" s="8" t="s">
        <v>33</v>
      </c>
      <c r="E185" s="8" t="s">
        <v>36</v>
      </c>
      <c r="F185" s="15">
        <v>27933.714997859999</v>
      </c>
      <c r="G185" s="15">
        <f>+F185/INDEX([31]TdC_ExRate!$C$8:$N$29,MATCH(A185,[31]TdC_ExRate!$B$8:$B$29,0),MATCH(B185,[31]TdC_ExRate!$C$7:$N$7,0))</f>
        <v>993.538248799087</v>
      </c>
      <c r="H185" s="26">
        <f>+G185*100/INDEX([31]PBI_GDP!$C$8:$N$29,MATCH($A185,[31]PBI_GDP!$B$8:$B$29,0),MATCH($B185,[31]PBI_GDP!$C$7:$N$7,0))</f>
        <v>0.19194101720619669</v>
      </c>
      <c r="J185" s="46" t="e">
        <f>+IF(A185=#REF!,"si","no")</f>
        <v>#REF!</v>
      </c>
    </row>
    <row r="186" spans="1:10" x14ac:dyDescent="0.2">
      <c r="A186" s="8" t="s">
        <v>9</v>
      </c>
      <c r="B186" s="8">
        <v>2018</v>
      </c>
      <c r="C186" s="8" t="s">
        <v>10</v>
      </c>
      <c r="D186" s="8" t="s">
        <v>33</v>
      </c>
      <c r="E186" s="8" t="s">
        <v>42</v>
      </c>
      <c r="F186" s="15">
        <v>783.4085515700001</v>
      </c>
      <c r="G186" s="15">
        <f>+F186/INDEX([31]TdC_ExRate!$C$8:$N$29,MATCH(A186,[31]TdC_ExRate!$B$8:$B$29,0),MATCH(B186,[31]TdC_ExRate!$C$7:$N$7,0))</f>
        <v>27.864047459520375</v>
      </c>
      <c r="H186" s="26">
        <f>+G186*100/INDEX([31]PBI_GDP!$C$8:$N$29,MATCH($A186,[31]PBI_GDP!$B$8:$B$29,0),MATCH($B186,[31]PBI_GDP!$C$7:$N$7,0))</f>
        <v>5.3830374616444217E-3</v>
      </c>
      <c r="J186" s="46" t="e">
        <f>+IF(A186=#REF!,"si","no")</f>
        <v>#REF!</v>
      </c>
    </row>
    <row r="187" spans="1:10" x14ac:dyDescent="0.2">
      <c r="A187" s="8" t="s">
        <v>9</v>
      </c>
      <c r="B187" s="8">
        <v>2018</v>
      </c>
      <c r="C187" s="8" t="s">
        <v>10</v>
      </c>
      <c r="D187" s="8" t="s">
        <v>33</v>
      </c>
      <c r="E187" s="8" t="s">
        <v>40</v>
      </c>
      <c r="F187" s="15">
        <f>+SUMIFS(F$5:F$4194,$A$5:$A$4194,$A187,$B$5:$B$4194,$B187,$D$5:$D$4194,$D$137,$E$5:$E$4194,$E$133)+SUMIFS(F$5:F$4194,$A$5:$A$4194,$A187,$B$5:$B$4194,$B187,$D$5:$D$4194,$D187,$E$5:$E$4194,$E$134)+SUMIFS(F$5:F$4194,$A$5:$A$4194,$A187,$B$5:$B$4194,$B187,$D$5:$D$4194,$D187,$E$5:$E$4194,$E$135)+SUMIFS(F$5:F$4194,$A$5:$A$4194,$A187,$B$5:$B$4194,$B187,$D$5:$D$4194,$D187,$E$5:$E$4194,$E$136)</f>
        <v>115815.57154725</v>
      </c>
      <c r="G187" s="15">
        <f>+F187/INDEX([31]TdC_ExRate!$C$8:$N$29,MATCH(A187,[31]TdC_ExRate!$B$8:$B$29,0),MATCH(B187,[31]TdC_ExRate!$C$7:$N$7,0))</f>
        <v>4119.294556686621</v>
      </c>
      <c r="H187" s="26">
        <f>+G187*100/INDEX([31]PBI_GDP!$C$8:$N$29,MATCH($A187,[31]PBI_GDP!$B$8:$B$29,0),MATCH($B187,[31]PBI_GDP!$C$7:$N$7,0))</f>
        <v>0.79580387402102559</v>
      </c>
      <c r="J187" s="46" t="e">
        <f>+IF(A187=#REF!,"si","no")</f>
        <v>#REF!</v>
      </c>
    </row>
    <row r="188" spans="1:10" x14ac:dyDescent="0.2">
      <c r="A188" s="8" t="s">
        <v>9</v>
      </c>
      <c r="B188" s="8">
        <v>2019</v>
      </c>
      <c r="C188" s="8" t="s">
        <v>10</v>
      </c>
      <c r="D188" s="8" t="s">
        <v>33</v>
      </c>
      <c r="E188" s="8" t="s">
        <v>34</v>
      </c>
      <c r="F188" s="15">
        <v>6127.2025666600002</v>
      </c>
      <c r="G188" s="15">
        <f>+F188/INDEX([31]TdC_ExRate!$C$8:$N$29,MATCH(A188,[31]TdC_ExRate!$B$8:$B$29,0),MATCH(B188,[31]TdC_ExRate!$C$7:$N$7,0))</f>
        <v>127.09061852773969</v>
      </c>
      <c r="H188" s="26">
        <f>+G188*100/INDEX([31]PBI_GDP!$C$8:$N$29,MATCH($A188,[31]PBI_GDP!$B$8:$B$29,0),MATCH($B188,[31]PBI_GDP!$C$7:$N$7,0))</f>
        <v>2.8531142093854964E-2</v>
      </c>
      <c r="J188" s="46" t="e">
        <f>+IF(A188=#REF!,"si","no")</f>
        <v>#REF!</v>
      </c>
    </row>
    <row r="189" spans="1:10" x14ac:dyDescent="0.2">
      <c r="A189" s="8" t="s">
        <v>9</v>
      </c>
      <c r="B189" s="8">
        <v>2019</v>
      </c>
      <c r="C189" s="8" t="s">
        <v>10</v>
      </c>
      <c r="D189" s="8" t="s">
        <v>33</v>
      </c>
      <c r="E189" s="8" t="s">
        <v>35</v>
      </c>
      <c r="F189" s="15">
        <v>70360.285187329995</v>
      </c>
      <c r="G189" s="15">
        <f>+F189/INDEX([31]TdC_ExRate!$C$8:$N$29,MATCH(A189,[31]TdC_ExRate!$B$8:$B$29,0),MATCH(B189,[31]TdC_ExRate!$C$7:$N$7,0))</f>
        <v>1459.4151355306631</v>
      </c>
      <c r="H189" s="26">
        <f>+G189*100/INDEX([31]PBI_GDP!$C$8:$N$29,MATCH($A189,[31]PBI_GDP!$B$8:$B$29,0),MATCH($B189,[31]PBI_GDP!$C$7:$N$7,0))</f>
        <v>0.32763063936666237</v>
      </c>
      <c r="J189" s="46" t="e">
        <f>+IF(A189=#REF!,"si","no")</f>
        <v>#REF!</v>
      </c>
    </row>
    <row r="190" spans="1:10" x14ac:dyDescent="0.2">
      <c r="A190" s="8" t="s">
        <v>9</v>
      </c>
      <c r="B190" s="8">
        <v>2019</v>
      </c>
      <c r="C190" s="8" t="s">
        <v>10</v>
      </c>
      <c r="D190" s="8" t="s">
        <v>33</v>
      </c>
      <c r="E190" s="8" t="s">
        <v>36</v>
      </c>
      <c r="F190" s="15">
        <v>22640.330391209998</v>
      </c>
      <c r="G190" s="15">
        <f>+F190/INDEX([31]TdC_ExRate!$C$8:$N$29,MATCH(A190,[31]TdC_ExRate!$B$8:$B$29,0),MATCH(B190,[31]TdC_ExRate!$C$7:$N$7,0))</f>
        <v>469.60640876277523</v>
      </c>
      <c r="H190" s="26">
        <f>+G190*100/INDEX([31]PBI_GDP!$C$8:$N$29,MATCH($A190,[31]PBI_GDP!$B$8:$B$29,0),MATCH($B190,[31]PBI_GDP!$C$7:$N$7,0))</f>
        <v>0.10542404570697125</v>
      </c>
      <c r="J190" s="46" t="e">
        <f>+IF(A190=#REF!,"si","no")</f>
        <v>#REF!</v>
      </c>
    </row>
    <row r="191" spans="1:10" x14ac:dyDescent="0.2">
      <c r="A191" s="8" t="s">
        <v>9</v>
      </c>
      <c r="B191" s="8">
        <v>2019</v>
      </c>
      <c r="C191" s="8" t="s">
        <v>10</v>
      </c>
      <c r="D191" s="8" t="s">
        <v>33</v>
      </c>
      <c r="E191" s="8" t="s">
        <v>42</v>
      </c>
      <c r="F191" s="15">
        <v>906.44565711000007</v>
      </c>
      <c r="G191" s="15">
        <f>+F191/INDEX([31]TdC_ExRate!$C$8:$N$29,MATCH(A191,[31]TdC_ExRate!$B$8:$B$29,0),MATCH(B191,[31]TdC_ExRate!$C$7:$N$7,0))</f>
        <v>18.801522876154955</v>
      </c>
      <c r="H191" s="26">
        <f>+G191*100/INDEX([31]PBI_GDP!$C$8:$N$29,MATCH($A191,[31]PBI_GDP!$B$8:$B$29,0),MATCH($B191,[31]PBI_GDP!$C$7:$N$7,0))</f>
        <v>4.2208380679440698E-3</v>
      </c>
      <c r="J191" s="46" t="e">
        <f>+IF(A191=#REF!,"si","no")</f>
        <v>#REF!</v>
      </c>
    </row>
    <row r="192" spans="1:10" x14ac:dyDescent="0.2">
      <c r="A192" s="8" t="s">
        <v>9</v>
      </c>
      <c r="B192" s="8">
        <v>2019</v>
      </c>
      <c r="C192" s="8" t="s">
        <v>10</v>
      </c>
      <c r="D192" s="8" t="s">
        <v>33</v>
      </c>
      <c r="E192" s="8" t="s">
        <v>40</v>
      </c>
      <c r="F192" s="15">
        <f>+SUMIFS(F$5:F$4194,$A$5:$A$4194,$A192,$B$5:$B$4194,$B192,$D$5:$D$4194,$D$137,$E$5:$E$4194,$E$133)+SUMIFS(F$5:F$4194,$A$5:$A$4194,$A192,$B$5:$B$4194,$B192,$D$5:$D$4194,$D192,$E$5:$E$4194,$E$134)+SUMIFS(F$5:F$4194,$A$5:$A$4194,$A192,$B$5:$B$4194,$B192,$D$5:$D$4194,$D192,$E$5:$E$4194,$E$135)+SUMIFS(F$5:F$4194,$A$5:$A$4194,$A192,$B$5:$B$4194,$B192,$D$5:$D$4194,$D192,$E$5:$E$4194,$E$136)</f>
        <v>100034.26380230999</v>
      </c>
      <c r="G192" s="15">
        <f>+F192/INDEX([31]TdC_ExRate!$C$8:$N$29,MATCH(A192,[31]TdC_ExRate!$B$8:$B$29,0),MATCH(B192,[31]TdC_ExRate!$C$7:$N$7,0))</f>
        <v>2074.9136856973328</v>
      </c>
      <c r="H192" s="26">
        <f>+G192*100/INDEX([31]PBI_GDP!$C$8:$N$29,MATCH($A192,[31]PBI_GDP!$B$8:$B$29,0),MATCH($B192,[31]PBI_GDP!$C$7:$N$7,0))</f>
        <v>0.46580666523543268</v>
      </c>
      <c r="J192" s="46" t="e">
        <f>+IF(A192=#REF!,"si","no")</f>
        <v>#REF!</v>
      </c>
    </row>
    <row r="193" spans="1:17" x14ac:dyDescent="0.2">
      <c r="A193" s="8" t="s">
        <v>9</v>
      </c>
      <c r="B193" s="8">
        <v>2020</v>
      </c>
      <c r="C193" s="8" t="s">
        <v>10</v>
      </c>
      <c r="D193" s="8" t="s">
        <v>33</v>
      </c>
      <c r="E193" s="8" t="s">
        <v>34</v>
      </c>
      <c r="F193" s="15">
        <v>5403.2867598599996</v>
      </c>
      <c r="G193" s="59">
        <f>F193/P193</f>
        <v>76.493394298045743</v>
      </c>
      <c r="H193" s="60">
        <f>(G193/Q193)*100</f>
        <v>1.9836910835622282E-2</v>
      </c>
      <c r="J193" s="46"/>
      <c r="P193">
        <v>70.637298938609703</v>
      </c>
      <c r="Q193">
        <v>385611.42373379099</v>
      </c>
    </row>
    <row r="194" spans="1:17" x14ac:dyDescent="0.2">
      <c r="A194" s="8" t="s">
        <v>9</v>
      </c>
      <c r="B194" s="8">
        <v>2020</v>
      </c>
      <c r="C194" s="8" t="s">
        <v>10</v>
      </c>
      <c r="D194" s="8" t="s">
        <v>33</v>
      </c>
      <c r="E194" s="8" t="s">
        <v>35</v>
      </c>
      <c r="F194" s="15">
        <v>66690.184650740004</v>
      </c>
      <c r="G194" s="59">
        <f>F194/P194</f>
        <v>944.12138704085919</v>
      </c>
      <c r="H194" s="60">
        <f>(G194/Q194)*100</f>
        <v>0.24483750452700248</v>
      </c>
      <c r="J194" s="46"/>
      <c r="P194">
        <v>70.637298938609703</v>
      </c>
      <c r="Q194">
        <v>385611.42373379099</v>
      </c>
    </row>
    <row r="195" spans="1:17" x14ac:dyDescent="0.2">
      <c r="A195" s="8" t="s">
        <v>9</v>
      </c>
      <c r="B195" s="8">
        <v>2020</v>
      </c>
      <c r="C195" s="8" t="s">
        <v>10</v>
      </c>
      <c r="D195" s="8" t="s">
        <v>33</v>
      </c>
      <c r="E195" s="8" t="s">
        <v>36</v>
      </c>
      <c r="F195" s="15">
        <v>14762.05925715</v>
      </c>
      <c r="G195" s="59">
        <f>F195/P195</f>
        <v>208.9839147159291</v>
      </c>
      <c r="H195" s="60">
        <f>(G195/Q195)*100</f>
        <v>5.4195467730801021E-2</v>
      </c>
      <c r="J195" s="46"/>
      <c r="P195">
        <v>70.637298938609703</v>
      </c>
      <c r="Q195">
        <v>385611.42373379099</v>
      </c>
    </row>
    <row r="196" spans="1:17" x14ac:dyDescent="0.2">
      <c r="A196" s="8" t="s">
        <v>9</v>
      </c>
      <c r="B196" s="8">
        <v>2020</v>
      </c>
      <c r="C196" s="8" t="s">
        <v>10</v>
      </c>
      <c r="D196" s="8" t="s">
        <v>33</v>
      </c>
      <c r="E196" s="8" t="s">
        <v>42</v>
      </c>
      <c r="F196" s="15">
        <v>1327.53844</v>
      </c>
      <c r="G196" s="59">
        <f>F196/P196</f>
        <v>18.793731639622187</v>
      </c>
      <c r="H196" s="60">
        <f>(G196/Q196)*100</f>
        <v>4.8737486710447005E-3</v>
      </c>
      <c r="J196" s="46"/>
      <c r="P196">
        <v>70.637298938609703</v>
      </c>
      <c r="Q196">
        <v>385611.42373379099</v>
      </c>
    </row>
    <row r="197" spans="1:17" x14ac:dyDescent="0.2">
      <c r="A197" s="8" t="s">
        <v>9</v>
      </c>
      <c r="B197" s="8">
        <v>2020</v>
      </c>
      <c r="C197" s="8" t="s">
        <v>10</v>
      </c>
      <c r="D197" s="8" t="s">
        <v>33</v>
      </c>
      <c r="E197" s="8" t="s">
        <v>40</v>
      </c>
      <c r="F197" s="15">
        <f>+SUMIFS(F$5:F$4194,$A$5:$A$4194,$A197,$B$5:$B$4194,$B197,$D$5:$D$4194,$D$137,$E$5:$E$4194,$E$133)+SUMIFS(F$5:F$4194,$A$5:$A$4194,$A197,$B$5:$B$4194,$B197,$D$5:$D$4194,$D197,$E$5:$E$4194,$E$134)+SUMIFS(F$5:F$4194,$A$5:$A$4194,$A197,$B$5:$B$4194,$B197,$D$5:$D$4194,$D197,$E$5:$E$4194,$E$135)+SUMIFS(F$5:F$4194,$A$5:$A$4194,$A197,$B$5:$B$4194,$B197,$D$5:$D$4194,$D197,$E$5:$E$4194,$E$136)</f>
        <v>88183.069107750009</v>
      </c>
      <c r="G197" s="59">
        <f>F197/P197</f>
        <v>1248.3924276944563</v>
      </c>
      <c r="H197" s="60">
        <f>(G197/Q197)*100</f>
        <v>0.32374363176447052</v>
      </c>
      <c r="J197" s="46"/>
      <c r="P197">
        <v>70.637298938609703</v>
      </c>
      <c r="Q197">
        <v>385611.42373379099</v>
      </c>
    </row>
    <row r="198" spans="1:17" x14ac:dyDescent="0.2">
      <c r="A198" s="8" t="s">
        <v>9</v>
      </c>
      <c r="B198" s="8">
        <v>2021</v>
      </c>
      <c r="C198" s="8" t="s">
        <v>10</v>
      </c>
      <c r="D198" s="8" t="s">
        <v>33</v>
      </c>
      <c r="E198" s="8" t="s">
        <v>34</v>
      </c>
      <c r="F198" s="15">
        <v>15826.44883634</v>
      </c>
      <c r="G198" s="15">
        <f>+F198/INDEX([31]TdC_ExRate!$C$8:$P$29,MATCH(A198,[31]TdC_ExRate!$B$8:$B$29,0),MATCH(B198,[31]TdC_ExRate!$C$7:$P$7,0))</f>
        <v>166.45534476272098</v>
      </c>
      <c r="H198" s="26">
        <f>+G198*100/INDEX([31]PBI_GDP!$C$8:$P$29,MATCH($A198,[31]PBI_GDP!$B$8:$B$29,0),MATCH($B198,[31]PBI_GDP!$C$7:$P$7,0))</f>
        <v>3.416381784316571E-2</v>
      </c>
      <c r="J198" s="46"/>
    </row>
    <row r="199" spans="1:17" x14ac:dyDescent="0.2">
      <c r="A199" s="8" t="s">
        <v>9</v>
      </c>
      <c r="B199" s="8">
        <v>2021</v>
      </c>
      <c r="C199" s="8" t="s">
        <v>10</v>
      </c>
      <c r="D199" s="8" t="s">
        <v>33</v>
      </c>
      <c r="E199" s="8" t="s">
        <v>35</v>
      </c>
      <c r="F199" s="15">
        <v>166017.09647089001</v>
      </c>
      <c r="G199" s="15">
        <f>+F199/INDEX([31]TdC_ExRate!$C$8:$P$29,MATCH(A199,[31]TdC_ExRate!$B$8:$B$29,0),MATCH(B199,[31]TdC_ExRate!$C$7:$P$7,0))</f>
        <v>1746.0918311702958</v>
      </c>
      <c r="H199" s="26">
        <f>+G199*100/INDEX([31]PBI_GDP!$C$8:$P$29,MATCH($A199,[31]PBI_GDP!$B$8:$B$29,0),MATCH($B199,[31]PBI_GDP!$C$7:$P$7,0))</f>
        <v>0.35837337240553085</v>
      </c>
      <c r="J199" s="46"/>
    </row>
    <row r="200" spans="1:17" x14ac:dyDescent="0.2">
      <c r="A200" s="8" t="s">
        <v>9</v>
      </c>
      <c r="B200" s="8">
        <v>2021</v>
      </c>
      <c r="C200" s="8" t="s">
        <v>10</v>
      </c>
      <c r="D200" s="8" t="s">
        <v>33</v>
      </c>
      <c r="E200" s="8" t="s">
        <v>36</v>
      </c>
      <c r="F200" s="15">
        <v>43158.619936489995</v>
      </c>
      <c r="G200" s="15">
        <f>+F200/INDEX([31]TdC_ExRate!$C$8:$P$29,MATCH(A200,[31]TdC_ExRate!$B$8:$B$29,0),MATCH(B200,[31]TdC_ExRate!$C$7:$P$7,0))</f>
        <v>453.92260988555677</v>
      </c>
      <c r="H200" s="26">
        <f>+G200*100/INDEX([31]PBI_GDP!$C$8:$P$29,MATCH($A200,[31]PBI_GDP!$B$8:$B$29,0),MATCH($B200,[31]PBI_GDP!$C$7:$P$7,0))</f>
        <v>9.3164502354253095E-2</v>
      </c>
      <c r="J200" s="46"/>
    </row>
    <row r="201" spans="1:17" x14ac:dyDescent="0.2">
      <c r="A201" s="8" t="s">
        <v>9</v>
      </c>
      <c r="B201" s="8">
        <v>2021</v>
      </c>
      <c r="C201" s="8" t="s">
        <v>10</v>
      </c>
      <c r="D201" s="8" t="s">
        <v>33</v>
      </c>
      <c r="E201" s="8" t="s">
        <v>42</v>
      </c>
      <c r="F201" s="15">
        <v>2761.4826670000002</v>
      </c>
      <c r="G201" s="15">
        <f>+F201/INDEX([31]TdC_ExRate!$C$8:$P$29,MATCH(A201,[31]TdC_ExRate!$B$8:$B$29,0),MATCH(B201,[31]TdC_ExRate!$C$7:$P$7,0))</f>
        <v>29.044010702912956</v>
      </c>
      <c r="H201" s="26">
        <f>+G201*100/INDEX([31]PBI_GDP!$C$8:$P$29,MATCH($A201,[31]PBI_GDP!$B$8:$B$29,0),MATCH($B201,[31]PBI_GDP!$C$7:$P$7,0))</f>
        <v>5.9610839922485731E-3</v>
      </c>
      <c r="J201" s="46"/>
    </row>
    <row r="202" spans="1:17" x14ac:dyDescent="0.2">
      <c r="A202" s="8" t="s">
        <v>9</v>
      </c>
      <c r="B202" s="8">
        <v>2021</v>
      </c>
      <c r="C202" s="8" t="s">
        <v>10</v>
      </c>
      <c r="D202" s="8" t="s">
        <v>33</v>
      </c>
      <c r="E202" s="8" t="s">
        <v>40</v>
      </c>
      <c r="F202" s="15">
        <f>+SUMIFS(F$5:F$4194,$A$5:$A$4194,$A202,$B$5:$B$4194,$B202,$D$5:$D$4194,$D$137,$E$5:$E$4194,$E$133)+SUMIFS(F$5:F$4194,$A$5:$A$4194,$A202,$B$5:$B$4194,$B202,$D$5:$D$4194,$D202,$E$5:$E$4194,$E$134)+SUMIFS(F$5:F$4194,$A$5:$A$4194,$A202,$B$5:$B$4194,$B202,$D$5:$D$4194,$D202,$E$5:$E$4194,$E$135)+SUMIFS(F$5:F$4194,$A$5:$A$4194,$A202,$B$5:$B$4194,$B202,$D$5:$D$4194,$D202,$E$5:$E$4194,$E$136)</f>
        <v>227763.64791072</v>
      </c>
      <c r="G202" s="15">
        <f>+F202/INDEX([31]TdC_ExRate!$C$8:$P$29,MATCH(A202,[31]TdC_ExRate!$B$8:$B$29,0),MATCH(B202,[31]TdC_ExRate!$C$7:$P$7,0))</f>
        <v>2395.5137965214863</v>
      </c>
      <c r="H202" s="26">
        <f>+G202*100/INDEX([31]PBI_GDP!$C$8:$P$29,MATCH($A202,[31]PBI_GDP!$B$8:$B$29,0),MATCH($B202,[31]PBI_GDP!$C$7:$P$7,0))</f>
        <v>0.49166277659519819</v>
      </c>
      <c r="J202" s="46"/>
    </row>
    <row r="203" spans="1:17" x14ac:dyDescent="0.2">
      <c r="A203" s="61" t="s">
        <v>9</v>
      </c>
      <c r="B203" s="61">
        <v>2022</v>
      </c>
      <c r="C203" s="61" t="s">
        <v>10</v>
      </c>
      <c r="D203" s="61" t="s">
        <v>33</v>
      </c>
      <c r="E203" s="61" t="s">
        <v>34</v>
      </c>
      <c r="F203" s="59">
        <v>30610.084005090004</v>
      </c>
      <c r="G203" s="59">
        <f t="shared" ref="G203:G212" si="1">F203/P203</f>
        <v>234.28160545505105</v>
      </c>
      <c r="H203" s="60">
        <f t="shared" ref="H203:H212" si="2">(G203/Q203)*100</f>
        <v>3.7201333438950074E-2</v>
      </c>
      <c r="J203" s="46"/>
      <c r="P203" s="62">
        <v>130.65508897139094</v>
      </c>
      <c r="Q203" s="62">
        <v>629766.68790521496</v>
      </c>
    </row>
    <row r="204" spans="1:17" x14ac:dyDescent="0.2">
      <c r="A204" s="61" t="s">
        <v>9</v>
      </c>
      <c r="B204" s="61">
        <v>2022</v>
      </c>
      <c r="C204" s="61" t="s">
        <v>10</v>
      </c>
      <c r="D204" s="61" t="s">
        <v>33</v>
      </c>
      <c r="E204" s="61" t="s">
        <v>35</v>
      </c>
      <c r="F204" s="59">
        <v>237900.8024697199</v>
      </c>
      <c r="G204" s="59">
        <f t="shared" si="1"/>
        <v>1820.8307410192967</v>
      </c>
      <c r="H204" s="60">
        <f t="shared" si="2"/>
        <v>0.28912782717610919</v>
      </c>
      <c r="J204" s="46"/>
      <c r="P204" s="62">
        <v>130.65508897139094</v>
      </c>
      <c r="Q204" s="62">
        <v>629766.68790521496</v>
      </c>
    </row>
    <row r="205" spans="1:17" x14ac:dyDescent="0.2">
      <c r="A205" s="61" t="s">
        <v>9</v>
      </c>
      <c r="B205" s="61">
        <v>2022</v>
      </c>
      <c r="C205" s="61" t="s">
        <v>10</v>
      </c>
      <c r="D205" s="61" t="s">
        <v>33</v>
      </c>
      <c r="E205" s="61" t="s">
        <v>36</v>
      </c>
      <c r="F205" s="59">
        <v>100478.0552763</v>
      </c>
      <c r="G205" s="59">
        <f t="shared" si="1"/>
        <v>769.03284875724444</v>
      </c>
      <c r="H205" s="60">
        <f t="shared" si="2"/>
        <v>0.12211392941650641</v>
      </c>
      <c r="J205" s="46"/>
      <c r="P205" s="62">
        <v>130.65508897139094</v>
      </c>
      <c r="Q205" s="62">
        <v>629766.68790521496</v>
      </c>
    </row>
    <row r="206" spans="1:17" x14ac:dyDescent="0.2">
      <c r="A206" s="61" t="s">
        <v>9</v>
      </c>
      <c r="B206" s="61">
        <v>2022</v>
      </c>
      <c r="C206" s="61" t="s">
        <v>10</v>
      </c>
      <c r="D206" s="61" t="s">
        <v>33</v>
      </c>
      <c r="E206" s="61" t="s">
        <v>42</v>
      </c>
      <c r="F206" s="59">
        <v>2673.2604550000001</v>
      </c>
      <c r="G206" s="59">
        <f t="shared" si="1"/>
        <v>20.460438824433037</v>
      </c>
      <c r="H206" s="60">
        <f t="shared" si="2"/>
        <v>3.248891886055507E-3</v>
      </c>
      <c r="J206" s="46"/>
      <c r="P206" s="62">
        <v>130.65508897139094</v>
      </c>
      <c r="Q206" s="62">
        <v>629766.68790521496</v>
      </c>
    </row>
    <row r="207" spans="1:17" x14ac:dyDescent="0.2">
      <c r="A207" s="61" t="s">
        <v>9</v>
      </c>
      <c r="B207" s="61">
        <v>2022</v>
      </c>
      <c r="C207" s="61" t="s">
        <v>10</v>
      </c>
      <c r="D207" s="61" t="s">
        <v>33</v>
      </c>
      <c r="E207" s="61" t="s">
        <v>40</v>
      </c>
      <c r="F207" s="59">
        <f>SUM(F203:F206)</f>
        <v>371662.20220610988</v>
      </c>
      <c r="G207" s="59">
        <f t="shared" si="1"/>
        <v>2844.6056340560249</v>
      </c>
      <c r="H207" s="60">
        <f t="shared" si="2"/>
        <v>0.45169198191762105</v>
      </c>
      <c r="J207" s="46"/>
      <c r="P207" s="62">
        <v>130.65508897139094</v>
      </c>
      <c r="Q207" s="62">
        <v>629766.68790521496</v>
      </c>
    </row>
    <row r="208" spans="1:17" x14ac:dyDescent="0.2">
      <c r="A208" s="61" t="s">
        <v>9</v>
      </c>
      <c r="B208" s="61">
        <v>2023</v>
      </c>
      <c r="C208" s="61" t="s">
        <v>10</v>
      </c>
      <c r="D208" s="61" t="s">
        <v>33</v>
      </c>
      <c r="E208" s="61" t="s">
        <v>34</v>
      </c>
      <c r="F208" s="59">
        <v>4237.09488117</v>
      </c>
      <c r="G208" s="59">
        <f t="shared" si="1"/>
        <v>14.309165422037742</v>
      </c>
      <c r="H208" s="60">
        <f t="shared" si="2"/>
        <v>2.2084726296424943E-3</v>
      </c>
      <c r="J208" s="46"/>
      <c r="P208" s="63">
        <v>296.11055265629903</v>
      </c>
      <c r="Q208" s="63">
        <v>647921.33848424</v>
      </c>
    </row>
    <row r="209" spans="1:17" x14ac:dyDescent="0.2">
      <c r="A209" s="61" t="s">
        <v>9</v>
      </c>
      <c r="B209" s="61">
        <v>2023</v>
      </c>
      <c r="C209" s="61" t="s">
        <v>10</v>
      </c>
      <c r="D209" s="61" t="s">
        <v>33</v>
      </c>
      <c r="E209" s="61" t="s">
        <v>35</v>
      </c>
      <c r="F209" s="59">
        <v>467779.16073028021</v>
      </c>
      <c r="G209" s="59">
        <f t="shared" si="1"/>
        <v>1579.744985560309</v>
      </c>
      <c r="H209" s="60">
        <f t="shared" si="2"/>
        <v>0.24381740370767782</v>
      </c>
      <c r="J209" s="46"/>
      <c r="P209" s="63">
        <v>296.11055265629903</v>
      </c>
      <c r="Q209" s="63">
        <v>647921.33848424</v>
      </c>
    </row>
    <row r="210" spans="1:17" x14ac:dyDescent="0.2">
      <c r="A210" s="61" t="s">
        <v>9</v>
      </c>
      <c r="B210" s="61">
        <v>2023</v>
      </c>
      <c r="C210" s="61" t="s">
        <v>10</v>
      </c>
      <c r="D210" s="61" t="s">
        <v>33</v>
      </c>
      <c r="E210" s="61" t="s">
        <v>36</v>
      </c>
      <c r="F210" s="59">
        <v>142124.97245014002</v>
      </c>
      <c r="G210" s="59">
        <f t="shared" si="1"/>
        <v>479.97266958299554</v>
      </c>
      <c r="H210" s="60">
        <f t="shared" si="2"/>
        <v>7.4078848939572381E-2</v>
      </c>
      <c r="J210" s="46"/>
      <c r="P210" s="63">
        <v>296.11055265629903</v>
      </c>
      <c r="Q210" s="63">
        <v>647921.33848424</v>
      </c>
    </row>
    <row r="211" spans="1:17" x14ac:dyDescent="0.2">
      <c r="A211" s="61" t="s">
        <v>9</v>
      </c>
      <c r="B211" s="61">
        <v>2023</v>
      </c>
      <c r="C211" s="61" t="s">
        <v>10</v>
      </c>
      <c r="D211" s="61" t="s">
        <v>33</v>
      </c>
      <c r="E211" s="61" t="s">
        <v>42</v>
      </c>
      <c r="F211" s="59">
        <v>386.57037822000001</v>
      </c>
      <c r="G211" s="59">
        <f t="shared" si="1"/>
        <v>1.3054934204546886</v>
      </c>
      <c r="H211" s="60">
        <f t="shared" si="2"/>
        <v>2.0148949307778404E-4</v>
      </c>
      <c r="J211" s="46"/>
      <c r="P211" s="63">
        <v>296.11055265629903</v>
      </c>
      <c r="Q211" s="63">
        <v>647921.33848424</v>
      </c>
    </row>
    <row r="212" spans="1:17" x14ac:dyDescent="0.2">
      <c r="A212" s="61" t="s">
        <v>9</v>
      </c>
      <c r="B212" s="61">
        <v>2023</v>
      </c>
      <c r="C212" s="61" t="s">
        <v>10</v>
      </c>
      <c r="D212" s="61" t="s">
        <v>33</v>
      </c>
      <c r="E212" s="61" t="s">
        <v>40</v>
      </c>
      <c r="F212" s="59">
        <f>SUM(F208:F211)</f>
        <v>614527.79843981029</v>
      </c>
      <c r="G212" s="59">
        <f t="shared" si="1"/>
        <v>2075.3323139857971</v>
      </c>
      <c r="H212" s="60">
        <f t="shared" si="2"/>
        <v>0.32030621476997051</v>
      </c>
      <c r="J212" s="46"/>
      <c r="P212" s="63">
        <v>296.11055265629903</v>
      </c>
      <c r="Q212" s="63">
        <v>647921.33848424</v>
      </c>
    </row>
    <row r="213" spans="1:17" x14ac:dyDescent="0.2">
      <c r="A213" s="8" t="s">
        <v>9</v>
      </c>
      <c r="B213" s="8">
        <v>2008</v>
      </c>
      <c r="C213" s="8" t="s">
        <v>10</v>
      </c>
      <c r="D213" s="8" t="s">
        <v>37</v>
      </c>
      <c r="E213" s="8" t="s">
        <v>40</v>
      </c>
      <c r="F213" s="15">
        <v>60.164406480000004</v>
      </c>
      <c r="G213" s="15">
        <f>+F213/INDEX([31]TdC_ExRate!$C$8:$N$29,MATCH(A213,[31]TdC_ExRate!$B$8:$B$29,0),MATCH(B213,[31]TdC_ExRate!$C$7:$N$7,0))</f>
        <v>19.022379810725333</v>
      </c>
      <c r="H213" s="26">
        <f>+G213*100/INDEX([31]PBI_GDP!$C$8:$N$29,MATCH($A213,[31]PBI_GDP!$B$8:$B$29,0),MATCH($B213,[31]PBI_GDP!$C$7:$N$7,0))</f>
        <v>5.2024264628415069E-3</v>
      </c>
      <c r="J213" s="46" t="e">
        <f>+IF(A213=#REF!,"si","no")</f>
        <v>#REF!</v>
      </c>
    </row>
    <row r="214" spans="1:17" x14ac:dyDescent="0.2">
      <c r="A214" s="8" t="s">
        <v>9</v>
      </c>
      <c r="B214" s="8">
        <v>2009</v>
      </c>
      <c r="C214" s="8" t="s">
        <v>10</v>
      </c>
      <c r="D214" s="8" t="s">
        <v>37</v>
      </c>
      <c r="E214" s="8" t="s">
        <v>40</v>
      </c>
      <c r="F214" s="15">
        <v>617.04125825999995</v>
      </c>
      <c r="G214" s="15">
        <f>+F214/INDEX([31]TdC_ExRate!$C$8:$N$29,MATCH(A214,[31]TdC_ExRate!$B$8:$B$29,0),MATCH(B214,[31]TdC_ExRate!$C$7:$N$7,0))</f>
        <v>165.46300271594131</v>
      </c>
      <c r="H214" s="26">
        <f>+G214*100/INDEX([31]PBI_GDP!$C$8:$N$29,MATCH($A214,[31]PBI_GDP!$B$8:$B$29,0),MATCH($B214,[31]PBI_GDP!$C$7:$N$7,0))</f>
        <v>4.9192324586161386E-2</v>
      </c>
      <c r="J214" s="46" t="e">
        <f>+IF(A214=#REF!,"si","no")</f>
        <v>#REF!</v>
      </c>
      <c r="P214" s="64"/>
      <c r="Q214" s="64"/>
    </row>
    <row r="215" spans="1:17" x14ac:dyDescent="0.2">
      <c r="A215" s="8" t="s">
        <v>9</v>
      </c>
      <c r="B215" s="8">
        <v>2010</v>
      </c>
      <c r="C215" s="8" t="s">
        <v>10</v>
      </c>
      <c r="D215" s="8" t="s">
        <v>37</v>
      </c>
      <c r="E215" s="8" t="s">
        <v>40</v>
      </c>
      <c r="F215" s="15">
        <v>3197.9436878800002</v>
      </c>
      <c r="G215" s="15">
        <f>+F215/INDEX([31]TdC_ExRate!$C$8:$N$29,MATCH(A215,[31]TdC_ExRate!$B$8:$B$29,0),MATCH(B215,[31]TdC_ExRate!$C$7:$N$7,0))</f>
        <v>817.55194361027509</v>
      </c>
      <c r="H215" s="26">
        <f>+G215*100/INDEX([31]PBI_GDP!$C$8:$N$29,MATCH($A215,[31]PBI_GDP!$B$8:$B$29,0),MATCH($B215,[31]PBI_GDP!$C$7:$N$7,0))</f>
        <v>0.19169426265760875</v>
      </c>
      <c r="J215" s="46" t="e">
        <f>+IF(A215=#REF!,"si","no")</f>
        <v>#REF!</v>
      </c>
      <c r="O215" s="65"/>
    </row>
    <row r="216" spans="1:17" x14ac:dyDescent="0.2">
      <c r="A216" s="8" t="s">
        <v>9</v>
      </c>
      <c r="B216" s="8">
        <v>2011</v>
      </c>
      <c r="C216" s="8" t="s">
        <v>10</v>
      </c>
      <c r="D216" s="8" t="s">
        <v>37</v>
      </c>
      <c r="E216" s="8" t="s">
        <v>40</v>
      </c>
      <c r="F216" s="15">
        <v>2408.1552441999997</v>
      </c>
      <c r="G216" s="15">
        <f>+F216/INDEX([31]TdC_ExRate!$C$8:$N$29,MATCH(A216,[31]TdC_ExRate!$B$8:$B$29,0),MATCH(B216,[31]TdC_ExRate!$C$7:$N$7,0))</f>
        <v>583.20616145967278</v>
      </c>
      <c r="H216" s="26">
        <f>+G216*100/INDEX([31]PBI_GDP!$C$8:$N$29,MATCH($A216,[31]PBI_GDP!$B$8:$B$29,0),MATCH($B216,[31]PBI_GDP!$C$7:$N$7,0))</f>
        <v>0.11000606745527712</v>
      </c>
      <c r="J216" s="46" t="e">
        <f>+IF(A216=#REF!,"si","no")</f>
        <v>#REF!</v>
      </c>
      <c r="O216" s="65"/>
    </row>
    <row r="217" spans="1:17" x14ac:dyDescent="0.2">
      <c r="A217" s="8" t="s">
        <v>9</v>
      </c>
      <c r="B217" s="8">
        <v>2012</v>
      </c>
      <c r="C217" s="8" t="s">
        <v>10</v>
      </c>
      <c r="D217" s="8" t="s">
        <v>37</v>
      </c>
      <c r="E217" s="8" t="s">
        <v>40</v>
      </c>
      <c r="F217" s="15">
        <v>2778.9721757499992</v>
      </c>
      <c r="G217" s="15">
        <f>+F217/INDEX([31]TdC_ExRate!$C$8:$N$29,MATCH(A217,[31]TdC_ExRate!$B$8:$B$29,0),MATCH(B217,[31]TdC_ExRate!$C$7:$N$7,0))</f>
        <v>610.68472167306118</v>
      </c>
      <c r="H217" s="26">
        <f>+G217*100/INDEX([31]PBI_GDP!$C$8:$N$29,MATCH($A217,[31]PBI_GDP!$B$8:$B$29,0),MATCH($B217,[31]PBI_GDP!$C$7:$N$7,0))</f>
        <v>0.10503134887722963</v>
      </c>
      <c r="J217" s="46" t="e">
        <f>+IF(A217=#REF!,"si","no")</f>
        <v>#REF!</v>
      </c>
      <c r="O217" s="65"/>
    </row>
    <row r="218" spans="1:17" x14ac:dyDescent="0.2">
      <c r="A218" s="8" t="s">
        <v>9</v>
      </c>
      <c r="B218" s="8">
        <v>2013</v>
      </c>
      <c r="C218" s="8" t="s">
        <v>10</v>
      </c>
      <c r="D218" s="8" t="s">
        <v>37</v>
      </c>
      <c r="E218" s="8" t="s">
        <v>40</v>
      </c>
      <c r="F218" s="15">
        <v>3879.6949060000002</v>
      </c>
      <c r="G218" s="15">
        <f>+F218/INDEX([31]TdC_ExRate!$C$8:$N$29,MATCH(A218,[31]TdC_ExRate!$B$8:$B$29,0),MATCH(B218,[31]TdC_ExRate!$C$7:$N$7,0))</f>
        <v>708.23397017869934</v>
      </c>
      <c r="H218" s="26">
        <f>+G218*100/INDEX([31]PBI_GDP!$C$8:$N$29,MATCH($A218,[31]PBI_GDP!$B$8:$B$29,0),MATCH($B218,[31]PBI_GDP!$C$7:$N$7,0))</f>
        <v>0.11547618822729404</v>
      </c>
      <c r="J218" s="46" t="e">
        <f>+IF(A218=#REF!,"si","no")</f>
        <v>#REF!</v>
      </c>
      <c r="O218" s="65"/>
    </row>
    <row r="219" spans="1:17" x14ac:dyDescent="0.2">
      <c r="A219" s="8" t="s">
        <v>9</v>
      </c>
      <c r="B219" s="8">
        <v>2014</v>
      </c>
      <c r="C219" s="8" t="s">
        <v>10</v>
      </c>
      <c r="D219" s="8" t="s">
        <v>37</v>
      </c>
      <c r="E219" s="8" t="s">
        <v>40</v>
      </c>
      <c r="F219" s="15">
        <v>4018.2715549999998</v>
      </c>
      <c r="G219" s="15">
        <f>+F219/INDEX([31]TdC_ExRate!$C$8:$N$29,MATCH(A219,[31]TdC_ExRate!$B$8:$B$29,0),MATCH(B219,[31]TdC_ExRate!$C$7:$N$7,0))</f>
        <v>494.83770982103761</v>
      </c>
      <c r="H219" s="26">
        <f>+G219*100/INDEX([31]PBI_GDP!$C$8:$N$29,MATCH($A219,[31]PBI_GDP!$B$8:$B$29,0),MATCH($B219,[31]PBI_GDP!$C$7:$N$7,0))</f>
        <v>8.7265246977702132E-2</v>
      </c>
      <c r="J219" s="46" t="e">
        <f>+IF(A219=#REF!,"si","no")</f>
        <v>#REF!</v>
      </c>
      <c r="O219" s="65"/>
    </row>
    <row r="220" spans="1:17" x14ac:dyDescent="0.2">
      <c r="A220" s="8" t="s">
        <v>9</v>
      </c>
      <c r="B220" s="8">
        <v>2015</v>
      </c>
      <c r="C220" s="8" t="s">
        <v>10</v>
      </c>
      <c r="D220" s="8" t="s">
        <v>37</v>
      </c>
      <c r="E220" s="8" t="s">
        <v>40</v>
      </c>
      <c r="F220" s="15">
        <v>4399.2825469999998</v>
      </c>
      <c r="G220" s="15">
        <f>+F220/INDEX([31]TdC_ExRate!$C$8:$N$29,MATCH(A220,[31]TdC_ExRate!$B$8:$B$29,0),MATCH(B220,[31]TdC_ExRate!$C$7:$N$7,0))</f>
        <v>475.28036249020448</v>
      </c>
      <c r="H220" s="26">
        <f>+G220*100/INDEX([31]PBI_GDP!$C$8:$N$29,MATCH($A220,[31]PBI_GDP!$B$8:$B$29,0),MATCH($B220,[31]PBI_GDP!$C$7:$N$7,0))</f>
        <v>7.3697938252240483E-2</v>
      </c>
      <c r="J220" s="46" t="e">
        <f>+IF(A220=#REF!,"si","no")</f>
        <v>#REF!</v>
      </c>
      <c r="O220" s="66"/>
    </row>
    <row r="221" spans="1:17" x14ac:dyDescent="0.2">
      <c r="A221" s="8" t="s">
        <v>9</v>
      </c>
      <c r="B221" s="8">
        <v>2016</v>
      </c>
      <c r="C221" s="8" t="s">
        <v>10</v>
      </c>
      <c r="D221" s="8" t="s">
        <v>37</v>
      </c>
      <c r="E221" s="8" t="s">
        <v>40</v>
      </c>
      <c r="F221" s="15">
        <v>2050.8772602200002</v>
      </c>
      <c r="G221" s="15">
        <f>+F221/INDEX([31]TdC_ExRate!$C$8:$N$29,MATCH(A221,[31]TdC_ExRate!$B$8:$B$29,0),MATCH(B221,[31]TdC_ExRate!$C$7:$N$7,0))</f>
        <v>138.99518541777951</v>
      </c>
      <c r="H221" s="26">
        <f>+G221*100/INDEX([31]PBI_GDP!$C$8:$N$29,MATCH($A221,[31]PBI_GDP!$B$8:$B$29,0),MATCH($B221,[31]PBI_GDP!$C$7:$N$7,0))</f>
        <v>2.4930426647636655E-2</v>
      </c>
      <c r="J221" s="46" t="e">
        <f>+IF(A221=#REF!,"si","no")</f>
        <v>#REF!</v>
      </c>
    </row>
    <row r="222" spans="1:17" x14ac:dyDescent="0.2">
      <c r="A222" s="8" t="s">
        <v>9</v>
      </c>
      <c r="B222" s="8">
        <v>2017</v>
      </c>
      <c r="C222" s="8" t="s">
        <v>10</v>
      </c>
      <c r="D222" s="8" t="s">
        <v>37</v>
      </c>
      <c r="E222" s="8" t="s">
        <v>40</v>
      </c>
      <c r="F222" s="15">
        <v>1763.2745692599999</v>
      </c>
      <c r="G222" s="15">
        <f>+F222/INDEX([31]TdC_ExRate!$C$8:$N$29,MATCH(A222,[31]TdC_ExRate!$B$8:$B$29,0),MATCH(B222,[31]TdC_ExRate!$C$7:$N$7,0))</f>
        <v>106.49266540120983</v>
      </c>
      <c r="H222" s="26">
        <f>+G222*100/INDEX([31]PBI_GDP!$C$8:$N$29,MATCH($A222,[31]PBI_GDP!$B$8:$B$29,0),MATCH($B222,[31]PBI_GDP!$C$7:$N$7,0))</f>
        <v>1.6545675428780174E-2</v>
      </c>
      <c r="J222" s="46" t="e">
        <f>+IF(A222=#REF!,"si","no")</f>
        <v>#REF!</v>
      </c>
      <c r="O222" s="65"/>
    </row>
    <row r="223" spans="1:17" x14ac:dyDescent="0.2">
      <c r="A223" s="8" t="s">
        <v>9</v>
      </c>
      <c r="B223" s="8">
        <v>2018</v>
      </c>
      <c r="C223" s="8" t="s">
        <v>10</v>
      </c>
      <c r="D223" s="8" t="s">
        <v>37</v>
      </c>
      <c r="E223" s="8" t="s">
        <v>40</v>
      </c>
      <c r="F223" s="15">
        <v>1804.6422905499999</v>
      </c>
      <c r="G223" s="15">
        <f>+F223/INDEX([31]TdC_ExRate!$C$8:$N$29,MATCH(A223,[31]TdC_ExRate!$B$8:$B$29,0),MATCH(B223,[31]TdC_ExRate!$C$7:$N$7,0))</f>
        <v>64.186991998707668</v>
      </c>
      <c r="H223" s="26">
        <f>+G223*100/INDEX([31]PBI_GDP!$C$8:$N$29,MATCH($A223,[31]PBI_GDP!$B$8:$B$29,0),MATCH($B223,[31]PBI_GDP!$C$7:$N$7,0))</f>
        <v>1.2400243826072696E-2</v>
      </c>
      <c r="J223" s="46" t="e">
        <f>+IF(A223=#REF!,"si","no")</f>
        <v>#REF!</v>
      </c>
    </row>
    <row r="224" spans="1:17" x14ac:dyDescent="0.2">
      <c r="A224" s="8" t="s">
        <v>9</v>
      </c>
      <c r="B224" s="8">
        <v>2019</v>
      </c>
      <c r="C224" s="8" t="s">
        <v>10</v>
      </c>
      <c r="D224" s="8" t="s">
        <v>37</v>
      </c>
      <c r="E224" s="8" t="s">
        <v>40</v>
      </c>
      <c r="F224" s="15">
        <v>1945.97513779</v>
      </c>
      <c r="G224" s="15">
        <f>+F224/INDEX([31]TdC_ExRate!$C$8:$N$29,MATCH(A224,[31]TdC_ExRate!$B$8:$B$29,0),MATCH(B224,[31]TdC_ExRate!$C$7:$N$7,0))</f>
        <v>40.363474393200711</v>
      </c>
      <c r="H224" s="26">
        <f>+G224*100/INDEX([31]PBI_GDP!$C$8:$N$29,MATCH($A224,[31]PBI_GDP!$B$8:$B$29,0),MATCH($B224,[31]PBI_GDP!$C$7:$N$7,0))</f>
        <v>9.0613771233061229E-3</v>
      </c>
      <c r="J224" s="46" t="e">
        <f>+IF(A224=#REF!,"si","no")</f>
        <v>#REF!</v>
      </c>
    </row>
    <row r="225" spans="1:17" x14ac:dyDescent="0.2">
      <c r="A225" s="8" t="s">
        <v>9</v>
      </c>
      <c r="B225" s="8">
        <v>2020</v>
      </c>
      <c r="C225" s="8" t="s">
        <v>10</v>
      </c>
      <c r="D225" s="8" t="s">
        <v>37</v>
      </c>
      <c r="E225" s="8" t="s">
        <v>40</v>
      </c>
      <c r="F225" s="15">
        <v>1204.6768266199999</v>
      </c>
      <c r="G225" s="59">
        <f>F225/P225</f>
        <v>17.05440107027556</v>
      </c>
      <c r="H225" s="60">
        <f>(G225/Q225)*100</f>
        <v>4.4226908282803262E-3</v>
      </c>
      <c r="J225" s="46" t="e">
        <f>+IF(A225=#REF!,"si","no")</f>
        <v>#REF!</v>
      </c>
      <c r="P225">
        <v>70.637298938609703</v>
      </c>
      <c r="Q225">
        <v>385611.42373379099</v>
      </c>
    </row>
    <row r="226" spans="1:17" x14ac:dyDescent="0.2">
      <c r="A226" s="8" t="s">
        <v>9</v>
      </c>
      <c r="B226" s="8">
        <v>2021</v>
      </c>
      <c r="C226" s="8" t="s">
        <v>10</v>
      </c>
      <c r="D226" s="8" t="s">
        <v>37</v>
      </c>
      <c r="E226" s="8" t="s">
        <v>40</v>
      </c>
      <c r="F226" s="15">
        <v>3022.9388078500001</v>
      </c>
      <c r="G226" s="15">
        <f>+F226/INDEX([31]TdC_ExRate!$C$8:$P$29,MATCH(A226,[31]TdC_ExRate!$B$8:$B$29,0),MATCH(B226,[31]TdC_ExRate!$C$7:$P$7,0))</f>
        <v>31.793886718408409</v>
      </c>
      <c r="H226" s="26">
        <f>+G226*100/INDEX([31]PBI_GDP!$C$8:$P$29,MATCH($A226,[31]PBI_GDP!$B$8:$B$29,0),MATCH($B226,[31]PBI_GDP!$C$7:$P$7,0))</f>
        <v>6.5254771838195351E-3</v>
      </c>
      <c r="J226" s="46" t="e">
        <f>+IF(A226=#REF!,"si","no")</f>
        <v>#REF!</v>
      </c>
    </row>
    <row r="227" spans="1:17" x14ac:dyDescent="0.2">
      <c r="A227" s="61" t="s">
        <v>9</v>
      </c>
      <c r="B227" s="61">
        <v>2022</v>
      </c>
      <c r="C227" s="61" t="s">
        <v>10</v>
      </c>
      <c r="D227" s="61" t="s">
        <v>37</v>
      </c>
      <c r="E227" s="61" t="s">
        <v>40</v>
      </c>
      <c r="F227" s="59">
        <v>8802.3520675100008</v>
      </c>
      <c r="G227" s="59">
        <f>F227/P227</f>
        <v>67.370908678784176</v>
      </c>
      <c r="H227" s="60">
        <f>(G227/Q227)*100</f>
        <v>1.0697756799883967E-2</v>
      </c>
      <c r="J227" s="46"/>
      <c r="K227" s="46"/>
      <c r="L227" s="46"/>
      <c r="M227" s="46"/>
      <c r="P227" s="62">
        <v>130.65508897139094</v>
      </c>
      <c r="Q227" s="62">
        <v>629766.68790521496</v>
      </c>
    </row>
    <row r="228" spans="1:17" x14ac:dyDescent="0.2">
      <c r="A228" s="61" t="s">
        <v>9</v>
      </c>
      <c r="B228" s="61">
        <v>2023</v>
      </c>
      <c r="C228" s="61" t="s">
        <v>10</v>
      </c>
      <c r="D228" s="61" t="s">
        <v>37</v>
      </c>
      <c r="E228" s="61" t="s">
        <v>40</v>
      </c>
      <c r="F228" s="59">
        <v>31208.051997379996</v>
      </c>
      <c r="G228" s="59">
        <f>F228/P228</f>
        <v>105.39324491283415</v>
      </c>
      <c r="H228" s="60">
        <f>(G228/Q228)*100</f>
        <v>1.6266364240973014E-2</v>
      </c>
      <c r="J228" s="46"/>
      <c r="K228" s="46"/>
      <c r="L228" s="46"/>
      <c r="M228" s="46"/>
      <c r="P228" s="63">
        <v>296.11055265629903</v>
      </c>
      <c r="Q228" s="63">
        <v>647921.33848424</v>
      </c>
    </row>
    <row r="229" spans="1:17" x14ac:dyDescent="0.2">
      <c r="A229" s="8" t="s">
        <v>38</v>
      </c>
      <c r="B229" s="8">
        <v>2008</v>
      </c>
      <c r="C229" s="8" t="s">
        <v>10</v>
      </c>
      <c r="D229" s="8" t="s">
        <v>41</v>
      </c>
      <c r="E229" s="8" t="s">
        <v>40</v>
      </c>
      <c r="F229" s="15">
        <v>119.19110334</v>
      </c>
      <c r="G229" s="15">
        <v>60.926802300260697</v>
      </c>
      <c r="H229" s="26">
        <v>4.5086188957787483</v>
      </c>
    </row>
    <row r="230" spans="1:17" x14ac:dyDescent="0.2">
      <c r="A230" s="8" t="s">
        <v>38</v>
      </c>
      <c r="B230" s="8">
        <v>2009</v>
      </c>
      <c r="C230" s="8" t="s">
        <v>10</v>
      </c>
      <c r="D230" s="8" t="s">
        <v>41</v>
      </c>
      <c r="E230" s="8" t="s">
        <v>40</v>
      </c>
      <c r="F230" s="15">
        <v>136.28314958000001</v>
      </c>
      <c r="G230" s="15">
        <v>69.881627310019496</v>
      </c>
      <c r="H230" s="26">
        <v>5.3048680950270741</v>
      </c>
    </row>
    <row r="231" spans="1:17" x14ac:dyDescent="0.2">
      <c r="A231" s="8" t="s">
        <v>38</v>
      </c>
      <c r="B231" s="8">
        <v>2010</v>
      </c>
      <c r="C231" s="8" t="s">
        <v>10</v>
      </c>
      <c r="D231" s="8" t="s">
        <v>41</v>
      </c>
      <c r="E231" s="8" t="s">
        <v>40</v>
      </c>
      <c r="F231" s="15">
        <v>103.31921423</v>
      </c>
      <c r="G231" s="15">
        <v>52.984212425641026</v>
      </c>
      <c r="H231" s="26">
        <v>3.8472999619238579</v>
      </c>
    </row>
    <row r="232" spans="1:17" x14ac:dyDescent="0.2">
      <c r="A232" s="8" t="s">
        <v>38</v>
      </c>
      <c r="B232" s="8">
        <v>2011</v>
      </c>
      <c r="C232" s="8" t="s">
        <v>10</v>
      </c>
      <c r="D232" s="8" t="s">
        <v>41</v>
      </c>
      <c r="E232" s="8" t="s">
        <v>40</v>
      </c>
      <c r="F232" s="15">
        <v>84.240646850000005</v>
      </c>
      <c r="G232" s="15">
        <v>42.651332514809376</v>
      </c>
      <c r="H232" s="26">
        <v>2.9197238722010947</v>
      </c>
    </row>
    <row r="233" spans="1:17" x14ac:dyDescent="0.2">
      <c r="A233" s="8" t="s">
        <v>38</v>
      </c>
      <c r="B233" s="8">
        <v>2012</v>
      </c>
      <c r="C233" s="8" t="s">
        <v>10</v>
      </c>
      <c r="D233" s="8" t="s">
        <v>41</v>
      </c>
      <c r="E233" s="8" t="s">
        <v>40</v>
      </c>
      <c r="F233" s="15">
        <v>90.828269390000003</v>
      </c>
      <c r="G233" s="15">
        <v>47.034472264512452</v>
      </c>
      <c r="H233" s="26">
        <v>3.0884811053103096</v>
      </c>
    </row>
    <row r="234" spans="1:17" x14ac:dyDescent="0.2">
      <c r="A234" s="8" t="s">
        <v>38</v>
      </c>
      <c r="B234" s="8">
        <v>2013</v>
      </c>
      <c r="C234" s="8" t="s">
        <v>10</v>
      </c>
      <c r="D234" s="8" t="s">
        <v>41</v>
      </c>
      <c r="E234" s="8" t="s">
        <v>40</v>
      </c>
      <c r="F234" s="15">
        <v>90.505221749999976</v>
      </c>
      <c r="G234" s="15">
        <v>45.049886386261811</v>
      </c>
      <c r="H234" s="26">
        <v>2.8523173919131062</v>
      </c>
    </row>
    <row r="235" spans="1:17" x14ac:dyDescent="0.2">
      <c r="A235" s="8" t="s">
        <v>38</v>
      </c>
      <c r="B235" s="8">
        <v>2014</v>
      </c>
      <c r="C235" s="8" t="s">
        <v>10</v>
      </c>
      <c r="D235" s="8" t="s">
        <v>41</v>
      </c>
      <c r="E235" s="8" t="s">
        <v>40</v>
      </c>
      <c r="F235" s="15">
        <v>133.58801774</v>
      </c>
      <c r="G235" s="15">
        <v>66.494782349427581</v>
      </c>
      <c r="H235" s="26">
        <v>3.9989582879736552</v>
      </c>
    </row>
    <row r="236" spans="1:17" x14ac:dyDescent="0.2">
      <c r="A236" s="8" t="s">
        <v>38</v>
      </c>
      <c r="B236" s="8">
        <v>2015</v>
      </c>
      <c r="C236" s="8" t="s">
        <v>10</v>
      </c>
      <c r="D236" s="8" t="s">
        <v>41</v>
      </c>
      <c r="E236" s="8" t="s">
        <v>40</v>
      </c>
      <c r="F236" s="15">
        <v>142.11443639000001</v>
      </c>
      <c r="G236" s="15">
        <v>70.88001814962594</v>
      </c>
      <c r="H236" s="26">
        <v>4.1118819045287403</v>
      </c>
    </row>
    <row r="237" spans="1:17" x14ac:dyDescent="0.2">
      <c r="A237" s="8" t="s">
        <v>38</v>
      </c>
      <c r="B237" s="8">
        <v>2016</v>
      </c>
      <c r="C237" s="8" t="s">
        <v>10</v>
      </c>
      <c r="D237" s="8" t="s">
        <v>41</v>
      </c>
      <c r="E237" s="8" t="s">
        <v>40</v>
      </c>
      <c r="F237" s="15">
        <v>225.03256791000001</v>
      </c>
      <c r="G237" s="15">
        <v>112.63455023274439</v>
      </c>
      <c r="H237" s="26">
        <v>6.3452503461485286</v>
      </c>
    </row>
    <row r="238" spans="1:17" x14ac:dyDescent="0.2">
      <c r="A238" s="8" t="s">
        <v>38</v>
      </c>
      <c r="B238" s="8">
        <v>2017</v>
      </c>
      <c r="C238" s="8" t="s">
        <v>10</v>
      </c>
      <c r="D238" s="8" t="s">
        <v>41</v>
      </c>
      <c r="E238" s="8" t="s">
        <v>40</v>
      </c>
      <c r="F238" s="15">
        <v>199.32362097999999</v>
      </c>
      <c r="G238" s="15">
        <v>99.612004487756124</v>
      </c>
      <c r="H238" s="26">
        <v>5.4237372789340119</v>
      </c>
    </row>
    <row r="239" spans="1:17" x14ac:dyDescent="0.2">
      <c r="A239" s="8" t="s">
        <v>38</v>
      </c>
      <c r="B239" s="8">
        <v>2018</v>
      </c>
      <c r="C239" s="8" t="s">
        <v>10</v>
      </c>
      <c r="D239" s="8" t="s">
        <v>41</v>
      </c>
      <c r="E239" s="8" t="s">
        <v>40</v>
      </c>
      <c r="F239" s="15">
        <v>173.52253844999998</v>
      </c>
      <c r="G239" s="15">
        <v>86.804671560780378</v>
      </c>
      <c r="H239" s="26">
        <v>4.5305152171597269</v>
      </c>
    </row>
    <row r="240" spans="1:17" x14ac:dyDescent="0.2">
      <c r="A240" s="8" t="s">
        <v>38</v>
      </c>
      <c r="B240" s="8">
        <v>2019</v>
      </c>
      <c r="C240" s="8" t="s">
        <v>10</v>
      </c>
      <c r="D240" s="8" t="s">
        <v>41</v>
      </c>
      <c r="E240" s="8" t="s">
        <v>40</v>
      </c>
      <c r="F240" s="15">
        <v>194.05609826593167</v>
      </c>
      <c r="G240" s="15">
        <v>97.028049132965833</v>
      </c>
      <c r="H240" s="26">
        <v>4.8929928962665574</v>
      </c>
    </row>
    <row r="241" spans="1:8" x14ac:dyDescent="0.2">
      <c r="A241" s="8" t="s">
        <v>38</v>
      </c>
      <c r="B241" s="8">
        <v>2020</v>
      </c>
      <c r="C241" s="8" t="s">
        <v>10</v>
      </c>
      <c r="D241" s="8" t="s">
        <v>41</v>
      </c>
      <c r="E241" s="8" t="s">
        <v>40</v>
      </c>
      <c r="F241" s="15">
        <v>163.57294659919671</v>
      </c>
      <c r="G241" s="15">
        <v>81.032198584441375</v>
      </c>
      <c r="H241" s="26">
        <v>4.7498357904127415</v>
      </c>
    </row>
    <row r="242" spans="1:8" x14ac:dyDescent="0.2">
      <c r="A242" s="8" t="s">
        <v>38</v>
      </c>
      <c r="B242" s="8">
        <v>2021</v>
      </c>
      <c r="C242" s="8" t="s">
        <v>10</v>
      </c>
      <c r="D242" s="8" t="s">
        <v>41</v>
      </c>
      <c r="E242" s="8" t="s">
        <v>40</v>
      </c>
      <c r="F242" s="15">
        <v>127.05188905591888</v>
      </c>
      <c r="G242" s="15">
        <v>63.525944527959439</v>
      </c>
      <c r="H242" s="26">
        <v>3.3277079375568066</v>
      </c>
    </row>
    <row r="243" spans="1:8" x14ac:dyDescent="0.2">
      <c r="A243" s="8" t="s">
        <v>38</v>
      </c>
      <c r="B243" s="8">
        <v>2008</v>
      </c>
      <c r="C243" s="8" t="s">
        <v>10</v>
      </c>
      <c r="D243" s="8" t="s">
        <v>25</v>
      </c>
      <c r="E243" s="8" t="s">
        <v>26</v>
      </c>
      <c r="F243" s="15">
        <v>4.8699037599999997</v>
      </c>
      <c r="G243" s="15">
        <v>2.4893440474364872</v>
      </c>
      <c r="H243" s="26">
        <v>0.18421291101171858</v>
      </c>
    </row>
    <row r="244" spans="1:8" x14ac:dyDescent="0.2">
      <c r="A244" s="8" t="s">
        <v>38</v>
      </c>
      <c r="B244" s="8">
        <v>2008</v>
      </c>
      <c r="C244" s="8" t="s">
        <v>10</v>
      </c>
      <c r="D244" s="8" t="s">
        <v>25</v>
      </c>
      <c r="E244" s="8" t="s">
        <v>27</v>
      </c>
      <c r="F244" s="15"/>
      <c r="G244" s="15"/>
      <c r="H244" s="26"/>
    </row>
    <row r="245" spans="1:8" x14ac:dyDescent="0.2">
      <c r="A245" s="8" t="s">
        <v>38</v>
      </c>
      <c r="B245" s="8">
        <v>2008</v>
      </c>
      <c r="C245" s="8" t="s">
        <v>10</v>
      </c>
      <c r="D245" s="8" t="s">
        <v>25</v>
      </c>
      <c r="E245" s="8" t="s">
        <v>28</v>
      </c>
      <c r="F245" s="15"/>
      <c r="G245" s="15"/>
      <c r="H245" s="26"/>
    </row>
    <row r="246" spans="1:8" x14ac:dyDescent="0.2">
      <c r="A246" s="8" t="s">
        <v>38</v>
      </c>
      <c r="B246" s="8">
        <v>2008</v>
      </c>
      <c r="C246" s="8" t="s">
        <v>10</v>
      </c>
      <c r="D246" s="8" t="s">
        <v>25</v>
      </c>
      <c r="E246" s="8" t="s">
        <v>40</v>
      </c>
      <c r="F246" s="15">
        <v>4.8699037599999997</v>
      </c>
      <c r="G246" s="15">
        <v>2.4893440474364872</v>
      </c>
      <c r="H246" s="26">
        <v>0.18421291101171858</v>
      </c>
    </row>
    <row r="247" spans="1:8" x14ac:dyDescent="0.2">
      <c r="A247" s="8" t="s">
        <v>38</v>
      </c>
      <c r="B247" s="8">
        <v>2009</v>
      </c>
      <c r="C247" s="8" t="s">
        <v>10</v>
      </c>
      <c r="D247" s="8" t="s">
        <v>25</v>
      </c>
      <c r="E247" s="8" t="s">
        <v>26</v>
      </c>
      <c r="F247" s="15">
        <v>6.6306699099999999</v>
      </c>
      <c r="G247" s="15">
        <v>3.3999948261716746</v>
      </c>
      <c r="H247" s="26">
        <v>0.25810108852501201</v>
      </c>
    </row>
    <row r="248" spans="1:8" x14ac:dyDescent="0.2">
      <c r="A248" s="8" t="s">
        <v>38</v>
      </c>
      <c r="B248" s="8">
        <v>2009</v>
      </c>
      <c r="C248" s="8" t="s">
        <v>10</v>
      </c>
      <c r="D248" s="8" t="s">
        <v>25</v>
      </c>
      <c r="E248" s="8" t="s">
        <v>27</v>
      </c>
      <c r="F248" s="15"/>
      <c r="G248" s="15"/>
      <c r="H248" s="26"/>
    </row>
    <row r="249" spans="1:8" x14ac:dyDescent="0.2">
      <c r="A249" s="8" t="s">
        <v>38</v>
      </c>
      <c r="B249" s="8">
        <v>2009</v>
      </c>
      <c r="C249" s="8" t="s">
        <v>10</v>
      </c>
      <c r="D249" s="8" t="s">
        <v>25</v>
      </c>
      <c r="E249" s="8" t="s">
        <v>28</v>
      </c>
      <c r="F249" s="15"/>
      <c r="G249" s="15"/>
      <c r="H249" s="26"/>
    </row>
    <row r="250" spans="1:8" x14ac:dyDescent="0.2">
      <c r="A250" s="8" t="s">
        <v>38</v>
      </c>
      <c r="B250" s="8">
        <v>2009</v>
      </c>
      <c r="C250" s="8" t="s">
        <v>10</v>
      </c>
      <c r="D250" s="8" t="s">
        <v>25</v>
      </c>
      <c r="E250" s="8" t="s">
        <v>40</v>
      </c>
      <c r="F250" s="15">
        <v>6.6306699099999999</v>
      </c>
      <c r="G250" s="15">
        <v>3.3999948261716746</v>
      </c>
      <c r="H250" s="26">
        <v>0.25810108852501201</v>
      </c>
    </row>
    <row r="251" spans="1:8" x14ac:dyDescent="0.2">
      <c r="A251" s="8" t="s">
        <v>38</v>
      </c>
      <c r="B251" s="8">
        <v>2010</v>
      </c>
      <c r="C251" s="8" t="s">
        <v>10</v>
      </c>
      <c r="D251" s="8" t="s">
        <v>25</v>
      </c>
      <c r="E251" s="8" t="s">
        <v>26</v>
      </c>
      <c r="F251" s="15">
        <v>7.25265878</v>
      </c>
      <c r="G251" s="15">
        <v>3.7193121948717951</v>
      </c>
      <c r="H251" s="26">
        <v>0.27006742217401331</v>
      </c>
    </row>
    <row r="252" spans="1:8" x14ac:dyDescent="0.2">
      <c r="A252" s="8" t="s">
        <v>38</v>
      </c>
      <c r="B252" s="8">
        <v>2010</v>
      </c>
      <c r="C252" s="8" t="s">
        <v>10</v>
      </c>
      <c r="D252" s="8" t="s">
        <v>25</v>
      </c>
      <c r="E252" s="8" t="s">
        <v>27</v>
      </c>
      <c r="F252" s="15"/>
      <c r="G252" s="15"/>
      <c r="H252" s="26"/>
    </row>
    <row r="253" spans="1:8" x14ac:dyDescent="0.2">
      <c r="A253" s="8" t="s">
        <v>38</v>
      </c>
      <c r="B253" s="8">
        <v>2010</v>
      </c>
      <c r="C253" s="8" t="s">
        <v>10</v>
      </c>
      <c r="D253" s="8" t="s">
        <v>25</v>
      </c>
      <c r="E253" s="8" t="s">
        <v>28</v>
      </c>
      <c r="F253" s="15"/>
      <c r="G253" s="15"/>
      <c r="H253" s="26"/>
    </row>
    <row r="254" spans="1:8" x14ac:dyDescent="0.2">
      <c r="A254" s="8" t="s">
        <v>38</v>
      </c>
      <c r="B254" s="8">
        <v>2010</v>
      </c>
      <c r="C254" s="8" t="s">
        <v>10</v>
      </c>
      <c r="D254" s="8" t="s">
        <v>25</v>
      </c>
      <c r="E254" s="8" t="s">
        <v>40</v>
      </c>
      <c r="F254" s="15">
        <v>7.25265878</v>
      </c>
      <c r="G254" s="15">
        <v>3.7193121948717951</v>
      </c>
      <c r="H254" s="26">
        <v>0.27006742217401331</v>
      </c>
    </row>
    <row r="255" spans="1:8" x14ac:dyDescent="0.2">
      <c r="A255" s="8" t="s">
        <v>38</v>
      </c>
      <c r="B255" s="8">
        <v>2011</v>
      </c>
      <c r="C255" s="8" t="s">
        <v>10</v>
      </c>
      <c r="D255" s="8" t="s">
        <v>25</v>
      </c>
      <c r="E255" s="8" t="s">
        <v>26</v>
      </c>
      <c r="F255" s="15">
        <v>11.77754515</v>
      </c>
      <c r="G255" s="15">
        <v>5.9630120753379572</v>
      </c>
      <c r="H255" s="26">
        <v>0.40820175314669044</v>
      </c>
    </row>
    <row r="256" spans="1:8" x14ac:dyDescent="0.2">
      <c r="A256" s="8" t="s">
        <v>38</v>
      </c>
      <c r="B256" s="8">
        <v>2011</v>
      </c>
      <c r="C256" s="8" t="s">
        <v>10</v>
      </c>
      <c r="D256" s="8" t="s">
        <v>25</v>
      </c>
      <c r="E256" s="8" t="s">
        <v>27</v>
      </c>
      <c r="F256" s="15"/>
      <c r="G256" s="15"/>
      <c r="H256" s="26"/>
    </row>
    <row r="257" spans="1:8" x14ac:dyDescent="0.2">
      <c r="A257" s="8" t="s">
        <v>38</v>
      </c>
      <c r="B257" s="8">
        <v>2011</v>
      </c>
      <c r="C257" s="8" t="s">
        <v>10</v>
      </c>
      <c r="D257" s="8" t="s">
        <v>25</v>
      </c>
      <c r="E257" s="8" t="s">
        <v>28</v>
      </c>
      <c r="F257" s="15"/>
      <c r="G257" s="15"/>
      <c r="H257" s="26"/>
    </row>
    <row r="258" spans="1:8" x14ac:dyDescent="0.2">
      <c r="A258" s="8" t="s">
        <v>38</v>
      </c>
      <c r="B258" s="8">
        <v>2011</v>
      </c>
      <c r="C258" s="8" t="s">
        <v>10</v>
      </c>
      <c r="D258" s="8" t="s">
        <v>25</v>
      </c>
      <c r="E258" s="8" t="s">
        <v>40</v>
      </c>
      <c r="F258" s="15">
        <v>11.77754515</v>
      </c>
      <c r="G258" s="15">
        <v>5.9630120753379572</v>
      </c>
      <c r="H258" s="26">
        <v>0.40820175314669044</v>
      </c>
    </row>
    <row r="259" spans="1:8" x14ac:dyDescent="0.2">
      <c r="A259" s="8" t="s">
        <v>38</v>
      </c>
      <c r="B259" s="8">
        <v>2012</v>
      </c>
      <c r="C259" s="8" t="s">
        <v>10</v>
      </c>
      <c r="D259" s="8" t="s">
        <v>25</v>
      </c>
      <c r="E259" s="8" t="s">
        <v>26</v>
      </c>
      <c r="F259" s="15">
        <v>8.9215969899999994</v>
      </c>
      <c r="G259" s="15">
        <v>4.619955978457873</v>
      </c>
      <c r="H259" s="26">
        <v>0.30336572432637349</v>
      </c>
    </row>
    <row r="260" spans="1:8" x14ac:dyDescent="0.2">
      <c r="A260" s="8" t="s">
        <v>38</v>
      </c>
      <c r="B260" s="8">
        <v>2012</v>
      </c>
      <c r="C260" s="8" t="s">
        <v>10</v>
      </c>
      <c r="D260" s="8" t="s">
        <v>25</v>
      </c>
      <c r="E260" s="8" t="s">
        <v>27</v>
      </c>
      <c r="F260" s="15"/>
      <c r="G260" s="15"/>
      <c r="H260" s="26"/>
    </row>
    <row r="261" spans="1:8" x14ac:dyDescent="0.2">
      <c r="A261" s="8" t="s">
        <v>38</v>
      </c>
      <c r="B261" s="8">
        <v>2012</v>
      </c>
      <c r="C261" s="8" t="s">
        <v>10</v>
      </c>
      <c r="D261" s="8" t="s">
        <v>25</v>
      </c>
      <c r="E261" s="8" t="s">
        <v>28</v>
      </c>
      <c r="F261" s="15"/>
      <c r="G261" s="15"/>
      <c r="H261" s="26"/>
    </row>
    <row r="262" spans="1:8" x14ac:dyDescent="0.2">
      <c r="A262" s="8" t="s">
        <v>38</v>
      </c>
      <c r="B262" s="8">
        <v>2012</v>
      </c>
      <c r="C262" s="8" t="s">
        <v>10</v>
      </c>
      <c r="D262" s="8" t="s">
        <v>25</v>
      </c>
      <c r="E262" s="8" t="s">
        <v>40</v>
      </c>
      <c r="F262" s="15">
        <v>8.9215969899999994</v>
      </c>
      <c r="G262" s="15">
        <v>4.619955978457873</v>
      </c>
      <c r="H262" s="26">
        <v>0.30336572432637349</v>
      </c>
    </row>
    <row r="263" spans="1:8" x14ac:dyDescent="0.2">
      <c r="A263" s="8" t="s">
        <v>38</v>
      </c>
      <c r="B263" s="8">
        <v>2013</v>
      </c>
      <c r="C263" s="8" t="s">
        <v>10</v>
      </c>
      <c r="D263" s="8" t="s">
        <v>25</v>
      </c>
      <c r="E263" s="8" t="s">
        <v>26</v>
      </c>
      <c r="F263" s="15">
        <v>11.744931410000001</v>
      </c>
      <c r="G263" s="15">
        <v>5.8461579940268802</v>
      </c>
      <c r="H263" s="26">
        <v>0.37014739569509458</v>
      </c>
    </row>
    <row r="264" spans="1:8" x14ac:dyDescent="0.2">
      <c r="A264" s="8" t="s">
        <v>38</v>
      </c>
      <c r="B264" s="8">
        <v>2013</v>
      </c>
      <c r="C264" s="8" t="s">
        <v>10</v>
      </c>
      <c r="D264" s="8" t="s">
        <v>25</v>
      </c>
      <c r="E264" s="8" t="s">
        <v>27</v>
      </c>
      <c r="F264" s="15"/>
      <c r="G264" s="15"/>
      <c r="H264" s="26"/>
    </row>
    <row r="265" spans="1:8" x14ac:dyDescent="0.2">
      <c r="A265" s="8" t="s">
        <v>38</v>
      </c>
      <c r="B265" s="8">
        <v>2013</v>
      </c>
      <c r="C265" s="8" t="s">
        <v>10</v>
      </c>
      <c r="D265" s="8" t="s">
        <v>25</v>
      </c>
      <c r="E265" s="8" t="s">
        <v>28</v>
      </c>
      <c r="F265" s="15"/>
      <c r="G265" s="15"/>
      <c r="H265" s="26"/>
    </row>
    <row r="266" spans="1:8" x14ac:dyDescent="0.2">
      <c r="A266" s="8" t="s">
        <v>38</v>
      </c>
      <c r="B266" s="8">
        <v>2013</v>
      </c>
      <c r="C266" s="8" t="s">
        <v>10</v>
      </c>
      <c r="D266" s="8" t="s">
        <v>25</v>
      </c>
      <c r="E266" s="8" t="s">
        <v>40</v>
      </c>
      <c r="F266" s="15">
        <v>11.744931410000001</v>
      </c>
      <c r="G266" s="15">
        <v>5.8461579940268802</v>
      </c>
      <c r="H266" s="26">
        <v>0.37014739569509458</v>
      </c>
    </row>
    <row r="267" spans="1:8" x14ac:dyDescent="0.2">
      <c r="A267" s="8" t="s">
        <v>38</v>
      </c>
      <c r="B267" s="8">
        <v>2014</v>
      </c>
      <c r="C267" s="8" t="s">
        <v>10</v>
      </c>
      <c r="D267" s="8" t="s">
        <v>25</v>
      </c>
      <c r="E267" s="8" t="s">
        <v>26</v>
      </c>
      <c r="F267" s="15">
        <v>19.876044490000002</v>
      </c>
      <c r="G267" s="15">
        <v>9.8935014883026398</v>
      </c>
      <c r="H267" s="26">
        <v>0.59498953716130354</v>
      </c>
    </row>
    <row r="268" spans="1:8" x14ac:dyDescent="0.2">
      <c r="A268" s="8" t="s">
        <v>38</v>
      </c>
      <c r="B268" s="8">
        <v>2014</v>
      </c>
      <c r="C268" s="8" t="s">
        <v>10</v>
      </c>
      <c r="D268" s="8" t="s">
        <v>25</v>
      </c>
      <c r="E268" s="8" t="s">
        <v>27</v>
      </c>
      <c r="F268" s="15"/>
      <c r="G268" s="15"/>
      <c r="H268" s="26"/>
    </row>
    <row r="269" spans="1:8" x14ac:dyDescent="0.2">
      <c r="A269" s="8" t="s">
        <v>38</v>
      </c>
      <c r="B269" s="8">
        <v>2014</v>
      </c>
      <c r="C269" s="8" t="s">
        <v>10</v>
      </c>
      <c r="D269" s="8" t="s">
        <v>25</v>
      </c>
      <c r="E269" s="8" t="s">
        <v>28</v>
      </c>
      <c r="F269" s="15"/>
      <c r="G269" s="15"/>
      <c r="H269" s="26"/>
    </row>
    <row r="270" spans="1:8" x14ac:dyDescent="0.2">
      <c r="A270" s="8" t="s">
        <v>38</v>
      </c>
      <c r="B270" s="8">
        <v>2014</v>
      </c>
      <c r="C270" s="8" t="s">
        <v>10</v>
      </c>
      <c r="D270" s="8" t="s">
        <v>25</v>
      </c>
      <c r="E270" s="8" t="s">
        <v>40</v>
      </c>
      <c r="F270" s="15">
        <v>19.876044490000002</v>
      </c>
      <c r="G270" s="15">
        <v>9.8935014883026398</v>
      </c>
      <c r="H270" s="26">
        <v>0.59498953716130354</v>
      </c>
    </row>
    <row r="271" spans="1:8" x14ac:dyDescent="0.2">
      <c r="A271" s="8" t="s">
        <v>38</v>
      </c>
      <c r="B271" s="8">
        <v>2015</v>
      </c>
      <c r="C271" s="8" t="s">
        <v>10</v>
      </c>
      <c r="D271" s="8" t="s">
        <v>25</v>
      </c>
      <c r="E271" s="8" t="s">
        <v>26</v>
      </c>
      <c r="F271" s="15">
        <v>23.37257645</v>
      </c>
      <c r="G271" s="15">
        <v>11.657145361596012</v>
      </c>
      <c r="H271" s="26">
        <v>0.6762527200490106</v>
      </c>
    </row>
    <row r="272" spans="1:8" x14ac:dyDescent="0.2">
      <c r="A272" s="8" t="s">
        <v>38</v>
      </c>
      <c r="B272" s="8">
        <v>2015</v>
      </c>
      <c r="C272" s="8" t="s">
        <v>10</v>
      </c>
      <c r="D272" s="8" t="s">
        <v>25</v>
      </c>
      <c r="E272" s="8" t="s">
        <v>27</v>
      </c>
      <c r="F272" s="15"/>
      <c r="G272" s="15"/>
      <c r="H272" s="26"/>
    </row>
    <row r="273" spans="1:8" x14ac:dyDescent="0.2">
      <c r="A273" s="8" t="s">
        <v>38</v>
      </c>
      <c r="B273" s="8">
        <v>2015</v>
      </c>
      <c r="C273" s="8" t="s">
        <v>10</v>
      </c>
      <c r="D273" s="8" t="s">
        <v>25</v>
      </c>
      <c r="E273" s="8" t="s">
        <v>28</v>
      </c>
      <c r="F273" s="15"/>
      <c r="G273" s="15"/>
      <c r="H273" s="26"/>
    </row>
    <row r="274" spans="1:8" x14ac:dyDescent="0.2">
      <c r="A274" s="8" t="s">
        <v>38</v>
      </c>
      <c r="B274" s="8">
        <v>2015</v>
      </c>
      <c r="C274" s="8" t="s">
        <v>10</v>
      </c>
      <c r="D274" s="8" t="s">
        <v>25</v>
      </c>
      <c r="E274" s="8" t="s">
        <v>40</v>
      </c>
      <c r="F274" s="15">
        <v>23.37257645</v>
      </c>
      <c r="G274" s="15">
        <v>11.657145361596012</v>
      </c>
      <c r="H274" s="26">
        <v>0.6762527200490106</v>
      </c>
    </row>
    <row r="275" spans="1:8" x14ac:dyDescent="0.2">
      <c r="A275" s="8" t="s">
        <v>38</v>
      </c>
      <c r="B275" s="8">
        <v>2016</v>
      </c>
      <c r="C275" s="8" t="s">
        <v>10</v>
      </c>
      <c r="D275" s="8" t="s">
        <v>25</v>
      </c>
      <c r="E275" s="8" t="s">
        <v>26</v>
      </c>
      <c r="F275" s="15">
        <v>29.188199300000001</v>
      </c>
      <c r="G275" s="15">
        <v>14.609439561539617</v>
      </c>
      <c r="H275" s="26">
        <v>0.82302056734227491</v>
      </c>
    </row>
    <row r="276" spans="1:8" x14ac:dyDescent="0.2">
      <c r="A276" s="8" t="s">
        <v>38</v>
      </c>
      <c r="B276" s="8">
        <v>2016</v>
      </c>
      <c r="C276" s="8" t="s">
        <v>10</v>
      </c>
      <c r="D276" s="8" t="s">
        <v>25</v>
      </c>
      <c r="E276" s="8" t="s">
        <v>27</v>
      </c>
      <c r="F276" s="15"/>
      <c r="G276" s="15"/>
      <c r="H276" s="26"/>
    </row>
    <row r="277" spans="1:8" x14ac:dyDescent="0.2">
      <c r="A277" s="8" t="s">
        <v>38</v>
      </c>
      <c r="B277" s="8">
        <v>2016</v>
      </c>
      <c r="C277" s="8" t="s">
        <v>10</v>
      </c>
      <c r="D277" s="8" t="s">
        <v>25</v>
      </c>
      <c r="E277" s="8" t="s">
        <v>28</v>
      </c>
      <c r="F277" s="15"/>
      <c r="G277" s="15"/>
      <c r="H277" s="26"/>
    </row>
    <row r="278" spans="1:8" x14ac:dyDescent="0.2">
      <c r="A278" s="8" t="s">
        <v>38</v>
      </c>
      <c r="B278" s="8">
        <v>2016</v>
      </c>
      <c r="C278" s="8" t="s">
        <v>10</v>
      </c>
      <c r="D278" s="8" t="s">
        <v>25</v>
      </c>
      <c r="E278" s="8" t="s">
        <v>40</v>
      </c>
      <c r="F278" s="15">
        <v>29.188199300000001</v>
      </c>
      <c r="G278" s="15">
        <v>14.609439561539617</v>
      </c>
      <c r="H278" s="26">
        <v>0.82302056734227491</v>
      </c>
    </row>
    <row r="279" spans="1:8" x14ac:dyDescent="0.2">
      <c r="A279" s="8" t="s">
        <v>38</v>
      </c>
      <c r="B279" s="8">
        <v>2017</v>
      </c>
      <c r="C279" s="8" t="s">
        <v>10</v>
      </c>
      <c r="D279" s="8" t="s">
        <v>25</v>
      </c>
      <c r="E279" s="8" t="s">
        <v>26</v>
      </c>
      <c r="F279" s="15">
        <v>17.788476409999998</v>
      </c>
      <c r="G279" s="15">
        <v>8.8897933083458263</v>
      </c>
      <c r="H279" s="26">
        <v>0.48403707581669897</v>
      </c>
    </row>
    <row r="280" spans="1:8" x14ac:dyDescent="0.2">
      <c r="A280" s="8" t="s">
        <v>38</v>
      </c>
      <c r="B280" s="8">
        <v>2017</v>
      </c>
      <c r="C280" s="8" t="s">
        <v>10</v>
      </c>
      <c r="D280" s="8" t="s">
        <v>25</v>
      </c>
      <c r="E280" s="8" t="s">
        <v>27</v>
      </c>
      <c r="F280" s="15"/>
      <c r="G280" s="15"/>
      <c r="H280" s="26"/>
    </row>
    <row r="281" spans="1:8" x14ac:dyDescent="0.2">
      <c r="A281" s="8" t="s">
        <v>38</v>
      </c>
      <c r="B281" s="8">
        <v>2017</v>
      </c>
      <c r="C281" s="8" t="s">
        <v>10</v>
      </c>
      <c r="D281" s="8" t="s">
        <v>25</v>
      </c>
      <c r="E281" s="8" t="s">
        <v>28</v>
      </c>
      <c r="F281" s="15"/>
      <c r="G281" s="15"/>
      <c r="H281" s="26"/>
    </row>
    <row r="282" spans="1:8" x14ac:dyDescent="0.2">
      <c r="A282" s="8" t="s">
        <v>38</v>
      </c>
      <c r="B282" s="8">
        <v>2017</v>
      </c>
      <c r="C282" s="8" t="s">
        <v>10</v>
      </c>
      <c r="D282" s="8" t="s">
        <v>25</v>
      </c>
      <c r="E282" s="8" t="s">
        <v>40</v>
      </c>
      <c r="F282" s="15">
        <v>17.788476409999998</v>
      </c>
      <c r="G282" s="15">
        <v>8.8897933083458263</v>
      </c>
      <c r="H282" s="26">
        <v>0.48403707581669897</v>
      </c>
    </row>
    <row r="283" spans="1:8" x14ac:dyDescent="0.2">
      <c r="A283" s="8" t="s">
        <v>38</v>
      </c>
      <c r="B283" s="8">
        <v>2018</v>
      </c>
      <c r="C283" s="8" t="s">
        <v>10</v>
      </c>
      <c r="D283" s="8" t="s">
        <v>25</v>
      </c>
      <c r="E283" s="8" t="s">
        <v>26</v>
      </c>
      <c r="F283" s="15">
        <v>17.275676179999998</v>
      </c>
      <c r="G283" s="15">
        <v>8.6421591695847901</v>
      </c>
      <c r="H283" s="26">
        <v>0.45105214872571975</v>
      </c>
    </row>
    <row r="284" spans="1:8" x14ac:dyDescent="0.2">
      <c r="A284" s="8" t="s">
        <v>38</v>
      </c>
      <c r="B284" s="8">
        <v>2018</v>
      </c>
      <c r="C284" s="8" t="s">
        <v>10</v>
      </c>
      <c r="D284" s="8" t="s">
        <v>25</v>
      </c>
      <c r="E284" s="8" t="s">
        <v>27</v>
      </c>
      <c r="F284" s="15"/>
      <c r="G284" s="15"/>
      <c r="H284" s="26"/>
    </row>
    <row r="285" spans="1:8" x14ac:dyDescent="0.2">
      <c r="A285" s="8" t="s">
        <v>38</v>
      </c>
      <c r="B285" s="8">
        <v>2018</v>
      </c>
      <c r="C285" s="8" t="s">
        <v>10</v>
      </c>
      <c r="D285" s="8" t="s">
        <v>25</v>
      </c>
      <c r="E285" s="8" t="s">
        <v>28</v>
      </c>
      <c r="F285" s="15"/>
      <c r="G285" s="15"/>
      <c r="H285" s="26"/>
    </row>
    <row r="286" spans="1:8" x14ac:dyDescent="0.2">
      <c r="A286" s="8" t="s">
        <v>38</v>
      </c>
      <c r="B286" s="8">
        <v>2018</v>
      </c>
      <c r="C286" s="8" t="s">
        <v>10</v>
      </c>
      <c r="D286" s="8" t="s">
        <v>25</v>
      </c>
      <c r="E286" s="8" t="s">
        <v>40</v>
      </c>
      <c r="F286" s="15">
        <v>17.275676179999998</v>
      </c>
      <c r="G286" s="15">
        <v>8.6421591695847901</v>
      </c>
      <c r="H286" s="26">
        <v>0.45105214872571975</v>
      </c>
    </row>
    <row r="287" spans="1:8" x14ac:dyDescent="0.2">
      <c r="A287" s="8" t="s">
        <v>38</v>
      </c>
      <c r="B287" s="8">
        <v>2019</v>
      </c>
      <c r="C287" s="8" t="s">
        <v>10</v>
      </c>
      <c r="D287" s="8" t="s">
        <v>25</v>
      </c>
      <c r="E287" s="8" t="s">
        <v>26</v>
      </c>
      <c r="F287" s="15">
        <v>21.677105859999998</v>
      </c>
      <c r="G287" s="15">
        <v>10.838552929999999</v>
      </c>
      <c r="H287" s="26">
        <v>0.54657352143217341</v>
      </c>
    </row>
    <row r="288" spans="1:8" x14ac:dyDescent="0.2">
      <c r="A288" s="8" t="s">
        <v>38</v>
      </c>
      <c r="B288" s="8">
        <v>2019</v>
      </c>
      <c r="C288" s="8" t="s">
        <v>10</v>
      </c>
      <c r="D288" s="8" t="s">
        <v>25</v>
      </c>
      <c r="E288" s="8" t="s">
        <v>27</v>
      </c>
      <c r="F288" s="15"/>
      <c r="G288" s="15"/>
      <c r="H288" s="26"/>
    </row>
    <row r="289" spans="1:8" x14ac:dyDescent="0.2">
      <c r="A289" s="8" t="s">
        <v>38</v>
      </c>
      <c r="B289" s="8">
        <v>2019</v>
      </c>
      <c r="C289" s="8" t="s">
        <v>10</v>
      </c>
      <c r="D289" s="8" t="s">
        <v>25</v>
      </c>
      <c r="E289" s="8" t="s">
        <v>28</v>
      </c>
      <c r="F289" s="15"/>
      <c r="G289" s="15"/>
      <c r="H289" s="26"/>
    </row>
    <row r="290" spans="1:8" x14ac:dyDescent="0.2">
      <c r="A290" s="8" t="s">
        <v>38</v>
      </c>
      <c r="B290" s="8">
        <v>2019</v>
      </c>
      <c r="C290" s="8" t="s">
        <v>10</v>
      </c>
      <c r="D290" s="8" t="s">
        <v>25</v>
      </c>
      <c r="E290" s="8" t="s">
        <v>40</v>
      </c>
      <c r="F290" s="15">
        <v>21.677105859999998</v>
      </c>
      <c r="G290" s="15">
        <v>10.838552929999999</v>
      </c>
      <c r="H290" s="26">
        <v>0.54657352143217341</v>
      </c>
    </row>
    <row r="291" spans="1:8" x14ac:dyDescent="0.2">
      <c r="A291" s="8" t="s">
        <v>38</v>
      </c>
      <c r="B291" s="8">
        <v>2020</v>
      </c>
      <c r="C291" s="8" t="s">
        <v>10</v>
      </c>
      <c r="D291" s="8" t="s">
        <v>25</v>
      </c>
      <c r="E291" s="8" t="s">
        <v>26</v>
      </c>
      <c r="F291" s="15">
        <v>23.013225860000002</v>
      </c>
      <c r="G291" s="15">
        <v>11.400493337846857</v>
      </c>
      <c r="H291" s="26">
        <v>0.66825869506722502</v>
      </c>
    </row>
    <row r="292" spans="1:8" x14ac:dyDescent="0.2">
      <c r="A292" s="8" t="s">
        <v>38</v>
      </c>
      <c r="B292" s="8">
        <v>2020</v>
      </c>
      <c r="C292" s="8" t="s">
        <v>10</v>
      </c>
      <c r="D292" s="8" t="s">
        <v>25</v>
      </c>
      <c r="E292" s="8" t="s">
        <v>27</v>
      </c>
      <c r="F292" s="15"/>
      <c r="G292" s="15">
        <v>0</v>
      </c>
      <c r="H292" s="26">
        <v>0</v>
      </c>
    </row>
    <row r="293" spans="1:8" x14ac:dyDescent="0.2">
      <c r="A293" s="8" t="s">
        <v>38</v>
      </c>
      <c r="B293" s="8">
        <v>2020</v>
      </c>
      <c r="C293" s="8" t="s">
        <v>10</v>
      </c>
      <c r="D293" s="8" t="s">
        <v>25</v>
      </c>
      <c r="E293" s="8" t="s">
        <v>28</v>
      </c>
      <c r="F293" s="15"/>
      <c r="G293" s="15">
        <v>0</v>
      </c>
      <c r="H293" s="26">
        <v>0</v>
      </c>
    </row>
    <row r="294" spans="1:8" x14ac:dyDescent="0.2">
      <c r="A294" s="8" t="s">
        <v>38</v>
      </c>
      <c r="B294" s="8">
        <v>2020</v>
      </c>
      <c r="C294" s="8" t="s">
        <v>10</v>
      </c>
      <c r="D294" s="8" t="s">
        <v>25</v>
      </c>
      <c r="E294" s="8" t="s">
        <v>40</v>
      </c>
      <c r="F294" s="15">
        <v>23.013225860000002</v>
      </c>
      <c r="G294" s="15">
        <v>11.400493337846857</v>
      </c>
      <c r="H294" s="26">
        <v>0.66825869506722502</v>
      </c>
    </row>
    <row r="295" spans="1:8" x14ac:dyDescent="0.2">
      <c r="A295" s="8" t="s">
        <v>38</v>
      </c>
      <c r="B295" s="8">
        <v>2021</v>
      </c>
      <c r="C295" s="8" t="s">
        <v>10</v>
      </c>
      <c r="D295" s="8" t="s">
        <v>25</v>
      </c>
      <c r="E295" s="8" t="s">
        <v>26</v>
      </c>
      <c r="F295" s="15">
        <v>10.122059539999999</v>
      </c>
      <c r="G295" s="15">
        <v>5.0610297699999993</v>
      </c>
      <c r="H295" s="26">
        <v>0.26511418386589836</v>
      </c>
    </row>
    <row r="296" spans="1:8" x14ac:dyDescent="0.2">
      <c r="A296" s="8" t="s">
        <v>38</v>
      </c>
      <c r="B296" s="8">
        <v>2021</v>
      </c>
      <c r="C296" s="8" t="s">
        <v>10</v>
      </c>
      <c r="D296" s="8" t="s">
        <v>25</v>
      </c>
      <c r="E296" s="8" t="s">
        <v>27</v>
      </c>
      <c r="F296" s="15"/>
      <c r="G296" s="15">
        <v>0</v>
      </c>
      <c r="H296" s="26">
        <v>0</v>
      </c>
    </row>
    <row r="297" spans="1:8" x14ac:dyDescent="0.2">
      <c r="A297" s="8" t="s">
        <v>38</v>
      </c>
      <c r="B297" s="8">
        <v>2021</v>
      </c>
      <c r="C297" s="8" t="s">
        <v>10</v>
      </c>
      <c r="D297" s="8" t="s">
        <v>25</v>
      </c>
      <c r="E297" s="8" t="s">
        <v>28</v>
      </c>
      <c r="F297" s="15"/>
      <c r="G297" s="15">
        <v>0</v>
      </c>
      <c r="H297" s="26">
        <v>0</v>
      </c>
    </row>
    <row r="298" spans="1:8" x14ac:dyDescent="0.2">
      <c r="A298" s="8" t="s">
        <v>38</v>
      </c>
      <c r="B298" s="8">
        <v>2021</v>
      </c>
      <c r="C298" s="8" t="s">
        <v>10</v>
      </c>
      <c r="D298" s="8" t="s">
        <v>25</v>
      </c>
      <c r="E298" s="8" t="s">
        <v>40</v>
      </c>
      <c r="F298" s="15">
        <v>10.122059539999999</v>
      </c>
      <c r="G298" s="15">
        <v>5.0610297699999993</v>
      </c>
      <c r="H298" s="26">
        <v>0.26511418386589836</v>
      </c>
    </row>
    <row r="299" spans="1:8" x14ac:dyDescent="0.2">
      <c r="A299" s="8" t="s">
        <v>38</v>
      </c>
      <c r="B299" s="8">
        <v>2008</v>
      </c>
      <c r="C299" s="8" t="s">
        <v>10</v>
      </c>
      <c r="D299" s="8" t="s">
        <v>30</v>
      </c>
      <c r="E299" s="8" t="s">
        <v>31</v>
      </c>
      <c r="F299" s="15">
        <v>41.652000000000001</v>
      </c>
      <c r="G299" s="15">
        <v>21.29121300414047</v>
      </c>
      <c r="H299" s="26">
        <v>1.5755621769125272</v>
      </c>
    </row>
    <row r="300" spans="1:8" x14ac:dyDescent="0.2">
      <c r="A300" s="8" t="s">
        <v>38</v>
      </c>
      <c r="B300" s="8">
        <v>2008</v>
      </c>
      <c r="C300" s="8" t="s">
        <v>10</v>
      </c>
      <c r="D300" s="8" t="s">
        <v>30</v>
      </c>
      <c r="E300" s="8" t="s">
        <v>32</v>
      </c>
      <c r="F300" s="15"/>
      <c r="G300" s="15"/>
      <c r="H300" s="26"/>
    </row>
    <row r="301" spans="1:8" x14ac:dyDescent="0.2">
      <c r="A301" s="8" t="s">
        <v>38</v>
      </c>
      <c r="B301" s="8">
        <v>2008</v>
      </c>
      <c r="C301" s="8" t="s">
        <v>10</v>
      </c>
      <c r="D301" s="8" t="s">
        <v>30</v>
      </c>
      <c r="E301" s="8" t="s">
        <v>40</v>
      </c>
      <c r="F301" s="15">
        <v>41.652000000000001</v>
      </c>
      <c r="G301" s="15">
        <v>21.29121300414047</v>
      </c>
      <c r="H301" s="26">
        <v>1.5755621769125272</v>
      </c>
    </row>
    <row r="302" spans="1:8" x14ac:dyDescent="0.2">
      <c r="A302" s="8" t="s">
        <v>38</v>
      </c>
      <c r="B302" s="8">
        <v>2009</v>
      </c>
      <c r="C302" s="8" t="s">
        <v>10</v>
      </c>
      <c r="D302" s="8" t="s">
        <v>30</v>
      </c>
      <c r="E302" s="8" t="s">
        <v>31</v>
      </c>
      <c r="F302" s="15">
        <v>43.643344000000006</v>
      </c>
      <c r="G302" s="15">
        <v>22.378906778791922</v>
      </c>
      <c r="H302" s="26">
        <v>1.6988320556092278</v>
      </c>
    </row>
    <row r="303" spans="1:8" x14ac:dyDescent="0.2">
      <c r="A303" s="8" t="s">
        <v>38</v>
      </c>
      <c r="B303" s="8">
        <v>2009</v>
      </c>
      <c r="C303" s="8" t="s">
        <v>10</v>
      </c>
      <c r="D303" s="8" t="s">
        <v>30</v>
      </c>
      <c r="E303" s="8" t="s">
        <v>32</v>
      </c>
      <c r="F303" s="15"/>
      <c r="G303" s="15"/>
      <c r="H303" s="26"/>
    </row>
    <row r="304" spans="1:8" x14ac:dyDescent="0.2">
      <c r="A304" s="8" t="s">
        <v>38</v>
      </c>
      <c r="B304" s="8">
        <v>2009</v>
      </c>
      <c r="C304" s="8" t="s">
        <v>10</v>
      </c>
      <c r="D304" s="8" t="s">
        <v>30</v>
      </c>
      <c r="E304" s="8" t="s">
        <v>40</v>
      </c>
      <c r="F304" s="15">
        <v>43.643344000000006</v>
      </c>
      <c r="G304" s="15">
        <v>22.378906778791922</v>
      </c>
      <c r="H304" s="26">
        <v>1.6988320556092278</v>
      </c>
    </row>
    <row r="305" spans="1:8" x14ac:dyDescent="0.2">
      <c r="A305" s="8" t="s">
        <v>38</v>
      </c>
      <c r="B305" s="8">
        <v>2010</v>
      </c>
      <c r="C305" s="8" t="s">
        <v>10</v>
      </c>
      <c r="D305" s="8" t="s">
        <v>30</v>
      </c>
      <c r="E305" s="8" t="s">
        <v>31</v>
      </c>
      <c r="F305" s="15">
        <v>44.372</v>
      </c>
      <c r="G305" s="15">
        <v>22.754871794871796</v>
      </c>
      <c r="H305" s="26">
        <v>1.6522811868319165</v>
      </c>
    </row>
    <row r="306" spans="1:8" x14ac:dyDescent="0.2">
      <c r="A306" s="8" t="s">
        <v>38</v>
      </c>
      <c r="B306" s="8">
        <v>2010</v>
      </c>
      <c r="C306" s="8" t="s">
        <v>10</v>
      </c>
      <c r="D306" s="8" t="s">
        <v>30</v>
      </c>
      <c r="E306" s="8" t="s">
        <v>32</v>
      </c>
      <c r="F306" s="15"/>
      <c r="G306" s="15"/>
      <c r="H306" s="26"/>
    </row>
    <row r="307" spans="1:8" x14ac:dyDescent="0.2">
      <c r="A307" s="8" t="s">
        <v>38</v>
      </c>
      <c r="B307" s="8">
        <v>2010</v>
      </c>
      <c r="C307" s="8" t="s">
        <v>10</v>
      </c>
      <c r="D307" s="8" t="s">
        <v>30</v>
      </c>
      <c r="E307" s="8" t="s">
        <v>40</v>
      </c>
      <c r="F307" s="15">
        <v>44.372</v>
      </c>
      <c r="G307" s="15">
        <v>22.754871794871796</v>
      </c>
      <c r="H307" s="26">
        <v>1.6522811868319165</v>
      </c>
    </row>
    <row r="308" spans="1:8" x14ac:dyDescent="0.2">
      <c r="A308" s="8" t="s">
        <v>38</v>
      </c>
      <c r="B308" s="8">
        <v>2011</v>
      </c>
      <c r="C308" s="8" t="s">
        <v>10</v>
      </c>
      <c r="D308" s="8" t="s">
        <v>30</v>
      </c>
      <c r="E308" s="8" t="s">
        <v>31</v>
      </c>
      <c r="F308" s="15">
        <v>31.471</v>
      </c>
      <c r="G308" s="15">
        <v>15.93387676573338</v>
      </c>
      <c r="H308" s="26">
        <v>1.0907635852518465</v>
      </c>
    </row>
    <row r="309" spans="1:8" x14ac:dyDescent="0.2">
      <c r="A309" s="8" t="s">
        <v>38</v>
      </c>
      <c r="B309" s="8">
        <v>2011</v>
      </c>
      <c r="C309" s="8" t="s">
        <v>10</v>
      </c>
      <c r="D309" s="8" t="s">
        <v>30</v>
      </c>
      <c r="E309" s="8" t="s">
        <v>32</v>
      </c>
      <c r="F309" s="15"/>
      <c r="G309" s="15"/>
      <c r="H309" s="26"/>
    </row>
    <row r="310" spans="1:8" x14ac:dyDescent="0.2">
      <c r="A310" s="8" t="s">
        <v>38</v>
      </c>
      <c r="B310" s="8">
        <v>2011</v>
      </c>
      <c r="C310" s="8" t="s">
        <v>10</v>
      </c>
      <c r="D310" s="8" t="s">
        <v>30</v>
      </c>
      <c r="E310" s="8" t="s">
        <v>40</v>
      </c>
      <c r="F310" s="15">
        <v>31.471</v>
      </c>
      <c r="G310" s="15">
        <v>15.93387676573338</v>
      </c>
      <c r="H310" s="26">
        <v>1.0907635852518465</v>
      </c>
    </row>
    <row r="311" spans="1:8" x14ac:dyDescent="0.2">
      <c r="A311" s="8" t="s">
        <v>38</v>
      </c>
      <c r="B311" s="8">
        <v>2012</v>
      </c>
      <c r="C311" s="8" t="s">
        <v>10</v>
      </c>
      <c r="D311" s="8" t="s">
        <v>30</v>
      </c>
      <c r="E311" s="8" t="s">
        <v>31</v>
      </c>
      <c r="F311" s="15">
        <v>17.781208499999998</v>
      </c>
      <c r="G311" s="15">
        <v>9.2078134224017383</v>
      </c>
      <c r="H311" s="26">
        <v>0.60462372398652464</v>
      </c>
    </row>
    <row r="312" spans="1:8" x14ac:dyDescent="0.2">
      <c r="A312" s="8" t="s">
        <v>38</v>
      </c>
      <c r="B312" s="8">
        <v>2012</v>
      </c>
      <c r="C312" s="8" t="s">
        <v>10</v>
      </c>
      <c r="D312" s="8" t="s">
        <v>30</v>
      </c>
      <c r="E312" s="8" t="s">
        <v>32</v>
      </c>
      <c r="F312" s="15"/>
      <c r="G312" s="15"/>
      <c r="H312" s="26"/>
    </row>
    <row r="313" spans="1:8" x14ac:dyDescent="0.2">
      <c r="A313" s="8" t="s">
        <v>38</v>
      </c>
      <c r="B313" s="8">
        <v>2012</v>
      </c>
      <c r="C313" s="8" t="s">
        <v>10</v>
      </c>
      <c r="D313" s="8" t="s">
        <v>30</v>
      </c>
      <c r="E313" s="8" t="s">
        <v>40</v>
      </c>
      <c r="F313" s="15">
        <v>17.781208499999998</v>
      </c>
      <c r="G313" s="15">
        <v>9.2078134224017383</v>
      </c>
      <c r="H313" s="26">
        <v>0.60462372398652464</v>
      </c>
    </row>
    <row r="314" spans="1:8" x14ac:dyDescent="0.2">
      <c r="A314" s="8" t="s">
        <v>38</v>
      </c>
      <c r="B314" s="8">
        <v>2013</v>
      </c>
      <c r="C314" s="8" t="s">
        <v>10</v>
      </c>
      <c r="D314" s="8" t="s">
        <v>30</v>
      </c>
      <c r="E314" s="8" t="s">
        <v>31</v>
      </c>
      <c r="F314" s="15">
        <v>14.82479764</v>
      </c>
      <c r="G314" s="15">
        <v>7.3791924539571934</v>
      </c>
      <c r="H314" s="26">
        <v>0.46721092244784629</v>
      </c>
    </row>
    <row r="315" spans="1:8" x14ac:dyDescent="0.2">
      <c r="A315" s="8" t="s">
        <v>38</v>
      </c>
      <c r="B315" s="8">
        <v>2013</v>
      </c>
      <c r="C315" s="8" t="s">
        <v>10</v>
      </c>
      <c r="D315" s="8" t="s">
        <v>30</v>
      </c>
      <c r="E315" s="8" t="s">
        <v>32</v>
      </c>
      <c r="F315" s="15"/>
      <c r="G315" s="15"/>
      <c r="H315" s="26"/>
    </row>
    <row r="316" spans="1:8" x14ac:dyDescent="0.2">
      <c r="A316" s="8" t="s">
        <v>38</v>
      </c>
      <c r="B316" s="8">
        <v>2013</v>
      </c>
      <c r="C316" s="8" t="s">
        <v>10</v>
      </c>
      <c r="D316" s="8" t="s">
        <v>30</v>
      </c>
      <c r="E316" s="8" t="s">
        <v>40</v>
      </c>
      <c r="F316" s="15">
        <v>14.82479764</v>
      </c>
      <c r="G316" s="15">
        <v>7.3791924539571934</v>
      </c>
      <c r="H316" s="26">
        <v>0.46721092244784629</v>
      </c>
    </row>
    <row r="317" spans="1:8" x14ac:dyDescent="0.2">
      <c r="A317" s="8" t="s">
        <v>38</v>
      </c>
      <c r="B317" s="8">
        <v>2014</v>
      </c>
      <c r="C317" s="8" t="s">
        <v>10</v>
      </c>
      <c r="D317" s="8" t="s">
        <v>30</v>
      </c>
      <c r="E317" s="8" t="s">
        <v>31</v>
      </c>
      <c r="F317" s="15">
        <v>23.013784690000001</v>
      </c>
      <c r="G317" s="15">
        <v>11.455343300149329</v>
      </c>
      <c r="H317" s="26">
        <v>0.68891781299454091</v>
      </c>
    </row>
    <row r="318" spans="1:8" x14ac:dyDescent="0.2">
      <c r="A318" s="8" t="s">
        <v>38</v>
      </c>
      <c r="B318" s="8">
        <v>2014</v>
      </c>
      <c r="C318" s="8" t="s">
        <v>10</v>
      </c>
      <c r="D318" s="8" t="s">
        <v>30</v>
      </c>
      <c r="E318" s="8" t="s">
        <v>32</v>
      </c>
      <c r="F318" s="15"/>
      <c r="G318" s="15"/>
      <c r="H318" s="26"/>
    </row>
    <row r="319" spans="1:8" x14ac:dyDescent="0.2">
      <c r="A319" s="8" t="s">
        <v>38</v>
      </c>
      <c r="B319" s="8">
        <v>2014</v>
      </c>
      <c r="C319" s="8" t="s">
        <v>10</v>
      </c>
      <c r="D319" s="8" t="s">
        <v>30</v>
      </c>
      <c r="E319" s="8" t="s">
        <v>40</v>
      </c>
      <c r="F319" s="15">
        <v>23.013784690000001</v>
      </c>
      <c r="G319" s="15">
        <v>11.455343300149329</v>
      </c>
      <c r="H319" s="26">
        <v>0.68891781299454091</v>
      </c>
    </row>
    <row r="320" spans="1:8" x14ac:dyDescent="0.2">
      <c r="A320" s="8" t="s">
        <v>38</v>
      </c>
      <c r="B320" s="8">
        <v>2015</v>
      </c>
      <c r="C320" s="8" t="s">
        <v>10</v>
      </c>
      <c r="D320" s="8" t="s">
        <v>30</v>
      </c>
      <c r="E320" s="8" t="s">
        <v>31</v>
      </c>
      <c r="F320" s="15">
        <v>27.786093359999999</v>
      </c>
      <c r="G320" s="15">
        <v>13.858400678304239</v>
      </c>
      <c r="H320" s="26">
        <v>0.80395164197808189</v>
      </c>
    </row>
    <row r="321" spans="1:8" x14ac:dyDescent="0.2">
      <c r="A321" s="8" t="s">
        <v>38</v>
      </c>
      <c r="B321" s="8">
        <v>2015</v>
      </c>
      <c r="C321" s="8" t="s">
        <v>10</v>
      </c>
      <c r="D321" s="8" t="s">
        <v>30</v>
      </c>
      <c r="E321" s="8" t="s">
        <v>32</v>
      </c>
      <c r="F321" s="15"/>
      <c r="G321" s="15"/>
      <c r="H321" s="26"/>
    </row>
    <row r="322" spans="1:8" x14ac:dyDescent="0.2">
      <c r="A322" s="8" t="s">
        <v>38</v>
      </c>
      <c r="B322" s="8">
        <v>2015</v>
      </c>
      <c r="C322" s="8" t="s">
        <v>10</v>
      </c>
      <c r="D322" s="8" t="s">
        <v>30</v>
      </c>
      <c r="E322" s="8" t="s">
        <v>40</v>
      </c>
      <c r="F322" s="15">
        <v>27.786093359999999</v>
      </c>
      <c r="G322" s="15">
        <v>13.858400678304239</v>
      </c>
      <c r="H322" s="26">
        <v>0.80395164197808189</v>
      </c>
    </row>
    <row r="323" spans="1:8" x14ac:dyDescent="0.2">
      <c r="A323" s="8" t="s">
        <v>38</v>
      </c>
      <c r="B323" s="8">
        <v>2016</v>
      </c>
      <c r="C323" s="8" t="s">
        <v>10</v>
      </c>
      <c r="D323" s="8" t="s">
        <v>30</v>
      </c>
      <c r="E323" s="8" t="s">
        <v>31</v>
      </c>
      <c r="F323" s="15">
        <v>39.149005339999995</v>
      </c>
      <c r="G323" s="15">
        <v>19.595077501376444</v>
      </c>
      <c r="H323" s="26">
        <v>1.1038857263734168</v>
      </c>
    </row>
    <row r="324" spans="1:8" x14ac:dyDescent="0.2">
      <c r="A324" s="8" t="s">
        <v>38</v>
      </c>
      <c r="B324" s="8">
        <v>2016</v>
      </c>
      <c r="C324" s="8" t="s">
        <v>10</v>
      </c>
      <c r="D324" s="8" t="s">
        <v>30</v>
      </c>
      <c r="E324" s="8" t="s">
        <v>32</v>
      </c>
      <c r="F324" s="15"/>
      <c r="G324" s="15"/>
      <c r="H324" s="26"/>
    </row>
    <row r="325" spans="1:8" x14ac:dyDescent="0.2">
      <c r="A325" s="8" t="s">
        <v>38</v>
      </c>
      <c r="B325" s="8">
        <v>2016</v>
      </c>
      <c r="C325" s="8" t="s">
        <v>10</v>
      </c>
      <c r="D325" s="8" t="s">
        <v>30</v>
      </c>
      <c r="E325" s="8" t="s">
        <v>40</v>
      </c>
      <c r="F325" s="15">
        <v>39.149005339999995</v>
      </c>
      <c r="G325" s="15">
        <v>19.595077501376444</v>
      </c>
      <c r="H325" s="26">
        <v>1.1038857263734168</v>
      </c>
    </row>
    <row r="326" spans="1:8" x14ac:dyDescent="0.2">
      <c r="A326" s="8" t="s">
        <v>38</v>
      </c>
      <c r="B326" s="8">
        <v>2017</v>
      </c>
      <c r="C326" s="8" t="s">
        <v>10</v>
      </c>
      <c r="D326" s="8" t="s">
        <v>30</v>
      </c>
      <c r="E326" s="8" t="s">
        <v>31</v>
      </c>
      <c r="F326" s="15">
        <v>33.757219130000003</v>
      </c>
      <c r="G326" s="15">
        <v>16.870174477761122</v>
      </c>
      <c r="H326" s="26">
        <v>0.91855790562271866</v>
      </c>
    </row>
    <row r="327" spans="1:8" x14ac:dyDescent="0.2">
      <c r="A327" s="8" t="s">
        <v>38</v>
      </c>
      <c r="B327" s="8">
        <v>2017</v>
      </c>
      <c r="C327" s="8" t="s">
        <v>10</v>
      </c>
      <c r="D327" s="8" t="s">
        <v>30</v>
      </c>
      <c r="E327" s="8" t="s">
        <v>32</v>
      </c>
      <c r="F327" s="15"/>
      <c r="G327" s="15"/>
      <c r="H327" s="26"/>
    </row>
    <row r="328" spans="1:8" x14ac:dyDescent="0.2">
      <c r="A328" s="8" t="s">
        <v>38</v>
      </c>
      <c r="B328" s="8">
        <v>2017</v>
      </c>
      <c r="C328" s="8" t="s">
        <v>10</v>
      </c>
      <c r="D328" s="8" t="s">
        <v>30</v>
      </c>
      <c r="E328" s="8" t="s">
        <v>40</v>
      </c>
      <c r="F328" s="15">
        <v>33.757219130000003</v>
      </c>
      <c r="G328" s="15">
        <v>16.870174477761122</v>
      </c>
      <c r="H328" s="26">
        <v>0.91855790562271866</v>
      </c>
    </row>
    <row r="329" spans="1:8" x14ac:dyDescent="0.2">
      <c r="A329" s="8" t="s">
        <v>38</v>
      </c>
      <c r="B329" s="8">
        <v>2018</v>
      </c>
      <c r="C329" s="8" t="s">
        <v>10</v>
      </c>
      <c r="D329" s="8" t="s">
        <v>30</v>
      </c>
      <c r="E329" s="8" t="s">
        <v>31</v>
      </c>
      <c r="F329" s="15">
        <v>30.603999999999999</v>
      </c>
      <c r="G329" s="15">
        <v>15.309654827413706</v>
      </c>
      <c r="H329" s="26">
        <v>0.79904252752681137</v>
      </c>
    </row>
    <row r="330" spans="1:8" x14ac:dyDescent="0.2">
      <c r="A330" s="8" t="s">
        <v>38</v>
      </c>
      <c r="B330" s="8">
        <v>2018</v>
      </c>
      <c r="C330" s="8" t="s">
        <v>10</v>
      </c>
      <c r="D330" s="8" t="s">
        <v>30</v>
      </c>
      <c r="E330" s="8" t="s">
        <v>32</v>
      </c>
      <c r="F330" s="15"/>
      <c r="G330" s="15"/>
      <c r="H330" s="26"/>
    </row>
    <row r="331" spans="1:8" x14ac:dyDescent="0.2">
      <c r="A331" s="8" t="s">
        <v>38</v>
      </c>
      <c r="B331" s="8">
        <v>2018</v>
      </c>
      <c r="C331" s="8" t="s">
        <v>10</v>
      </c>
      <c r="D331" s="8" t="s">
        <v>30</v>
      </c>
      <c r="E331" s="8" t="s">
        <v>40</v>
      </c>
      <c r="F331" s="15">
        <v>30.603999999999999</v>
      </c>
      <c r="G331" s="15">
        <v>15.309654827413706</v>
      </c>
      <c r="H331" s="26">
        <v>0.79904252752681137</v>
      </c>
    </row>
    <row r="332" spans="1:8" x14ac:dyDescent="0.2">
      <c r="A332" s="8" t="s">
        <v>38</v>
      </c>
      <c r="B332" s="8">
        <v>2019</v>
      </c>
      <c r="C332" s="8" t="s">
        <v>10</v>
      </c>
      <c r="D332" s="8" t="s">
        <v>30</v>
      </c>
      <c r="E332" s="8" t="s">
        <v>31</v>
      </c>
      <c r="F332" s="15">
        <v>32.520422285931694</v>
      </c>
      <c r="G332" s="15">
        <v>16.260211142965847</v>
      </c>
      <c r="H332" s="26">
        <v>0.81998039046726412</v>
      </c>
    </row>
    <row r="333" spans="1:8" x14ac:dyDescent="0.2">
      <c r="A333" s="8" t="s">
        <v>38</v>
      </c>
      <c r="B333" s="8">
        <v>2019</v>
      </c>
      <c r="C333" s="8" t="s">
        <v>10</v>
      </c>
      <c r="D333" s="8" t="s">
        <v>30</v>
      </c>
      <c r="E333" s="8" t="s">
        <v>32</v>
      </c>
      <c r="F333" s="15"/>
      <c r="G333" s="15"/>
      <c r="H333" s="26"/>
    </row>
    <row r="334" spans="1:8" x14ac:dyDescent="0.2">
      <c r="A334" s="8" t="s">
        <v>38</v>
      </c>
      <c r="B334" s="8">
        <v>2019</v>
      </c>
      <c r="C334" s="8" t="s">
        <v>10</v>
      </c>
      <c r="D334" s="8" t="s">
        <v>30</v>
      </c>
      <c r="E334" s="8" t="s">
        <v>40</v>
      </c>
      <c r="F334" s="15">
        <v>32.520422285931694</v>
      </c>
      <c r="G334" s="15">
        <v>16.260211142965847</v>
      </c>
      <c r="H334" s="26">
        <v>0.81998039046726412</v>
      </c>
    </row>
    <row r="335" spans="1:8" x14ac:dyDescent="0.2">
      <c r="A335" s="8" t="s">
        <v>38</v>
      </c>
      <c r="B335" s="8">
        <v>2020</v>
      </c>
      <c r="C335" s="8" t="s">
        <v>10</v>
      </c>
      <c r="D335" s="8" t="s">
        <v>30</v>
      </c>
      <c r="E335" s="8" t="s">
        <v>31</v>
      </c>
      <c r="F335" s="15">
        <v>34.579726839196717</v>
      </c>
      <c r="G335" s="15">
        <v>17.130407872980669</v>
      </c>
      <c r="H335" s="26">
        <v>1.0041270734455257</v>
      </c>
    </row>
    <row r="336" spans="1:8" x14ac:dyDescent="0.2">
      <c r="A336" s="8" t="s">
        <v>38</v>
      </c>
      <c r="B336" s="8">
        <v>2020</v>
      </c>
      <c r="C336" s="8" t="s">
        <v>10</v>
      </c>
      <c r="D336" s="8" t="s">
        <v>30</v>
      </c>
      <c r="E336" s="8" t="s">
        <v>32</v>
      </c>
      <c r="F336" s="15"/>
      <c r="G336" s="15"/>
      <c r="H336" s="26"/>
    </row>
    <row r="337" spans="1:8" x14ac:dyDescent="0.2">
      <c r="A337" s="8" t="s">
        <v>38</v>
      </c>
      <c r="B337" s="8">
        <v>2020</v>
      </c>
      <c r="C337" s="8" t="s">
        <v>10</v>
      </c>
      <c r="D337" s="8" t="s">
        <v>30</v>
      </c>
      <c r="E337" s="8" t="s">
        <v>40</v>
      </c>
      <c r="F337" s="15">
        <v>34.579726839196717</v>
      </c>
      <c r="G337" s="15">
        <v>17.130407872980669</v>
      </c>
      <c r="H337" s="26">
        <v>1.0041270734455257</v>
      </c>
    </row>
    <row r="338" spans="1:8" x14ac:dyDescent="0.2">
      <c r="A338" s="8" t="s">
        <v>38</v>
      </c>
      <c r="B338" s="8">
        <v>2021</v>
      </c>
      <c r="C338" s="8" t="s">
        <v>10</v>
      </c>
      <c r="D338" s="8" t="s">
        <v>30</v>
      </c>
      <c r="E338" s="8" t="s">
        <v>31</v>
      </c>
      <c r="F338" s="15">
        <v>36.383092914116951</v>
      </c>
      <c r="G338" s="15">
        <v>18.191546457058475</v>
      </c>
      <c r="H338" s="26">
        <v>0.95293590660337746</v>
      </c>
    </row>
    <row r="339" spans="1:8" x14ac:dyDescent="0.2">
      <c r="A339" s="8" t="s">
        <v>38</v>
      </c>
      <c r="B339" s="8">
        <v>2021</v>
      </c>
      <c r="C339" s="8" t="s">
        <v>10</v>
      </c>
      <c r="D339" s="8" t="s">
        <v>30</v>
      </c>
      <c r="E339" s="8" t="s">
        <v>32</v>
      </c>
      <c r="F339" s="15"/>
      <c r="G339" s="15"/>
      <c r="H339" s="26"/>
    </row>
    <row r="340" spans="1:8" x14ac:dyDescent="0.2">
      <c r="A340" s="8" t="s">
        <v>38</v>
      </c>
      <c r="B340" s="8">
        <v>2021</v>
      </c>
      <c r="C340" s="8" t="s">
        <v>10</v>
      </c>
      <c r="D340" s="8" t="s">
        <v>30</v>
      </c>
      <c r="E340" s="8" t="s">
        <v>40</v>
      </c>
      <c r="F340" s="15">
        <v>36.383092914116951</v>
      </c>
      <c r="G340" s="15">
        <v>18.191546457058475</v>
      </c>
      <c r="H340" s="26">
        <v>0.95293590660337746</v>
      </c>
    </row>
    <row r="341" spans="1:8" x14ac:dyDescent="0.2">
      <c r="A341" s="8" t="s">
        <v>38</v>
      </c>
      <c r="B341" s="8">
        <v>2008</v>
      </c>
      <c r="C341" s="8" t="s">
        <v>10</v>
      </c>
      <c r="D341" s="8" t="s">
        <v>33</v>
      </c>
      <c r="E341" s="8" t="s">
        <v>34</v>
      </c>
      <c r="F341" s="15"/>
      <c r="G341" s="15"/>
      <c r="H341" s="26"/>
    </row>
    <row r="342" spans="1:8" x14ac:dyDescent="0.2">
      <c r="A342" s="8" t="s">
        <v>38</v>
      </c>
      <c r="B342" s="8">
        <v>2008</v>
      </c>
      <c r="C342" s="8" t="s">
        <v>10</v>
      </c>
      <c r="D342" s="8" t="s">
        <v>33</v>
      </c>
      <c r="E342" s="8" t="s">
        <v>35</v>
      </c>
      <c r="F342" s="15">
        <v>17.196243979999998</v>
      </c>
      <c r="G342" s="15">
        <v>8.7901875888156216</v>
      </c>
      <c r="H342" s="26">
        <v>0.65047900700681227</v>
      </c>
    </row>
    <row r="343" spans="1:8" x14ac:dyDescent="0.2">
      <c r="A343" s="8" t="s">
        <v>38</v>
      </c>
      <c r="B343" s="8">
        <v>2008</v>
      </c>
      <c r="C343" s="8" t="s">
        <v>10</v>
      </c>
      <c r="D343" s="8" t="s">
        <v>33</v>
      </c>
      <c r="E343" s="8" t="s">
        <v>36</v>
      </c>
      <c r="F343" s="15"/>
      <c r="G343" s="15"/>
      <c r="H343" s="26"/>
    </row>
    <row r="344" spans="1:8" x14ac:dyDescent="0.2">
      <c r="A344" s="8" t="s">
        <v>38</v>
      </c>
      <c r="B344" s="8">
        <v>2008</v>
      </c>
      <c r="C344" s="8" t="s">
        <v>10</v>
      </c>
      <c r="D344" s="8" t="s">
        <v>33</v>
      </c>
      <c r="E344" s="8" t="s">
        <v>42</v>
      </c>
      <c r="F344" s="15">
        <v>9.3859555999999991</v>
      </c>
      <c r="G344" s="15">
        <v>4.7978099473495881</v>
      </c>
      <c r="H344" s="26">
        <v>0.35504073363920885</v>
      </c>
    </row>
    <row r="345" spans="1:8" x14ac:dyDescent="0.2">
      <c r="A345" s="8" t="s">
        <v>38</v>
      </c>
      <c r="B345" s="8">
        <v>2008</v>
      </c>
      <c r="C345" s="8" t="s">
        <v>10</v>
      </c>
      <c r="D345" s="8" t="s">
        <v>33</v>
      </c>
      <c r="E345" s="8" t="s">
        <v>40</v>
      </c>
      <c r="F345" s="15">
        <v>26.582199579999997</v>
      </c>
      <c r="G345" s="15">
        <v>13.58799753616521</v>
      </c>
      <c r="H345" s="26">
        <v>1.0055197406460212</v>
      </c>
    </row>
    <row r="346" spans="1:8" x14ac:dyDescent="0.2">
      <c r="A346" s="8" t="s">
        <v>38</v>
      </c>
      <c r="B346" s="8">
        <v>2009</v>
      </c>
      <c r="C346" s="8" t="s">
        <v>10</v>
      </c>
      <c r="D346" s="8" t="s">
        <v>33</v>
      </c>
      <c r="E346" s="8" t="s">
        <v>34</v>
      </c>
      <c r="F346" s="15"/>
      <c r="G346" s="15"/>
      <c r="H346" s="26"/>
    </row>
    <row r="347" spans="1:8" x14ac:dyDescent="0.2">
      <c r="A347" s="8" t="s">
        <v>38</v>
      </c>
      <c r="B347" s="8">
        <v>2009</v>
      </c>
      <c r="C347" s="8" t="s">
        <v>10</v>
      </c>
      <c r="D347" s="8" t="s">
        <v>33</v>
      </c>
      <c r="E347" s="8" t="s">
        <v>35</v>
      </c>
      <c r="F347" s="15">
        <v>25.708370630000001</v>
      </c>
      <c r="G347" s="15">
        <v>13.182427766382936</v>
      </c>
      <c r="H347" s="26">
        <v>1.0007070980566202</v>
      </c>
    </row>
    <row r="348" spans="1:8" x14ac:dyDescent="0.2">
      <c r="A348" s="8" t="s">
        <v>38</v>
      </c>
      <c r="B348" s="8">
        <v>2009</v>
      </c>
      <c r="C348" s="8" t="s">
        <v>10</v>
      </c>
      <c r="D348" s="8" t="s">
        <v>33</v>
      </c>
      <c r="E348" s="8" t="s">
        <v>36</v>
      </c>
      <c r="F348" s="15"/>
      <c r="G348" s="15"/>
      <c r="H348" s="26"/>
    </row>
    <row r="349" spans="1:8" x14ac:dyDescent="0.2">
      <c r="A349" s="8" t="s">
        <v>38</v>
      </c>
      <c r="B349" s="8">
        <v>2009</v>
      </c>
      <c r="C349" s="8" t="s">
        <v>10</v>
      </c>
      <c r="D349" s="8" t="s">
        <v>33</v>
      </c>
      <c r="E349" s="8" t="s">
        <v>42</v>
      </c>
      <c r="F349" s="15"/>
      <c r="G349" s="15"/>
      <c r="H349" s="26"/>
    </row>
    <row r="350" spans="1:8" x14ac:dyDescent="0.2">
      <c r="A350" s="8" t="s">
        <v>38</v>
      </c>
      <c r="B350" s="8">
        <v>2009</v>
      </c>
      <c r="C350" s="8" t="s">
        <v>10</v>
      </c>
      <c r="D350" s="8" t="s">
        <v>33</v>
      </c>
      <c r="E350" s="8" t="s">
        <v>40</v>
      </c>
      <c r="F350" s="15">
        <v>25.708370630000001</v>
      </c>
      <c r="G350" s="15">
        <v>13.182427766382936</v>
      </c>
      <c r="H350" s="26">
        <v>1.0007070980566202</v>
      </c>
    </row>
    <row r="351" spans="1:8" x14ac:dyDescent="0.2">
      <c r="A351" s="8" t="s">
        <v>38</v>
      </c>
      <c r="B351" s="8">
        <v>2010</v>
      </c>
      <c r="C351" s="8" t="s">
        <v>10</v>
      </c>
      <c r="D351" s="8" t="s">
        <v>33</v>
      </c>
      <c r="E351" s="8" t="s">
        <v>34</v>
      </c>
      <c r="F351" s="15"/>
      <c r="G351" s="15"/>
      <c r="H351" s="26"/>
    </row>
    <row r="352" spans="1:8" x14ac:dyDescent="0.2">
      <c r="A352" s="8" t="s">
        <v>38</v>
      </c>
      <c r="B352" s="8">
        <v>2010</v>
      </c>
      <c r="C352" s="8" t="s">
        <v>10</v>
      </c>
      <c r="D352" s="8" t="s">
        <v>33</v>
      </c>
      <c r="E352" s="8" t="s">
        <v>35</v>
      </c>
      <c r="F352" s="15">
        <v>28.812555449999998</v>
      </c>
      <c r="G352" s="15">
        <v>14.775669461538461</v>
      </c>
      <c r="H352" s="26">
        <v>1.072893791458271</v>
      </c>
    </row>
    <row r="353" spans="1:8" x14ac:dyDescent="0.2">
      <c r="A353" s="8" t="s">
        <v>38</v>
      </c>
      <c r="B353" s="8">
        <v>2010</v>
      </c>
      <c r="C353" s="8" t="s">
        <v>10</v>
      </c>
      <c r="D353" s="8" t="s">
        <v>33</v>
      </c>
      <c r="E353" s="8" t="s">
        <v>36</v>
      </c>
      <c r="F353" s="15"/>
      <c r="G353" s="15"/>
      <c r="H353" s="26"/>
    </row>
    <row r="354" spans="1:8" x14ac:dyDescent="0.2">
      <c r="A354" s="8" t="s">
        <v>38</v>
      </c>
      <c r="B354" s="8">
        <v>2010</v>
      </c>
      <c r="C354" s="8" t="s">
        <v>10</v>
      </c>
      <c r="D354" s="8" t="s">
        <v>33</v>
      </c>
      <c r="E354" s="8" t="s">
        <v>42</v>
      </c>
      <c r="F354" s="15"/>
      <c r="G354" s="15"/>
      <c r="H354" s="26"/>
    </row>
    <row r="355" spans="1:8" x14ac:dyDescent="0.2">
      <c r="A355" s="8" t="s">
        <v>38</v>
      </c>
      <c r="B355" s="8">
        <v>2010</v>
      </c>
      <c r="C355" s="8" t="s">
        <v>10</v>
      </c>
      <c r="D355" s="8" t="s">
        <v>33</v>
      </c>
      <c r="E355" s="8" t="s">
        <v>40</v>
      </c>
      <c r="F355" s="15">
        <v>28.812555449999998</v>
      </c>
      <c r="G355" s="15">
        <v>14.775669461538461</v>
      </c>
      <c r="H355" s="26">
        <v>1.072893791458271</v>
      </c>
    </row>
    <row r="356" spans="1:8" x14ac:dyDescent="0.2">
      <c r="A356" s="8" t="s">
        <v>38</v>
      </c>
      <c r="B356" s="8">
        <v>2011</v>
      </c>
      <c r="C356" s="8" t="s">
        <v>10</v>
      </c>
      <c r="D356" s="8" t="s">
        <v>33</v>
      </c>
      <c r="E356" s="8" t="s">
        <v>34</v>
      </c>
      <c r="F356" s="15"/>
      <c r="G356" s="15"/>
      <c r="H356" s="26"/>
    </row>
    <row r="357" spans="1:8" x14ac:dyDescent="0.2">
      <c r="A357" s="8" t="s">
        <v>38</v>
      </c>
      <c r="B357" s="8">
        <v>2011</v>
      </c>
      <c r="C357" s="8" t="s">
        <v>10</v>
      </c>
      <c r="D357" s="8" t="s">
        <v>33</v>
      </c>
      <c r="E357" s="8" t="s">
        <v>35</v>
      </c>
      <c r="F357" s="15">
        <v>12.966295059999998</v>
      </c>
      <c r="G357" s="15">
        <v>6.5648802896055889</v>
      </c>
      <c r="H357" s="26">
        <v>0.44940302141904936</v>
      </c>
    </row>
    <row r="358" spans="1:8" x14ac:dyDescent="0.2">
      <c r="A358" s="8" t="s">
        <v>38</v>
      </c>
      <c r="B358" s="8">
        <v>2011</v>
      </c>
      <c r="C358" s="8" t="s">
        <v>10</v>
      </c>
      <c r="D358" s="8" t="s">
        <v>33</v>
      </c>
      <c r="E358" s="8" t="s">
        <v>36</v>
      </c>
      <c r="F358" s="15"/>
      <c r="G358" s="15"/>
      <c r="H358" s="26"/>
    </row>
    <row r="359" spans="1:8" x14ac:dyDescent="0.2">
      <c r="A359" s="8" t="s">
        <v>38</v>
      </c>
      <c r="B359" s="8">
        <v>2011</v>
      </c>
      <c r="C359" s="8" t="s">
        <v>10</v>
      </c>
      <c r="D359" s="8" t="s">
        <v>33</v>
      </c>
      <c r="E359" s="8" t="s">
        <v>42</v>
      </c>
      <c r="F359" s="15"/>
      <c r="G359" s="15"/>
      <c r="H359" s="26"/>
    </row>
    <row r="360" spans="1:8" x14ac:dyDescent="0.2">
      <c r="A360" s="8" t="s">
        <v>38</v>
      </c>
      <c r="B360" s="8">
        <v>2011</v>
      </c>
      <c r="C360" s="8" t="s">
        <v>10</v>
      </c>
      <c r="D360" s="8" t="s">
        <v>33</v>
      </c>
      <c r="E360" s="8" t="s">
        <v>40</v>
      </c>
      <c r="F360" s="15">
        <v>12.966295059999998</v>
      </c>
      <c r="G360" s="15">
        <v>6.5648802896055889</v>
      </c>
      <c r="H360" s="26">
        <v>0.44940302141904936</v>
      </c>
    </row>
    <row r="361" spans="1:8" x14ac:dyDescent="0.2">
      <c r="A361" s="8" t="s">
        <v>38</v>
      </c>
      <c r="B361" s="8">
        <v>2012</v>
      </c>
      <c r="C361" s="8" t="s">
        <v>10</v>
      </c>
      <c r="D361" s="8" t="s">
        <v>33</v>
      </c>
      <c r="E361" s="8" t="s">
        <v>34</v>
      </c>
      <c r="F361" s="15"/>
      <c r="G361" s="15"/>
      <c r="H361" s="26"/>
    </row>
    <row r="362" spans="1:8" x14ac:dyDescent="0.2">
      <c r="A362" s="8" t="s">
        <v>38</v>
      </c>
      <c r="B362" s="8">
        <v>2012</v>
      </c>
      <c r="C362" s="8" t="s">
        <v>10</v>
      </c>
      <c r="D362" s="8" t="s">
        <v>33</v>
      </c>
      <c r="E362" s="8" t="s">
        <v>35</v>
      </c>
      <c r="F362" s="15">
        <v>31.815463899999997</v>
      </c>
      <c r="G362" s="15">
        <v>16.475306250323648</v>
      </c>
      <c r="H362" s="26">
        <v>1.0818378437875491</v>
      </c>
    </row>
    <row r="363" spans="1:8" x14ac:dyDescent="0.2">
      <c r="A363" s="8" t="s">
        <v>38</v>
      </c>
      <c r="B363" s="8">
        <v>2012</v>
      </c>
      <c r="C363" s="8" t="s">
        <v>10</v>
      </c>
      <c r="D363" s="8" t="s">
        <v>33</v>
      </c>
      <c r="E363" s="8" t="s">
        <v>36</v>
      </c>
      <c r="F363" s="15"/>
      <c r="G363" s="15"/>
      <c r="H363" s="26"/>
    </row>
    <row r="364" spans="1:8" x14ac:dyDescent="0.2">
      <c r="A364" s="8" t="s">
        <v>38</v>
      </c>
      <c r="B364" s="8">
        <v>2012</v>
      </c>
      <c r="C364" s="8" t="s">
        <v>10</v>
      </c>
      <c r="D364" s="8" t="s">
        <v>33</v>
      </c>
      <c r="E364" s="8" t="s">
        <v>42</v>
      </c>
      <c r="F364" s="15"/>
      <c r="G364" s="15"/>
      <c r="H364" s="26"/>
    </row>
    <row r="365" spans="1:8" x14ac:dyDescent="0.2">
      <c r="A365" s="8" t="s">
        <v>38</v>
      </c>
      <c r="B365" s="8">
        <v>2012</v>
      </c>
      <c r="C365" s="8" t="s">
        <v>10</v>
      </c>
      <c r="D365" s="8" t="s">
        <v>33</v>
      </c>
      <c r="E365" s="8" t="s">
        <v>40</v>
      </c>
      <c r="F365" s="15">
        <v>31.815463899999997</v>
      </c>
      <c r="G365" s="15">
        <v>16.475306250323648</v>
      </c>
      <c r="H365" s="26">
        <v>1.0818378437875491</v>
      </c>
    </row>
    <row r="366" spans="1:8" x14ac:dyDescent="0.2">
      <c r="A366" s="8" t="s">
        <v>38</v>
      </c>
      <c r="B366" s="8">
        <v>2013</v>
      </c>
      <c r="C366" s="8" t="s">
        <v>10</v>
      </c>
      <c r="D366" s="8" t="s">
        <v>33</v>
      </c>
      <c r="E366" s="8" t="s">
        <v>34</v>
      </c>
      <c r="F366" s="15"/>
      <c r="G366" s="15"/>
      <c r="H366" s="26"/>
    </row>
    <row r="367" spans="1:8" x14ac:dyDescent="0.2">
      <c r="A367" s="8" t="s">
        <v>38</v>
      </c>
      <c r="B367" s="8">
        <v>2013</v>
      </c>
      <c r="C367" s="8" t="s">
        <v>10</v>
      </c>
      <c r="D367" s="8" t="s">
        <v>33</v>
      </c>
      <c r="E367" s="8" t="s">
        <v>35</v>
      </c>
      <c r="F367" s="15">
        <v>26.19649269999999</v>
      </c>
      <c r="G367" s="15">
        <v>13.039568292682922</v>
      </c>
      <c r="H367" s="26">
        <v>0.82559558764171204</v>
      </c>
    </row>
    <row r="368" spans="1:8" x14ac:dyDescent="0.2">
      <c r="A368" s="8" t="s">
        <v>38</v>
      </c>
      <c r="B368" s="8">
        <v>2013</v>
      </c>
      <c r="C368" s="8" t="s">
        <v>10</v>
      </c>
      <c r="D368" s="8" t="s">
        <v>33</v>
      </c>
      <c r="E368" s="8" t="s">
        <v>36</v>
      </c>
      <c r="F368" s="15"/>
      <c r="G368" s="15"/>
      <c r="H368" s="26"/>
    </row>
    <row r="369" spans="1:8" x14ac:dyDescent="0.2">
      <c r="A369" s="8" t="s">
        <v>38</v>
      </c>
      <c r="B369" s="8">
        <v>2013</v>
      </c>
      <c r="C369" s="8" t="s">
        <v>10</v>
      </c>
      <c r="D369" s="8" t="s">
        <v>33</v>
      </c>
      <c r="E369" s="8" t="s">
        <v>42</v>
      </c>
      <c r="F369" s="15"/>
      <c r="G369" s="15"/>
      <c r="H369" s="26"/>
    </row>
    <row r="370" spans="1:8" x14ac:dyDescent="0.2">
      <c r="A370" s="8" t="s">
        <v>38</v>
      </c>
      <c r="B370" s="8">
        <v>2013</v>
      </c>
      <c r="C370" s="8" t="s">
        <v>10</v>
      </c>
      <c r="D370" s="8" t="s">
        <v>33</v>
      </c>
      <c r="E370" s="8" t="s">
        <v>40</v>
      </c>
      <c r="F370" s="15">
        <v>26.19649269999999</v>
      </c>
      <c r="G370" s="15">
        <v>13.039568292682922</v>
      </c>
      <c r="H370" s="26">
        <v>0.82559558764171204</v>
      </c>
    </row>
    <row r="371" spans="1:8" x14ac:dyDescent="0.2">
      <c r="A371" s="8" t="s">
        <v>38</v>
      </c>
      <c r="B371" s="8">
        <v>2014</v>
      </c>
      <c r="C371" s="8" t="s">
        <v>10</v>
      </c>
      <c r="D371" s="8" t="s">
        <v>33</v>
      </c>
      <c r="E371" s="8" t="s">
        <v>34</v>
      </c>
      <c r="F371" s="15"/>
      <c r="G371" s="15"/>
      <c r="H371" s="26"/>
    </row>
    <row r="372" spans="1:8" x14ac:dyDescent="0.2">
      <c r="A372" s="8" t="s">
        <v>38</v>
      </c>
      <c r="B372" s="8">
        <v>2014</v>
      </c>
      <c r="C372" s="8" t="s">
        <v>10</v>
      </c>
      <c r="D372" s="8" t="s">
        <v>33</v>
      </c>
      <c r="E372" s="8" t="s">
        <v>35</v>
      </c>
      <c r="F372" s="15">
        <v>55.092694079999994</v>
      </c>
      <c r="G372" s="15">
        <v>27.422943792931804</v>
      </c>
      <c r="H372" s="26">
        <v>1.6492002001766743</v>
      </c>
    </row>
    <row r="373" spans="1:8" x14ac:dyDescent="0.2">
      <c r="A373" s="8" t="s">
        <v>38</v>
      </c>
      <c r="B373" s="8">
        <v>2014</v>
      </c>
      <c r="C373" s="8" t="s">
        <v>10</v>
      </c>
      <c r="D373" s="8" t="s">
        <v>33</v>
      </c>
      <c r="E373" s="8" t="s">
        <v>36</v>
      </c>
      <c r="F373" s="15"/>
      <c r="G373" s="15"/>
      <c r="H373" s="26"/>
    </row>
    <row r="374" spans="1:8" x14ac:dyDescent="0.2">
      <c r="A374" s="8" t="s">
        <v>38</v>
      </c>
      <c r="B374" s="8">
        <v>2014</v>
      </c>
      <c r="C374" s="8" t="s">
        <v>10</v>
      </c>
      <c r="D374" s="8" t="s">
        <v>33</v>
      </c>
      <c r="E374" s="8" t="s">
        <v>42</v>
      </c>
      <c r="F374" s="15"/>
      <c r="G374" s="15"/>
      <c r="H374" s="26"/>
    </row>
    <row r="375" spans="1:8" x14ac:dyDescent="0.2">
      <c r="A375" s="8" t="s">
        <v>38</v>
      </c>
      <c r="B375" s="8">
        <v>2014</v>
      </c>
      <c r="C375" s="8" t="s">
        <v>10</v>
      </c>
      <c r="D375" s="8" t="s">
        <v>33</v>
      </c>
      <c r="E375" s="8" t="s">
        <v>40</v>
      </c>
      <c r="F375" s="15">
        <v>55.092694079999994</v>
      </c>
      <c r="G375" s="15">
        <v>27.422943792931804</v>
      </c>
      <c r="H375" s="26">
        <v>1.6492002001766743</v>
      </c>
    </row>
    <row r="376" spans="1:8" x14ac:dyDescent="0.2">
      <c r="A376" s="8" t="s">
        <v>38</v>
      </c>
      <c r="B376" s="8">
        <v>2015</v>
      </c>
      <c r="C376" s="8" t="s">
        <v>10</v>
      </c>
      <c r="D376" s="8" t="s">
        <v>33</v>
      </c>
      <c r="E376" s="8" t="s">
        <v>34</v>
      </c>
      <c r="F376" s="15"/>
      <c r="G376" s="15"/>
      <c r="H376" s="26"/>
    </row>
    <row r="377" spans="1:8" x14ac:dyDescent="0.2">
      <c r="A377" s="8" t="s">
        <v>38</v>
      </c>
      <c r="B377" s="8">
        <v>2015</v>
      </c>
      <c r="C377" s="8" t="s">
        <v>10</v>
      </c>
      <c r="D377" s="8" t="s">
        <v>33</v>
      </c>
      <c r="E377" s="8" t="s">
        <v>35</v>
      </c>
      <c r="F377" s="15">
        <v>51.61566701000001</v>
      </c>
      <c r="G377" s="15">
        <v>25.743474817955118</v>
      </c>
      <c r="H377" s="26">
        <v>1.4934269350804275</v>
      </c>
    </row>
    <row r="378" spans="1:8" x14ac:dyDescent="0.2">
      <c r="A378" s="8" t="s">
        <v>38</v>
      </c>
      <c r="B378" s="8">
        <v>2015</v>
      </c>
      <c r="C378" s="8" t="s">
        <v>10</v>
      </c>
      <c r="D378" s="8" t="s">
        <v>33</v>
      </c>
      <c r="E378" s="8" t="s">
        <v>36</v>
      </c>
      <c r="F378" s="15"/>
      <c r="G378" s="15"/>
      <c r="H378" s="26"/>
    </row>
    <row r="379" spans="1:8" x14ac:dyDescent="0.2">
      <c r="A379" s="8" t="s">
        <v>38</v>
      </c>
      <c r="B379" s="8">
        <v>2015</v>
      </c>
      <c r="C379" s="8" t="s">
        <v>10</v>
      </c>
      <c r="D379" s="8" t="s">
        <v>33</v>
      </c>
      <c r="E379" s="8" t="s">
        <v>42</v>
      </c>
      <c r="F379" s="15">
        <v>0.36403032000000002</v>
      </c>
      <c r="G379" s="15">
        <v>0.18156125685785537</v>
      </c>
      <c r="H379" s="26">
        <v>1.0532706764568597E-2</v>
      </c>
    </row>
    <row r="380" spans="1:8" x14ac:dyDescent="0.2">
      <c r="A380" s="8" t="s">
        <v>38</v>
      </c>
      <c r="B380" s="8">
        <v>2015</v>
      </c>
      <c r="C380" s="8" t="s">
        <v>10</v>
      </c>
      <c r="D380" s="8" t="s">
        <v>33</v>
      </c>
      <c r="E380" s="8" t="s">
        <v>40</v>
      </c>
      <c r="F380" s="15">
        <v>51.979697330000008</v>
      </c>
      <c r="G380" s="15">
        <v>25.925036074812972</v>
      </c>
      <c r="H380" s="26">
        <v>1.5039596418449963</v>
      </c>
    </row>
    <row r="381" spans="1:8" x14ac:dyDescent="0.2">
      <c r="A381" s="8" t="s">
        <v>38</v>
      </c>
      <c r="B381" s="8">
        <v>2016</v>
      </c>
      <c r="C381" s="8" t="s">
        <v>10</v>
      </c>
      <c r="D381" s="8" t="s">
        <v>33</v>
      </c>
      <c r="E381" s="8" t="s">
        <v>34</v>
      </c>
      <c r="F381" s="15"/>
      <c r="G381" s="15"/>
      <c r="H381" s="26"/>
    </row>
    <row r="382" spans="1:8" x14ac:dyDescent="0.2">
      <c r="A382" s="8" t="s">
        <v>38</v>
      </c>
      <c r="B382" s="8">
        <v>2016</v>
      </c>
      <c r="C382" s="8" t="s">
        <v>10</v>
      </c>
      <c r="D382" s="8" t="s">
        <v>33</v>
      </c>
      <c r="E382" s="8" t="s">
        <v>35</v>
      </c>
      <c r="F382" s="15">
        <v>115.65662817000002</v>
      </c>
      <c r="G382" s="15">
        <v>57.889097637519406</v>
      </c>
      <c r="H382" s="26">
        <v>3.2611735569918476</v>
      </c>
    </row>
    <row r="383" spans="1:8" x14ac:dyDescent="0.2">
      <c r="A383" s="8" t="s">
        <v>38</v>
      </c>
      <c r="B383" s="8">
        <v>2016</v>
      </c>
      <c r="C383" s="8" t="s">
        <v>10</v>
      </c>
      <c r="D383" s="8" t="s">
        <v>33</v>
      </c>
      <c r="E383" s="8" t="s">
        <v>36</v>
      </c>
      <c r="F383" s="15"/>
      <c r="G383" s="15"/>
      <c r="H383" s="26"/>
    </row>
    <row r="384" spans="1:8" x14ac:dyDescent="0.2">
      <c r="A384" s="8" t="s">
        <v>38</v>
      </c>
      <c r="B384" s="8">
        <v>2016</v>
      </c>
      <c r="C384" s="8" t="s">
        <v>10</v>
      </c>
      <c r="D384" s="8" t="s">
        <v>33</v>
      </c>
      <c r="E384" s="8" t="s">
        <v>42</v>
      </c>
      <c r="F384" s="15">
        <v>0.71524012000000003</v>
      </c>
      <c r="G384" s="15">
        <v>0.35799595575354126</v>
      </c>
      <c r="H384" s="26">
        <v>2.0167648003840952E-2</v>
      </c>
    </row>
    <row r="385" spans="1:8" x14ac:dyDescent="0.2">
      <c r="A385" s="8" t="s">
        <v>38</v>
      </c>
      <c r="B385" s="8">
        <v>2016</v>
      </c>
      <c r="C385" s="8" t="s">
        <v>10</v>
      </c>
      <c r="D385" s="8" t="s">
        <v>33</v>
      </c>
      <c r="E385" s="8" t="s">
        <v>40</v>
      </c>
      <c r="F385" s="15">
        <v>116.37186829000002</v>
      </c>
      <c r="G385" s="15">
        <v>58.24709359327295</v>
      </c>
      <c r="H385" s="26">
        <v>3.2813412049956887</v>
      </c>
    </row>
    <row r="386" spans="1:8" x14ac:dyDescent="0.2">
      <c r="A386" s="8" t="s">
        <v>38</v>
      </c>
      <c r="B386" s="8">
        <v>2017</v>
      </c>
      <c r="C386" s="8" t="s">
        <v>10</v>
      </c>
      <c r="D386" s="8" t="s">
        <v>33</v>
      </c>
      <c r="E386" s="8" t="s">
        <v>34</v>
      </c>
      <c r="F386" s="15"/>
      <c r="G386" s="15"/>
      <c r="H386" s="26"/>
    </row>
    <row r="387" spans="1:8" x14ac:dyDescent="0.2">
      <c r="A387" s="8" t="s">
        <v>38</v>
      </c>
      <c r="B387" s="8">
        <v>2017</v>
      </c>
      <c r="C387" s="8" t="s">
        <v>10</v>
      </c>
      <c r="D387" s="8" t="s">
        <v>33</v>
      </c>
      <c r="E387" s="8" t="s">
        <v>35</v>
      </c>
      <c r="F387" s="15">
        <v>74.447743269999975</v>
      </c>
      <c r="G387" s="15">
        <v>37.20526900049974</v>
      </c>
      <c r="H387" s="26">
        <v>2.0257759643375284</v>
      </c>
    </row>
    <row r="388" spans="1:8" x14ac:dyDescent="0.2">
      <c r="A388" s="8" t="s">
        <v>38</v>
      </c>
      <c r="B388" s="8">
        <v>2017</v>
      </c>
      <c r="C388" s="8" t="s">
        <v>10</v>
      </c>
      <c r="D388" s="8" t="s">
        <v>33</v>
      </c>
      <c r="E388" s="8" t="s">
        <v>36</v>
      </c>
      <c r="F388" s="15"/>
      <c r="G388" s="15"/>
      <c r="H388" s="26"/>
    </row>
    <row r="389" spans="1:8" x14ac:dyDescent="0.2">
      <c r="A389" s="8" t="s">
        <v>38</v>
      </c>
      <c r="B389" s="8">
        <v>2017</v>
      </c>
      <c r="C389" s="8" t="s">
        <v>10</v>
      </c>
      <c r="D389" s="8" t="s">
        <v>33</v>
      </c>
      <c r="E389" s="8" t="s">
        <v>42</v>
      </c>
      <c r="F389" s="15">
        <v>1.2997951699999999</v>
      </c>
      <c r="G389" s="15">
        <v>0.64957279860069961</v>
      </c>
      <c r="H389" s="26">
        <v>3.5368349640882438E-2</v>
      </c>
    </row>
    <row r="390" spans="1:8" x14ac:dyDescent="0.2">
      <c r="A390" s="8" t="s">
        <v>38</v>
      </c>
      <c r="B390" s="8">
        <v>2017</v>
      </c>
      <c r="C390" s="8" t="s">
        <v>10</v>
      </c>
      <c r="D390" s="8" t="s">
        <v>33</v>
      </c>
      <c r="E390" s="8" t="s">
        <v>40</v>
      </c>
      <c r="F390" s="15">
        <v>75.747538439999971</v>
      </c>
      <c r="G390" s="15">
        <v>37.854841799100434</v>
      </c>
      <c r="H390" s="26">
        <v>2.0611443139784109</v>
      </c>
    </row>
    <row r="391" spans="1:8" x14ac:dyDescent="0.2">
      <c r="A391" s="8" t="s">
        <v>38</v>
      </c>
      <c r="B391" s="8">
        <v>2018</v>
      </c>
      <c r="C391" s="8" t="s">
        <v>10</v>
      </c>
      <c r="D391" s="8" t="s">
        <v>33</v>
      </c>
      <c r="E391" s="8" t="s">
        <v>34</v>
      </c>
      <c r="F391" s="15"/>
      <c r="G391" s="15"/>
      <c r="H391" s="26"/>
    </row>
    <row r="392" spans="1:8" x14ac:dyDescent="0.2">
      <c r="A392" s="8" t="s">
        <v>38</v>
      </c>
      <c r="B392" s="8">
        <v>2018</v>
      </c>
      <c r="C392" s="8" t="s">
        <v>10</v>
      </c>
      <c r="D392" s="8" t="s">
        <v>33</v>
      </c>
      <c r="E392" s="8" t="s">
        <v>35</v>
      </c>
      <c r="F392" s="15">
        <v>46.807910919999998</v>
      </c>
      <c r="G392" s="15">
        <v>23.415663291645821</v>
      </c>
      <c r="H392" s="26">
        <v>1.222111862820763</v>
      </c>
    </row>
    <row r="393" spans="1:8" x14ac:dyDescent="0.2">
      <c r="A393" s="8" t="s">
        <v>38</v>
      </c>
      <c r="B393" s="8">
        <v>2018</v>
      </c>
      <c r="C393" s="8" t="s">
        <v>10</v>
      </c>
      <c r="D393" s="8" t="s">
        <v>33</v>
      </c>
      <c r="E393" s="8" t="s">
        <v>36</v>
      </c>
      <c r="F393" s="15"/>
      <c r="G393" s="15"/>
      <c r="H393" s="26"/>
    </row>
    <row r="394" spans="1:8" x14ac:dyDescent="0.2">
      <c r="A394" s="8" t="s">
        <v>38</v>
      </c>
      <c r="B394" s="8">
        <v>2018</v>
      </c>
      <c r="C394" s="8" t="s">
        <v>10</v>
      </c>
      <c r="D394" s="8" t="s">
        <v>33</v>
      </c>
      <c r="E394" s="8" t="s">
        <v>42</v>
      </c>
      <c r="F394" s="15">
        <v>0.64835134999999999</v>
      </c>
      <c r="G394" s="15">
        <v>0.32433784392196097</v>
      </c>
      <c r="H394" s="26">
        <v>1.692786241763888E-2</v>
      </c>
    </row>
    <row r="395" spans="1:8" x14ac:dyDescent="0.2">
      <c r="A395" s="8" t="s">
        <v>38</v>
      </c>
      <c r="B395" s="8">
        <v>2018</v>
      </c>
      <c r="C395" s="8" t="s">
        <v>10</v>
      </c>
      <c r="D395" s="8" t="s">
        <v>33</v>
      </c>
      <c r="E395" s="8" t="s">
        <v>40</v>
      </c>
      <c r="F395" s="15">
        <v>47.456262269999996</v>
      </c>
      <c r="G395" s="15">
        <v>23.74000113556778</v>
      </c>
      <c r="H395" s="26">
        <v>1.239039725238402</v>
      </c>
    </row>
    <row r="396" spans="1:8" x14ac:dyDescent="0.2">
      <c r="A396" s="8" t="s">
        <v>38</v>
      </c>
      <c r="B396" s="8">
        <v>2019</v>
      </c>
      <c r="C396" s="8" t="s">
        <v>10</v>
      </c>
      <c r="D396" s="8" t="s">
        <v>33</v>
      </c>
      <c r="E396" s="8" t="s">
        <v>34</v>
      </c>
      <c r="F396" s="15"/>
      <c r="G396" s="15"/>
      <c r="H396" s="26"/>
    </row>
    <row r="397" spans="1:8" x14ac:dyDescent="0.2">
      <c r="A397" s="8" t="s">
        <v>38</v>
      </c>
      <c r="B397" s="8">
        <v>2019</v>
      </c>
      <c r="C397" s="8" t="s">
        <v>10</v>
      </c>
      <c r="D397" s="8" t="s">
        <v>33</v>
      </c>
      <c r="E397" s="8" t="s">
        <v>35</v>
      </c>
      <c r="F397" s="15">
        <v>56.569689150000002</v>
      </c>
      <c r="G397" s="15">
        <v>28.284844575000001</v>
      </c>
      <c r="H397" s="26">
        <v>1.4263663426626325</v>
      </c>
    </row>
    <row r="398" spans="1:8" x14ac:dyDescent="0.2">
      <c r="A398" s="8" t="s">
        <v>38</v>
      </c>
      <c r="B398" s="8">
        <v>2019</v>
      </c>
      <c r="C398" s="8" t="s">
        <v>10</v>
      </c>
      <c r="D398" s="8" t="s">
        <v>33</v>
      </c>
      <c r="E398" s="8" t="s">
        <v>36</v>
      </c>
      <c r="F398" s="15"/>
      <c r="G398" s="15"/>
      <c r="H398" s="26"/>
    </row>
    <row r="399" spans="1:8" x14ac:dyDescent="0.2">
      <c r="A399" s="8" t="s">
        <v>38</v>
      </c>
      <c r="B399" s="8">
        <v>2019</v>
      </c>
      <c r="C399" s="8" t="s">
        <v>10</v>
      </c>
      <c r="D399" s="8" t="s">
        <v>33</v>
      </c>
      <c r="E399" s="8" t="s">
        <v>42</v>
      </c>
      <c r="F399" s="15">
        <v>0.21524279999999998</v>
      </c>
      <c r="G399" s="15">
        <v>0.10762139999999999</v>
      </c>
      <c r="H399" s="26">
        <v>5.4272012102874424E-3</v>
      </c>
    </row>
    <row r="400" spans="1:8" x14ac:dyDescent="0.2">
      <c r="A400" s="8" t="s">
        <v>38</v>
      </c>
      <c r="B400" s="8">
        <v>2019</v>
      </c>
      <c r="C400" s="8" t="s">
        <v>10</v>
      </c>
      <c r="D400" s="8" t="s">
        <v>33</v>
      </c>
      <c r="E400" s="8" t="s">
        <v>40</v>
      </c>
      <c r="F400" s="15">
        <v>56.784931950000001</v>
      </c>
      <c r="G400" s="15">
        <v>28.392465975</v>
      </c>
      <c r="H400" s="26">
        <v>1.4317935438729199</v>
      </c>
    </row>
    <row r="401" spans="1:8" x14ac:dyDescent="0.2">
      <c r="A401" s="8" t="s">
        <v>38</v>
      </c>
      <c r="B401" s="8">
        <v>2020</v>
      </c>
      <c r="C401" s="8" t="s">
        <v>10</v>
      </c>
      <c r="D401" s="8" t="s">
        <v>33</v>
      </c>
      <c r="E401" s="8" t="s">
        <v>34</v>
      </c>
      <c r="F401" s="15"/>
      <c r="G401" s="15"/>
      <c r="H401" s="26"/>
    </row>
    <row r="402" spans="1:8" x14ac:dyDescent="0.2">
      <c r="A402" s="8" t="s">
        <v>38</v>
      </c>
      <c r="B402" s="8">
        <v>2020</v>
      </c>
      <c r="C402" s="8" t="s">
        <v>10</v>
      </c>
      <c r="D402" s="8" t="s">
        <v>33</v>
      </c>
      <c r="E402" s="8" t="s">
        <v>35</v>
      </c>
      <c r="F402" s="15">
        <v>66.62225749000001</v>
      </c>
      <c r="G402" s="15">
        <v>33.003917281636717</v>
      </c>
      <c r="H402" s="26">
        <v>1.9345789731322813</v>
      </c>
    </row>
    <row r="403" spans="1:8" x14ac:dyDescent="0.2">
      <c r="A403" s="8" t="s">
        <v>38</v>
      </c>
      <c r="B403" s="8">
        <v>2020</v>
      </c>
      <c r="C403" s="8" t="s">
        <v>10</v>
      </c>
      <c r="D403" s="8" t="s">
        <v>33</v>
      </c>
      <c r="E403" s="8" t="s">
        <v>36</v>
      </c>
      <c r="F403" s="15"/>
      <c r="G403" s="15"/>
      <c r="H403" s="26"/>
    </row>
    <row r="404" spans="1:8" x14ac:dyDescent="0.2">
      <c r="A404" s="8" t="s">
        <v>38</v>
      </c>
      <c r="B404" s="8">
        <v>2020</v>
      </c>
      <c r="C404" s="8" t="s">
        <v>10</v>
      </c>
      <c r="D404" s="8" t="s">
        <v>33</v>
      </c>
      <c r="E404" s="8" t="s">
        <v>42</v>
      </c>
      <c r="F404" s="15">
        <v>0.30287888000000002</v>
      </c>
      <c r="G404" s="15">
        <v>0.15004279168077125</v>
      </c>
      <c r="H404" s="26">
        <v>8.7950053740194177E-3</v>
      </c>
    </row>
    <row r="405" spans="1:8" x14ac:dyDescent="0.2">
      <c r="A405" s="8" t="s">
        <v>38</v>
      </c>
      <c r="B405" s="8">
        <v>2020</v>
      </c>
      <c r="C405" s="8" t="s">
        <v>10</v>
      </c>
      <c r="D405" s="8" t="s">
        <v>33</v>
      </c>
      <c r="E405" s="8" t="s">
        <v>40</v>
      </c>
      <c r="F405" s="15">
        <v>66.925136370000004</v>
      </c>
      <c r="G405" s="15">
        <v>33.153960073317485</v>
      </c>
      <c r="H405" s="26">
        <v>1.9433739785063004</v>
      </c>
    </row>
    <row r="406" spans="1:8" x14ac:dyDescent="0.2">
      <c r="A406" s="8" t="s">
        <v>38</v>
      </c>
      <c r="B406" s="8">
        <v>2021</v>
      </c>
      <c r="C406" s="8" t="s">
        <v>10</v>
      </c>
      <c r="D406" s="8" t="s">
        <v>33</v>
      </c>
      <c r="E406" s="8" t="s">
        <v>34</v>
      </c>
      <c r="F406" s="15"/>
      <c r="G406" s="15"/>
      <c r="H406" s="26"/>
    </row>
    <row r="407" spans="1:8" x14ac:dyDescent="0.2">
      <c r="A407" s="8" t="s">
        <v>38</v>
      </c>
      <c r="B407" s="8">
        <v>2021</v>
      </c>
      <c r="C407" s="8" t="s">
        <v>10</v>
      </c>
      <c r="D407" s="8" t="s">
        <v>33</v>
      </c>
      <c r="E407" s="8" t="s">
        <v>35</v>
      </c>
      <c r="F407" s="15">
        <v>36.647237309999987</v>
      </c>
      <c r="G407" s="15">
        <v>18.323618654999994</v>
      </c>
      <c r="H407" s="26">
        <v>0.95985430356207402</v>
      </c>
    </row>
    <row r="408" spans="1:8" x14ac:dyDescent="0.2">
      <c r="A408" s="8" t="s">
        <v>38</v>
      </c>
      <c r="B408" s="8">
        <v>2021</v>
      </c>
      <c r="C408" s="8" t="s">
        <v>10</v>
      </c>
      <c r="D408" s="8" t="s">
        <v>33</v>
      </c>
      <c r="E408" s="8" t="s">
        <v>36</v>
      </c>
      <c r="F408" s="15"/>
      <c r="G408" s="15"/>
      <c r="H408" s="26"/>
    </row>
    <row r="409" spans="1:8" x14ac:dyDescent="0.2">
      <c r="A409" s="8" t="s">
        <v>38</v>
      </c>
      <c r="B409" s="8">
        <v>2021</v>
      </c>
      <c r="C409" s="8" t="s">
        <v>10</v>
      </c>
      <c r="D409" s="8" t="s">
        <v>33</v>
      </c>
      <c r="E409" s="8" t="s">
        <v>42</v>
      </c>
      <c r="F409" s="15">
        <v>0.26501897999999996</v>
      </c>
      <c r="G409" s="15">
        <v>0.13250948999999998</v>
      </c>
      <c r="H409" s="26">
        <v>6.9413038239916182E-3</v>
      </c>
    </row>
    <row r="410" spans="1:8" x14ac:dyDescent="0.2">
      <c r="A410" s="8" t="s">
        <v>38</v>
      </c>
      <c r="B410" s="8">
        <v>2021</v>
      </c>
      <c r="C410" s="8" t="s">
        <v>10</v>
      </c>
      <c r="D410" s="8" t="s">
        <v>33</v>
      </c>
      <c r="E410" s="8" t="s">
        <v>40</v>
      </c>
      <c r="F410" s="15">
        <v>36.912256289999988</v>
      </c>
      <c r="G410" s="15">
        <v>18.456128144999994</v>
      </c>
      <c r="H410" s="26">
        <v>0.96679560738606563</v>
      </c>
    </row>
    <row r="411" spans="1:8" x14ac:dyDescent="0.2">
      <c r="A411" s="8" t="s">
        <v>38</v>
      </c>
      <c r="B411" s="8">
        <v>2008</v>
      </c>
      <c r="C411" s="8" t="s">
        <v>10</v>
      </c>
      <c r="D411" s="8" t="s">
        <v>37</v>
      </c>
      <c r="E411" s="8" t="s">
        <v>40</v>
      </c>
      <c r="F411" s="15">
        <v>46.087000000000003</v>
      </c>
      <c r="G411" s="15">
        <v>23.558247712518533</v>
      </c>
      <c r="H411" s="26">
        <v>1.7433240672084811</v>
      </c>
    </row>
    <row r="412" spans="1:8" x14ac:dyDescent="0.2">
      <c r="A412" s="8" t="s">
        <v>38</v>
      </c>
      <c r="B412" s="8">
        <v>2009</v>
      </c>
      <c r="C412" s="8" t="s">
        <v>10</v>
      </c>
      <c r="D412" s="8" t="s">
        <v>37</v>
      </c>
      <c r="E412" s="8" t="s">
        <v>40</v>
      </c>
      <c r="F412" s="15">
        <v>60.300765040000002</v>
      </c>
      <c r="G412" s="15">
        <v>30.92029793867296</v>
      </c>
      <c r="H412" s="26">
        <v>2.3472278528362143</v>
      </c>
    </row>
    <row r="413" spans="1:8" x14ac:dyDescent="0.2">
      <c r="A413" s="8" t="s">
        <v>38</v>
      </c>
      <c r="B413" s="8">
        <v>2010</v>
      </c>
      <c r="C413" s="8" t="s">
        <v>10</v>
      </c>
      <c r="D413" s="8" t="s">
        <v>37</v>
      </c>
      <c r="E413" s="8" t="s">
        <v>40</v>
      </c>
      <c r="F413" s="15">
        <v>22.881999999999998</v>
      </c>
      <c r="G413" s="15">
        <v>11.734358974358974</v>
      </c>
      <c r="H413" s="26">
        <v>0.85205756145965716</v>
      </c>
    </row>
    <row r="414" spans="1:8" x14ac:dyDescent="0.2">
      <c r="A414" s="8" t="s">
        <v>38</v>
      </c>
      <c r="B414" s="8">
        <v>2011</v>
      </c>
      <c r="C414" s="8" t="s">
        <v>10</v>
      </c>
      <c r="D414" s="8" t="s">
        <v>37</v>
      </c>
      <c r="E414" s="8" t="s">
        <v>40</v>
      </c>
      <c r="F414" s="15">
        <v>28.025806640000003</v>
      </c>
      <c r="G414" s="15">
        <v>14.18956338413245</v>
      </c>
      <c r="H414" s="26">
        <v>0.97135551238350881</v>
      </c>
    </row>
    <row r="415" spans="1:8" x14ac:dyDescent="0.2">
      <c r="A415" s="8" t="s">
        <v>38</v>
      </c>
      <c r="B415" s="8">
        <v>2012</v>
      </c>
      <c r="C415" s="8" t="s">
        <v>10</v>
      </c>
      <c r="D415" s="8" t="s">
        <v>37</v>
      </c>
      <c r="E415" s="8" t="s">
        <v>40</v>
      </c>
      <c r="F415" s="15">
        <v>32.31</v>
      </c>
      <c r="G415" s="15">
        <v>16.731396613329192</v>
      </c>
      <c r="H415" s="26">
        <v>1.0986538132098622</v>
      </c>
    </row>
    <row r="416" spans="1:8" x14ac:dyDescent="0.2">
      <c r="A416" s="8" t="s">
        <v>38</v>
      </c>
      <c r="B416" s="8">
        <v>2013</v>
      </c>
      <c r="C416" s="8" t="s">
        <v>10</v>
      </c>
      <c r="D416" s="8" t="s">
        <v>37</v>
      </c>
      <c r="E416" s="8" t="s">
        <v>40</v>
      </c>
      <c r="F416" s="15">
        <v>37.738999999999997</v>
      </c>
      <c r="G416" s="15">
        <v>18.784967645594822</v>
      </c>
      <c r="H416" s="26">
        <v>1.1893634861284534</v>
      </c>
    </row>
    <row r="417" spans="1:8" x14ac:dyDescent="0.2">
      <c r="A417" s="8" t="s">
        <v>38</v>
      </c>
      <c r="B417" s="8">
        <v>2014</v>
      </c>
      <c r="C417" s="8" t="s">
        <v>10</v>
      </c>
      <c r="D417" s="8" t="s">
        <v>37</v>
      </c>
      <c r="E417" s="8" t="s">
        <v>40</v>
      </c>
      <c r="F417" s="15">
        <v>35.605494479999997</v>
      </c>
      <c r="G417" s="15">
        <v>17.722993768043803</v>
      </c>
      <c r="H417" s="26">
        <v>1.0658507376411364</v>
      </c>
    </row>
    <row r="418" spans="1:8" x14ac:dyDescent="0.2">
      <c r="A418" s="8" t="s">
        <v>38</v>
      </c>
      <c r="B418" s="8">
        <v>2015</v>
      </c>
      <c r="C418" s="8" t="s">
        <v>10</v>
      </c>
      <c r="D418" s="8" t="s">
        <v>37</v>
      </c>
      <c r="E418" s="8" t="s">
        <v>40</v>
      </c>
      <c r="F418" s="15">
        <v>38.976069250000002</v>
      </c>
      <c r="G418" s="15">
        <v>19.43943603491272</v>
      </c>
      <c r="H418" s="26">
        <v>1.1277179006566518</v>
      </c>
    </row>
    <row r="419" spans="1:8" x14ac:dyDescent="0.2">
      <c r="A419" s="8" t="s">
        <v>38</v>
      </c>
      <c r="B419" s="8">
        <v>2016</v>
      </c>
      <c r="C419" s="8" t="s">
        <v>10</v>
      </c>
      <c r="D419" s="8" t="s">
        <v>37</v>
      </c>
      <c r="E419" s="8" t="s">
        <v>40</v>
      </c>
      <c r="F419" s="15">
        <v>40.32349498</v>
      </c>
      <c r="G419" s="15">
        <v>20.182939576555384</v>
      </c>
      <c r="H419" s="26">
        <v>1.1370028474371483</v>
      </c>
    </row>
    <row r="420" spans="1:8" x14ac:dyDescent="0.2">
      <c r="A420" s="8" t="s">
        <v>38</v>
      </c>
      <c r="B420" s="8">
        <v>2017</v>
      </c>
      <c r="C420" s="8" t="s">
        <v>10</v>
      </c>
      <c r="D420" s="8" t="s">
        <v>37</v>
      </c>
      <c r="E420" s="8" t="s">
        <v>40</v>
      </c>
      <c r="F420" s="15">
        <v>72.030387000000005</v>
      </c>
      <c r="G420" s="15">
        <v>35.997194902548728</v>
      </c>
      <c r="H420" s="26">
        <v>1.9599979835161823</v>
      </c>
    </row>
    <row r="421" spans="1:8" x14ac:dyDescent="0.2">
      <c r="A421" s="8" t="s">
        <v>38</v>
      </c>
      <c r="B421" s="8">
        <v>2018</v>
      </c>
      <c r="C421" s="8" t="s">
        <v>10</v>
      </c>
      <c r="D421" s="8" t="s">
        <v>37</v>
      </c>
      <c r="E421" s="8" t="s">
        <v>40</v>
      </c>
      <c r="F421" s="15">
        <v>78.186599999999999</v>
      </c>
      <c r="G421" s="15">
        <v>39.112856428214101</v>
      </c>
      <c r="H421" s="26">
        <v>2.0413808156687945</v>
      </c>
    </row>
    <row r="422" spans="1:8" x14ac:dyDescent="0.2">
      <c r="A422" s="8" t="s">
        <v>38</v>
      </c>
      <c r="B422" s="8">
        <v>2019</v>
      </c>
      <c r="C422" s="8" t="s">
        <v>10</v>
      </c>
      <c r="D422" s="8" t="s">
        <v>37</v>
      </c>
      <c r="E422" s="8" t="s">
        <v>40</v>
      </c>
      <c r="F422" s="15">
        <v>83.073638169999995</v>
      </c>
      <c r="G422" s="15">
        <v>41.536819084999998</v>
      </c>
      <c r="H422" s="26">
        <v>2.0946454404942005</v>
      </c>
    </row>
    <row r="423" spans="1:8" x14ac:dyDescent="0.2">
      <c r="A423" s="8" t="s">
        <v>38</v>
      </c>
      <c r="B423" s="8">
        <v>2020</v>
      </c>
      <c r="C423" s="8" t="s">
        <v>10</v>
      </c>
      <c r="D423" s="8" t="s">
        <v>37</v>
      </c>
      <c r="E423" s="8" t="s">
        <v>40</v>
      </c>
      <c r="F423" s="15">
        <v>39.05485753</v>
      </c>
      <c r="G423" s="15">
        <v>19.347337300296374</v>
      </c>
      <c r="H423" s="26">
        <v>1.1340760433936914</v>
      </c>
    </row>
    <row r="424" spans="1:8" x14ac:dyDescent="0.2">
      <c r="A424" s="8" t="s">
        <v>38</v>
      </c>
      <c r="B424" s="8">
        <v>2021</v>
      </c>
      <c r="C424" s="8" t="s">
        <v>10</v>
      </c>
      <c r="D424" s="8" t="s">
        <v>37</v>
      </c>
      <c r="E424" s="8" t="s">
        <v>40</v>
      </c>
      <c r="F424" s="15">
        <v>43.634480311801937</v>
      </c>
      <c r="G424" s="15">
        <v>21.817240155900969</v>
      </c>
      <c r="H424" s="26">
        <v>1.1428622397014649</v>
      </c>
    </row>
    <row r="425" spans="1:8" x14ac:dyDescent="0.2">
      <c r="A425" s="73" t="s">
        <v>11</v>
      </c>
      <c r="B425" s="74">
        <v>2008</v>
      </c>
      <c r="C425" s="73" t="s">
        <v>10</v>
      </c>
      <c r="D425" s="73" t="s">
        <v>41</v>
      </c>
      <c r="E425" s="73" t="s">
        <v>40</v>
      </c>
      <c r="F425" s="76">
        <v>4119.0999999999995</v>
      </c>
      <c r="G425" s="80">
        <v>569.37360707268022</v>
      </c>
      <c r="H425" s="81">
        <v>3.4146824400066129</v>
      </c>
    </row>
    <row r="426" spans="1:8" x14ac:dyDescent="0.2">
      <c r="A426" s="73" t="s">
        <v>11</v>
      </c>
      <c r="B426" s="74">
        <v>2009</v>
      </c>
      <c r="C426" s="73" t="s">
        <v>10</v>
      </c>
      <c r="D426" s="73" t="s">
        <v>41</v>
      </c>
      <c r="E426" s="73" t="s">
        <v>40</v>
      </c>
      <c r="F426" s="76">
        <v>4486.8000000000011</v>
      </c>
      <c r="G426" s="80">
        <v>637.95017809500121</v>
      </c>
      <c r="H426" s="81">
        <v>3.6790684333396899</v>
      </c>
    </row>
    <row r="427" spans="1:8" x14ac:dyDescent="0.2">
      <c r="A427" s="73" t="s">
        <v>11</v>
      </c>
      <c r="B427" s="74">
        <v>2010</v>
      </c>
      <c r="C427" s="73" t="s">
        <v>10</v>
      </c>
      <c r="D427" s="73" t="s">
        <v>41</v>
      </c>
      <c r="E427" s="73" t="s">
        <v>40</v>
      </c>
      <c r="F427" s="76">
        <v>5487.2000000000007</v>
      </c>
      <c r="G427" s="80">
        <v>781.42794565928102</v>
      </c>
      <c r="H427" s="81">
        <v>3.9767882723857948</v>
      </c>
    </row>
    <row r="428" spans="1:8" x14ac:dyDescent="0.2">
      <c r="A428" s="73" t="s">
        <v>11</v>
      </c>
      <c r="B428" s="74">
        <v>2011</v>
      </c>
      <c r="C428" s="73" t="s">
        <v>10</v>
      </c>
      <c r="D428" s="73" t="s">
        <v>41</v>
      </c>
      <c r="E428" s="73" t="s">
        <v>40</v>
      </c>
      <c r="F428" s="76">
        <v>7646.5</v>
      </c>
      <c r="G428" s="80">
        <v>1099.4880408944766</v>
      </c>
      <c r="H428" s="81">
        <v>4.5882425522783938</v>
      </c>
    </row>
    <row r="429" spans="1:8" x14ac:dyDescent="0.2">
      <c r="A429" s="73" t="s">
        <v>11</v>
      </c>
      <c r="B429" s="74">
        <v>2012</v>
      </c>
      <c r="C429" s="73" t="s">
        <v>10</v>
      </c>
      <c r="D429" s="73" t="s">
        <v>41</v>
      </c>
      <c r="E429" s="73" t="s">
        <v>40</v>
      </c>
      <c r="F429" s="76">
        <v>9040.2000000000007</v>
      </c>
      <c r="G429" s="80">
        <v>1305.9147789743176</v>
      </c>
      <c r="H429" s="81">
        <v>4.8216319208264196</v>
      </c>
    </row>
    <row r="430" spans="1:8" x14ac:dyDescent="0.2">
      <c r="A430" s="73" t="s">
        <v>11</v>
      </c>
      <c r="B430" s="74">
        <v>2013</v>
      </c>
      <c r="C430" s="73" t="s">
        <v>10</v>
      </c>
      <c r="D430" s="73" t="s">
        <v>41</v>
      </c>
      <c r="E430" s="73" t="s">
        <v>40</v>
      </c>
      <c r="F430" s="76">
        <v>11442.900000000001</v>
      </c>
      <c r="G430" s="80">
        <v>1654.2887112958049</v>
      </c>
      <c r="H430" s="81">
        <v>5.3957090044308975</v>
      </c>
    </row>
    <row r="431" spans="1:8" x14ac:dyDescent="0.2">
      <c r="A431" s="73" t="s">
        <v>11</v>
      </c>
      <c r="B431" s="74">
        <v>2014</v>
      </c>
      <c r="C431" s="73" t="s">
        <v>10</v>
      </c>
      <c r="D431" s="73" t="s">
        <v>41</v>
      </c>
      <c r="E431" s="73" t="s">
        <v>40</v>
      </c>
      <c r="F431" s="76">
        <v>12508.27817786</v>
      </c>
      <c r="G431" s="80">
        <v>1809.8325658478707</v>
      </c>
      <c r="H431" s="81">
        <v>5.4849747082386857</v>
      </c>
    </row>
    <row r="432" spans="1:8" x14ac:dyDescent="0.2">
      <c r="A432" s="73" t="s">
        <v>11</v>
      </c>
      <c r="B432" s="74">
        <v>2015</v>
      </c>
      <c r="C432" s="73" t="s">
        <v>10</v>
      </c>
      <c r="D432" s="73" t="s">
        <v>41</v>
      </c>
      <c r="E432" s="73" t="s">
        <v>40</v>
      </c>
      <c r="F432" s="76">
        <v>14942.4882459</v>
      </c>
      <c r="G432" s="80">
        <v>2164.3689336406746</v>
      </c>
      <c r="H432" s="81">
        <v>6.5586543340317878</v>
      </c>
    </row>
    <row r="433" spans="1:8" x14ac:dyDescent="0.2">
      <c r="A433" s="73" t="s">
        <v>11</v>
      </c>
      <c r="B433" s="74">
        <v>2016</v>
      </c>
      <c r="C433" s="73" t="s">
        <v>10</v>
      </c>
      <c r="D433" s="73" t="s">
        <v>41</v>
      </c>
      <c r="E433" s="73" t="s">
        <v>40</v>
      </c>
      <c r="F433" s="76">
        <v>20426.847992750001</v>
      </c>
      <c r="G433" s="80">
        <v>2957.186731020186</v>
      </c>
      <c r="H433" s="81">
        <v>8.7126947825018277</v>
      </c>
    </row>
    <row r="434" spans="1:8" x14ac:dyDescent="0.2">
      <c r="A434" s="73" t="s">
        <v>11</v>
      </c>
      <c r="B434" s="74">
        <v>2017</v>
      </c>
      <c r="C434" s="73" t="s">
        <v>10</v>
      </c>
      <c r="D434" s="73" t="s">
        <v>41</v>
      </c>
      <c r="E434" s="73" t="s">
        <v>40</v>
      </c>
      <c r="F434" s="76">
        <v>19298.777362429511</v>
      </c>
      <c r="G434" s="80">
        <v>2791.8319807592675</v>
      </c>
      <c r="H434" s="81">
        <v>7.4431699562928051</v>
      </c>
    </row>
    <row r="435" spans="1:8" x14ac:dyDescent="0.2">
      <c r="A435" s="73" t="s">
        <v>11</v>
      </c>
      <c r="B435" s="74">
        <v>2018</v>
      </c>
      <c r="C435" s="73" t="s">
        <v>10</v>
      </c>
      <c r="D435" s="73" t="s">
        <v>41</v>
      </c>
      <c r="E435" s="73" t="s">
        <v>40</v>
      </c>
      <c r="F435" s="76">
        <v>17571.745842869997</v>
      </c>
      <c r="G435" s="80">
        <v>2542.5984402999766</v>
      </c>
      <c r="H435" s="81">
        <v>6.3111116501777946</v>
      </c>
    </row>
    <row r="436" spans="1:8" x14ac:dyDescent="0.2">
      <c r="A436" s="73" t="s">
        <v>11</v>
      </c>
      <c r="B436" s="74">
        <v>2019</v>
      </c>
      <c r="C436" s="73" t="s">
        <v>10</v>
      </c>
      <c r="D436" s="73" t="s">
        <v>41</v>
      </c>
      <c r="E436" s="73" t="s">
        <v>40</v>
      </c>
      <c r="F436" s="76">
        <v>14888.284934530002</v>
      </c>
      <c r="G436" s="80">
        <v>2156.0102568182801</v>
      </c>
      <c r="H436" s="81">
        <v>5.2720216048025028</v>
      </c>
    </row>
    <row r="437" spans="1:8" x14ac:dyDescent="0.2">
      <c r="A437" s="73" t="s">
        <v>11</v>
      </c>
      <c r="B437" s="74">
        <v>2020</v>
      </c>
      <c r="C437" s="73" t="s">
        <v>10</v>
      </c>
      <c r="D437" s="73" t="s">
        <v>41</v>
      </c>
      <c r="E437" s="73" t="s">
        <v>40</v>
      </c>
      <c r="F437" s="76">
        <v>9329.5191387900995</v>
      </c>
      <c r="G437" s="80">
        <v>1352.1004890619688</v>
      </c>
      <c r="H437" s="81">
        <v>3.6916717997095967</v>
      </c>
    </row>
    <row r="438" spans="1:8" x14ac:dyDescent="0.2">
      <c r="A438" s="73" t="s">
        <v>11</v>
      </c>
      <c r="B438" s="74">
        <v>2021</v>
      </c>
      <c r="C438" s="73" t="s">
        <v>10</v>
      </c>
      <c r="D438" s="73" t="s">
        <v>41</v>
      </c>
      <c r="E438" s="73" t="s">
        <v>40</v>
      </c>
      <c r="F438" s="76">
        <v>10445.984237869796</v>
      </c>
      <c r="G438" s="80">
        <v>1515.1056133710883</v>
      </c>
      <c r="H438" s="81">
        <v>3.950348005487156</v>
      </c>
    </row>
    <row r="439" spans="1:8" x14ac:dyDescent="0.2">
      <c r="A439" s="73" t="s">
        <v>11</v>
      </c>
      <c r="B439" s="74">
        <v>2022</v>
      </c>
      <c r="C439" s="73" t="s">
        <v>10</v>
      </c>
      <c r="D439" s="73" t="s">
        <v>41</v>
      </c>
      <c r="E439" s="73" t="s">
        <v>40</v>
      </c>
      <c r="F439" s="76">
        <v>9488.8802705578019</v>
      </c>
      <c r="G439" s="80">
        <v>1383.218698332041</v>
      </c>
      <c r="H439" s="81">
        <v>3.1430871824011986</v>
      </c>
    </row>
    <row r="440" spans="1:8" x14ac:dyDescent="0.2">
      <c r="A440" s="73" t="s">
        <v>11</v>
      </c>
      <c r="B440" s="74">
        <v>2023</v>
      </c>
      <c r="C440" s="73" t="s">
        <v>10</v>
      </c>
      <c r="D440" s="73" t="s">
        <v>41</v>
      </c>
      <c r="E440" s="73" t="s">
        <v>40</v>
      </c>
      <c r="F440" s="76">
        <v>8457.5466755181715</v>
      </c>
      <c r="G440" s="80">
        <v>1220.4252057024778</v>
      </c>
      <c r="H440" s="81">
        <v>2.7039203364598312</v>
      </c>
    </row>
    <row r="441" spans="1:8" x14ac:dyDescent="0.2">
      <c r="A441" s="73" t="s">
        <v>11</v>
      </c>
      <c r="B441" s="74">
        <v>2008</v>
      </c>
      <c r="C441" s="73" t="s">
        <v>10</v>
      </c>
      <c r="D441" s="73" t="s">
        <v>25</v>
      </c>
      <c r="E441" s="73" t="s">
        <v>26</v>
      </c>
      <c r="F441" s="76">
        <v>163.4</v>
      </c>
      <c r="G441" s="80">
        <v>22.586401737194038</v>
      </c>
      <c r="H441" s="81">
        <v>0.13545655864074208</v>
      </c>
    </row>
    <row r="442" spans="1:8" x14ac:dyDescent="0.2">
      <c r="A442" s="73" t="s">
        <v>11</v>
      </c>
      <c r="B442" s="74">
        <v>2008</v>
      </c>
      <c r="C442" s="73" t="s">
        <v>10</v>
      </c>
      <c r="D442" s="73" t="s">
        <v>25</v>
      </c>
      <c r="E442" s="73" t="s">
        <v>27</v>
      </c>
      <c r="F442" s="76">
        <v>0</v>
      </c>
      <c r="G442" s="80">
        <v>0</v>
      </c>
      <c r="H442" s="81">
        <v>0</v>
      </c>
    </row>
    <row r="443" spans="1:8" x14ac:dyDescent="0.2">
      <c r="A443" s="73" t="s">
        <v>11</v>
      </c>
      <c r="B443" s="74">
        <v>2008</v>
      </c>
      <c r="C443" s="73" t="s">
        <v>10</v>
      </c>
      <c r="D443" s="73" t="s">
        <v>25</v>
      </c>
      <c r="E443" s="73" t="s">
        <v>28</v>
      </c>
      <c r="F443" s="76">
        <v>246.1</v>
      </c>
      <c r="G443" s="80">
        <v>34.017830278601302</v>
      </c>
      <c r="H443" s="81">
        <v>0.20401382546809438</v>
      </c>
    </row>
    <row r="444" spans="1:8" x14ac:dyDescent="0.2">
      <c r="A444" s="73" t="s">
        <v>11</v>
      </c>
      <c r="B444" s="74">
        <v>2008</v>
      </c>
      <c r="C444" s="73" t="s">
        <v>10</v>
      </c>
      <c r="D444" s="73" t="s">
        <v>25</v>
      </c>
      <c r="E444" s="73" t="s">
        <v>40</v>
      </c>
      <c r="F444" s="76">
        <v>409.5</v>
      </c>
      <c r="G444" s="80">
        <v>56.604232015795333</v>
      </c>
      <c r="H444" s="81">
        <v>0.33947038410883645</v>
      </c>
    </row>
    <row r="445" spans="1:8" x14ac:dyDescent="0.2">
      <c r="A445" s="73" t="s">
        <v>11</v>
      </c>
      <c r="B445" s="74">
        <v>2009</v>
      </c>
      <c r="C445" s="73" t="s">
        <v>10</v>
      </c>
      <c r="D445" s="73" t="s">
        <v>25</v>
      </c>
      <c r="E445" s="73" t="s">
        <v>26</v>
      </c>
      <c r="F445" s="76">
        <v>383.8</v>
      </c>
      <c r="G445" s="80">
        <v>54.570134249991405</v>
      </c>
      <c r="H445" s="81">
        <v>0.31470679876878233</v>
      </c>
    </row>
    <row r="446" spans="1:8" x14ac:dyDescent="0.2">
      <c r="A446" s="73" t="s">
        <v>11</v>
      </c>
      <c r="B446" s="74">
        <v>2009</v>
      </c>
      <c r="C446" s="73" t="s">
        <v>10</v>
      </c>
      <c r="D446" s="73" t="s">
        <v>25</v>
      </c>
      <c r="E446" s="73" t="s">
        <v>27</v>
      </c>
      <c r="F446" s="76">
        <v>0</v>
      </c>
      <c r="G446" s="80">
        <v>0</v>
      </c>
      <c r="H446" s="81">
        <v>0</v>
      </c>
    </row>
    <row r="447" spans="1:8" x14ac:dyDescent="0.2">
      <c r="A447" s="73" t="s">
        <v>11</v>
      </c>
      <c r="B447" s="74">
        <v>2009</v>
      </c>
      <c r="C447" s="73" t="s">
        <v>10</v>
      </c>
      <c r="D447" s="73" t="s">
        <v>25</v>
      </c>
      <c r="E447" s="73" t="s">
        <v>28</v>
      </c>
      <c r="F447" s="76">
        <v>268.39999999999998</v>
      </c>
      <c r="G447" s="80">
        <v>38.162126192542182</v>
      </c>
      <c r="H447" s="81">
        <v>0.22008156537139439</v>
      </c>
    </row>
    <row r="448" spans="1:8" x14ac:dyDescent="0.2">
      <c r="A448" s="73" t="s">
        <v>11</v>
      </c>
      <c r="B448" s="74">
        <v>2009</v>
      </c>
      <c r="C448" s="73" t="s">
        <v>10</v>
      </c>
      <c r="D448" s="73" t="s">
        <v>25</v>
      </c>
      <c r="E448" s="73" t="s">
        <v>40</v>
      </c>
      <c r="F448" s="76">
        <v>652.20000000000005</v>
      </c>
      <c r="G448" s="80">
        <v>92.732260442533601</v>
      </c>
      <c r="H448" s="81">
        <v>0.53478836414017683</v>
      </c>
    </row>
    <row r="449" spans="1:8" x14ac:dyDescent="0.2">
      <c r="A449" s="73" t="s">
        <v>11</v>
      </c>
      <c r="B449" s="74">
        <v>2010</v>
      </c>
      <c r="C449" s="73" t="s">
        <v>10</v>
      </c>
      <c r="D449" s="73" t="s">
        <v>25</v>
      </c>
      <c r="E449" s="73" t="s">
        <v>26</v>
      </c>
      <c r="F449" s="76">
        <v>482.1</v>
      </c>
      <c r="G449" s="80">
        <v>68.655491435037789</v>
      </c>
      <c r="H449" s="81">
        <v>0.34939670981870374</v>
      </c>
    </row>
    <row r="450" spans="1:8" x14ac:dyDescent="0.2">
      <c r="A450" s="73" t="s">
        <v>11</v>
      </c>
      <c r="B450" s="74">
        <v>2010</v>
      </c>
      <c r="C450" s="73" t="s">
        <v>10</v>
      </c>
      <c r="D450" s="73" t="s">
        <v>25</v>
      </c>
      <c r="E450" s="73" t="s">
        <v>27</v>
      </c>
      <c r="F450" s="76">
        <v>0</v>
      </c>
      <c r="G450" s="80">
        <v>0</v>
      </c>
      <c r="H450" s="81">
        <v>0</v>
      </c>
    </row>
    <row r="451" spans="1:8" x14ac:dyDescent="0.2">
      <c r="A451" s="73" t="s">
        <v>11</v>
      </c>
      <c r="B451" s="74">
        <v>2010</v>
      </c>
      <c r="C451" s="73" t="s">
        <v>10</v>
      </c>
      <c r="D451" s="73" t="s">
        <v>25</v>
      </c>
      <c r="E451" s="73" t="s">
        <v>28</v>
      </c>
      <c r="F451" s="76">
        <v>244.1</v>
      </c>
      <c r="G451" s="80">
        <v>34.762093879470491</v>
      </c>
      <c r="H451" s="81">
        <v>0.17690880909924411</v>
      </c>
    </row>
    <row r="452" spans="1:8" x14ac:dyDescent="0.2">
      <c r="A452" s="73" t="s">
        <v>11</v>
      </c>
      <c r="B452" s="74">
        <v>2010</v>
      </c>
      <c r="C452" s="73" t="s">
        <v>10</v>
      </c>
      <c r="D452" s="73" t="s">
        <v>25</v>
      </c>
      <c r="E452" s="73" t="s">
        <v>40</v>
      </c>
      <c r="F452" s="76">
        <v>726.2</v>
      </c>
      <c r="G452" s="80">
        <v>103.41758531450827</v>
      </c>
      <c r="H452" s="81">
        <v>0.52630551891794786</v>
      </c>
    </row>
    <row r="453" spans="1:8" x14ac:dyDescent="0.2">
      <c r="A453" s="73" t="s">
        <v>11</v>
      </c>
      <c r="B453" s="74">
        <v>2011</v>
      </c>
      <c r="C453" s="73" t="s">
        <v>10</v>
      </c>
      <c r="D453" s="73" t="s">
        <v>25</v>
      </c>
      <c r="E453" s="73" t="s">
        <v>26</v>
      </c>
      <c r="F453" s="76">
        <v>732</v>
      </c>
      <c r="G453" s="80">
        <v>105.25406995811899</v>
      </c>
      <c r="H453" s="81">
        <v>0.43923279255447384</v>
      </c>
    </row>
    <row r="454" spans="1:8" x14ac:dyDescent="0.2">
      <c r="A454" s="73" t="s">
        <v>11</v>
      </c>
      <c r="B454" s="74">
        <v>2011</v>
      </c>
      <c r="C454" s="73" t="s">
        <v>10</v>
      </c>
      <c r="D454" s="73" t="s">
        <v>25</v>
      </c>
      <c r="E454" s="73" t="s">
        <v>27</v>
      </c>
      <c r="F454" s="76">
        <v>0</v>
      </c>
      <c r="G454" s="80">
        <v>0</v>
      </c>
      <c r="H454" s="81">
        <v>0</v>
      </c>
    </row>
    <row r="455" spans="1:8" x14ac:dyDescent="0.2">
      <c r="A455" s="73" t="s">
        <v>11</v>
      </c>
      <c r="B455" s="74">
        <v>2011</v>
      </c>
      <c r="C455" s="73" t="s">
        <v>10</v>
      </c>
      <c r="D455" s="73" t="s">
        <v>25</v>
      </c>
      <c r="E455" s="73" t="s">
        <v>28</v>
      </c>
      <c r="F455" s="76">
        <v>449.4</v>
      </c>
      <c r="G455" s="80">
        <v>64.619097048058293</v>
      </c>
      <c r="H455" s="81">
        <v>0.26966013247811549</v>
      </c>
    </row>
    <row r="456" spans="1:8" x14ac:dyDescent="0.2">
      <c r="A456" s="73" t="s">
        <v>11</v>
      </c>
      <c r="B456" s="74">
        <v>2011</v>
      </c>
      <c r="C456" s="73" t="s">
        <v>10</v>
      </c>
      <c r="D456" s="73" t="s">
        <v>25</v>
      </c>
      <c r="E456" s="73" t="s">
        <v>40</v>
      </c>
      <c r="F456" s="76">
        <v>1181.4000000000001</v>
      </c>
      <c r="G456" s="80">
        <v>169.87316700617728</v>
      </c>
      <c r="H456" s="81">
        <v>0.70889292503258938</v>
      </c>
    </row>
    <row r="457" spans="1:8" x14ac:dyDescent="0.2">
      <c r="A457" s="73" t="s">
        <v>11</v>
      </c>
      <c r="B457" s="74">
        <v>2012</v>
      </c>
      <c r="C457" s="73" t="s">
        <v>10</v>
      </c>
      <c r="D457" s="73" t="s">
        <v>25</v>
      </c>
      <c r="E457" s="73" t="s">
        <v>26</v>
      </c>
      <c r="F457" s="76">
        <v>911.8</v>
      </c>
      <c r="G457" s="80">
        <v>131.71534871670789</v>
      </c>
      <c r="H457" s="81">
        <v>0.48631269058312082</v>
      </c>
    </row>
    <row r="458" spans="1:8" x14ac:dyDescent="0.2">
      <c r="A458" s="73" t="s">
        <v>11</v>
      </c>
      <c r="B458" s="74">
        <v>2012</v>
      </c>
      <c r="C458" s="73" t="s">
        <v>10</v>
      </c>
      <c r="D458" s="73" t="s">
        <v>25</v>
      </c>
      <c r="E458" s="73" t="s">
        <v>27</v>
      </c>
      <c r="F458" s="76">
        <v>0</v>
      </c>
      <c r="G458" s="80">
        <v>0</v>
      </c>
      <c r="H458" s="81">
        <v>0</v>
      </c>
    </row>
    <row r="459" spans="1:8" x14ac:dyDescent="0.2">
      <c r="A459" s="73" t="s">
        <v>11</v>
      </c>
      <c r="B459" s="74">
        <v>2012</v>
      </c>
      <c r="C459" s="73" t="s">
        <v>10</v>
      </c>
      <c r="D459" s="73" t="s">
        <v>25</v>
      </c>
      <c r="E459" s="73" t="s">
        <v>28</v>
      </c>
      <c r="F459" s="76">
        <v>564.70000000000005</v>
      </c>
      <c r="G459" s="80">
        <v>81.574531059799256</v>
      </c>
      <c r="H459" s="81">
        <v>0.30118532175070012</v>
      </c>
    </row>
    <row r="460" spans="1:8" x14ac:dyDescent="0.2">
      <c r="A460" s="73" t="s">
        <v>11</v>
      </c>
      <c r="B460" s="74">
        <v>2012</v>
      </c>
      <c r="C460" s="73" t="s">
        <v>10</v>
      </c>
      <c r="D460" s="73" t="s">
        <v>25</v>
      </c>
      <c r="E460" s="73" t="s">
        <v>40</v>
      </c>
      <c r="F460" s="76">
        <v>1476.5</v>
      </c>
      <c r="G460" s="80">
        <v>213.28987977650715</v>
      </c>
      <c r="H460" s="81">
        <v>0.78749801233382088</v>
      </c>
    </row>
    <row r="461" spans="1:8" x14ac:dyDescent="0.2">
      <c r="A461" s="73" t="s">
        <v>11</v>
      </c>
      <c r="B461" s="74">
        <v>2013</v>
      </c>
      <c r="C461" s="73" t="s">
        <v>10</v>
      </c>
      <c r="D461" s="73" t="s">
        <v>25</v>
      </c>
      <c r="E461" s="73" t="s">
        <v>26</v>
      </c>
      <c r="F461" s="76">
        <v>1205.9000000000001</v>
      </c>
      <c r="G461" s="80">
        <v>174.3357677644313</v>
      </c>
      <c r="H461" s="81">
        <v>0.56862207031812029</v>
      </c>
    </row>
    <row r="462" spans="1:8" x14ac:dyDescent="0.2">
      <c r="A462" s="73" t="s">
        <v>11</v>
      </c>
      <c r="B462" s="74">
        <v>2013</v>
      </c>
      <c r="C462" s="73" t="s">
        <v>10</v>
      </c>
      <c r="D462" s="73" t="s">
        <v>25</v>
      </c>
      <c r="E462" s="73" t="s">
        <v>27</v>
      </c>
      <c r="F462" s="76">
        <v>0</v>
      </c>
      <c r="G462" s="80">
        <v>0</v>
      </c>
      <c r="H462" s="81">
        <v>0</v>
      </c>
    </row>
    <row r="463" spans="1:8" x14ac:dyDescent="0.2">
      <c r="A463" s="73" t="s">
        <v>11</v>
      </c>
      <c r="B463" s="74">
        <v>2013</v>
      </c>
      <c r="C463" s="73" t="s">
        <v>10</v>
      </c>
      <c r="D463" s="73" t="s">
        <v>25</v>
      </c>
      <c r="E463" s="73" t="s">
        <v>28</v>
      </c>
      <c r="F463" s="76">
        <v>703.4</v>
      </c>
      <c r="G463" s="80">
        <v>101.68984082054976</v>
      </c>
      <c r="H463" s="81">
        <v>0.33167656046253069</v>
      </c>
    </row>
    <row r="464" spans="1:8" x14ac:dyDescent="0.2">
      <c r="A464" s="73" t="s">
        <v>11</v>
      </c>
      <c r="B464" s="74">
        <v>2013</v>
      </c>
      <c r="C464" s="73" t="s">
        <v>10</v>
      </c>
      <c r="D464" s="73" t="s">
        <v>25</v>
      </c>
      <c r="E464" s="73" t="s">
        <v>40</v>
      </c>
      <c r="F464" s="76">
        <v>1909.3000000000002</v>
      </c>
      <c r="G464" s="80">
        <v>276.02560858498106</v>
      </c>
      <c r="H464" s="81">
        <v>0.90029863078065109</v>
      </c>
    </row>
    <row r="465" spans="1:8" x14ac:dyDescent="0.2">
      <c r="A465" s="73" t="s">
        <v>11</v>
      </c>
      <c r="B465" s="74">
        <v>2014</v>
      </c>
      <c r="C465" s="73" t="s">
        <v>10</v>
      </c>
      <c r="D465" s="73" t="s">
        <v>25</v>
      </c>
      <c r="E465" s="73" t="s">
        <v>26</v>
      </c>
      <c r="F465" s="76">
        <v>2404.6781778599998</v>
      </c>
      <c r="G465" s="80">
        <v>347.9347688619543</v>
      </c>
      <c r="H465" s="81">
        <v>1.0544695920147942</v>
      </c>
    </row>
    <row r="466" spans="1:8" x14ac:dyDescent="0.2">
      <c r="A466" s="73" t="s">
        <v>11</v>
      </c>
      <c r="B466" s="74">
        <v>2014</v>
      </c>
      <c r="C466" s="73" t="s">
        <v>10</v>
      </c>
      <c r="D466" s="73" t="s">
        <v>25</v>
      </c>
      <c r="E466" s="73" t="s">
        <v>27</v>
      </c>
      <c r="F466" s="76">
        <v>0</v>
      </c>
      <c r="G466" s="80">
        <v>0</v>
      </c>
      <c r="H466" s="81">
        <v>0</v>
      </c>
    </row>
    <row r="467" spans="1:8" x14ac:dyDescent="0.2">
      <c r="A467" s="73" t="s">
        <v>11</v>
      </c>
      <c r="B467" s="74">
        <v>2014</v>
      </c>
      <c r="C467" s="73" t="s">
        <v>10</v>
      </c>
      <c r="D467" s="73" t="s">
        <v>25</v>
      </c>
      <c r="E467" s="73" t="s">
        <v>28</v>
      </c>
      <c r="F467" s="76">
        <v>0</v>
      </c>
      <c r="G467" s="80">
        <v>0</v>
      </c>
      <c r="H467" s="81">
        <v>0</v>
      </c>
    </row>
    <row r="468" spans="1:8" x14ac:dyDescent="0.2">
      <c r="A468" s="73" t="s">
        <v>11</v>
      </c>
      <c r="B468" s="74">
        <v>2014</v>
      </c>
      <c r="C468" s="73" t="s">
        <v>10</v>
      </c>
      <c r="D468" s="73" t="s">
        <v>25</v>
      </c>
      <c r="E468" s="73" t="s">
        <v>40</v>
      </c>
      <c r="F468" s="76">
        <v>2404.6781778599998</v>
      </c>
      <c r="G468" s="80">
        <v>347.9347688619543</v>
      </c>
      <c r="H468" s="81">
        <v>1.0544695920147942</v>
      </c>
    </row>
    <row r="469" spans="1:8" x14ac:dyDescent="0.2">
      <c r="A469" s="73" t="s">
        <v>11</v>
      </c>
      <c r="B469" s="74">
        <v>2015</v>
      </c>
      <c r="C469" s="73" t="s">
        <v>10</v>
      </c>
      <c r="D469" s="73" t="s">
        <v>25</v>
      </c>
      <c r="E469" s="73" t="s">
        <v>26</v>
      </c>
      <c r="F469" s="76">
        <v>2041.0882459000002</v>
      </c>
      <c r="G469" s="80">
        <v>295.64473583957761</v>
      </c>
      <c r="H469" s="81">
        <v>0.8958877564308283</v>
      </c>
    </row>
    <row r="470" spans="1:8" x14ac:dyDescent="0.2">
      <c r="A470" s="73" t="s">
        <v>11</v>
      </c>
      <c r="B470" s="74">
        <v>2015</v>
      </c>
      <c r="C470" s="73" t="s">
        <v>10</v>
      </c>
      <c r="D470" s="73" t="s">
        <v>25</v>
      </c>
      <c r="E470" s="73" t="s">
        <v>27</v>
      </c>
      <c r="F470" s="76">
        <v>0</v>
      </c>
      <c r="G470" s="80">
        <v>0</v>
      </c>
      <c r="H470" s="81">
        <v>0</v>
      </c>
    </row>
    <row r="471" spans="1:8" x14ac:dyDescent="0.2">
      <c r="A471" s="73" t="s">
        <v>11</v>
      </c>
      <c r="B471" s="74">
        <v>2015</v>
      </c>
      <c r="C471" s="73" t="s">
        <v>10</v>
      </c>
      <c r="D471" s="73" t="s">
        <v>25</v>
      </c>
      <c r="E471" s="73" t="s">
        <v>28</v>
      </c>
      <c r="F471" s="76">
        <v>806</v>
      </c>
      <c r="G471" s="80">
        <v>116.74637662793839</v>
      </c>
      <c r="H471" s="81">
        <v>0.35377477340028002</v>
      </c>
    </row>
    <row r="472" spans="1:8" x14ac:dyDescent="0.2">
      <c r="A472" s="73" t="s">
        <v>11</v>
      </c>
      <c r="B472" s="74">
        <v>2015</v>
      </c>
      <c r="C472" s="73" t="s">
        <v>10</v>
      </c>
      <c r="D472" s="73" t="s">
        <v>25</v>
      </c>
      <c r="E472" s="73" t="s">
        <v>40</v>
      </c>
      <c r="F472" s="76">
        <v>2847.0882459000004</v>
      </c>
      <c r="G472" s="80">
        <v>412.391112467516</v>
      </c>
      <c r="H472" s="81">
        <v>1.2496625298311084</v>
      </c>
    </row>
    <row r="473" spans="1:8" x14ac:dyDescent="0.2">
      <c r="A473" s="73" t="s">
        <v>11</v>
      </c>
      <c r="B473" s="74">
        <v>2016</v>
      </c>
      <c r="C473" s="73" t="s">
        <v>10</v>
      </c>
      <c r="D473" s="73" t="s">
        <v>25</v>
      </c>
      <c r="E473" s="73" t="s">
        <v>26</v>
      </c>
      <c r="F473" s="76">
        <v>1597.2479927500001</v>
      </c>
      <c r="G473" s="80">
        <v>231.23296222625075</v>
      </c>
      <c r="H473" s="81">
        <v>0.68127663444373299</v>
      </c>
    </row>
    <row r="474" spans="1:8" x14ac:dyDescent="0.2">
      <c r="A474" s="73" t="s">
        <v>11</v>
      </c>
      <c r="B474" s="74">
        <v>2016</v>
      </c>
      <c r="C474" s="73" t="s">
        <v>10</v>
      </c>
      <c r="D474" s="73" t="s">
        <v>25</v>
      </c>
      <c r="E474" s="73" t="s">
        <v>27</v>
      </c>
      <c r="F474" s="76">
        <v>0</v>
      </c>
      <c r="G474" s="80">
        <v>0</v>
      </c>
      <c r="H474" s="81">
        <v>0</v>
      </c>
    </row>
    <row r="475" spans="1:8" x14ac:dyDescent="0.2">
      <c r="A475" s="73" t="s">
        <v>11</v>
      </c>
      <c r="B475" s="74">
        <v>2016</v>
      </c>
      <c r="C475" s="73" t="s">
        <v>10</v>
      </c>
      <c r="D475" s="73" t="s">
        <v>25</v>
      </c>
      <c r="E475" s="73" t="s">
        <v>28</v>
      </c>
      <c r="F475" s="76">
        <v>810.9</v>
      </c>
      <c r="G475" s="80">
        <v>117.39367331833932</v>
      </c>
      <c r="H475" s="81">
        <v>0.34587441986342299</v>
      </c>
    </row>
    <row r="476" spans="1:8" x14ac:dyDescent="0.2">
      <c r="A476" s="73" t="s">
        <v>11</v>
      </c>
      <c r="B476" s="74">
        <v>2016</v>
      </c>
      <c r="C476" s="73" t="s">
        <v>10</v>
      </c>
      <c r="D476" s="73" t="s">
        <v>25</v>
      </c>
      <c r="E476" s="73" t="s">
        <v>40</v>
      </c>
      <c r="F476" s="76">
        <v>2408.14799275</v>
      </c>
      <c r="G476" s="80">
        <v>348.62663554459004</v>
      </c>
      <c r="H476" s="81">
        <v>1.027151054307156</v>
      </c>
    </row>
    <row r="477" spans="1:8" x14ac:dyDescent="0.2">
      <c r="A477" s="73" t="s">
        <v>11</v>
      </c>
      <c r="B477" s="74">
        <v>2017</v>
      </c>
      <c r="C477" s="73" t="s">
        <v>10</v>
      </c>
      <c r="D477" s="73" t="s">
        <v>25</v>
      </c>
      <c r="E477" s="73" t="s">
        <v>26</v>
      </c>
      <c r="F477" s="76">
        <v>1822.1955358099999</v>
      </c>
      <c r="G477" s="80">
        <v>263.60549565046091</v>
      </c>
      <c r="H477" s="81">
        <v>0.70278602690323144</v>
      </c>
    </row>
    <row r="478" spans="1:8" x14ac:dyDescent="0.2">
      <c r="A478" s="73" t="s">
        <v>11</v>
      </c>
      <c r="B478" s="74">
        <v>2017</v>
      </c>
      <c r="C478" s="73" t="s">
        <v>10</v>
      </c>
      <c r="D478" s="73" t="s">
        <v>25</v>
      </c>
      <c r="E478" s="73" t="s">
        <v>27</v>
      </c>
      <c r="F478" s="76">
        <v>0</v>
      </c>
      <c r="G478" s="80">
        <v>0</v>
      </c>
      <c r="H478" s="81">
        <v>0</v>
      </c>
    </row>
    <row r="479" spans="1:8" x14ac:dyDescent="0.2">
      <c r="A479" s="73" t="s">
        <v>11</v>
      </c>
      <c r="B479" s="74">
        <v>2017</v>
      </c>
      <c r="C479" s="73" t="s">
        <v>10</v>
      </c>
      <c r="D479" s="73" t="s">
        <v>25</v>
      </c>
      <c r="E479" s="73" t="s">
        <v>28</v>
      </c>
      <c r="F479" s="76">
        <v>816.83915030939966</v>
      </c>
      <c r="G479" s="80">
        <v>118.16695017216988</v>
      </c>
      <c r="H479" s="81">
        <v>0.31503926432888157</v>
      </c>
    </row>
    <row r="480" spans="1:8" x14ac:dyDescent="0.2">
      <c r="A480" s="73" t="s">
        <v>11</v>
      </c>
      <c r="B480" s="74">
        <v>2017</v>
      </c>
      <c r="C480" s="73" t="s">
        <v>10</v>
      </c>
      <c r="D480" s="73" t="s">
        <v>25</v>
      </c>
      <c r="E480" s="73" t="s">
        <v>40</v>
      </c>
      <c r="F480" s="76">
        <v>2639.0346861193993</v>
      </c>
      <c r="G480" s="80">
        <v>381.7724458226308</v>
      </c>
      <c r="H480" s="81">
        <v>1.0178252912321128</v>
      </c>
    </row>
    <row r="481" spans="1:8" x14ac:dyDescent="0.2">
      <c r="A481" s="73" t="s">
        <v>11</v>
      </c>
      <c r="B481" s="74">
        <v>2018</v>
      </c>
      <c r="C481" s="73" t="s">
        <v>10</v>
      </c>
      <c r="D481" s="73" t="s">
        <v>25</v>
      </c>
      <c r="E481" s="73" t="s">
        <v>26</v>
      </c>
      <c r="F481" s="76">
        <v>2039.4749776699996</v>
      </c>
      <c r="G481" s="80">
        <v>295.10817784555496</v>
      </c>
      <c r="H481" s="81">
        <v>0.73250287176455953</v>
      </c>
    </row>
    <row r="482" spans="1:8" x14ac:dyDescent="0.2">
      <c r="A482" s="73" t="s">
        <v>11</v>
      </c>
      <c r="B482" s="74">
        <v>2018</v>
      </c>
      <c r="C482" s="73" t="s">
        <v>10</v>
      </c>
      <c r="D482" s="73" t="s">
        <v>25</v>
      </c>
      <c r="E482" s="73" t="s">
        <v>27</v>
      </c>
      <c r="F482" s="76">
        <v>0</v>
      </c>
      <c r="G482" s="80">
        <v>0</v>
      </c>
      <c r="H482" s="81">
        <v>0</v>
      </c>
    </row>
    <row r="483" spans="1:8" x14ac:dyDescent="0.2">
      <c r="A483" s="73" t="s">
        <v>11</v>
      </c>
      <c r="B483" s="74">
        <v>2018</v>
      </c>
      <c r="C483" s="73" t="s">
        <v>10</v>
      </c>
      <c r="D483" s="73" t="s">
        <v>25</v>
      </c>
      <c r="E483" s="73" t="s">
        <v>28</v>
      </c>
      <c r="F483" s="76">
        <v>1148.4302984499998</v>
      </c>
      <c r="G483" s="80">
        <v>166.17569544559737</v>
      </c>
      <c r="H483" s="81">
        <v>0.41247306333570094</v>
      </c>
    </row>
    <row r="484" spans="1:8" x14ac:dyDescent="0.2">
      <c r="A484" s="73" t="s">
        <v>11</v>
      </c>
      <c r="B484" s="74">
        <v>2018</v>
      </c>
      <c r="C484" s="73" t="s">
        <v>10</v>
      </c>
      <c r="D484" s="73" t="s">
        <v>25</v>
      </c>
      <c r="E484" s="73" t="s">
        <v>40</v>
      </c>
      <c r="F484" s="76">
        <v>3187.9052761199991</v>
      </c>
      <c r="G484" s="80">
        <v>461.2838732911523</v>
      </c>
      <c r="H484" s="81">
        <v>1.1449759351002602</v>
      </c>
    </row>
    <row r="485" spans="1:8" x14ac:dyDescent="0.2">
      <c r="A485" s="73" t="s">
        <v>11</v>
      </c>
      <c r="B485" s="74">
        <v>2019</v>
      </c>
      <c r="C485" s="73" t="s">
        <v>10</v>
      </c>
      <c r="D485" s="73" t="s">
        <v>25</v>
      </c>
      <c r="E485" s="73" t="s">
        <v>26</v>
      </c>
      <c r="F485" s="76">
        <v>2045.2155100199998</v>
      </c>
      <c r="G485" s="80">
        <v>296.17283900713778</v>
      </c>
      <c r="H485" s="81">
        <v>0.72422178932747516</v>
      </c>
    </row>
    <row r="486" spans="1:8" x14ac:dyDescent="0.2">
      <c r="A486" s="73" t="s">
        <v>11</v>
      </c>
      <c r="B486" s="74">
        <v>2019</v>
      </c>
      <c r="C486" s="73" t="s">
        <v>10</v>
      </c>
      <c r="D486" s="73" t="s">
        <v>25</v>
      </c>
      <c r="E486" s="73" t="s">
        <v>27</v>
      </c>
      <c r="F486" s="76">
        <v>0</v>
      </c>
      <c r="G486" s="80">
        <v>0</v>
      </c>
      <c r="H486" s="81">
        <v>0</v>
      </c>
    </row>
    <row r="487" spans="1:8" x14ac:dyDescent="0.2">
      <c r="A487" s="73" t="s">
        <v>11</v>
      </c>
      <c r="B487" s="74">
        <v>2019</v>
      </c>
      <c r="C487" s="73" t="s">
        <v>10</v>
      </c>
      <c r="D487" s="73" t="s">
        <v>25</v>
      </c>
      <c r="E487" s="73" t="s">
        <v>28</v>
      </c>
      <c r="F487" s="76">
        <v>1126.2441239099999</v>
      </c>
      <c r="G487" s="80">
        <v>163.09426461872934</v>
      </c>
      <c r="H487" s="81">
        <v>0.39880908913588214</v>
      </c>
    </row>
    <row r="488" spans="1:8" x14ac:dyDescent="0.2">
      <c r="A488" s="73" t="s">
        <v>11</v>
      </c>
      <c r="B488" s="74">
        <v>2019</v>
      </c>
      <c r="C488" s="73" t="s">
        <v>10</v>
      </c>
      <c r="D488" s="73" t="s">
        <v>25</v>
      </c>
      <c r="E488" s="73" t="s">
        <v>40</v>
      </c>
      <c r="F488" s="76">
        <v>3171.4596339299997</v>
      </c>
      <c r="G488" s="80">
        <v>459.26710362586709</v>
      </c>
      <c r="H488" s="81">
        <v>1.1230308784633571</v>
      </c>
    </row>
    <row r="489" spans="1:8" x14ac:dyDescent="0.2">
      <c r="A489" s="73" t="s">
        <v>11</v>
      </c>
      <c r="B489" s="74">
        <v>2020</v>
      </c>
      <c r="C489" s="73" t="s">
        <v>10</v>
      </c>
      <c r="D489" s="73" t="s">
        <v>25</v>
      </c>
      <c r="E489" s="73" t="s">
        <v>26</v>
      </c>
      <c r="F489" s="76">
        <v>1239.7269854699998</v>
      </c>
      <c r="G489" s="80">
        <v>179.67008142872945</v>
      </c>
      <c r="H489" s="81">
        <v>0.49055745355297198</v>
      </c>
    </row>
    <row r="490" spans="1:8" x14ac:dyDescent="0.2">
      <c r="A490" s="73" t="s">
        <v>11</v>
      </c>
      <c r="B490" s="74">
        <v>2020</v>
      </c>
      <c r="C490" s="73" t="s">
        <v>10</v>
      </c>
      <c r="D490" s="73" t="s">
        <v>25</v>
      </c>
      <c r="E490" s="73" t="s">
        <v>27</v>
      </c>
      <c r="F490" s="76">
        <v>0</v>
      </c>
      <c r="G490" s="80">
        <v>0</v>
      </c>
      <c r="H490" s="81">
        <v>0</v>
      </c>
    </row>
    <row r="491" spans="1:8" x14ac:dyDescent="0.2">
      <c r="A491" s="73" t="s">
        <v>11</v>
      </c>
      <c r="B491" s="74">
        <v>2020</v>
      </c>
      <c r="C491" s="73" t="s">
        <v>10</v>
      </c>
      <c r="D491" s="73" t="s">
        <v>25</v>
      </c>
      <c r="E491" s="73" t="s">
        <v>28</v>
      </c>
      <c r="F491" s="76">
        <v>611.90949848000059</v>
      </c>
      <c r="G491" s="80">
        <v>88.682291107210219</v>
      </c>
      <c r="H491" s="81">
        <v>0.24213134738324957</v>
      </c>
    </row>
    <row r="492" spans="1:8" x14ac:dyDescent="0.2">
      <c r="A492" s="73" t="s">
        <v>11</v>
      </c>
      <c r="B492" s="74">
        <v>2020</v>
      </c>
      <c r="C492" s="73" t="s">
        <v>10</v>
      </c>
      <c r="D492" s="73" t="s">
        <v>25</v>
      </c>
      <c r="E492" s="73" t="s">
        <v>40</v>
      </c>
      <c r="F492" s="76">
        <v>1851.6364839500004</v>
      </c>
      <c r="G492" s="80">
        <v>268.35237253593965</v>
      </c>
      <c r="H492" s="81">
        <v>0.73268880093622157</v>
      </c>
    </row>
    <row r="493" spans="1:8" x14ac:dyDescent="0.2">
      <c r="A493" s="73" t="s">
        <v>11</v>
      </c>
      <c r="B493" s="74">
        <v>2021</v>
      </c>
      <c r="C493" s="73" t="s">
        <v>10</v>
      </c>
      <c r="D493" s="73" t="s">
        <v>25</v>
      </c>
      <c r="E493" s="73" t="s">
        <v>26</v>
      </c>
      <c r="F493" s="76">
        <v>1377.3607281</v>
      </c>
      <c r="G493" s="80">
        <v>199.77504496089119</v>
      </c>
      <c r="H493" s="81">
        <v>0.52087520727445991</v>
      </c>
    </row>
    <row r="494" spans="1:8" x14ac:dyDescent="0.2">
      <c r="A494" s="73" t="s">
        <v>11</v>
      </c>
      <c r="B494" s="74">
        <v>2021</v>
      </c>
      <c r="C494" s="73" t="s">
        <v>10</v>
      </c>
      <c r="D494" s="73" t="s">
        <v>25</v>
      </c>
      <c r="E494" s="73" t="s">
        <v>27</v>
      </c>
      <c r="F494" s="76">
        <v>0</v>
      </c>
      <c r="G494" s="80">
        <v>0</v>
      </c>
      <c r="H494" s="81">
        <v>0</v>
      </c>
    </row>
    <row r="495" spans="1:8" x14ac:dyDescent="0.2">
      <c r="A495" s="73" t="s">
        <v>11</v>
      </c>
      <c r="B495" s="74">
        <v>2021</v>
      </c>
      <c r="C495" s="73" t="s">
        <v>10</v>
      </c>
      <c r="D495" s="73" t="s">
        <v>25</v>
      </c>
      <c r="E495" s="73" t="s">
        <v>28</v>
      </c>
      <c r="F495" s="76">
        <v>852.85960170999908</v>
      </c>
      <c r="G495" s="80">
        <v>123.70039438540809</v>
      </c>
      <c r="H495" s="81">
        <v>0.3225251110720333</v>
      </c>
    </row>
    <row r="496" spans="1:8" x14ac:dyDescent="0.2">
      <c r="A496" s="73" t="s">
        <v>11</v>
      </c>
      <c r="B496" s="74">
        <v>2021</v>
      </c>
      <c r="C496" s="73" t="s">
        <v>10</v>
      </c>
      <c r="D496" s="73" t="s">
        <v>25</v>
      </c>
      <c r="E496" s="73" t="s">
        <v>40</v>
      </c>
      <c r="F496" s="76">
        <v>2230.2203298099989</v>
      </c>
      <c r="G496" s="80">
        <v>323.47543934629925</v>
      </c>
      <c r="H496" s="81">
        <v>0.84340031834649321</v>
      </c>
    </row>
    <row r="497" spans="1:8" x14ac:dyDescent="0.2">
      <c r="A497" s="73" t="s">
        <v>11</v>
      </c>
      <c r="B497" s="74">
        <v>2022</v>
      </c>
      <c r="C497" s="73" t="s">
        <v>10</v>
      </c>
      <c r="D497" s="73" t="s">
        <v>25</v>
      </c>
      <c r="E497" s="73" t="s">
        <v>26</v>
      </c>
      <c r="F497" s="76">
        <v>1706.3504456084002</v>
      </c>
      <c r="G497" s="80">
        <v>248.7391320128863</v>
      </c>
      <c r="H497" s="81">
        <v>0.56520980994115344</v>
      </c>
    </row>
    <row r="498" spans="1:8" x14ac:dyDescent="0.2">
      <c r="A498" s="73" t="s">
        <v>11</v>
      </c>
      <c r="B498" s="74">
        <v>2022</v>
      </c>
      <c r="C498" s="73" t="s">
        <v>10</v>
      </c>
      <c r="D498" s="73" t="s">
        <v>25</v>
      </c>
      <c r="E498" s="73" t="s">
        <v>27</v>
      </c>
      <c r="F498" s="76">
        <v>0</v>
      </c>
      <c r="G498" s="80">
        <v>0</v>
      </c>
      <c r="H498" s="81">
        <v>0</v>
      </c>
    </row>
    <row r="499" spans="1:8" x14ac:dyDescent="0.2">
      <c r="A499" s="73" t="s">
        <v>11</v>
      </c>
      <c r="B499" s="74">
        <v>2022</v>
      </c>
      <c r="C499" s="73" t="s">
        <v>10</v>
      </c>
      <c r="D499" s="73" t="s">
        <v>25</v>
      </c>
      <c r="E499" s="73" t="s">
        <v>28</v>
      </c>
      <c r="F499" s="76">
        <v>585.74544336999986</v>
      </c>
      <c r="G499" s="80">
        <v>85.385633144314838</v>
      </c>
      <c r="H499" s="81">
        <v>0.19402173309305842</v>
      </c>
    </row>
    <row r="500" spans="1:8" x14ac:dyDescent="0.2">
      <c r="A500" s="73" t="s">
        <v>11</v>
      </c>
      <c r="B500" s="74">
        <v>2022</v>
      </c>
      <c r="C500" s="73" t="s">
        <v>10</v>
      </c>
      <c r="D500" s="73" t="s">
        <v>25</v>
      </c>
      <c r="E500" s="73" t="s">
        <v>40</v>
      </c>
      <c r="F500" s="76">
        <v>2292.0958889784001</v>
      </c>
      <c r="G500" s="80">
        <v>334.12476515720118</v>
      </c>
      <c r="H500" s="81">
        <v>0.75923154303421192</v>
      </c>
    </row>
    <row r="501" spans="1:8" x14ac:dyDescent="0.2">
      <c r="A501" s="73" t="s">
        <v>11</v>
      </c>
      <c r="B501" s="74">
        <v>2023</v>
      </c>
      <c r="C501" s="73" t="s">
        <v>10</v>
      </c>
      <c r="D501" s="73" t="s">
        <v>25</v>
      </c>
      <c r="E501" s="73" t="s">
        <v>26</v>
      </c>
      <c r="F501" s="76">
        <v>1631.5369111589878</v>
      </c>
      <c r="G501" s="80">
        <v>235.43101171125366</v>
      </c>
      <c r="H501" s="81">
        <v>0.52161058082453449</v>
      </c>
    </row>
    <row r="502" spans="1:8" x14ac:dyDescent="0.2">
      <c r="A502" s="73" t="s">
        <v>11</v>
      </c>
      <c r="B502" s="74">
        <v>2023</v>
      </c>
      <c r="C502" s="73" t="s">
        <v>10</v>
      </c>
      <c r="D502" s="73" t="s">
        <v>25</v>
      </c>
      <c r="E502" s="73" t="s">
        <v>27</v>
      </c>
      <c r="F502" s="76">
        <v>0</v>
      </c>
      <c r="G502" s="80">
        <v>0</v>
      </c>
      <c r="H502" s="81">
        <v>0</v>
      </c>
    </row>
    <row r="503" spans="1:8" x14ac:dyDescent="0.2">
      <c r="A503" s="73" t="s">
        <v>11</v>
      </c>
      <c r="B503" s="74">
        <v>2023</v>
      </c>
      <c r="C503" s="73" t="s">
        <v>10</v>
      </c>
      <c r="D503" s="73" t="s">
        <v>25</v>
      </c>
      <c r="E503" s="73" t="s">
        <v>28</v>
      </c>
      <c r="F503" s="76">
        <v>742.30630636867318</v>
      </c>
      <c r="G503" s="80">
        <v>107.11490712390666</v>
      </c>
      <c r="H503" s="81">
        <v>0.23731907072799752</v>
      </c>
    </row>
    <row r="504" spans="1:8" x14ac:dyDescent="0.2">
      <c r="A504" s="73" t="s">
        <v>11</v>
      </c>
      <c r="B504" s="74">
        <v>2023</v>
      </c>
      <c r="C504" s="73" t="s">
        <v>10</v>
      </c>
      <c r="D504" s="73" t="s">
        <v>25</v>
      </c>
      <c r="E504" s="73" t="s">
        <v>40</v>
      </c>
      <c r="F504" s="76">
        <v>2373.8432175276607</v>
      </c>
      <c r="G504" s="80">
        <v>342.54591883516031</v>
      </c>
      <c r="H504" s="81">
        <v>0.75892965155253189</v>
      </c>
    </row>
    <row r="505" spans="1:8" x14ac:dyDescent="0.2">
      <c r="A505" s="73" t="s">
        <v>11</v>
      </c>
      <c r="B505" s="74">
        <v>2008</v>
      </c>
      <c r="C505" s="73" t="s">
        <v>10</v>
      </c>
      <c r="D505" s="73" t="s">
        <v>30</v>
      </c>
      <c r="E505" s="73" t="s">
        <v>31</v>
      </c>
      <c r="F505" s="76">
        <v>484.2</v>
      </c>
      <c r="G505" s="80">
        <v>66.929839174720641</v>
      </c>
      <c r="H505" s="81">
        <v>0.40139575088033846</v>
      </c>
    </row>
    <row r="506" spans="1:8" x14ac:dyDescent="0.2">
      <c r="A506" s="73" t="s">
        <v>11</v>
      </c>
      <c r="B506" s="74">
        <v>2008</v>
      </c>
      <c r="C506" s="73" t="s">
        <v>10</v>
      </c>
      <c r="D506" s="73" t="s">
        <v>30</v>
      </c>
      <c r="E506" s="73" t="s">
        <v>32</v>
      </c>
      <c r="F506" s="76">
        <v>0</v>
      </c>
      <c r="G506" s="80">
        <v>0</v>
      </c>
      <c r="H506" s="81">
        <v>0</v>
      </c>
    </row>
    <row r="507" spans="1:8" x14ac:dyDescent="0.2">
      <c r="A507" s="73" t="s">
        <v>11</v>
      </c>
      <c r="B507" s="74">
        <v>2008</v>
      </c>
      <c r="C507" s="73" t="s">
        <v>10</v>
      </c>
      <c r="D507" s="73" t="s">
        <v>30</v>
      </c>
      <c r="E507" s="73" t="s">
        <v>40</v>
      </c>
      <c r="F507" s="76">
        <v>484.2</v>
      </c>
      <c r="G507" s="80">
        <v>66.929839174720641</v>
      </c>
      <c r="H507" s="81">
        <v>0.40139575088033846</v>
      </c>
    </row>
    <row r="508" spans="1:8" x14ac:dyDescent="0.2">
      <c r="A508" s="73" t="s">
        <v>11</v>
      </c>
      <c r="B508" s="74">
        <v>2009</v>
      </c>
      <c r="C508" s="73" t="s">
        <v>10</v>
      </c>
      <c r="D508" s="73" t="s">
        <v>30</v>
      </c>
      <c r="E508" s="73" t="s">
        <v>31</v>
      </c>
      <c r="F508" s="76">
        <v>505.1</v>
      </c>
      <c r="G508" s="80">
        <v>71.81702660153897</v>
      </c>
      <c r="H508" s="81">
        <v>0.41416989071941623</v>
      </c>
    </row>
    <row r="509" spans="1:8" x14ac:dyDescent="0.2">
      <c r="A509" s="73" t="s">
        <v>11</v>
      </c>
      <c r="B509" s="74">
        <v>2009</v>
      </c>
      <c r="C509" s="73" t="s">
        <v>10</v>
      </c>
      <c r="D509" s="73" t="s">
        <v>30</v>
      </c>
      <c r="E509" s="73" t="s">
        <v>32</v>
      </c>
      <c r="F509" s="76">
        <v>0</v>
      </c>
      <c r="G509" s="80">
        <v>0</v>
      </c>
      <c r="H509" s="81">
        <v>0</v>
      </c>
    </row>
    <row r="510" spans="1:8" x14ac:dyDescent="0.2">
      <c r="A510" s="73" t="s">
        <v>11</v>
      </c>
      <c r="B510" s="74">
        <v>2009</v>
      </c>
      <c r="C510" s="73" t="s">
        <v>10</v>
      </c>
      <c r="D510" s="73" t="s">
        <v>30</v>
      </c>
      <c r="E510" s="73" t="s">
        <v>40</v>
      </c>
      <c r="F510" s="76">
        <v>505.1</v>
      </c>
      <c r="G510" s="80">
        <v>71.81702660153897</v>
      </c>
      <c r="H510" s="81">
        <v>0.41416989071941623</v>
      </c>
    </row>
    <row r="511" spans="1:8" x14ac:dyDescent="0.2">
      <c r="A511" s="73" t="s">
        <v>11</v>
      </c>
      <c r="B511" s="74">
        <v>2010</v>
      </c>
      <c r="C511" s="73" t="s">
        <v>10</v>
      </c>
      <c r="D511" s="73" t="s">
        <v>30</v>
      </c>
      <c r="E511" s="73" t="s">
        <v>31</v>
      </c>
      <c r="F511" s="76">
        <v>496.7</v>
      </c>
      <c r="G511" s="80">
        <v>70.734666243068375</v>
      </c>
      <c r="H511" s="81">
        <v>0.35997790036704036</v>
      </c>
    </row>
    <row r="512" spans="1:8" x14ac:dyDescent="0.2">
      <c r="A512" s="73" t="s">
        <v>11</v>
      </c>
      <c r="B512" s="74">
        <v>2010</v>
      </c>
      <c r="C512" s="73" t="s">
        <v>10</v>
      </c>
      <c r="D512" s="73" t="s">
        <v>30</v>
      </c>
      <c r="E512" s="73" t="s">
        <v>32</v>
      </c>
      <c r="F512" s="76">
        <v>0</v>
      </c>
      <c r="G512" s="80">
        <v>0</v>
      </c>
      <c r="H512" s="81">
        <v>0</v>
      </c>
    </row>
    <row r="513" spans="1:8" x14ac:dyDescent="0.2">
      <c r="A513" s="73" t="s">
        <v>11</v>
      </c>
      <c r="B513" s="74">
        <v>2010</v>
      </c>
      <c r="C513" s="73" t="s">
        <v>10</v>
      </c>
      <c r="D513" s="73" t="s">
        <v>30</v>
      </c>
      <c r="E513" s="73" t="s">
        <v>40</v>
      </c>
      <c r="F513" s="76">
        <v>496.7</v>
      </c>
      <c r="G513" s="80">
        <v>70.734666243068375</v>
      </c>
      <c r="H513" s="81">
        <v>0.35997790036704036</v>
      </c>
    </row>
    <row r="514" spans="1:8" x14ac:dyDescent="0.2">
      <c r="A514" s="73" t="s">
        <v>11</v>
      </c>
      <c r="B514" s="74">
        <v>2011</v>
      </c>
      <c r="C514" s="73" t="s">
        <v>10</v>
      </c>
      <c r="D514" s="73" t="s">
        <v>30</v>
      </c>
      <c r="E514" s="73" t="s">
        <v>31</v>
      </c>
      <c r="F514" s="76">
        <v>755.6</v>
      </c>
      <c r="G514" s="80">
        <v>108.64750718627693</v>
      </c>
      <c r="H514" s="81">
        <v>0.45339384980076558</v>
      </c>
    </row>
    <row r="515" spans="1:8" x14ac:dyDescent="0.2">
      <c r="A515" s="73" t="s">
        <v>11</v>
      </c>
      <c r="B515" s="74">
        <v>2011</v>
      </c>
      <c r="C515" s="73" t="s">
        <v>10</v>
      </c>
      <c r="D515" s="73" t="s">
        <v>30</v>
      </c>
      <c r="E515" s="73" t="s">
        <v>32</v>
      </c>
      <c r="F515" s="76">
        <v>0</v>
      </c>
      <c r="G515" s="80">
        <v>0</v>
      </c>
      <c r="H515" s="81">
        <v>0</v>
      </c>
    </row>
    <row r="516" spans="1:8" x14ac:dyDescent="0.2">
      <c r="A516" s="73" t="s">
        <v>11</v>
      </c>
      <c r="B516" s="74">
        <v>2011</v>
      </c>
      <c r="C516" s="73" t="s">
        <v>10</v>
      </c>
      <c r="D516" s="73" t="s">
        <v>30</v>
      </c>
      <c r="E516" s="73" t="s">
        <v>40</v>
      </c>
      <c r="F516" s="76">
        <v>755.6</v>
      </c>
      <c r="G516" s="80">
        <v>108.64750718627693</v>
      </c>
      <c r="H516" s="81">
        <v>0.45339384980076558</v>
      </c>
    </row>
    <row r="517" spans="1:8" x14ac:dyDescent="0.2">
      <c r="A517" s="73" t="s">
        <v>11</v>
      </c>
      <c r="B517" s="74">
        <v>2012</v>
      </c>
      <c r="C517" s="73" t="s">
        <v>10</v>
      </c>
      <c r="D517" s="73" t="s">
        <v>30</v>
      </c>
      <c r="E517" s="73" t="s">
        <v>31</v>
      </c>
      <c r="F517" s="76">
        <v>847.1</v>
      </c>
      <c r="G517" s="80">
        <v>122.36901940987417</v>
      </c>
      <c r="H517" s="81">
        <v>0.45180465035420231</v>
      </c>
    </row>
    <row r="518" spans="1:8" x14ac:dyDescent="0.2">
      <c r="A518" s="73" t="s">
        <v>11</v>
      </c>
      <c r="B518" s="74">
        <v>2012</v>
      </c>
      <c r="C518" s="73" t="s">
        <v>10</v>
      </c>
      <c r="D518" s="73" t="s">
        <v>30</v>
      </c>
      <c r="E518" s="73" t="s">
        <v>32</v>
      </c>
      <c r="F518" s="76">
        <v>0</v>
      </c>
      <c r="G518" s="80">
        <v>0</v>
      </c>
      <c r="H518" s="81">
        <v>0</v>
      </c>
    </row>
    <row r="519" spans="1:8" x14ac:dyDescent="0.2">
      <c r="A519" s="73" t="s">
        <v>11</v>
      </c>
      <c r="B519" s="74">
        <v>2012</v>
      </c>
      <c r="C519" s="73" t="s">
        <v>10</v>
      </c>
      <c r="D519" s="73" t="s">
        <v>30</v>
      </c>
      <c r="E519" s="73" t="s">
        <v>40</v>
      </c>
      <c r="F519" s="76">
        <v>847.1</v>
      </c>
      <c r="G519" s="80">
        <v>122.36901940987417</v>
      </c>
      <c r="H519" s="81">
        <v>0.45180465035420231</v>
      </c>
    </row>
    <row r="520" spans="1:8" x14ac:dyDescent="0.2">
      <c r="A520" s="73" t="s">
        <v>11</v>
      </c>
      <c r="B520" s="74">
        <v>2013</v>
      </c>
      <c r="C520" s="73" t="s">
        <v>10</v>
      </c>
      <c r="D520" s="73" t="s">
        <v>30</v>
      </c>
      <c r="E520" s="73" t="s">
        <v>31</v>
      </c>
      <c r="F520" s="76">
        <v>1190.2</v>
      </c>
      <c r="G520" s="80">
        <v>172.06603432558762</v>
      </c>
      <c r="H520" s="81">
        <v>0.56121899667686104</v>
      </c>
    </row>
    <row r="521" spans="1:8" x14ac:dyDescent="0.2">
      <c r="A521" s="73" t="s">
        <v>11</v>
      </c>
      <c r="B521" s="74">
        <v>2013</v>
      </c>
      <c r="C521" s="73" t="s">
        <v>10</v>
      </c>
      <c r="D521" s="73" t="s">
        <v>30</v>
      </c>
      <c r="E521" s="73" t="s">
        <v>32</v>
      </c>
      <c r="F521" s="76">
        <v>0</v>
      </c>
      <c r="G521" s="80">
        <v>0</v>
      </c>
      <c r="H521" s="81">
        <v>0</v>
      </c>
    </row>
    <row r="522" spans="1:8" x14ac:dyDescent="0.2">
      <c r="A522" s="73" t="s">
        <v>11</v>
      </c>
      <c r="B522" s="74">
        <v>2013</v>
      </c>
      <c r="C522" s="73" t="s">
        <v>10</v>
      </c>
      <c r="D522" s="73" t="s">
        <v>30</v>
      </c>
      <c r="E522" s="73" t="s">
        <v>40</v>
      </c>
      <c r="F522" s="76">
        <v>1190.2</v>
      </c>
      <c r="G522" s="80">
        <v>172.06603432558762</v>
      </c>
      <c r="H522" s="81">
        <v>0.56121899667686104</v>
      </c>
    </row>
    <row r="523" spans="1:8" x14ac:dyDescent="0.2">
      <c r="A523" s="73" t="s">
        <v>11</v>
      </c>
      <c r="B523" s="74">
        <v>2014</v>
      </c>
      <c r="C523" s="73" t="s">
        <v>10</v>
      </c>
      <c r="D523" s="73" t="s">
        <v>30</v>
      </c>
      <c r="E523" s="73" t="s">
        <v>31</v>
      </c>
      <c r="F523" s="76">
        <v>1471.1</v>
      </c>
      <c r="G523" s="80">
        <v>212.85461114315507</v>
      </c>
      <c r="H523" s="81">
        <v>0.64508849088215747</v>
      </c>
    </row>
    <row r="524" spans="1:8" x14ac:dyDescent="0.2">
      <c r="A524" s="73" t="s">
        <v>11</v>
      </c>
      <c r="B524" s="74">
        <v>2014</v>
      </c>
      <c r="C524" s="73" t="s">
        <v>10</v>
      </c>
      <c r="D524" s="73" t="s">
        <v>30</v>
      </c>
      <c r="E524" s="73" t="s">
        <v>32</v>
      </c>
      <c r="F524" s="76">
        <v>0</v>
      </c>
      <c r="G524" s="80">
        <v>0</v>
      </c>
      <c r="H524" s="81">
        <v>0</v>
      </c>
    </row>
    <row r="525" spans="1:8" x14ac:dyDescent="0.2">
      <c r="A525" s="73" t="s">
        <v>11</v>
      </c>
      <c r="B525" s="74">
        <v>2014</v>
      </c>
      <c r="C525" s="73" t="s">
        <v>10</v>
      </c>
      <c r="D525" s="73" t="s">
        <v>30</v>
      </c>
      <c r="E525" s="73" t="s">
        <v>40</v>
      </c>
      <c r="F525" s="76">
        <v>1471.1</v>
      </c>
      <c r="G525" s="80">
        <v>212.85461114315507</v>
      </c>
      <c r="H525" s="81">
        <v>0.64508849088215747</v>
      </c>
    </row>
    <row r="526" spans="1:8" x14ac:dyDescent="0.2">
      <c r="A526" s="73" t="s">
        <v>11</v>
      </c>
      <c r="B526" s="74">
        <v>2015</v>
      </c>
      <c r="C526" s="73" t="s">
        <v>10</v>
      </c>
      <c r="D526" s="73" t="s">
        <v>30</v>
      </c>
      <c r="E526" s="73" t="s">
        <v>31</v>
      </c>
      <c r="F526" s="76">
        <v>2143.3000000000002</v>
      </c>
      <c r="G526" s="80">
        <v>310.44976306037267</v>
      </c>
      <c r="H526" s="81">
        <v>0.94075120574295323</v>
      </c>
    </row>
    <row r="527" spans="1:8" x14ac:dyDescent="0.2">
      <c r="A527" s="73" t="s">
        <v>11</v>
      </c>
      <c r="B527" s="74">
        <v>2015</v>
      </c>
      <c r="C527" s="73" t="s">
        <v>10</v>
      </c>
      <c r="D527" s="73" t="s">
        <v>30</v>
      </c>
      <c r="E527" s="73" t="s">
        <v>32</v>
      </c>
      <c r="F527" s="76">
        <v>0</v>
      </c>
      <c r="G527" s="80">
        <v>0</v>
      </c>
      <c r="H527" s="81">
        <v>0</v>
      </c>
    </row>
    <row r="528" spans="1:8" x14ac:dyDescent="0.2">
      <c r="A528" s="73" t="s">
        <v>11</v>
      </c>
      <c r="B528" s="74">
        <v>2015</v>
      </c>
      <c r="C528" s="73" t="s">
        <v>10</v>
      </c>
      <c r="D528" s="73" t="s">
        <v>30</v>
      </c>
      <c r="E528" s="73" t="s">
        <v>40</v>
      </c>
      <c r="F528" s="76">
        <v>2143.3000000000002</v>
      </c>
      <c r="G528" s="80">
        <v>310.44976306037267</v>
      </c>
      <c r="H528" s="81">
        <v>0.94075120574295323</v>
      </c>
    </row>
    <row r="529" spans="1:8" x14ac:dyDescent="0.2">
      <c r="A529" s="73" t="s">
        <v>11</v>
      </c>
      <c r="B529" s="74">
        <v>2016</v>
      </c>
      <c r="C529" s="73" t="s">
        <v>10</v>
      </c>
      <c r="D529" s="73" t="s">
        <v>30</v>
      </c>
      <c r="E529" s="73" t="s">
        <v>31</v>
      </c>
      <c r="F529" s="76">
        <v>6004.6</v>
      </c>
      <c r="G529" s="80">
        <v>869.28357480244222</v>
      </c>
      <c r="H529" s="81">
        <v>2.5611512412281532</v>
      </c>
    </row>
    <row r="530" spans="1:8" x14ac:dyDescent="0.2">
      <c r="A530" s="73" t="s">
        <v>11</v>
      </c>
      <c r="B530" s="74">
        <v>2016</v>
      </c>
      <c r="C530" s="73" t="s">
        <v>10</v>
      </c>
      <c r="D530" s="73" t="s">
        <v>30</v>
      </c>
      <c r="E530" s="73" t="s">
        <v>32</v>
      </c>
      <c r="F530" s="76">
        <v>0</v>
      </c>
      <c r="G530" s="80">
        <v>0</v>
      </c>
      <c r="H530" s="81">
        <v>0</v>
      </c>
    </row>
    <row r="531" spans="1:8" x14ac:dyDescent="0.2">
      <c r="A531" s="73" t="s">
        <v>11</v>
      </c>
      <c r="B531" s="74">
        <v>2016</v>
      </c>
      <c r="C531" s="73" t="s">
        <v>10</v>
      </c>
      <c r="D531" s="73" t="s">
        <v>30</v>
      </c>
      <c r="E531" s="73" t="s">
        <v>40</v>
      </c>
      <c r="F531" s="76">
        <v>6004.6</v>
      </c>
      <c r="G531" s="80">
        <v>869.28357480244222</v>
      </c>
      <c r="H531" s="81">
        <v>2.5611512412281532</v>
      </c>
    </row>
    <row r="532" spans="1:8" x14ac:dyDescent="0.2">
      <c r="A532" s="73" t="s">
        <v>11</v>
      </c>
      <c r="B532" s="74">
        <v>2017</v>
      </c>
      <c r="C532" s="73" t="s">
        <v>10</v>
      </c>
      <c r="D532" s="73" t="s">
        <v>30</v>
      </c>
      <c r="E532" s="73" t="s">
        <v>31</v>
      </c>
      <c r="F532" s="76">
        <v>5648.4426438300006</v>
      </c>
      <c r="G532" s="80">
        <v>817.12444878652195</v>
      </c>
      <c r="H532" s="81">
        <v>2.1784964817639558</v>
      </c>
    </row>
    <row r="533" spans="1:8" x14ac:dyDescent="0.2">
      <c r="A533" s="73" t="s">
        <v>11</v>
      </c>
      <c r="B533" s="74">
        <v>2017</v>
      </c>
      <c r="C533" s="73" t="s">
        <v>10</v>
      </c>
      <c r="D533" s="73" t="s">
        <v>30</v>
      </c>
      <c r="E533" s="73" t="s">
        <v>32</v>
      </c>
      <c r="F533" s="76">
        <v>0</v>
      </c>
      <c r="G533" s="80">
        <v>0</v>
      </c>
      <c r="H533" s="81">
        <v>0</v>
      </c>
    </row>
    <row r="534" spans="1:8" x14ac:dyDescent="0.2">
      <c r="A534" s="73" t="s">
        <v>11</v>
      </c>
      <c r="B534" s="74">
        <v>2017</v>
      </c>
      <c r="C534" s="73" t="s">
        <v>10</v>
      </c>
      <c r="D534" s="73" t="s">
        <v>30</v>
      </c>
      <c r="E534" s="73" t="s">
        <v>40</v>
      </c>
      <c r="F534" s="76">
        <v>5648.4426438300006</v>
      </c>
      <c r="G534" s="80">
        <v>817.12444878652195</v>
      </c>
      <c r="H534" s="81">
        <v>2.1784964817639558</v>
      </c>
    </row>
    <row r="535" spans="1:8" x14ac:dyDescent="0.2">
      <c r="A535" s="73" t="s">
        <v>11</v>
      </c>
      <c r="B535" s="74">
        <v>2018</v>
      </c>
      <c r="C535" s="73" t="s">
        <v>10</v>
      </c>
      <c r="D535" s="73" t="s">
        <v>30</v>
      </c>
      <c r="E535" s="73" t="s">
        <v>31</v>
      </c>
      <c r="F535" s="76">
        <v>4129.3665738499994</v>
      </c>
      <c r="G535" s="80">
        <v>597.51154518081796</v>
      </c>
      <c r="H535" s="81">
        <v>1.4831135007938954</v>
      </c>
    </row>
    <row r="536" spans="1:8" x14ac:dyDescent="0.2">
      <c r="A536" s="73" t="s">
        <v>11</v>
      </c>
      <c r="B536" s="74">
        <v>2018</v>
      </c>
      <c r="C536" s="73" t="s">
        <v>10</v>
      </c>
      <c r="D536" s="73" t="s">
        <v>30</v>
      </c>
      <c r="E536" s="73" t="s">
        <v>32</v>
      </c>
      <c r="F536" s="76">
        <v>0</v>
      </c>
      <c r="G536" s="80">
        <v>0</v>
      </c>
      <c r="H536" s="81">
        <v>0</v>
      </c>
    </row>
    <row r="537" spans="1:8" x14ac:dyDescent="0.2">
      <c r="A537" s="73" t="s">
        <v>11</v>
      </c>
      <c r="B537" s="74">
        <v>2018</v>
      </c>
      <c r="C537" s="73" t="s">
        <v>10</v>
      </c>
      <c r="D537" s="73" t="s">
        <v>30</v>
      </c>
      <c r="E537" s="73" t="s">
        <v>40</v>
      </c>
      <c r="F537" s="76">
        <v>4129.3665738499994</v>
      </c>
      <c r="G537" s="80">
        <v>597.51154518081796</v>
      </c>
      <c r="H537" s="81">
        <v>1.4831135007938954</v>
      </c>
    </row>
    <row r="538" spans="1:8" x14ac:dyDescent="0.2">
      <c r="A538" s="73" t="s">
        <v>11</v>
      </c>
      <c r="B538" s="74">
        <v>2019</v>
      </c>
      <c r="C538" s="73" t="s">
        <v>10</v>
      </c>
      <c r="D538" s="73" t="s">
        <v>30</v>
      </c>
      <c r="E538" s="73" t="s">
        <v>31</v>
      </c>
      <c r="F538" s="76">
        <v>3051.43866192</v>
      </c>
      <c r="G538" s="80">
        <v>441.88656262838066</v>
      </c>
      <c r="H538" s="81">
        <v>1.0805308080893286</v>
      </c>
    </row>
    <row r="539" spans="1:8" x14ac:dyDescent="0.2">
      <c r="A539" s="73" t="s">
        <v>11</v>
      </c>
      <c r="B539" s="74">
        <v>2019</v>
      </c>
      <c r="C539" s="73" t="s">
        <v>10</v>
      </c>
      <c r="D539" s="73" t="s">
        <v>30</v>
      </c>
      <c r="E539" s="73" t="s">
        <v>32</v>
      </c>
      <c r="F539" s="76">
        <v>0</v>
      </c>
      <c r="G539" s="80">
        <v>0</v>
      </c>
      <c r="H539" s="81">
        <v>0</v>
      </c>
    </row>
    <row r="540" spans="1:8" x14ac:dyDescent="0.2">
      <c r="A540" s="73" t="s">
        <v>11</v>
      </c>
      <c r="B540" s="74">
        <v>2019</v>
      </c>
      <c r="C540" s="73" t="s">
        <v>10</v>
      </c>
      <c r="D540" s="73" t="s">
        <v>30</v>
      </c>
      <c r="E540" s="73" t="s">
        <v>40</v>
      </c>
      <c r="F540" s="76">
        <v>3051.43866192</v>
      </c>
      <c r="G540" s="80">
        <v>441.88656262838066</v>
      </c>
      <c r="H540" s="81">
        <v>1.0805308080893286</v>
      </c>
    </row>
    <row r="541" spans="1:8" x14ac:dyDescent="0.2">
      <c r="A541" s="73" t="s">
        <v>11</v>
      </c>
      <c r="B541" s="74">
        <v>2020</v>
      </c>
      <c r="C541" s="73" t="s">
        <v>10</v>
      </c>
      <c r="D541" s="73" t="s">
        <v>30</v>
      </c>
      <c r="E541" s="73" t="s">
        <v>31</v>
      </c>
      <c r="F541" s="76">
        <v>4129.3665738499994</v>
      </c>
      <c r="G541" s="80">
        <v>598.4572710510356</v>
      </c>
      <c r="H541" s="81">
        <v>1.6339819774808284</v>
      </c>
    </row>
    <row r="542" spans="1:8" x14ac:dyDescent="0.2">
      <c r="A542" s="73" t="s">
        <v>11</v>
      </c>
      <c r="B542" s="74">
        <v>2020</v>
      </c>
      <c r="C542" s="73" t="s">
        <v>10</v>
      </c>
      <c r="D542" s="73" t="s">
        <v>30</v>
      </c>
      <c r="E542" s="73" t="s">
        <v>32</v>
      </c>
      <c r="F542" s="76">
        <v>0</v>
      </c>
      <c r="G542" s="80">
        <v>0</v>
      </c>
      <c r="H542" s="81">
        <v>0</v>
      </c>
    </row>
    <row r="543" spans="1:8" x14ac:dyDescent="0.2">
      <c r="A543" s="73" t="s">
        <v>11</v>
      </c>
      <c r="B543" s="74">
        <v>2020</v>
      </c>
      <c r="C543" s="73" t="s">
        <v>10</v>
      </c>
      <c r="D543" s="73" t="s">
        <v>30</v>
      </c>
      <c r="E543" s="73" t="s">
        <v>40</v>
      </c>
      <c r="F543" s="76">
        <v>4129.3665738499994</v>
      </c>
      <c r="G543" s="80">
        <v>598.4572710510356</v>
      </c>
      <c r="H543" s="81">
        <v>1.6339819774808284</v>
      </c>
    </row>
    <row r="544" spans="1:8" x14ac:dyDescent="0.2">
      <c r="A544" s="73" t="s">
        <v>11</v>
      </c>
      <c r="B544" s="74">
        <v>2021</v>
      </c>
      <c r="C544" s="73" t="s">
        <v>10</v>
      </c>
      <c r="D544" s="73" t="s">
        <v>30</v>
      </c>
      <c r="E544" s="73" t="s">
        <v>31</v>
      </c>
      <c r="F544" s="76">
        <v>2396.8555202907996</v>
      </c>
      <c r="G544" s="80">
        <v>347.64452736457747</v>
      </c>
      <c r="H544" s="81">
        <v>0.90641659114282669</v>
      </c>
    </row>
    <row r="545" spans="1:8" x14ac:dyDescent="0.2">
      <c r="A545" s="73" t="s">
        <v>11</v>
      </c>
      <c r="B545" s="74">
        <v>2021</v>
      </c>
      <c r="C545" s="73" t="s">
        <v>10</v>
      </c>
      <c r="D545" s="73" t="s">
        <v>30</v>
      </c>
      <c r="E545" s="73" t="s">
        <v>32</v>
      </c>
      <c r="F545" s="76">
        <v>0</v>
      </c>
      <c r="G545" s="80">
        <v>0</v>
      </c>
      <c r="H545" s="81">
        <v>0</v>
      </c>
    </row>
    <row r="546" spans="1:8" x14ac:dyDescent="0.2">
      <c r="A546" s="73" t="s">
        <v>11</v>
      </c>
      <c r="B546" s="74">
        <v>2021</v>
      </c>
      <c r="C546" s="73" t="s">
        <v>10</v>
      </c>
      <c r="D546" s="73" t="s">
        <v>30</v>
      </c>
      <c r="E546" s="73" t="s">
        <v>40</v>
      </c>
      <c r="F546" s="76">
        <v>2396.8555202907996</v>
      </c>
      <c r="G546" s="80">
        <v>347.64452736457747</v>
      </c>
      <c r="H546" s="81">
        <v>0.90641659114282669</v>
      </c>
    </row>
    <row r="547" spans="1:8" x14ac:dyDescent="0.2">
      <c r="A547" s="73" t="s">
        <v>11</v>
      </c>
      <c r="B547" s="74">
        <v>2022</v>
      </c>
      <c r="C547" s="73" t="s">
        <v>10</v>
      </c>
      <c r="D547" s="73" t="s">
        <v>30</v>
      </c>
      <c r="E547" s="73" t="s">
        <v>31</v>
      </c>
      <c r="F547" s="76">
        <v>1706.3504456084002</v>
      </c>
      <c r="G547" s="80">
        <v>248.7391320128863</v>
      </c>
      <c r="H547" s="81">
        <v>0.56520980994115344</v>
      </c>
    </row>
    <row r="548" spans="1:8" x14ac:dyDescent="0.2">
      <c r="A548" s="73" t="s">
        <v>11</v>
      </c>
      <c r="B548" s="74">
        <v>2022</v>
      </c>
      <c r="C548" s="73" t="s">
        <v>10</v>
      </c>
      <c r="D548" s="73" t="s">
        <v>30</v>
      </c>
      <c r="E548" s="73" t="s">
        <v>32</v>
      </c>
      <c r="F548" s="76">
        <v>0</v>
      </c>
      <c r="G548" s="80">
        <v>0</v>
      </c>
      <c r="H548" s="81">
        <v>0</v>
      </c>
    </row>
    <row r="549" spans="1:8" x14ac:dyDescent="0.2">
      <c r="A549" s="73" t="s">
        <v>11</v>
      </c>
      <c r="B549" s="74">
        <v>2022</v>
      </c>
      <c r="C549" s="73" t="s">
        <v>10</v>
      </c>
      <c r="D549" s="73" t="s">
        <v>30</v>
      </c>
      <c r="E549" s="73" t="s">
        <v>40</v>
      </c>
      <c r="F549" s="76">
        <v>1706.3504456084002</v>
      </c>
      <c r="G549" s="80">
        <v>248.7391320128863</v>
      </c>
      <c r="H549" s="81">
        <v>0.56520980994115344</v>
      </c>
    </row>
    <row r="550" spans="1:8" x14ac:dyDescent="0.2">
      <c r="A550" s="73" t="s">
        <v>11</v>
      </c>
      <c r="B550" s="74">
        <v>2023</v>
      </c>
      <c r="C550" s="73" t="s">
        <v>10</v>
      </c>
      <c r="D550" s="73" t="s">
        <v>30</v>
      </c>
      <c r="E550" s="73" t="s">
        <v>31</v>
      </c>
      <c r="F550" s="76">
        <v>1631.5369111589878</v>
      </c>
      <c r="G550" s="80">
        <v>235.43101171125366</v>
      </c>
      <c r="H550" s="81">
        <v>0.52161058082453449</v>
      </c>
    </row>
    <row r="551" spans="1:8" x14ac:dyDescent="0.2">
      <c r="A551" s="73" t="s">
        <v>11</v>
      </c>
      <c r="B551" s="74">
        <v>2023</v>
      </c>
      <c r="C551" s="73" t="s">
        <v>10</v>
      </c>
      <c r="D551" s="73" t="s">
        <v>30</v>
      </c>
      <c r="E551" s="73" t="s">
        <v>32</v>
      </c>
      <c r="F551" s="76">
        <v>0</v>
      </c>
      <c r="G551" s="80">
        <v>0</v>
      </c>
      <c r="H551" s="81">
        <v>0</v>
      </c>
    </row>
    <row r="552" spans="1:8" x14ac:dyDescent="0.2">
      <c r="A552" s="73" t="s">
        <v>11</v>
      </c>
      <c r="B552" s="74">
        <v>2023</v>
      </c>
      <c r="C552" s="73" t="s">
        <v>10</v>
      </c>
      <c r="D552" s="73" t="s">
        <v>30</v>
      </c>
      <c r="E552" s="73" t="s">
        <v>40</v>
      </c>
      <c r="F552" s="76">
        <v>1631.5369111589878</v>
      </c>
      <c r="G552" s="80">
        <v>235.43101171125366</v>
      </c>
      <c r="H552" s="81">
        <v>0.52161058082453449</v>
      </c>
    </row>
    <row r="553" spans="1:8" x14ac:dyDescent="0.2">
      <c r="A553" s="73" t="s">
        <v>11</v>
      </c>
      <c r="B553" s="74">
        <v>2008</v>
      </c>
      <c r="C553" s="73" t="s">
        <v>10</v>
      </c>
      <c r="D553" s="73" t="s">
        <v>33</v>
      </c>
      <c r="E553" s="73" t="s">
        <v>34</v>
      </c>
      <c r="F553" s="76">
        <v>18.5</v>
      </c>
      <c r="G553" s="80">
        <v>2.5572119469895327</v>
      </c>
      <c r="H553" s="81">
        <v>1.5336268879153783E-2</v>
      </c>
    </row>
    <row r="554" spans="1:8" x14ac:dyDescent="0.2">
      <c r="A554" s="73" t="s">
        <v>11</v>
      </c>
      <c r="B554" s="74">
        <v>2008</v>
      </c>
      <c r="C554" s="73" t="s">
        <v>10</v>
      </c>
      <c r="D554" s="73" t="s">
        <v>33</v>
      </c>
      <c r="E554" s="73" t="s">
        <v>35</v>
      </c>
      <c r="F554" s="76">
        <v>3155.5</v>
      </c>
      <c r="G554" s="80">
        <v>436.17742155272816</v>
      </c>
      <c r="H554" s="81">
        <v>2.6158700782794466</v>
      </c>
    </row>
    <row r="555" spans="1:8" x14ac:dyDescent="0.2">
      <c r="A555" s="73" t="s">
        <v>11</v>
      </c>
      <c r="B555" s="74">
        <v>2008</v>
      </c>
      <c r="C555" s="73" t="s">
        <v>10</v>
      </c>
      <c r="D555" s="73" t="s">
        <v>33</v>
      </c>
      <c r="E555" s="73" t="s">
        <v>36</v>
      </c>
      <c r="F555" s="76">
        <v>0</v>
      </c>
      <c r="G555" s="80">
        <v>0</v>
      </c>
      <c r="H555" s="81">
        <v>0</v>
      </c>
    </row>
    <row r="556" spans="1:8" x14ac:dyDescent="0.2">
      <c r="A556" s="73" t="s">
        <v>11</v>
      </c>
      <c r="B556" s="74">
        <v>2008</v>
      </c>
      <c r="C556" s="73" t="s">
        <v>10</v>
      </c>
      <c r="D556" s="73" t="s">
        <v>33</v>
      </c>
      <c r="E556" s="73" t="s">
        <v>42</v>
      </c>
      <c r="F556" s="76">
        <v>0.5</v>
      </c>
      <c r="G556" s="80">
        <v>6.9113836405122517E-2</v>
      </c>
      <c r="H556" s="81">
        <v>4.1449375349064281E-4</v>
      </c>
    </row>
    <row r="557" spans="1:8" x14ac:dyDescent="0.2">
      <c r="A557" s="73" t="s">
        <v>11</v>
      </c>
      <c r="B557" s="74">
        <v>2008</v>
      </c>
      <c r="C557" s="73" t="s">
        <v>10</v>
      </c>
      <c r="D557" s="73" t="s">
        <v>33</v>
      </c>
      <c r="E557" s="73" t="s">
        <v>40</v>
      </c>
      <c r="F557" s="76">
        <v>3174.5</v>
      </c>
      <c r="G557" s="80">
        <v>438.8037473361228</v>
      </c>
      <c r="H557" s="81">
        <v>2.6316208409120914</v>
      </c>
    </row>
    <row r="558" spans="1:8" x14ac:dyDescent="0.2">
      <c r="A558" s="73" t="s">
        <v>11</v>
      </c>
      <c r="B558" s="74">
        <v>2009</v>
      </c>
      <c r="C558" s="73" t="s">
        <v>10</v>
      </c>
      <c r="D558" s="73" t="s">
        <v>33</v>
      </c>
      <c r="E558" s="73" t="s">
        <v>34</v>
      </c>
      <c r="F558" s="76">
        <v>38.1</v>
      </c>
      <c r="G558" s="80">
        <v>5.4172019669741331</v>
      </c>
      <c r="H558" s="81">
        <v>3.1241086589605543E-2</v>
      </c>
    </row>
    <row r="559" spans="1:8" x14ac:dyDescent="0.2">
      <c r="A559" s="73" t="s">
        <v>11</v>
      </c>
      <c r="B559" s="74">
        <v>2009</v>
      </c>
      <c r="C559" s="73" t="s">
        <v>10</v>
      </c>
      <c r="D559" s="73" t="s">
        <v>33</v>
      </c>
      <c r="E559" s="73" t="s">
        <v>35</v>
      </c>
      <c r="F559" s="76">
        <v>3281.4</v>
      </c>
      <c r="G559" s="80">
        <v>466.561851297347</v>
      </c>
      <c r="H559" s="81">
        <v>2.6906693316307515</v>
      </c>
    </row>
    <row r="560" spans="1:8" x14ac:dyDescent="0.2">
      <c r="A560" s="73" t="s">
        <v>11</v>
      </c>
      <c r="B560" s="74">
        <v>2009</v>
      </c>
      <c r="C560" s="73" t="s">
        <v>10</v>
      </c>
      <c r="D560" s="73" t="s">
        <v>33</v>
      </c>
      <c r="E560" s="73" t="s">
        <v>36</v>
      </c>
      <c r="F560" s="76">
        <v>0</v>
      </c>
      <c r="G560" s="80">
        <v>0</v>
      </c>
      <c r="H560" s="81">
        <v>0</v>
      </c>
    </row>
    <row r="561" spans="1:8" x14ac:dyDescent="0.2">
      <c r="A561" s="73" t="s">
        <v>11</v>
      </c>
      <c r="B561" s="74">
        <v>2009</v>
      </c>
      <c r="C561" s="73" t="s">
        <v>10</v>
      </c>
      <c r="D561" s="73" t="s">
        <v>33</v>
      </c>
      <c r="E561" s="73" t="s">
        <v>42</v>
      </c>
      <c r="F561" s="76">
        <v>0.4</v>
      </c>
      <c r="G561" s="80">
        <v>5.6873511464295368E-2</v>
      </c>
      <c r="H561" s="81">
        <v>3.2799041038955948E-4</v>
      </c>
    </row>
    <row r="562" spans="1:8" x14ac:dyDescent="0.2">
      <c r="A562" s="73" t="s">
        <v>11</v>
      </c>
      <c r="B562" s="74">
        <v>2009</v>
      </c>
      <c r="C562" s="73" t="s">
        <v>10</v>
      </c>
      <c r="D562" s="73" t="s">
        <v>33</v>
      </c>
      <c r="E562" s="73" t="s">
        <v>40</v>
      </c>
      <c r="F562" s="76">
        <v>3319.9</v>
      </c>
      <c r="G562" s="80">
        <v>472.03592677578547</v>
      </c>
      <c r="H562" s="81">
        <v>2.7222384086307465</v>
      </c>
    </row>
    <row r="563" spans="1:8" x14ac:dyDescent="0.2">
      <c r="A563" s="73" t="s">
        <v>11</v>
      </c>
      <c r="B563" s="74">
        <v>2010</v>
      </c>
      <c r="C563" s="73" t="s">
        <v>10</v>
      </c>
      <c r="D563" s="73" t="s">
        <v>33</v>
      </c>
      <c r="E563" s="73" t="s">
        <v>34</v>
      </c>
      <c r="F563" s="76">
        <v>75</v>
      </c>
      <c r="G563" s="80">
        <v>10.6806925070065</v>
      </c>
      <c r="H563" s="81">
        <v>5.4355430898989386E-2</v>
      </c>
    </row>
    <row r="564" spans="1:8" x14ac:dyDescent="0.2">
      <c r="A564" s="73" t="s">
        <v>11</v>
      </c>
      <c r="B564" s="74">
        <v>2010</v>
      </c>
      <c r="C564" s="73" t="s">
        <v>10</v>
      </c>
      <c r="D564" s="73" t="s">
        <v>33</v>
      </c>
      <c r="E564" s="73" t="s">
        <v>35</v>
      </c>
      <c r="F564" s="76">
        <v>3944.4</v>
      </c>
      <c r="G564" s="80">
        <v>561.71898032848583</v>
      </c>
      <c r="H564" s="81">
        <v>2.8586608218396496</v>
      </c>
    </row>
    <row r="565" spans="1:8" x14ac:dyDescent="0.2">
      <c r="A565" s="73" t="s">
        <v>11</v>
      </c>
      <c r="B565" s="74">
        <v>2010</v>
      </c>
      <c r="C565" s="73" t="s">
        <v>10</v>
      </c>
      <c r="D565" s="73" t="s">
        <v>33</v>
      </c>
      <c r="E565" s="73" t="s">
        <v>36</v>
      </c>
      <c r="F565" s="76">
        <v>1.5</v>
      </c>
      <c r="G565" s="80">
        <v>0.21361385014013001</v>
      </c>
      <c r="H565" s="81">
        <v>1.0871086179797876E-3</v>
      </c>
    </row>
    <row r="566" spans="1:8" x14ac:dyDescent="0.2">
      <c r="A566" s="73" t="s">
        <v>11</v>
      </c>
      <c r="B566" s="74">
        <v>2010</v>
      </c>
      <c r="C566" s="73" t="s">
        <v>10</v>
      </c>
      <c r="D566" s="73" t="s">
        <v>33</v>
      </c>
      <c r="E566" s="73" t="s">
        <v>42</v>
      </c>
      <c r="F566" s="76">
        <v>183.9</v>
      </c>
      <c r="G566" s="80">
        <v>26.189058027179939</v>
      </c>
      <c r="H566" s="81">
        <v>0.13327951656432196</v>
      </c>
    </row>
    <row r="567" spans="1:8" x14ac:dyDescent="0.2">
      <c r="A567" s="73" t="s">
        <v>11</v>
      </c>
      <c r="B567" s="74">
        <v>2010</v>
      </c>
      <c r="C567" s="73" t="s">
        <v>10</v>
      </c>
      <c r="D567" s="73" t="s">
        <v>33</v>
      </c>
      <c r="E567" s="73" t="s">
        <v>40</v>
      </c>
      <c r="F567" s="76">
        <v>4204.8</v>
      </c>
      <c r="G567" s="80">
        <v>598.80234471281244</v>
      </c>
      <c r="H567" s="81">
        <v>3.0473828779209406</v>
      </c>
    </row>
    <row r="568" spans="1:8" x14ac:dyDescent="0.2">
      <c r="A568" s="73" t="s">
        <v>11</v>
      </c>
      <c r="B568" s="74">
        <v>2011</v>
      </c>
      <c r="C568" s="73" t="s">
        <v>10</v>
      </c>
      <c r="D568" s="73" t="s">
        <v>33</v>
      </c>
      <c r="E568" s="73" t="s">
        <v>34</v>
      </c>
      <c r="F568" s="76">
        <v>243.3</v>
      </c>
      <c r="G568" s="80">
        <v>34.984037186899386</v>
      </c>
      <c r="H568" s="81">
        <v>0.14599089949249108</v>
      </c>
    </row>
    <row r="569" spans="1:8" x14ac:dyDescent="0.2">
      <c r="A569" s="73" t="s">
        <v>11</v>
      </c>
      <c r="B569" s="74">
        <v>2011</v>
      </c>
      <c r="C569" s="73" t="s">
        <v>10</v>
      </c>
      <c r="D569" s="73" t="s">
        <v>33</v>
      </c>
      <c r="E569" s="73" t="s">
        <v>35</v>
      </c>
      <c r="F569" s="76">
        <v>4840.3</v>
      </c>
      <c r="G569" s="80">
        <v>695.98534811240893</v>
      </c>
      <c r="H569" s="81">
        <v>2.9043968385265293</v>
      </c>
    </row>
    <row r="570" spans="1:8" x14ac:dyDescent="0.2">
      <c r="A570" s="73" t="s">
        <v>11</v>
      </c>
      <c r="B570" s="74">
        <v>2011</v>
      </c>
      <c r="C570" s="73" t="s">
        <v>10</v>
      </c>
      <c r="D570" s="73" t="s">
        <v>33</v>
      </c>
      <c r="E570" s="73" t="s">
        <v>36</v>
      </c>
      <c r="F570" s="76">
        <v>1.3</v>
      </c>
      <c r="G570" s="80">
        <v>0.18692662697480147</v>
      </c>
      <c r="H570" s="81">
        <v>7.8005823814319118E-4</v>
      </c>
    </row>
    <row r="571" spans="1:8" x14ac:dyDescent="0.2">
      <c r="A571" s="73" t="s">
        <v>11</v>
      </c>
      <c r="B571" s="74">
        <v>2011</v>
      </c>
      <c r="C571" s="73" t="s">
        <v>10</v>
      </c>
      <c r="D571" s="73" t="s">
        <v>33</v>
      </c>
      <c r="E571" s="73" t="s">
        <v>42</v>
      </c>
      <c r="F571" s="76">
        <v>22.2</v>
      </c>
      <c r="G571" s="80">
        <v>3.192131629877379</v>
      </c>
      <c r="H571" s="81">
        <v>1.3320994528291418E-2</v>
      </c>
    </row>
    <row r="572" spans="1:8" x14ac:dyDescent="0.2">
      <c r="A572" s="73" t="s">
        <v>11</v>
      </c>
      <c r="B572" s="74">
        <v>2011</v>
      </c>
      <c r="C572" s="73" t="s">
        <v>10</v>
      </c>
      <c r="D572" s="73" t="s">
        <v>33</v>
      </c>
      <c r="E572" s="73" t="s">
        <v>40</v>
      </c>
      <c r="F572" s="76">
        <v>5107.1000000000004</v>
      </c>
      <c r="G572" s="80">
        <v>734.34844355616053</v>
      </c>
      <c r="H572" s="81">
        <v>3.0644887907854557</v>
      </c>
    </row>
    <row r="573" spans="1:8" x14ac:dyDescent="0.2">
      <c r="A573" s="73" t="s">
        <v>11</v>
      </c>
      <c r="B573" s="74">
        <v>2012</v>
      </c>
      <c r="C573" s="73" t="s">
        <v>10</v>
      </c>
      <c r="D573" s="73" t="s">
        <v>33</v>
      </c>
      <c r="E573" s="73" t="s">
        <v>34</v>
      </c>
      <c r="F573" s="76">
        <v>193.8</v>
      </c>
      <c r="G573" s="80">
        <v>27.995650999449435</v>
      </c>
      <c r="H573" s="81">
        <v>0.10336411431784252</v>
      </c>
    </row>
    <row r="574" spans="1:8" x14ac:dyDescent="0.2">
      <c r="A574" s="73" t="s">
        <v>11</v>
      </c>
      <c r="B574" s="74">
        <v>2012</v>
      </c>
      <c r="C574" s="73" t="s">
        <v>10</v>
      </c>
      <c r="D574" s="73" t="s">
        <v>33</v>
      </c>
      <c r="E574" s="73" t="s">
        <v>35</v>
      </c>
      <c r="F574" s="76">
        <v>5957.6</v>
      </c>
      <c r="G574" s="80">
        <v>860.61346952693475</v>
      </c>
      <c r="H574" s="81">
        <v>3.1775131447883314</v>
      </c>
    </row>
    <row r="575" spans="1:8" x14ac:dyDescent="0.2">
      <c r="A575" s="73" t="s">
        <v>11</v>
      </c>
      <c r="B575" s="74">
        <v>2012</v>
      </c>
      <c r="C575" s="73" t="s">
        <v>10</v>
      </c>
      <c r="D575" s="73" t="s">
        <v>33</v>
      </c>
      <c r="E575" s="73" t="s">
        <v>36</v>
      </c>
      <c r="F575" s="76">
        <v>7.5</v>
      </c>
      <c r="G575" s="80">
        <v>1.0834230262944826</v>
      </c>
      <c r="H575" s="81">
        <v>4.0001592228267229E-3</v>
      </c>
    </row>
    <row r="576" spans="1:8" x14ac:dyDescent="0.2">
      <c r="A576" s="73" t="s">
        <v>11</v>
      </c>
      <c r="B576" s="74">
        <v>2012</v>
      </c>
      <c r="C576" s="73" t="s">
        <v>10</v>
      </c>
      <c r="D576" s="73" t="s">
        <v>33</v>
      </c>
      <c r="E576" s="73" t="s">
        <v>42</v>
      </c>
      <c r="F576" s="76">
        <v>1.5</v>
      </c>
      <c r="G576" s="80">
        <v>0.21668460525889652</v>
      </c>
      <c r="H576" s="81">
        <v>8.0003184456534462E-4</v>
      </c>
    </row>
    <row r="577" spans="1:8" x14ac:dyDescent="0.2">
      <c r="A577" s="73" t="s">
        <v>11</v>
      </c>
      <c r="B577" s="74">
        <v>2012</v>
      </c>
      <c r="C577" s="73" t="s">
        <v>10</v>
      </c>
      <c r="D577" s="73" t="s">
        <v>33</v>
      </c>
      <c r="E577" s="73" t="s">
        <v>40</v>
      </c>
      <c r="F577" s="76">
        <v>6160.4000000000005</v>
      </c>
      <c r="G577" s="80">
        <v>889.90922815793749</v>
      </c>
      <c r="H577" s="81">
        <v>3.2856774501735662</v>
      </c>
    </row>
    <row r="578" spans="1:8" x14ac:dyDescent="0.2">
      <c r="A578" s="73" t="s">
        <v>11</v>
      </c>
      <c r="B578" s="74">
        <v>2013</v>
      </c>
      <c r="C578" s="73" t="s">
        <v>10</v>
      </c>
      <c r="D578" s="73" t="s">
        <v>33</v>
      </c>
      <c r="E578" s="73" t="s">
        <v>34</v>
      </c>
      <c r="F578" s="76">
        <v>305.5</v>
      </c>
      <c r="G578" s="80">
        <v>44.16583220170309</v>
      </c>
      <c r="H578" s="81">
        <v>0.1440534393251395</v>
      </c>
    </row>
    <row r="579" spans="1:8" x14ac:dyDescent="0.2">
      <c r="A579" s="73" t="s">
        <v>11</v>
      </c>
      <c r="B579" s="74">
        <v>2013</v>
      </c>
      <c r="C579" s="73" t="s">
        <v>10</v>
      </c>
      <c r="D579" s="73" t="s">
        <v>33</v>
      </c>
      <c r="E579" s="73" t="s">
        <v>35</v>
      </c>
      <c r="F579" s="76">
        <v>6790.2</v>
      </c>
      <c r="G579" s="80">
        <v>981.6524838494413</v>
      </c>
      <c r="H579" s="81">
        <v>3.2018057731769631</v>
      </c>
    </row>
    <row r="580" spans="1:8" x14ac:dyDescent="0.2">
      <c r="A580" s="73" t="s">
        <v>11</v>
      </c>
      <c r="B580" s="74">
        <v>2013</v>
      </c>
      <c r="C580" s="73" t="s">
        <v>10</v>
      </c>
      <c r="D580" s="73" t="s">
        <v>33</v>
      </c>
      <c r="E580" s="73" t="s">
        <v>36</v>
      </c>
      <c r="F580" s="76">
        <v>331.5</v>
      </c>
      <c r="G580" s="80">
        <v>47.924626431635268</v>
      </c>
      <c r="H580" s="81">
        <v>0.15631330650174713</v>
      </c>
    </row>
    <row r="581" spans="1:8" x14ac:dyDescent="0.2">
      <c r="A581" s="73" t="s">
        <v>11</v>
      </c>
      <c r="B581" s="74">
        <v>2013</v>
      </c>
      <c r="C581" s="73" t="s">
        <v>10</v>
      </c>
      <c r="D581" s="73" t="s">
        <v>33</v>
      </c>
      <c r="E581" s="73" t="s">
        <v>42</v>
      </c>
      <c r="F581" s="76">
        <v>1.5</v>
      </c>
      <c r="G581" s="80">
        <v>0.21685351326531796</v>
      </c>
      <c r="H581" s="81">
        <v>7.0730002941967027E-4</v>
      </c>
    </row>
    <row r="582" spans="1:8" x14ac:dyDescent="0.2">
      <c r="A582" s="73" t="s">
        <v>11</v>
      </c>
      <c r="B582" s="74">
        <v>2013</v>
      </c>
      <c r="C582" s="73" t="s">
        <v>10</v>
      </c>
      <c r="D582" s="73" t="s">
        <v>33</v>
      </c>
      <c r="E582" s="73" t="s">
        <v>40</v>
      </c>
      <c r="F582" s="76">
        <v>7428.7</v>
      </c>
      <c r="G582" s="80">
        <v>1073.9597959960449</v>
      </c>
      <c r="H582" s="81">
        <v>3.5028798190332697</v>
      </c>
    </row>
    <row r="583" spans="1:8" x14ac:dyDescent="0.2">
      <c r="A583" s="73" t="s">
        <v>11</v>
      </c>
      <c r="B583" s="74">
        <v>2014</v>
      </c>
      <c r="C583" s="73" t="s">
        <v>10</v>
      </c>
      <c r="D583" s="73" t="s">
        <v>33</v>
      </c>
      <c r="E583" s="73" t="s">
        <v>34</v>
      </c>
      <c r="F583" s="76">
        <v>302.89999999999998</v>
      </c>
      <c r="G583" s="80">
        <v>43.826838226675051</v>
      </c>
      <c r="H583" s="81">
        <v>0.13282394391149852</v>
      </c>
    </row>
    <row r="584" spans="1:8" x14ac:dyDescent="0.2">
      <c r="A584" s="73" t="s">
        <v>11</v>
      </c>
      <c r="B584" s="74">
        <v>2014</v>
      </c>
      <c r="C584" s="73" t="s">
        <v>10</v>
      </c>
      <c r="D584" s="73" t="s">
        <v>33</v>
      </c>
      <c r="E584" s="73" t="s">
        <v>35</v>
      </c>
      <c r="F584" s="76">
        <v>7726.5</v>
      </c>
      <c r="G584" s="80">
        <v>1117.953336277335</v>
      </c>
      <c r="H584" s="81">
        <v>3.3881287640547821</v>
      </c>
    </row>
    <row r="585" spans="1:8" x14ac:dyDescent="0.2">
      <c r="A585" s="73" t="s">
        <v>11</v>
      </c>
      <c r="B585" s="74">
        <v>2014</v>
      </c>
      <c r="C585" s="73" t="s">
        <v>10</v>
      </c>
      <c r="D585" s="73" t="s">
        <v>33</v>
      </c>
      <c r="E585" s="73" t="s">
        <v>36</v>
      </c>
      <c r="F585" s="76">
        <v>356</v>
      </c>
      <c r="G585" s="80">
        <v>51.509918813787785</v>
      </c>
      <c r="H585" s="81">
        <v>0.15610869604652849</v>
      </c>
    </row>
    <row r="586" spans="1:8" x14ac:dyDescent="0.2">
      <c r="A586" s="73" t="s">
        <v>11</v>
      </c>
      <c r="B586" s="74">
        <v>2014</v>
      </c>
      <c r="C586" s="73" t="s">
        <v>10</v>
      </c>
      <c r="D586" s="73" t="s">
        <v>33</v>
      </c>
      <c r="E586" s="73" t="s">
        <v>42</v>
      </c>
      <c r="F586" s="76">
        <v>10.6</v>
      </c>
      <c r="G586" s="80">
        <v>1.5337223017588497</v>
      </c>
      <c r="H586" s="81">
        <v>4.6481802755427024E-3</v>
      </c>
    </row>
    <row r="587" spans="1:8" x14ac:dyDescent="0.2">
      <c r="A587" s="73" t="s">
        <v>11</v>
      </c>
      <c r="B587" s="74">
        <v>2014</v>
      </c>
      <c r="C587" s="73" t="s">
        <v>10</v>
      </c>
      <c r="D587" s="73" t="s">
        <v>33</v>
      </c>
      <c r="E587" s="73" t="s">
        <v>40</v>
      </c>
      <c r="F587" s="76">
        <v>8396</v>
      </c>
      <c r="G587" s="80">
        <v>1214.8238156195569</v>
      </c>
      <c r="H587" s="81">
        <v>3.681709584288352</v>
      </c>
    </row>
    <row r="588" spans="1:8" x14ac:dyDescent="0.2">
      <c r="A588" s="73" t="s">
        <v>11</v>
      </c>
      <c r="B588" s="74">
        <v>2015</v>
      </c>
      <c r="C588" s="73" t="s">
        <v>10</v>
      </c>
      <c r="D588" s="73" t="s">
        <v>33</v>
      </c>
      <c r="E588" s="73" t="s">
        <v>34</v>
      </c>
      <c r="F588" s="76">
        <v>205.5</v>
      </c>
      <c r="G588" s="80">
        <v>29.765980641490493</v>
      </c>
      <c r="H588" s="81">
        <v>9.0199399421535417E-2</v>
      </c>
    </row>
    <row r="589" spans="1:8" x14ac:dyDescent="0.2">
      <c r="A589" s="73" t="s">
        <v>11</v>
      </c>
      <c r="B589" s="74">
        <v>2015</v>
      </c>
      <c r="C589" s="73" t="s">
        <v>10</v>
      </c>
      <c r="D589" s="73" t="s">
        <v>33</v>
      </c>
      <c r="E589" s="73" t="s">
        <v>35</v>
      </c>
      <c r="F589" s="76">
        <v>9255.1</v>
      </c>
      <c r="G589" s="80">
        <v>1340.5699631876334</v>
      </c>
      <c r="H589" s="81">
        <v>4.0623088155048777</v>
      </c>
    </row>
    <row r="590" spans="1:8" x14ac:dyDescent="0.2">
      <c r="A590" s="73" t="s">
        <v>11</v>
      </c>
      <c r="B590" s="74">
        <v>2015</v>
      </c>
      <c r="C590" s="73" t="s">
        <v>10</v>
      </c>
      <c r="D590" s="73" t="s">
        <v>33</v>
      </c>
      <c r="E590" s="73" t="s">
        <v>36</v>
      </c>
      <c r="F590" s="76">
        <v>339.1</v>
      </c>
      <c r="G590" s="80">
        <v>49.117489223987484</v>
      </c>
      <c r="H590" s="81">
        <v>0.1488399822084801</v>
      </c>
    </row>
    <row r="591" spans="1:8" x14ac:dyDescent="0.2">
      <c r="A591" s="73" t="s">
        <v>11</v>
      </c>
      <c r="B591" s="74">
        <v>2015</v>
      </c>
      <c r="C591" s="73" t="s">
        <v>10</v>
      </c>
      <c r="D591" s="73" t="s">
        <v>33</v>
      </c>
      <c r="E591" s="73" t="s">
        <v>42</v>
      </c>
      <c r="F591" s="76">
        <v>17.100000000000001</v>
      </c>
      <c r="G591" s="80">
        <v>2.476877221262713</v>
      </c>
      <c r="H591" s="81">
        <v>7.5056434555146271E-3</v>
      </c>
    </row>
    <row r="592" spans="1:8" x14ac:dyDescent="0.2">
      <c r="A592" s="73" t="s">
        <v>11</v>
      </c>
      <c r="B592" s="74">
        <v>2015</v>
      </c>
      <c r="C592" s="73" t="s">
        <v>10</v>
      </c>
      <c r="D592" s="73" t="s">
        <v>33</v>
      </c>
      <c r="E592" s="73" t="s">
        <v>40</v>
      </c>
      <c r="F592" s="76">
        <v>9816.8000000000011</v>
      </c>
      <c r="G592" s="80">
        <v>1421.9303102743743</v>
      </c>
      <c r="H592" s="81">
        <v>4.3088538405904089</v>
      </c>
    </row>
    <row r="593" spans="1:8" x14ac:dyDescent="0.2">
      <c r="A593" s="73" t="s">
        <v>11</v>
      </c>
      <c r="B593" s="74">
        <v>2016</v>
      </c>
      <c r="C593" s="73" t="s">
        <v>10</v>
      </c>
      <c r="D593" s="73" t="s">
        <v>33</v>
      </c>
      <c r="E593" s="73" t="s">
        <v>34</v>
      </c>
      <c r="F593" s="76">
        <v>170.9</v>
      </c>
      <c r="G593" s="80">
        <v>24.741125625976313</v>
      </c>
      <c r="H593" s="81">
        <v>7.2894238937796257E-2</v>
      </c>
    </row>
    <row r="594" spans="1:8" x14ac:dyDescent="0.2">
      <c r="A594" s="73" t="s">
        <v>11</v>
      </c>
      <c r="B594" s="74">
        <v>2016</v>
      </c>
      <c r="C594" s="73" t="s">
        <v>10</v>
      </c>
      <c r="D594" s="73" t="s">
        <v>33</v>
      </c>
      <c r="E594" s="73" t="s">
        <v>35</v>
      </c>
      <c r="F594" s="76">
        <v>10876</v>
      </c>
      <c r="G594" s="80">
        <v>1574.5142323470939</v>
      </c>
      <c r="H594" s="81">
        <v>4.6389569496048688</v>
      </c>
    </row>
    <row r="595" spans="1:8" x14ac:dyDescent="0.2">
      <c r="A595" s="73" t="s">
        <v>11</v>
      </c>
      <c r="B595" s="74">
        <v>2016</v>
      </c>
      <c r="C595" s="73" t="s">
        <v>10</v>
      </c>
      <c r="D595" s="73" t="s">
        <v>33</v>
      </c>
      <c r="E595" s="73" t="s">
        <v>36</v>
      </c>
      <c r="F595" s="76">
        <v>397.3</v>
      </c>
      <c r="G595" s="80">
        <v>57.516964372149729</v>
      </c>
      <c r="H595" s="81">
        <v>0.16946097794023671</v>
      </c>
    </row>
    <row r="596" spans="1:8" x14ac:dyDescent="0.2">
      <c r="A596" s="73" t="s">
        <v>11</v>
      </c>
      <c r="B596" s="74">
        <v>2016</v>
      </c>
      <c r="C596" s="73" t="s">
        <v>10</v>
      </c>
      <c r="D596" s="73" t="s">
        <v>33</v>
      </c>
      <c r="E596" s="73" t="s">
        <v>42</v>
      </c>
      <c r="F596" s="76">
        <v>2.2000000000000002</v>
      </c>
      <c r="G596" s="80">
        <v>0.3184931326924979</v>
      </c>
      <c r="H596" s="81">
        <v>9.3836937193184197E-4</v>
      </c>
    </row>
    <row r="597" spans="1:8" x14ac:dyDescent="0.2">
      <c r="A597" s="73" t="s">
        <v>11</v>
      </c>
      <c r="B597" s="74">
        <v>2016</v>
      </c>
      <c r="C597" s="73" t="s">
        <v>10</v>
      </c>
      <c r="D597" s="73" t="s">
        <v>33</v>
      </c>
      <c r="E597" s="73" t="s">
        <v>40</v>
      </c>
      <c r="F597" s="76">
        <v>11446.4</v>
      </c>
      <c r="G597" s="80">
        <v>1657.0908154779124</v>
      </c>
      <c r="H597" s="81">
        <v>4.8822505358548334</v>
      </c>
    </row>
    <row r="598" spans="1:8" x14ac:dyDescent="0.2">
      <c r="A598" s="73" t="s">
        <v>11</v>
      </c>
      <c r="B598" s="74">
        <v>2017</v>
      </c>
      <c r="C598" s="73" t="s">
        <v>10</v>
      </c>
      <c r="D598" s="73" t="s">
        <v>33</v>
      </c>
      <c r="E598" s="73" t="s">
        <v>34</v>
      </c>
      <c r="F598" s="76">
        <v>185.93416363</v>
      </c>
      <c r="G598" s="80">
        <v>26.897918691394853</v>
      </c>
      <c r="H598" s="81">
        <v>7.1711256863011094E-2</v>
      </c>
    </row>
    <row r="599" spans="1:8" x14ac:dyDescent="0.2">
      <c r="A599" s="73" t="s">
        <v>11</v>
      </c>
      <c r="B599" s="74">
        <v>2017</v>
      </c>
      <c r="C599" s="73" t="s">
        <v>10</v>
      </c>
      <c r="D599" s="73" t="s">
        <v>33</v>
      </c>
      <c r="E599" s="73" t="s">
        <v>35</v>
      </c>
      <c r="F599" s="76">
        <v>9748.0142299098097</v>
      </c>
      <c r="G599" s="80">
        <v>1410.1835243169296</v>
      </c>
      <c r="H599" s="81">
        <v>3.7596229692161907</v>
      </c>
    </row>
    <row r="600" spans="1:8" x14ac:dyDescent="0.2">
      <c r="A600" s="73" t="s">
        <v>11</v>
      </c>
      <c r="B600" s="74">
        <v>2017</v>
      </c>
      <c r="C600" s="73" t="s">
        <v>10</v>
      </c>
      <c r="D600" s="73" t="s">
        <v>33</v>
      </c>
      <c r="E600" s="73" t="s">
        <v>36</v>
      </c>
      <c r="F600" s="76">
        <v>399.7775448003004</v>
      </c>
      <c r="G600" s="80">
        <v>57.833287249363487</v>
      </c>
      <c r="H600" s="81">
        <v>0.15418656605941064</v>
      </c>
    </row>
    <row r="601" spans="1:8" x14ac:dyDescent="0.2">
      <c r="A601" s="73" t="s">
        <v>11</v>
      </c>
      <c r="B601" s="74">
        <v>2017</v>
      </c>
      <c r="C601" s="73" t="s">
        <v>10</v>
      </c>
      <c r="D601" s="73" t="s">
        <v>33</v>
      </c>
      <c r="E601" s="73" t="s">
        <v>42</v>
      </c>
      <c r="F601" s="76">
        <v>0</v>
      </c>
      <c r="G601" s="80">
        <v>0</v>
      </c>
      <c r="H601" s="81">
        <v>0</v>
      </c>
    </row>
    <row r="602" spans="1:8" x14ac:dyDescent="0.2">
      <c r="A602" s="73" t="s">
        <v>11</v>
      </c>
      <c r="B602" s="74">
        <v>2017</v>
      </c>
      <c r="C602" s="73" t="s">
        <v>10</v>
      </c>
      <c r="D602" s="73" t="s">
        <v>33</v>
      </c>
      <c r="E602" s="73" t="s">
        <v>40</v>
      </c>
      <c r="F602" s="76">
        <v>10333.725938340111</v>
      </c>
      <c r="G602" s="80">
        <v>1494.914730257688</v>
      </c>
      <c r="H602" s="81">
        <v>3.9855207921386127</v>
      </c>
    </row>
    <row r="603" spans="1:8" x14ac:dyDescent="0.2">
      <c r="A603" s="73" t="s">
        <v>11</v>
      </c>
      <c r="B603" s="74">
        <v>2018</v>
      </c>
      <c r="C603" s="73" t="s">
        <v>10</v>
      </c>
      <c r="D603" s="73" t="s">
        <v>33</v>
      </c>
      <c r="E603" s="73" t="s">
        <v>34</v>
      </c>
      <c r="F603" s="76">
        <v>212.96929079000003</v>
      </c>
      <c r="G603" s="80">
        <v>30.816254197881324</v>
      </c>
      <c r="H603" s="81">
        <v>7.6490576648093833E-2</v>
      </c>
    </row>
    <row r="604" spans="1:8" x14ac:dyDescent="0.2">
      <c r="A604" s="73" t="s">
        <v>11</v>
      </c>
      <c r="B604" s="74">
        <v>2018</v>
      </c>
      <c r="C604" s="73" t="s">
        <v>10</v>
      </c>
      <c r="D604" s="73" t="s">
        <v>33</v>
      </c>
      <c r="E604" s="73" t="s">
        <v>35</v>
      </c>
      <c r="F604" s="76">
        <v>8201.3706429600006</v>
      </c>
      <c r="G604" s="80">
        <v>1186.7228442513269</v>
      </c>
      <c r="H604" s="81">
        <v>2.9456245426639449</v>
      </c>
    </row>
    <row r="605" spans="1:8" x14ac:dyDescent="0.2">
      <c r="A605" s="73" t="s">
        <v>11</v>
      </c>
      <c r="B605" s="74">
        <v>2018</v>
      </c>
      <c r="C605" s="73" t="s">
        <v>10</v>
      </c>
      <c r="D605" s="73" t="s">
        <v>33</v>
      </c>
      <c r="E605" s="73" t="s">
        <v>36</v>
      </c>
      <c r="F605" s="76">
        <v>1212.78828404</v>
      </c>
      <c r="G605" s="80">
        <v>175.48817442436547</v>
      </c>
      <c r="H605" s="81">
        <v>0.4355880364448661</v>
      </c>
    </row>
    <row r="606" spans="1:8" x14ac:dyDescent="0.2">
      <c r="A606" s="73" t="s">
        <v>11</v>
      </c>
      <c r="B606" s="74">
        <v>2018</v>
      </c>
      <c r="C606" s="73" t="s">
        <v>10</v>
      </c>
      <c r="D606" s="73" t="s">
        <v>33</v>
      </c>
      <c r="E606" s="73" t="s">
        <v>42</v>
      </c>
      <c r="F606" s="76">
        <v>2.2346694299999998</v>
      </c>
      <c r="G606" s="80">
        <v>0.32335244648496558</v>
      </c>
      <c r="H606" s="81">
        <v>8.0260939351634085E-4</v>
      </c>
    </row>
    <row r="607" spans="1:8" x14ac:dyDescent="0.2">
      <c r="A607" s="73" t="s">
        <v>11</v>
      </c>
      <c r="B607" s="74">
        <v>2018</v>
      </c>
      <c r="C607" s="73" t="s">
        <v>10</v>
      </c>
      <c r="D607" s="73" t="s">
        <v>33</v>
      </c>
      <c r="E607" s="73" t="s">
        <v>40</v>
      </c>
      <c r="F607" s="76">
        <v>9629.362887219997</v>
      </c>
      <c r="G607" s="80">
        <v>1393.3506253200583</v>
      </c>
      <c r="H607" s="81">
        <v>3.4585057651504201</v>
      </c>
    </row>
    <row r="608" spans="1:8" x14ac:dyDescent="0.2">
      <c r="A608" s="73" t="s">
        <v>11</v>
      </c>
      <c r="B608" s="74">
        <v>2019</v>
      </c>
      <c r="C608" s="73" t="s">
        <v>10</v>
      </c>
      <c r="D608" s="73" t="s">
        <v>33</v>
      </c>
      <c r="E608" s="73" t="s">
        <v>34</v>
      </c>
      <c r="F608" s="76">
        <v>349.62515528999995</v>
      </c>
      <c r="G608" s="80">
        <v>50.630104418452269</v>
      </c>
      <c r="H608" s="81">
        <v>0.12380414402174374</v>
      </c>
    </row>
    <row r="609" spans="1:8" x14ac:dyDescent="0.2">
      <c r="A609" s="73" t="s">
        <v>11</v>
      </c>
      <c r="B609" s="74">
        <v>2019</v>
      </c>
      <c r="C609" s="73" t="s">
        <v>10</v>
      </c>
      <c r="D609" s="73" t="s">
        <v>33</v>
      </c>
      <c r="E609" s="73" t="s">
        <v>35</v>
      </c>
      <c r="F609" s="76">
        <v>6853.0583782500007</v>
      </c>
      <c r="G609" s="80">
        <v>992.40874412697281</v>
      </c>
      <c r="H609" s="81">
        <v>2.4267047539715394</v>
      </c>
    </row>
    <row r="610" spans="1:8" x14ac:dyDescent="0.2">
      <c r="A610" s="73" t="s">
        <v>11</v>
      </c>
      <c r="B610" s="74">
        <v>2019</v>
      </c>
      <c r="C610" s="73" t="s">
        <v>10</v>
      </c>
      <c r="D610" s="73" t="s">
        <v>33</v>
      </c>
      <c r="E610" s="73" t="s">
        <v>36</v>
      </c>
      <c r="F610" s="76">
        <v>857.76923736000003</v>
      </c>
      <c r="G610" s="80">
        <v>124.21573618880602</v>
      </c>
      <c r="H610" s="81">
        <v>0.30374069083059524</v>
      </c>
    </row>
    <row r="611" spans="1:8" x14ac:dyDescent="0.2">
      <c r="A611" s="73" t="s">
        <v>11</v>
      </c>
      <c r="B611" s="74">
        <v>2019</v>
      </c>
      <c r="C611" s="73" t="s">
        <v>10</v>
      </c>
      <c r="D611" s="73" t="s">
        <v>33</v>
      </c>
      <c r="E611" s="73" t="s">
        <v>42</v>
      </c>
      <c r="F611" s="76">
        <v>1.8790736000000001</v>
      </c>
      <c r="G611" s="80">
        <v>0.27211340814148266</v>
      </c>
      <c r="H611" s="81">
        <v>6.6539004726045355E-4</v>
      </c>
    </row>
    <row r="612" spans="1:8" x14ac:dyDescent="0.2">
      <c r="A612" s="73" t="s">
        <v>11</v>
      </c>
      <c r="B612" s="74">
        <v>2019</v>
      </c>
      <c r="C612" s="73" t="s">
        <v>10</v>
      </c>
      <c r="D612" s="73" t="s">
        <v>33</v>
      </c>
      <c r="E612" s="73" t="s">
        <v>40</v>
      </c>
      <c r="F612" s="76">
        <v>8062.3318445000014</v>
      </c>
      <c r="G612" s="80">
        <v>1167.5266981423727</v>
      </c>
      <c r="H612" s="81">
        <v>2.8549149788711392</v>
      </c>
    </row>
    <row r="613" spans="1:8" x14ac:dyDescent="0.2">
      <c r="A613" s="73" t="s">
        <v>11</v>
      </c>
      <c r="B613" s="74">
        <v>2020</v>
      </c>
      <c r="C613" s="73" t="s">
        <v>10</v>
      </c>
      <c r="D613" s="73" t="s">
        <v>33</v>
      </c>
      <c r="E613" s="73" t="s">
        <v>34</v>
      </c>
      <c r="F613" s="76">
        <v>151.10982565999998</v>
      </c>
      <c r="G613" s="80">
        <v>21.899914254685964</v>
      </c>
      <c r="H613" s="81">
        <v>5.9793851510379151E-2</v>
      </c>
    </row>
    <row r="614" spans="1:8" x14ac:dyDescent="0.2">
      <c r="A614" s="73" t="s">
        <v>11</v>
      </c>
      <c r="B614" s="74">
        <v>2020</v>
      </c>
      <c r="C614" s="73" t="s">
        <v>10</v>
      </c>
      <c r="D614" s="73" t="s">
        <v>33</v>
      </c>
      <c r="E614" s="73" t="s">
        <v>35</v>
      </c>
      <c r="F614" s="76">
        <v>2734.2739902603007</v>
      </c>
      <c r="G614" s="80">
        <v>396.27049845355924</v>
      </c>
      <c r="H614" s="81">
        <v>1.0819466718873609</v>
      </c>
    </row>
    <row r="615" spans="1:8" x14ac:dyDescent="0.2">
      <c r="A615" s="73" t="s">
        <v>11</v>
      </c>
      <c r="B615" s="74">
        <v>2020</v>
      </c>
      <c r="C615" s="73" t="s">
        <v>10</v>
      </c>
      <c r="D615" s="73" t="s">
        <v>33</v>
      </c>
      <c r="E615" s="73" t="s">
        <v>36</v>
      </c>
      <c r="F615" s="76">
        <v>288.80334061980011</v>
      </c>
      <c r="G615" s="80">
        <v>41.855441023877141</v>
      </c>
      <c r="H615" s="81">
        <v>0.11427889608963354</v>
      </c>
    </row>
    <row r="616" spans="1:8" x14ac:dyDescent="0.2">
      <c r="A616" s="73" t="s">
        <v>11</v>
      </c>
      <c r="B616" s="74">
        <v>2020</v>
      </c>
      <c r="C616" s="73" t="s">
        <v>10</v>
      </c>
      <c r="D616" s="73" t="s">
        <v>33</v>
      </c>
      <c r="E616" s="73" t="s">
        <v>42</v>
      </c>
      <c r="F616" s="76">
        <v>1.1319969699999999</v>
      </c>
      <c r="G616" s="80">
        <v>0.16405707882519649</v>
      </c>
      <c r="H616" s="81">
        <v>4.479289049454332E-4</v>
      </c>
    </row>
    <row r="617" spans="1:8" x14ac:dyDescent="0.2">
      <c r="A617" s="73" t="s">
        <v>11</v>
      </c>
      <c r="B617" s="74">
        <v>2020</v>
      </c>
      <c r="C617" s="73" t="s">
        <v>10</v>
      </c>
      <c r="D617" s="73" t="s">
        <v>33</v>
      </c>
      <c r="E617" s="73" t="s">
        <v>40</v>
      </c>
      <c r="F617" s="76">
        <v>3175.3191535101005</v>
      </c>
      <c r="G617" s="80">
        <v>460.18991081094748</v>
      </c>
      <c r="H617" s="81">
        <v>1.256467348392319</v>
      </c>
    </row>
    <row r="618" spans="1:8" x14ac:dyDescent="0.2">
      <c r="A618" s="73" t="s">
        <v>11</v>
      </c>
      <c r="B618" s="74">
        <v>2021</v>
      </c>
      <c r="C618" s="73" t="s">
        <v>10</v>
      </c>
      <c r="D618" s="73" t="s">
        <v>33</v>
      </c>
      <c r="E618" s="73" t="s">
        <v>34</v>
      </c>
      <c r="F618" s="76">
        <v>151.20132003000001</v>
      </c>
      <c r="G618" s="80">
        <v>21.930529810304204</v>
      </c>
      <c r="H618" s="81">
        <v>5.7179660566799788E-2</v>
      </c>
    </row>
    <row r="619" spans="1:8" x14ac:dyDescent="0.2">
      <c r="A619" s="73" t="s">
        <v>11</v>
      </c>
      <c r="B619" s="74">
        <v>2021</v>
      </c>
      <c r="C619" s="73" t="s">
        <v>10</v>
      </c>
      <c r="D619" s="73" t="s">
        <v>33</v>
      </c>
      <c r="E619" s="73" t="s">
        <v>35</v>
      </c>
      <c r="F619" s="76">
        <v>4984.0565862895983</v>
      </c>
      <c r="G619" s="80">
        <v>722.89713820077839</v>
      </c>
      <c r="H619" s="81">
        <v>1.8848159777521625</v>
      </c>
    </row>
    <row r="620" spans="1:8" x14ac:dyDescent="0.2">
      <c r="A620" s="73" t="s">
        <v>11</v>
      </c>
      <c r="B620" s="74">
        <v>2021</v>
      </c>
      <c r="C620" s="73" t="s">
        <v>10</v>
      </c>
      <c r="D620" s="73" t="s">
        <v>33</v>
      </c>
      <c r="E620" s="73" t="s">
        <v>36</v>
      </c>
      <c r="F620" s="76">
        <v>440.12584368940003</v>
      </c>
      <c r="G620" s="80">
        <v>63.836697546030514</v>
      </c>
      <c r="H620" s="81">
        <v>0.16644197513515765</v>
      </c>
    </row>
    <row r="621" spans="1:8" x14ac:dyDescent="0.2">
      <c r="A621" s="73" t="s">
        <v>11</v>
      </c>
      <c r="B621" s="74">
        <v>2021</v>
      </c>
      <c r="C621" s="73" t="s">
        <v>10</v>
      </c>
      <c r="D621" s="73" t="s">
        <v>33</v>
      </c>
      <c r="E621" s="73" t="s">
        <v>42</v>
      </c>
      <c r="F621" s="76">
        <v>2.2893905800000001</v>
      </c>
      <c r="G621" s="80">
        <v>0.33205760605898083</v>
      </c>
      <c r="H621" s="81">
        <v>8.6577667604525934E-4</v>
      </c>
    </row>
    <row r="622" spans="1:8" x14ac:dyDescent="0.2">
      <c r="A622" s="73" t="s">
        <v>11</v>
      </c>
      <c r="B622" s="74">
        <v>2021</v>
      </c>
      <c r="C622" s="73" t="s">
        <v>10</v>
      </c>
      <c r="D622" s="73" t="s">
        <v>33</v>
      </c>
      <c r="E622" s="73" t="s">
        <v>40</v>
      </c>
      <c r="F622" s="76">
        <v>5577.6731405889968</v>
      </c>
      <c r="G622" s="80">
        <v>808.99642316317193</v>
      </c>
      <c r="H622" s="81">
        <v>2.1093033901301643</v>
      </c>
    </row>
    <row r="623" spans="1:8" x14ac:dyDescent="0.2">
      <c r="A623" s="73" t="s">
        <v>11</v>
      </c>
      <c r="B623" s="74">
        <v>2022</v>
      </c>
      <c r="C623" s="73" t="s">
        <v>10</v>
      </c>
      <c r="D623" s="73" t="s">
        <v>33</v>
      </c>
      <c r="E623" s="73" t="s">
        <v>34</v>
      </c>
      <c r="F623" s="76">
        <v>129.76994876000001</v>
      </c>
      <c r="G623" s="80">
        <v>18.916902151603498</v>
      </c>
      <c r="H623" s="81">
        <v>4.2984867653350557E-2</v>
      </c>
    </row>
    <row r="624" spans="1:8" x14ac:dyDescent="0.2">
      <c r="A624" s="73" t="s">
        <v>11</v>
      </c>
      <c r="B624" s="74">
        <v>2022</v>
      </c>
      <c r="C624" s="73" t="s">
        <v>10</v>
      </c>
      <c r="D624" s="73" t="s">
        <v>33</v>
      </c>
      <c r="E624" s="73" t="s">
        <v>35</v>
      </c>
      <c r="F624" s="76">
        <v>4531.9512190804007</v>
      </c>
      <c r="G624" s="80">
        <v>660.63428849568515</v>
      </c>
      <c r="H624" s="81">
        <v>1.5011589757493848</v>
      </c>
    </row>
    <row r="625" spans="1:8" x14ac:dyDescent="0.2">
      <c r="A625" s="73" t="s">
        <v>11</v>
      </c>
      <c r="B625" s="74">
        <v>2022</v>
      </c>
      <c r="C625" s="73" t="s">
        <v>10</v>
      </c>
      <c r="D625" s="73" t="s">
        <v>33</v>
      </c>
      <c r="E625" s="73" t="s">
        <v>36</v>
      </c>
      <c r="F625" s="76">
        <v>351.01854753060002</v>
      </c>
      <c r="G625" s="80">
        <v>51.168884479679299</v>
      </c>
      <c r="H625" s="81">
        <v>0.11627103157279682</v>
      </c>
    </row>
    <row r="626" spans="1:8" x14ac:dyDescent="0.2">
      <c r="A626" s="73" t="s">
        <v>11</v>
      </c>
      <c r="B626" s="74">
        <v>2022</v>
      </c>
      <c r="C626" s="73" t="s">
        <v>10</v>
      </c>
      <c r="D626" s="73" t="s">
        <v>33</v>
      </c>
      <c r="E626" s="73" t="s">
        <v>42</v>
      </c>
      <c r="F626" s="76">
        <v>3.8595913599999996</v>
      </c>
      <c r="G626" s="80">
        <v>0.56262264723032063</v>
      </c>
      <c r="H626" s="81">
        <v>1.2784471704804521E-3</v>
      </c>
    </row>
    <row r="627" spans="1:8" x14ac:dyDescent="0.2">
      <c r="A627" s="73" t="s">
        <v>11</v>
      </c>
      <c r="B627" s="74">
        <v>2022</v>
      </c>
      <c r="C627" s="73" t="s">
        <v>10</v>
      </c>
      <c r="D627" s="73" t="s">
        <v>33</v>
      </c>
      <c r="E627" s="73" t="s">
        <v>40</v>
      </c>
      <c r="F627" s="76">
        <v>5016.599306731001</v>
      </c>
      <c r="G627" s="80">
        <v>731.28269777419837</v>
      </c>
      <c r="H627" s="81">
        <v>1.6616933221460126</v>
      </c>
    </row>
    <row r="628" spans="1:8" x14ac:dyDescent="0.2">
      <c r="A628" s="73" t="s">
        <v>11</v>
      </c>
      <c r="B628" s="74">
        <v>2023</v>
      </c>
      <c r="C628" s="73" t="s">
        <v>10</v>
      </c>
      <c r="D628" s="73" t="s">
        <v>33</v>
      </c>
      <c r="E628" s="73" t="s">
        <v>34</v>
      </c>
      <c r="F628" s="76">
        <v>311.87780831204077</v>
      </c>
      <c r="G628" s="80">
        <v>45.004012743440228</v>
      </c>
      <c r="H628" s="81">
        <v>9.9708908592429576E-2</v>
      </c>
    </row>
    <row r="629" spans="1:8" x14ac:dyDescent="0.2">
      <c r="A629" s="73" t="s">
        <v>11</v>
      </c>
      <c r="B629" s="74">
        <v>2023</v>
      </c>
      <c r="C629" s="73" t="s">
        <v>10</v>
      </c>
      <c r="D629" s="73" t="s">
        <v>33</v>
      </c>
      <c r="E629" s="73" t="s">
        <v>35</v>
      </c>
      <c r="F629" s="76">
        <v>3503.663551999387</v>
      </c>
      <c r="G629" s="80">
        <v>505.57915613266772</v>
      </c>
      <c r="H629" s="81">
        <v>1.1201389118888672</v>
      </c>
    </row>
    <row r="630" spans="1:8" x14ac:dyDescent="0.2">
      <c r="A630" s="73" t="s">
        <v>11</v>
      </c>
      <c r="B630" s="74">
        <v>2023</v>
      </c>
      <c r="C630" s="73" t="s">
        <v>10</v>
      </c>
      <c r="D630" s="73" t="s">
        <v>33</v>
      </c>
      <c r="E630" s="73" t="s">
        <v>36</v>
      </c>
      <c r="F630" s="76">
        <v>261.0579954394837</v>
      </c>
      <c r="G630" s="80">
        <v>37.670706412623915</v>
      </c>
      <c r="H630" s="81">
        <v>8.346155805531047E-2</v>
      </c>
    </row>
    <row r="631" spans="1:8" x14ac:dyDescent="0.2">
      <c r="A631" s="73" t="s">
        <v>11</v>
      </c>
      <c r="B631" s="74">
        <v>2023</v>
      </c>
      <c r="C631" s="73" t="s">
        <v>10</v>
      </c>
      <c r="D631" s="73" t="s">
        <v>33</v>
      </c>
      <c r="E631" s="73" t="s">
        <v>42</v>
      </c>
      <c r="F631" s="76">
        <v>5.8657896507122471</v>
      </c>
      <c r="G631" s="80">
        <v>0.8464342930320703</v>
      </c>
      <c r="H631" s="81">
        <v>1.875322541449021E-3</v>
      </c>
    </row>
    <row r="632" spans="1:8" x14ac:dyDescent="0.2">
      <c r="A632" s="73" t="s">
        <v>11</v>
      </c>
      <c r="B632" s="74">
        <v>2023</v>
      </c>
      <c r="C632" s="73" t="s">
        <v>10</v>
      </c>
      <c r="D632" s="73" t="s">
        <v>33</v>
      </c>
      <c r="E632" s="73" t="s">
        <v>40</v>
      </c>
      <c r="F632" s="76">
        <v>4082.4651454016234</v>
      </c>
      <c r="G632" s="80">
        <v>589.1003095817639</v>
      </c>
      <c r="H632" s="81">
        <v>1.3051847010780562</v>
      </c>
    </row>
    <row r="633" spans="1:8" x14ac:dyDescent="0.2">
      <c r="A633" s="73" t="s">
        <v>11</v>
      </c>
      <c r="B633" s="74">
        <v>2008</v>
      </c>
      <c r="C633" s="73" t="s">
        <v>10</v>
      </c>
      <c r="D633" s="73" t="s">
        <v>37</v>
      </c>
      <c r="E633" s="73" t="s">
        <v>40</v>
      </c>
      <c r="F633" s="76">
        <v>50.9</v>
      </c>
      <c r="G633" s="80">
        <v>7.0357885460414717</v>
      </c>
      <c r="H633" s="81">
        <v>4.2195464105347434E-2</v>
      </c>
    </row>
    <row r="634" spans="1:8" x14ac:dyDescent="0.2">
      <c r="A634" s="73" t="s">
        <v>11</v>
      </c>
      <c r="B634" s="74">
        <v>2009</v>
      </c>
      <c r="C634" s="73" t="s">
        <v>10</v>
      </c>
      <c r="D634" s="73" t="s">
        <v>37</v>
      </c>
      <c r="E634" s="73" t="s">
        <v>40</v>
      </c>
      <c r="F634" s="76">
        <v>9.6</v>
      </c>
      <c r="G634" s="80">
        <v>1.3649642751430886</v>
      </c>
      <c r="H634" s="81">
        <v>7.8717698493494283E-3</v>
      </c>
    </row>
    <row r="635" spans="1:8" x14ac:dyDescent="0.2">
      <c r="A635" s="73" t="s">
        <v>11</v>
      </c>
      <c r="B635" s="74">
        <v>2010</v>
      </c>
      <c r="C635" s="73" t="s">
        <v>10</v>
      </c>
      <c r="D635" s="73" t="s">
        <v>37</v>
      </c>
      <c r="E635" s="73" t="s">
        <v>40</v>
      </c>
      <c r="F635" s="76">
        <v>59.5</v>
      </c>
      <c r="G635" s="80">
        <v>8.4733493888918225</v>
      </c>
      <c r="H635" s="81">
        <v>4.3121975179864915E-2</v>
      </c>
    </row>
    <row r="636" spans="1:8" x14ac:dyDescent="0.2">
      <c r="A636" s="73" t="s">
        <v>11</v>
      </c>
      <c r="B636" s="74">
        <v>2011</v>
      </c>
      <c r="C636" s="73" t="s">
        <v>10</v>
      </c>
      <c r="D636" s="73" t="s">
        <v>37</v>
      </c>
      <c r="E636" s="73" t="s">
        <v>40</v>
      </c>
      <c r="F636" s="76">
        <v>602.4</v>
      </c>
      <c r="G636" s="80">
        <v>86.618923145861856</v>
      </c>
      <c r="H636" s="81">
        <v>0.36146698665958338</v>
      </c>
    </row>
    <row r="637" spans="1:8" x14ac:dyDescent="0.2">
      <c r="A637" s="73" t="s">
        <v>11</v>
      </c>
      <c r="B637" s="74">
        <v>2012</v>
      </c>
      <c r="C637" s="73" t="s">
        <v>10</v>
      </c>
      <c r="D637" s="73" t="s">
        <v>37</v>
      </c>
      <c r="E637" s="73" t="s">
        <v>40</v>
      </c>
      <c r="F637" s="76">
        <v>556.20000000000005</v>
      </c>
      <c r="G637" s="80">
        <v>80.346651629998846</v>
      </c>
      <c r="H637" s="81">
        <v>0.29665180796482982</v>
      </c>
    </row>
    <row r="638" spans="1:8" x14ac:dyDescent="0.2">
      <c r="A638" s="73" t="s">
        <v>11</v>
      </c>
      <c r="B638" s="74">
        <v>2013</v>
      </c>
      <c r="C638" s="73" t="s">
        <v>10</v>
      </c>
      <c r="D638" s="73" t="s">
        <v>37</v>
      </c>
      <c r="E638" s="73" t="s">
        <v>40</v>
      </c>
      <c r="F638" s="76">
        <v>914.7</v>
      </c>
      <c r="G638" s="80">
        <v>132.23727238919091</v>
      </c>
      <c r="H638" s="81">
        <v>0.43131155794011489</v>
      </c>
    </row>
    <row r="639" spans="1:8" x14ac:dyDescent="0.2">
      <c r="A639" s="73" t="s">
        <v>11</v>
      </c>
      <c r="B639" s="74">
        <v>2014</v>
      </c>
      <c r="C639" s="73" t="s">
        <v>10</v>
      </c>
      <c r="D639" s="73" t="s">
        <v>37</v>
      </c>
      <c r="E639" s="73" t="s">
        <v>40</v>
      </c>
      <c r="F639" s="76">
        <v>236.5</v>
      </c>
      <c r="G639" s="80">
        <v>34.219370223204521</v>
      </c>
      <c r="H639" s="81">
        <v>0.10370704105338199</v>
      </c>
    </row>
    <row r="640" spans="1:8" x14ac:dyDescent="0.2">
      <c r="A640" s="73" t="s">
        <v>11</v>
      </c>
      <c r="B640" s="74">
        <v>2015</v>
      </c>
      <c r="C640" s="73" t="s">
        <v>10</v>
      </c>
      <c r="D640" s="73" t="s">
        <v>37</v>
      </c>
      <c r="E640" s="73" t="s">
        <v>40</v>
      </c>
      <c r="F640" s="76">
        <v>135.30000000000001</v>
      </c>
      <c r="G640" s="80">
        <v>19.597747838411991</v>
      </c>
      <c r="H640" s="81">
        <v>5.9386757867317487E-2</v>
      </c>
    </row>
    <row r="641" spans="1:13" x14ac:dyDescent="0.2">
      <c r="A641" s="73" t="s">
        <v>11</v>
      </c>
      <c r="B641" s="74">
        <v>2016</v>
      </c>
      <c r="C641" s="73" t="s">
        <v>10</v>
      </c>
      <c r="D641" s="73" t="s">
        <v>37</v>
      </c>
      <c r="E641" s="73" t="s">
        <v>40</v>
      </c>
      <c r="F641" s="76">
        <v>567.70000000000005</v>
      </c>
      <c r="G641" s="80">
        <v>82.185705195241383</v>
      </c>
      <c r="H641" s="81">
        <v>0.24214195111168485</v>
      </c>
    </row>
    <row r="642" spans="1:13" x14ac:dyDescent="0.2">
      <c r="A642" s="73" t="s">
        <v>11</v>
      </c>
      <c r="B642" s="74">
        <v>2017</v>
      </c>
      <c r="C642" s="73" t="s">
        <v>10</v>
      </c>
      <c r="D642" s="73" t="s">
        <v>37</v>
      </c>
      <c r="E642" s="73" t="s">
        <v>40</v>
      </c>
      <c r="F642" s="76">
        <v>677.57409414000006</v>
      </c>
      <c r="G642" s="80">
        <v>98.020355892426394</v>
      </c>
      <c r="H642" s="81">
        <v>0.26132739115812381</v>
      </c>
    </row>
    <row r="643" spans="1:13" x14ac:dyDescent="0.2">
      <c r="A643" s="73" t="s">
        <v>11</v>
      </c>
      <c r="B643" s="74">
        <v>2018</v>
      </c>
      <c r="C643" s="73" t="s">
        <v>10</v>
      </c>
      <c r="D643" s="73" t="s">
        <v>37</v>
      </c>
      <c r="E643" s="73" t="s">
        <v>40</v>
      </c>
      <c r="F643" s="76">
        <v>625.11110568000004</v>
      </c>
      <c r="G643" s="80">
        <v>90.452396507947896</v>
      </c>
      <c r="H643" s="81">
        <v>0.22451644913321883</v>
      </c>
    </row>
    <row r="644" spans="1:13" x14ac:dyDescent="0.2">
      <c r="A644" s="73" t="s">
        <v>11</v>
      </c>
      <c r="B644" s="74">
        <v>2019</v>
      </c>
      <c r="C644" s="73" t="s">
        <v>10</v>
      </c>
      <c r="D644" s="73" t="s">
        <v>37</v>
      </c>
      <c r="E644" s="73" t="s">
        <v>40</v>
      </c>
      <c r="F644" s="76">
        <v>603.05479417999993</v>
      </c>
      <c r="G644" s="80">
        <v>87.329892421659338</v>
      </c>
      <c r="H644" s="81">
        <v>0.21354493937867747</v>
      </c>
    </row>
    <row r="645" spans="1:13" x14ac:dyDescent="0.2">
      <c r="A645" s="73" t="s">
        <v>11</v>
      </c>
      <c r="B645" s="74">
        <v>2020</v>
      </c>
      <c r="C645" s="73" t="s">
        <v>10</v>
      </c>
      <c r="D645" s="73" t="s">
        <v>37</v>
      </c>
      <c r="E645" s="73" t="s">
        <v>40</v>
      </c>
      <c r="F645" s="76">
        <v>173.19692748000003</v>
      </c>
      <c r="G645" s="80">
        <v>25.100934664046147</v>
      </c>
      <c r="H645" s="81">
        <v>6.8533672900228715E-2</v>
      </c>
    </row>
    <row r="646" spans="1:13" x14ac:dyDescent="0.2">
      <c r="A646" s="73" t="s">
        <v>11</v>
      </c>
      <c r="B646" s="74">
        <v>2021</v>
      </c>
      <c r="C646" s="73" t="s">
        <v>10</v>
      </c>
      <c r="D646" s="73" t="s">
        <v>37</v>
      </c>
      <c r="E646" s="73" t="s">
        <v>40</v>
      </c>
      <c r="F646" s="76">
        <v>241.23524718000002</v>
      </c>
      <c r="G646" s="80">
        <v>34.989223497039681</v>
      </c>
      <c r="H646" s="81">
        <v>9.122770586767108E-2</v>
      </c>
    </row>
    <row r="647" spans="1:13" x14ac:dyDescent="0.2">
      <c r="A647" s="73" t="s">
        <v>11</v>
      </c>
      <c r="B647" s="74">
        <v>2022</v>
      </c>
      <c r="C647" s="73" t="s">
        <v>10</v>
      </c>
      <c r="D647" s="73" t="s">
        <v>37</v>
      </c>
      <c r="E647" s="73" t="s">
        <v>40</v>
      </c>
      <c r="F647" s="76">
        <v>473.83462924000003</v>
      </c>
      <c r="G647" s="80">
        <v>69.072103387755106</v>
      </c>
      <c r="H647" s="81">
        <v>0.15695250727982046</v>
      </c>
    </row>
    <row r="648" spans="1:13" x14ac:dyDescent="0.2">
      <c r="A648" s="73" t="s">
        <v>11</v>
      </c>
      <c r="B648" s="74">
        <v>2023</v>
      </c>
      <c r="C648" s="73" t="s">
        <v>10</v>
      </c>
      <c r="D648" s="73" t="s">
        <v>37</v>
      </c>
      <c r="E648" s="73" t="s">
        <v>40</v>
      </c>
      <c r="F648" s="76">
        <v>369.70140142990101</v>
      </c>
      <c r="G648" s="80">
        <v>53.347965574300289</v>
      </c>
      <c r="H648" s="81">
        <v>0.11819540300470924</v>
      </c>
    </row>
    <row r="649" spans="1:13" x14ac:dyDescent="0.2">
      <c r="A649" s="8" t="s">
        <v>12</v>
      </c>
      <c r="B649" s="8">
        <v>2008</v>
      </c>
      <c r="C649" s="8" t="s">
        <v>10</v>
      </c>
      <c r="D649" s="8" t="s">
        <v>41</v>
      </c>
      <c r="E649" s="8" t="s">
        <v>40</v>
      </c>
      <c r="F649" s="15">
        <v>20523.14362074625</v>
      </c>
      <c r="G649" s="15">
        <v>11178.154225521859</v>
      </c>
      <c r="H649" s="26">
        <v>0.65914548370382808</v>
      </c>
      <c r="J649" s="46" t="e">
        <f>+IF(A649=#REF!,"si","no")</f>
        <v>#REF!</v>
      </c>
      <c r="K649" s="46" t="e">
        <f>+IF(F649=#REF!,"si","no")</f>
        <v>#REF!</v>
      </c>
      <c r="L649" s="46" t="e">
        <f>+IF(G649=#REF!,"si","no")</f>
        <v>#REF!</v>
      </c>
      <c r="M649" s="46" t="e">
        <f>+IF(H649=#REF!,"si","no")</f>
        <v>#REF!</v>
      </c>
    </row>
    <row r="650" spans="1:13" x14ac:dyDescent="0.2">
      <c r="A650" s="8" t="s">
        <v>12</v>
      </c>
      <c r="B650" s="8">
        <v>2009</v>
      </c>
      <c r="C650" s="8" t="s">
        <v>10</v>
      </c>
      <c r="D650" s="8" t="s">
        <v>41</v>
      </c>
      <c r="E650" s="8" t="s">
        <v>40</v>
      </c>
      <c r="F650" s="15">
        <v>34555.011007654022</v>
      </c>
      <c r="G650" s="15">
        <v>17282.851294179352</v>
      </c>
      <c r="H650" s="26">
        <v>1.0367660296330938</v>
      </c>
      <c r="J650" s="46" t="e">
        <f>+IF(A650=#REF!,"si","no")</f>
        <v>#REF!</v>
      </c>
      <c r="K650" s="46" t="e">
        <f>+IF(F650=#REF!,"si","no")</f>
        <v>#REF!</v>
      </c>
      <c r="L650" s="46" t="e">
        <f>+IF(G650=#REF!,"si","no")</f>
        <v>#REF!</v>
      </c>
      <c r="M650" s="46" t="e">
        <f>+IF(H650=#REF!,"si","no")</f>
        <v>#REF!</v>
      </c>
    </row>
    <row r="651" spans="1:13" x14ac:dyDescent="0.2">
      <c r="A651" s="8" t="s">
        <v>12</v>
      </c>
      <c r="B651" s="8">
        <v>2010</v>
      </c>
      <c r="C651" s="8" t="s">
        <v>10</v>
      </c>
      <c r="D651" s="8" t="s">
        <v>41</v>
      </c>
      <c r="E651" s="8" t="s">
        <v>40</v>
      </c>
      <c r="F651" s="15">
        <v>40141.706826762289</v>
      </c>
      <c r="G651" s="15">
        <v>22804.769007146708</v>
      </c>
      <c r="H651" s="26">
        <v>1.0324327943468468</v>
      </c>
      <c r="J651" s="46" t="e">
        <f>+IF(A651=#REF!,"si","no")</f>
        <v>#REF!</v>
      </c>
      <c r="K651" s="46" t="e">
        <f>+IF(F651=#REF!,"si","no")</f>
        <v>#REF!</v>
      </c>
      <c r="L651" s="46" t="e">
        <f>+IF(G651=#REF!,"si","no")</f>
        <v>#REF!</v>
      </c>
      <c r="M651" s="46" t="e">
        <f>+IF(H651=#REF!,"si","no")</f>
        <v>#REF!</v>
      </c>
    </row>
    <row r="652" spans="1:13" x14ac:dyDescent="0.2">
      <c r="A652" s="8" t="s">
        <v>12</v>
      </c>
      <c r="B652" s="8">
        <v>2011</v>
      </c>
      <c r="C652" s="8" t="s">
        <v>10</v>
      </c>
      <c r="D652" s="8" t="s">
        <v>41</v>
      </c>
      <c r="E652" s="8" t="s">
        <v>40</v>
      </c>
      <c r="F652" s="15">
        <v>38555.961471946241</v>
      </c>
      <c r="G652" s="15">
        <v>23027.702132531569</v>
      </c>
      <c r="H652" s="26">
        <v>0.88021114918172605</v>
      </c>
      <c r="J652" s="46" t="e">
        <f>+IF(A652=#REF!,"si","no")</f>
        <v>#REF!</v>
      </c>
      <c r="K652" s="46" t="e">
        <f>+IF(F652=#REF!,"si","no")</f>
        <v>#REF!</v>
      </c>
      <c r="L652" s="46" t="e">
        <f>+IF(G652=#REF!,"si","no")</f>
        <v>#REF!</v>
      </c>
      <c r="M652" s="46" t="e">
        <f>+IF(H652=#REF!,"si","no")</f>
        <v>#REF!</v>
      </c>
    </row>
    <row r="653" spans="1:13" x14ac:dyDescent="0.2">
      <c r="A653" s="8" t="s">
        <v>12</v>
      </c>
      <c r="B653" s="8">
        <v>2012</v>
      </c>
      <c r="C653" s="8" t="s">
        <v>10</v>
      </c>
      <c r="D653" s="8" t="s">
        <v>41</v>
      </c>
      <c r="E653" s="8" t="s">
        <v>40</v>
      </c>
      <c r="F653" s="15">
        <v>38243.146062000968</v>
      </c>
      <c r="G653" s="15">
        <v>19570.005338771571</v>
      </c>
      <c r="H653" s="26">
        <v>0.79384150293474076</v>
      </c>
      <c r="J653" s="46" t="e">
        <f>+IF(A653=#REF!,"si","no")</f>
        <v>#REF!</v>
      </c>
      <c r="K653" s="46" t="e">
        <f>+IF(F653=#REF!,"si","no")</f>
        <v>#REF!</v>
      </c>
      <c r="L653" s="46" t="e">
        <f>+IF(G653=#REF!,"si","no")</f>
        <v>#REF!</v>
      </c>
      <c r="M653" s="46" t="e">
        <f>+IF(H653=#REF!,"si","no")</f>
        <v>#REF!</v>
      </c>
    </row>
    <row r="654" spans="1:13" x14ac:dyDescent="0.2">
      <c r="A654" s="8" t="s">
        <v>12</v>
      </c>
      <c r="B654" s="8">
        <v>2013</v>
      </c>
      <c r="C654" s="8" t="s">
        <v>10</v>
      </c>
      <c r="D654" s="8" t="s">
        <v>41</v>
      </c>
      <c r="E654" s="8" t="s">
        <v>40</v>
      </c>
      <c r="F654" s="15">
        <v>46581.123926141023</v>
      </c>
      <c r="G654" s="15">
        <v>21577.641740893097</v>
      </c>
      <c r="H654" s="26">
        <v>0.87259272028593415</v>
      </c>
      <c r="J654" s="46" t="e">
        <f>+IF(A654=#REF!,"si","no")</f>
        <v>#REF!</v>
      </c>
      <c r="K654" s="46" t="e">
        <f>+IF(F654=#REF!,"si","no")</f>
        <v>#REF!</v>
      </c>
      <c r="L654" s="46" t="e">
        <f>+IF(G654=#REF!,"si","no")</f>
        <v>#REF!</v>
      </c>
      <c r="M654" s="46" t="e">
        <f>+IF(H654=#REF!,"si","no")</f>
        <v>#REF!</v>
      </c>
    </row>
    <row r="655" spans="1:13" x14ac:dyDescent="0.2">
      <c r="A655" s="8" t="s">
        <v>12</v>
      </c>
      <c r="B655" s="8">
        <v>2014</v>
      </c>
      <c r="C655" s="8" t="s">
        <v>10</v>
      </c>
      <c r="D655" s="8" t="s">
        <v>41</v>
      </c>
      <c r="E655" s="8" t="s">
        <v>40</v>
      </c>
      <c r="F655" s="15">
        <v>49845.944368998331</v>
      </c>
      <c r="G655" s="15">
        <v>21172.068767857087</v>
      </c>
      <c r="H655" s="26">
        <v>0.86203955566277513</v>
      </c>
      <c r="J655" s="46" t="e">
        <f>+IF(A655=#REF!,"si","no")</f>
        <v>#REF!</v>
      </c>
      <c r="K655" s="46" t="e">
        <f>+IF(F655=#REF!,"si","no")</f>
        <v>#REF!</v>
      </c>
      <c r="L655" s="46" t="e">
        <f>+IF(G655=#REF!,"si","no")</f>
        <v>#REF!</v>
      </c>
      <c r="M655" s="46" t="e">
        <f>+IF(H655=#REF!,"si","no")</f>
        <v>#REF!</v>
      </c>
    </row>
    <row r="656" spans="1:13" x14ac:dyDescent="0.2">
      <c r="A656" s="8" t="s">
        <v>12</v>
      </c>
      <c r="B656" s="8">
        <v>2015</v>
      </c>
      <c r="C656" s="8" t="s">
        <v>10</v>
      </c>
      <c r="D656" s="8" t="s">
        <v>41</v>
      </c>
      <c r="E656" s="8" t="s">
        <v>40</v>
      </c>
      <c r="F656" s="15">
        <v>33425.64055765255</v>
      </c>
      <c r="G656" s="15">
        <v>10032.973057032888</v>
      </c>
      <c r="H656" s="26">
        <v>0.55670326573715712</v>
      </c>
      <c r="J656" s="46" t="e">
        <f>+IF(A656=#REF!,"si","no")</f>
        <v>#REF!</v>
      </c>
      <c r="K656" s="46" t="e">
        <f>+IF(F656=#REF!,"si","no")</f>
        <v>#REF!</v>
      </c>
      <c r="L656" s="46" t="e">
        <f>+IF(G656=#REF!,"si","no")</f>
        <v>#REF!</v>
      </c>
      <c r="M656" s="46" t="e">
        <f>+IF(H656=#REF!,"si","no")</f>
        <v>#REF!</v>
      </c>
    </row>
    <row r="657" spans="1:13" x14ac:dyDescent="0.2">
      <c r="A657" s="8" t="s">
        <v>12</v>
      </c>
      <c r="B657" s="8">
        <v>2016</v>
      </c>
      <c r="C657" s="8" t="s">
        <v>10</v>
      </c>
      <c r="D657" s="8" t="s">
        <v>41</v>
      </c>
      <c r="E657" s="8" t="s">
        <v>40</v>
      </c>
      <c r="F657" s="15">
        <v>31524.331683322733</v>
      </c>
      <c r="G657" s="15">
        <v>9047.8840828237298</v>
      </c>
      <c r="H657" s="26">
        <v>0.50386579128092435</v>
      </c>
      <c r="J657" s="46" t="e">
        <f>+IF(A657=#REF!,"si","no")</f>
        <v>#REF!</v>
      </c>
      <c r="K657" s="46" t="e">
        <f>+IF(F657=#REF!,"si","no")</f>
        <v>#REF!</v>
      </c>
      <c r="L657" s="46" t="e">
        <f>+IF(G657=#REF!,"si","no")</f>
        <v>#REF!</v>
      </c>
      <c r="M657" s="46" t="e">
        <f>+IF(H657=#REF!,"si","no")</f>
        <v>#REF!</v>
      </c>
    </row>
    <row r="658" spans="1:13" x14ac:dyDescent="0.2">
      <c r="A658" s="8" t="s">
        <v>12</v>
      </c>
      <c r="B658" s="8">
        <v>2017</v>
      </c>
      <c r="C658" s="8" t="s">
        <v>10</v>
      </c>
      <c r="D658" s="8" t="s">
        <v>41</v>
      </c>
      <c r="E658" s="8" t="s">
        <v>40</v>
      </c>
      <c r="F658" s="15">
        <v>37655.587450691142</v>
      </c>
      <c r="G658" s="15">
        <v>11795.860457757395</v>
      </c>
      <c r="H658" s="26">
        <v>0.57182683346986751</v>
      </c>
      <c r="J658" s="46" t="e">
        <f>+IF(A658=#REF!,"si","no")</f>
        <v>#REF!</v>
      </c>
      <c r="K658" s="46" t="e">
        <f>+IF(F658=#REF!,"si","no")</f>
        <v>#REF!</v>
      </c>
      <c r="L658" s="46" t="e">
        <f>+IF(G658=#REF!,"si","no")</f>
        <v>#REF!</v>
      </c>
      <c r="M658" s="46" t="e">
        <f>+IF(H658=#REF!,"si","no")</f>
        <v>#REF!</v>
      </c>
    </row>
    <row r="659" spans="1:13" x14ac:dyDescent="0.2">
      <c r="A659" s="8" t="s">
        <v>12</v>
      </c>
      <c r="B659" s="8">
        <v>2018</v>
      </c>
      <c r="C659" s="8" t="s">
        <v>10</v>
      </c>
      <c r="D659" s="8" t="s">
        <v>41</v>
      </c>
      <c r="E659" s="8" t="s">
        <v>40</v>
      </c>
      <c r="F659" s="15">
        <v>31225.25848955951</v>
      </c>
      <c r="G659" s="15">
        <v>8541.4372416111037</v>
      </c>
      <c r="H659" s="26">
        <v>0.45301382397513301</v>
      </c>
      <c r="J659" s="46" t="e">
        <f>+IF(A659=#REF!,"si","no")</f>
        <v>#REF!</v>
      </c>
      <c r="K659" s="46" t="e">
        <f>+IF(F659=#REF!,"si","no")</f>
        <v>#REF!</v>
      </c>
      <c r="L659" s="46" t="e">
        <f>+IF(G659=#REF!,"si","no")</f>
        <v>#REF!</v>
      </c>
      <c r="M659" s="46" t="e">
        <f>+IF(H659=#REF!,"si","no")</f>
        <v>#REF!</v>
      </c>
    </row>
    <row r="660" spans="1:13" x14ac:dyDescent="0.2">
      <c r="A660" s="8" t="s">
        <v>12</v>
      </c>
      <c r="B660" s="8">
        <v>2019</v>
      </c>
      <c r="C660" s="8" t="s">
        <v>10</v>
      </c>
      <c r="D660" s="8" t="s">
        <v>41</v>
      </c>
      <c r="E660" s="8" t="s">
        <v>40</v>
      </c>
      <c r="F660" s="15">
        <v>26859.523926508231</v>
      </c>
      <c r="G660" s="15">
        <v>6808.2111254913725</v>
      </c>
      <c r="H660" s="26">
        <v>0.37005742540173758</v>
      </c>
      <c r="J660" s="46" t="e">
        <f>+IF(A660=#REF!,"si","no")</f>
        <v>#REF!</v>
      </c>
      <c r="K660" s="46" t="e">
        <f>+IF(F660=#REF!,"si","no")</f>
        <v>#REF!</v>
      </c>
      <c r="L660" s="46" t="e">
        <f>+IF(G660=#REF!,"si","no")</f>
        <v>#REF!</v>
      </c>
      <c r="M660" s="46" t="e">
        <f>+IF(H660=#REF!,"si","no")</f>
        <v>#REF!</v>
      </c>
    </row>
    <row r="661" spans="1:13" x14ac:dyDescent="0.2">
      <c r="A661" s="8" t="s">
        <v>12</v>
      </c>
      <c r="B661" s="8">
        <v>2020</v>
      </c>
      <c r="C661" s="8" t="s">
        <v>10</v>
      </c>
      <c r="D661" s="8" t="s">
        <v>41</v>
      </c>
      <c r="E661" s="8" t="s">
        <v>40</v>
      </c>
      <c r="F661" s="15">
        <v>25790.585396806215</v>
      </c>
      <c r="G661" s="15">
        <v>6431.3835346785945</v>
      </c>
      <c r="H661" s="26">
        <v>0.44594820942370594</v>
      </c>
      <c r="J661" s="46"/>
      <c r="K661" s="46"/>
      <c r="L661" s="46"/>
      <c r="M661" s="46"/>
    </row>
    <row r="662" spans="1:13" x14ac:dyDescent="0.2">
      <c r="A662" s="8" t="s">
        <v>12</v>
      </c>
      <c r="B662" s="8">
        <v>2021</v>
      </c>
      <c r="C662" s="8" t="s">
        <v>10</v>
      </c>
      <c r="D662" s="8" t="s">
        <v>41</v>
      </c>
      <c r="E662" s="8" t="s">
        <v>40</v>
      </c>
      <c r="F662" s="15">
        <v>42683.013379650474</v>
      </c>
      <c r="G662" s="15">
        <v>8275.9114647892347</v>
      </c>
      <c r="H662" s="26">
        <v>0.6357674050325135</v>
      </c>
      <c r="J662" s="46"/>
      <c r="K662" s="46"/>
      <c r="L662" s="46"/>
      <c r="M662" s="46"/>
    </row>
    <row r="663" spans="1:13" x14ac:dyDescent="0.2">
      <c r="A663" s="8" t="s">
        <v>12</v>
      </c>
      <c r="B663" s="8">
        <v>2022</v>
      </c>
      <c r="C663" s="8" t="s">
        <v>10</v>
      </c>
      <c r="D663" s="8" t="s">
        <v>41</v>
      </c>
      <c r="E663" s="8" t="s">
        <v>40</v>
      </c>
      <c r="F663" s="15">
        <v>88648.253413826314</v>
      </c>
      <c r="G663" s="15">
        <v>17188.221699239228</v>
      </c>
      <c r="H663" s="26">
        <v>0.89329650113969339</v>
      </c>
      <c r="J663" s="46"/>
      <c r="K663" s="46"/>
      <c r="L663" s="46"/>
      <c r="M663" s="46"/>
    </row>
    <row r="664" spans="1:13" x14ac:dyDescent="0.2">
      <c r="A664" s="8" t="s">
        <v>12</v>
      </c>
      <c r="B664" s="8">
        <v>2008</v>
      </c>
      <c r="C664" s="8" t="s">
        <v>10</v>
      </c>
      <c r="D664" s="8" t="s">
        <v>25</v>
      </c>
      <c r="E664" s="8" t="s">
        <v>26</v>
      </c>
      <c r="F664" s="15">
        <v>1676.8447316502441</v>
      </c>
      <c r="G664" s="15">
        <v>913.31178931537806</v>
      </c>
      <c r="H664" s="26">
        <v>5.3855522924008387E-2</v>
      </c>
      <c r="J664" s="46" t="e">
        <f>+IF(A664=#REF!,"si","no")</f>
        <v>#REF!</v>
      </c>
      <c r="K664" s="46" t="e">
        <f>+IF(F664=#REF!,"si","no")</f>
        <v>#REF!</v>
      </c>
      <c r="L664" s="46" t="e">
        <f>+IF(G664=#REF!,"si","no")</f>
        <v>#REF!</v>
      </c>
      <c r="M664" s="46" t="e">
        <f>+IF(H664=#REF!,"si","no")</f>
        <v>#REF!</v>
      </c>
    </row>
    <row r="665" spans="1:13" x14ac:dyDescent="0.2">
      <c r="A665" s="8" t="s">
        <v>12</v>
      </c>
      <c r="B665" s="8">
        <v>2008</v>
      </c>
      <c r="C665" s="8" t="s">
        <v>10</v>
      </c>
      <c r="D665" s="8" t="s">
        <v>25</v>
      </c>
      <c r="E665" s="8" t="s">
        <v>27</v>
      </c>
      <c r="F665" s="15"/>
      <c r="G665" s="15"/>
      <c r="H665" s="26"/>
      <c r="J665" s="46" t="e">
        <f>+IF(A665=#REF!,"si","no")</f>
        <v>#REF!</v>
      </c>
      <c r="K665" s="46" t="e">
        <f>+IF(F665=#REF!,"si","no")</f>
        <v>#REF!</v>
      </c>
      <c r="L665" s="46" t="e">
        <f>+IF(G665=#REF!,"si","no")</f>
        <v>#REF!</v>
      </c>
      <c r="M665" s="46" t="e">
        <f>+IF(H665=#REF!,"si","no")</f>
        <v>#REF!</v>
      </c>
    </row>
    <row r="666" spans="1:13" x14ac:dyDescent="0.2">
      <c r="A666" s="8" t="s">
        <v>12</v>
      </c>
      <c r="B666" s="8">
        <v>2008</v>
      </c>
      <c r="C666" s="8" t="s">
        <v>10</v>
      </c>
      <c r="D666" s="8" t="s">
        <v>25</v>
      </c>
      <c r="E666" s="8" t="s">
        <v>28</v>
      </c>
      <c r="F666" s="15">
        <v>536.73276903765191</v>
      </c>
      <c r="G666" s="15">
        <v>292.33736220260977</v>
      </c>
      <c r="H666" s="26">
        <v>1.723834258555727E-2</v>
      </c>
      <c r="J666" s="46" t="e">
        <f>+IF(A666=#REF!,"si","no")</f>
        <v>#REF!</v>
      </c>
    </row>
    <row r="667" spans="1:13" x14ac:dyDescent="0.2">
      <c r="A667" s="8" t="s">
        <v>12</v>
      </c>
      <c r="B667" s="8">
        <v>2008</v>
      </c>
      <c r="C667" s="8" t="s">
        <v>10</v>
      </c>
      <c r="D667" s="8" t="s">
        <v>25</v>
      </c>
      <c r="E667" s="8" t="s">
        <v>40</v>
      </c>
      <c r="F667" s="15">
        <v>2213.5775006878957</v>
      </c>
      <c r="G667" s="15">
        <v>1205.6491515179878</v>
      </c>
      <c r="H667" s="26">
        <v>7.1093865509565646E-2</v>
      </c>
      <c r="J667" s="46" t="e">
        <f>+IF(A667=#REF!,"si","no")</f>
        <v>#REF!</v>
      </c>
    </row>
    <row r="668" spans="1:13" x14ac:dyDescent="0.2">
      <c r="A668" s="8" t="s">
        <v>12</v>
      </c>
      <c r="B668" s="8">
        <v>2009</v>
      </c>
      <c r="C668" s="8" t="s">
        <v>10</v>
      </c>
      <c r="D668" s="8" t="s">
        <v>25</v>
      </c>
      <c r="E668" s="8" t="s">
        <v>26</v>
      </c>
      <c r="F668" s="15">
        <v>2581.929350545186</v>
      </c>
      <c r="G668" s="15">
        <v>1291.3641094678105</v>
      </c>
      <c r="H668" s="26">
        <v>7.7466525505228603E-2</v>
      </c>
      <c r="J668" s="46" t="e">
        <f>+IF(A668=#REF!,"si","no")</f>
        <v>#REF!</v>
      </c>
    </row>
    <row r="669" spans="1:13" x14ac:dyDescent="0.2">
      <c r="A669" s="8" t="s">
        <v>12</v>
      </c>
      <c r="B669" s="8">
        <v>2009</v>
      </c>
      <c r="C669" s="8" t="s">
        <v>10</v>
      </c>
      <c r="D669" s="8" t="s">
        <v>25</v>
      </c>
      <c r="E669" s="8" t="s">
        <v>27</v>
      </c>
      <c r="F669" s="15"/>
      <c r="G669" s="15"/>
      <c r="H669" s="26"/>
      <c r="J669" s="46" t="e">
        <f>+IF(A669=#REF!,"si","no")</f>
        <v>#REF!</v>
      </c>
    </row>
    <row r="670" spans="1:13" x14ac:dyDescent="0.2">
      <c r="A670" s="8" t="s">
        <v>12</v>
      </c>
      <c r="B670" s="8">
        <v>2009</v>
      </c>
      <c r="C670" s="8" t="s">
        <v>10</v>
      </c>
      <c r="D670" s="8" t="s">
        <v>25</v>
      </c>
      <c r="E670" s="8" t="s">
        <v>28</v>
      </c>
      <c r="F670" s="15">
        <v>605.75540325641555</v>
      </c>
      <c r="G670" s="15">
        <v>302.97141427063434</v>
      </c>
      <c r="H670" s="26">
        <v>1.8174690328526828E-2</v>
      </c>
      <c r="J670" s="46" t="e">
        <f>+IF(A670=#REF!,"si","no")</f>
        <v>#REF!</v>
      </c>
    </row>
    <row r="671" spans="1:13" x14ac:dyDescent="0.2">
      <c r="A671" s="8" t="s">
        <v>12</v>
      </c>
      <c r="B671" s="8">
        <v>2009</v>
      </c>
      <c r="C671" s="8" t="s">
        <v>10</v>
      </c>
      <c r="D671" s="8" t="s">
        <v>25</v>
      </c>
      <c r="E671" s="8" t="s">
        <v>40</v>
      </c>
      <c r="F671" s="15">
        <v>3187.6847538016018</v>
      </c>
      <c r="G671" s="15">
        <v>1594.3355237384449</v>
      </c>
      <c r="H671" s="26">
        <v>9.5641215833755427E-2</v>
      </c>
      <c r="J671" s="46" t="e">
        <f>+IF(A671=#REF!,"si","no")</f>
        <v>#REF!</v>
      </c>
    </row>
    <row r="672" spans="1:13" x14ac:dyDescent="0.2">
      <c r="A672" s="8" t="s">
        <v>12</v>
      </c>
      <c r="B672" s="8">
        <v>2010</v>
      </c>
      <c r="C672" s="8" t="s">
        <v>10</v>
      </c>
      <c r="D672" s="8" t="s">
        <v>25</v>
      </c>
      <c r="E672" s="8" t="s">
        <v>26</v>
      </c>
      <c r="F672" s="15">
        <v>2371.363534141361</v>
      </c>
      <c r="G672" s="15">
        <v>1347.1872997690016</v>
      </c>
      <c r="H672" s="26">
        <v>6.0990766798524033E-2</v>
      </c>
      <c r="J672" s="46" t="e">
        <f>+IF(A672=#REF!,"si","no")</f>
        <v>#REF!</v>
      </c>
    </row>
    <row r="673" spans="1:10" x14ac:dyDescent="0.2">
      <c r="A673" s="8" t="s">
        <v>12</v>
      </c>
      <c r="B673" s="8">
        <v>2010</v>
      </c>
      <c r="C673" s="8" t="s">
        <v>10</v>
      </c>
      <c r="D673" s="8" t="s">
        <v>25</v>
      </c>
      <c r="E673" s="8" t="s">
        <v>27</v>
      </c>
      <c r="F673" s="15"/>
      <c r="G673" s="15"/>
      <c r="H673" s="26"/>
      <c r="J673" s="46" t="e">
        <f>+IF(A673=#REF!,"si","no")</f>
        <v>#REF!</v>
      </c>
    </row>
    <row r="674" spans="1:10" x14ac:dyDescent="0.2">
      <c r="A674" s="8" t="s">
        <v>12</v>
      </c>
      <c r="B674" s="8">
        <v>2010</v>
      </c>
      <c r="C674" s="8" t="s">
        <v>10</v>
      </c>
      <c r="D674" s="8" t="s">
        <v>25</v>
      </c>
      <c r="E674" s="8" t="s">
        <v>28</v>
      </c>
      <c r="F674" s="15">
        <v>557.42423526494326</v>
      </c>
      <c r="G674" s="15">
        <v>316.67639293622278</v>
      </c>
      <c r="H674" s="26">
        <v>1.4336786009994825E-2</v>
      </c>
      <c r="J674" s="46" t="e">
        <f>+IF(A674=#REF!,"si","no")</f>
        <v>#REF!</v>
      </c>
    </row>
    <row r="675" spans="1:10" x14ac:dyDescent="0.2">
      <c r="A675" s="8" t="s">
        <v>12</v>
      </c>
      <c r="B675" s="8">
        <v>2010</v>
      </c>
      <c r="C675" s="8" t="s">
        <v>10</v>
      </c>
      <c r="D675" s="8" t="s">
        <v>25</v>
      </c>
      <c r="E675" s="8" t="s">
        <v>40</v>
      </c>
      <c r="F675" s="15">
        <v>2928.7877694063045</v>
      </c>
      <c r="G675" s="15">
        <v>1663.8636927052246</v>
      </c>
      <c r="H675" s="26">
        <v>7.5327552808518869E-2</v>
      </c>
      <c r="J675" s="46" t="e">
        <f>+IF(A675=#REF!,"si","no")</f>
        <v>#REF!</v>
      </c>
    </row>
    <row r="676" spans="1:10" x14ac:dyDescent="0.2">
      <c r="A676" s="8" t="s">
        <v>12</v>
      </c>
      <c r="B676" s="8">
        <v>2011</v>
      </c>
      <c r="C676" s="8" t="s">
        <v>10</v>
      </c>
      <c r="D676" s="8" t="s">
        <v>25</v>
      </c>
      <c r="E676" s="8" t="s">
        <v>26</v>
      </c>
      <c r="F676" s="15">
        <v>2107.1318970157472</v>
      </c>
      <c r="G676" s="15">
        <v>1258.4929496244119</v>
      </c>
      <c r="H676" s="26">
        <v>4.8104648872502313E-2</v>
      </c>
      <c r="J676" s="46" t="e">
        <f>+IF(A676=#REF!,"si","no")</f>
        <v>#REF!</v>
      </c>
    </row>
    <row r="677" spans="1:10" x14ac:dyDescent="0.2">
      <c r="A677" s="8" t="s">
        <v>12</v>
      </c>
      <c r="B677" s="8">
        <v>2011</v>
      </c>
      <c r="C677" s="8" t="s">
        <v>10</v>
      </c>
      <c r="D677" s="8" t="s">
        <v>25</v>
      </c>
      <c r="E677" s="8" t="s">
        <v>27</v>
      </c>
      <c r="F677" s="15"/>
      <c r="G677" s="15"/>
      <c r="H677" s="26"/>
      <c r="J677" s="46" t="e">
        <f>+IF(A677=#REF!,"si","no")</f>
        <v>#REF!</v>
      </c>
    </row>
    <row r="678" spans="1:10" x14ac:dyDescent="0.2">
      <c r="A678" s="8" t="s">
        <v>12</v>
      </c>
      <c r="B678" s="8">
        <v>2011</v>
      </c>
      <c r="C678" s="8" t="s">
        <v>10</v>
      </c>
      <c r="D678" s="8" t="s">
        <v>25</v>
      </c>
      <c r="E678" s="8" t="s">
        <v>28</v>
      </c>
      <c r="F678" s="15">
        <v>328.80284454270907</v>
      </c>
      <c r="G678" s="15">
        <v>196.37881342857321</v>
      </c>
      <c r="H678" s="26">
        <v>7.5063860062143887E-3</v>
      </c>
      <c r="J678" s="46" t="e">
        <f>+IF(A678=#REF!,"si","no")</f>
        <v>#REF!</v>
      </c>
    </row>
    <row r="679" spans="1:10" x14ac:dyDescent="0.2">
      <c r="A679" s="8" t="s">
        <v>12</v>
      </c>
      <c r="B679" s="8">
        <v>2011</v>
      </c>
      <c r="C679" s="8" t="s">
        <v>10</v>
      </c>
      <c r="D679" s="8" t="s">
        <v>25</v>
      </c>
      <c r="E679" s="8" t="s">
        <v>40</v>
      </c>
      <c r="F679" s="15">
        <v>2435.9347415584562</v>
      </c>
      <c r="G679" s="15">
        <v>1454.8717630529852</v>
      </c>
      <c r="H679" s="26">
        <v>5.56110348787167E-2</v>
      </c>
      <c r="J679" s="46" t="e">
        <f>+IF(A679=#REF!,"si","no")</f>
        <v>#REF!</v>
      </c>
    </row>
    <row r="680" spans="1:10" x14ac:dyDescent="0.2">
      <c r="A680" s="8" t="s">
        <v>12</v>
      </c>
      <c r="B680" s="8">
        <v>2012</v>
      </c>
      <c r="C680" s="8" t="s">
        <v>10</v>
      </c>
      <c r="D680" s="8" t="s">
        <v>25</v>
      </c>
      <c r="E680" s="8" t="s">
        <v>26</v>
      </c>
      <c r="F680" s="15">
        <v>4331.3993226811463</v>
      </c>
      <c r="G680" s="15">
        <v>2216.4888770342573</v>
      </c>
      <c r="H680" s="26">
        <v>8.9910085915871227E-2</v>
      </c>
      <c r="J680" s="46" t="e">
        <f>+IF(A680=#REF!,"si","no")</f>
        <v>#REF!</v>
      </c>
    </row>
    <row r="681" spans="1:10" x14ac:dyDescent="0.2">
      <c r="A681" s="8" t="s">
        <v>12</v>
      </c>
      <c r="B681" s="8">
        <v>2012</v>
      </c>
      <c r="C681" s="8" t="s">
        <v>10</v>
      </c>
      <c r="D681" s="8" t="s">
        <v>25</v>
      </c>
      <c r="E681" s="8" t="s">
        <v>27</v>
      </c>
      <c r="F681" s="15"/>
      <c r="G681" s="15"/>
      <c r="H681" s="26"/>
      <c r="J681" s="46" t="e">
        <f>+IF(A681=#REF!,"si","no")</f>
        <v>#REF!</v>
      </c>
    </row>
    <row r="682" spans="1:10" x14ac:dyDescent="0.2">
      <c r="A682" s="8" t="s">
        <v>12</v>
      </c>
      <c r="B682" s="8">
        <v>2012</v>
      </c>
      <c r="C682" s="8" t="s">
        <v>10</v>
      </c>
      <c r="D682" s="8" t="s">
        <v>25</v>
      </c>
      <c r="E682" s="8" t="s">
        <v>28</v>
      </c>
      <c r="F682" s="15">
        <v>138.84273007921308</v>
      </c>
      <c r="G682" s="15">
        <v>71.04941012161207</v>
      </c>
      <c r="H682" s="26">
        <v>2.8820620913079281E-3</v>
      </c>
      <c r="J682" s="46" t="e">
        <f>+IF(A682=#REF!,"si","no")</f>
        <v>#REF!</v>
      </c>
    </row>
    <row r="683" spans="1:10" x14ac:dyDescent="0.2">
      <c r="A683" s="8" t="s">
        <v>12</v>
      </c>
      <c r="B683" s="8">
        <v>2012</v>
      </c>
      <c r="C683" s="8" t="s">
        <v>10</v>
      </c>
      <c r="D683" s="8" t="s">
        <v>25</v>
      </c>
      <c r="E683" s="8" t="s">
        <v>40</v>
      </c>
      <c r="F683" s="15">
        <v>4470.242052760359</v>
      </c>
      <c r="G683" s="15">
        <v>2287.5382871558691</v>
      </c>
      <c r="H683" s="26">
        <v>9.2792148007179151E-2</v>
      </c>
      <c r="J683" s="46" t="e">
        <f>+IF(A683=#REF!,"si","no")</f>
        <v>#REF!</v>
      </c>
    </row>
    <row r="684" spans="1:10" x14ac:dyDescent="0.2">
      <c r="A684" s="8" t="s">
        <v>12</v>
      </c>
      <c r="B684" s="8">
        <v>2013</v>
      </c>
      <c r="C684" s="8" t="s">
        <v>10</v>
      </c>
      <c r="D684" s="8" t="s">
        <v>25</v>
      </c>
      <c r="E684" s="8" t="s">
        <v>26</v>
      </c>
      <c r="F684" s="15">
        <v>4462.5180155944508</v>
      </c>
      <c r="G684" s="15">
        <v>2067.1595463316116</v>
      </c>
      <c r="H684" s="26">
        <v>8.3595250744202959E-2</v>
      </c>
      <c r="J684" s="46" t="e">
        <f>+IF(A684=#REF!,"si","no")</f>
        <v>#REF!</v>
      </c>
    </row>
    <row r="685" spans="1:10" x14ac:dyDescent="0.2">
      <c r="A685" s="8" t="s">
        <v>12</v>
      </c>
      <c r="B685" s="8">
        <v>2013</v>
      </c>
      <c r="C685" s="8" t="s">
        <v>10</v>
      </c>
      <c r="D685" s="8" t="s">
        <v>25</v>
      </c>
      <c r="E685" s="8" t="s">
        <v>27</v>
      </c>
      <c r="F685" s="15"/>
      <c r="G685" s="15"/>
      <c r="H685" s="26"/>
      <c r="J685" s="46" t="e">
        <f>+IF(A685=#REF!,"si","no")</f>
        <v>#REF!</v>
      </c>
    </row>
    <row r="686" spans="1:10" x14ac:dyDescent="0.2">
      <c r="A686" s="8" t="s">
        <v>12</v>
      </c>
      <c r="B686" s="8">
        <v>2013</v>
      </c>
      <c r="C686" s="8" t="s">
        <v>10</v>
      </c>
      <c r="D686" s="8" t="s">
        <v>25</v>
      </c>
      <c r="E686" s="8" t="s">
        <v>28</v>
      </c>
      <c r="F686" s="15">
        <v>162.19158979072961</v>
      </c>
      <c r="G686" s="15">
        <v>75.131549497161075</v>
      </c>
      <c r="H686" s="26">
        <v>3.0382950992637807E-3</v>
      </c>
      <c r="J686" s="46" t="e">
        <f>+IF(A686=#REF!,"si","no")</f>
        <v>#REF!</v>
      </c>
    </row>
    <row r="687" spans="1:10" x14ac:dyDescent="0.2">
      <c r="A687" s="8" t="s">
        <v>12</v>
      </c>
      <c r="B687" s="8">
        <v>2013</v>
      </c>
      <c r="C687" s="8" t="s">
        <v>10</v>
      </c>
      <c r="D687" s="8" t="s">
        <v>25</v>
      </c>
      <c r="E687" s="8" t="s">
        <v>40</v>
      </c>
      <c r="F687" s="15">
        <v>4624.7096053851801</v>
      </c>
      <c r="G687" s="15">
        <v>2142.2910958287725</v>
      </c>
      <c r="H687" s="26">
        <v>8.6633545843466733E-2</v>
      </c>
      <c r="J687" s="46" t="e">
        <f>+IF(A687=#REF!,"si","no")</f>
        <v>#REF!</v>
      </c>
    </row>
    <row r="688" spans="1:10" x14ac:dyDescent="0.2">
      <c r="A688" s="8" t="s">
        <v>12</v>
      </c>
      <c r="B688" s="8">
        <v>2014</v>
      </c>
      <c r="C688" s="8" t="s">
        <v>10</v>
      </c>
      <c r="D688" s="8" t="s">
        <v>25</v>
      </c>
      <c r="E688" s="8" t="s">
        <v>26</v>
      </c>
      <c r="F688" s="15">
        <v>4307.0063071200348</v>
      </c>
      <c r="G688" s="15">
        <v>1829.4012656856003</v>
      </c>
      <c r="H688" s="26">
        <v>7.4485694879034239E-2</v>
      </c>
      <c r="J688" s="46" t="e">
        <f>+IF(A688=#REF!,"si","no")</f>
        <v>#REF!</v>
      </c>
    </row>
    <row r="689" spans="1:10" x14ac:dyDescent="0.2">
      <c r="A689" s="8" t="s">
        <v>12</v>
      </c>
      <c r="B689" s="8">
        <v>2014</v>
      </c>
      <c r="C689" s="8" t="s">
        <v>10</v>
      </c>
      <c r="D689" s="8" t="s">
        <v>25</v>
      </c>
      <c r="E689" s="8" t="s">
        <v>27</v>
      </c>
      <c r="F689" s="15"/>
      <c r="G689" s="15"/>
      <c r="H689" s="26"/>
      <c r="J689" s="46" t="e">
        <f>+IF(A689=#REF!,"si","no")</f>
        <v>#REF!</v>
      </c>
    </row>
    <row r="690" spans="1:10" x14ac:dyDescent="0.2">
      <c r="A690" s="8" t="s">
        <v>12</v>
      </c>
      <c r="B690" s="8">
        <v>2014</v>
      </c>
      <c r="C690" s="8" t="s">
        <v>10</v>
      </c>
      <c r="D690" s="8" t="s">
        <v>25</v>
      </c>
      <c r="E690" s="8" t="s">
        <v>28</v>
      </c>
      <c r="F690" s="15">
        <v>149.11167400680722</v>
      </c>
      <c r="G690" s="15">
        <v>63.335195192447934</v>
      </c>
      <c r="H690" s="26">
        <v>2.5787486390749614E-3</v>
      </c>
      <c r="J690" s="46" t="e">
        <f>+IF(A690=#REF!,"si","no")</f>
        <v>#REF!</v>
      </c>
    </row>
    <row r="691" spans="1:10" x14ac:dyDescent="0.2">
      <c r="A691" s="8" t="s">
        <v>12</v>
      </c>
      <c r="B691" s="8">
        <v>2014</v>
      </c>
      <c r="C691" s="8" t="s">
        <v>10</v>
      </c>
      <c r="D691" s="8" t="s">
        <v>25</v>
      </c>
      <c r="E691" s="8" t="s">
        <v>40</v>
      </c>
      <c r="F691" s="15">
        <v>4456.1179811268421</v>
      </c>
      <c r="G691" s="15">
        <v>1892.7364608780483</v>
      </c>
      <c r="H691" s="26">
        <v>7.7064443518109205E-2</v>
      </c>
      <c r="J691" s="46" t="e">
        <f>+IF(A691=#REF!,"si","no")</f>
        <v>#REF!</v>
      </c>
    </row>
    <row r="692" spans="1:10" x14ac:dyDescent="0.2">
      <c r="A692" s="8" t="s">
        <v>12</v>
      </c>
      <c r="B692" s="8">
        <v>2015</v>
      </c>
      <c r="C692" s="8" t="s">
        <v>10</v>
      </c>
      <c r="D692" s="8" t="s">
        <v>25</v>
      </c>
      <c r="E692" s="8" t="s">
        <v>26</v>
      </c>
      <c r="F692" s="15">
        <v>2439.150143167195</v>
      </c>
      <c r="G692" s="15">
        <v>732.13040229536341</v>
      </c>
      <c r="H692" s="26">
        <v>4.0623988880104031E-2</v>
      </c>
      <c r="J692" s="46" t="e">
        <f>+IF(A692=#REF!,"si","no")</f>
        <v>#REF!</v>
      </c>
    </row>
    <row r="693" spans="1:10" x14ac:dyDescent="0.2">
      <c r="A693" s="8" t="s">
        <v>12</v>
      </c>
      <c r="B693" s="8">
        <v>2015</v>
      </c>
      <c r="C693" s="8" t="s">
        <v>10</v>
      </c>
      <c r="D693" s="8" t="s">
        <v>25</v>
      </c>
      <c r="E693" s="8" t="s">
        <v>27</v>
      </c>
      <c r="F693" s="15"/>
      <c r="G693" s="15"/>
      <c r="H693" s="26"/>
      <c r="J693" s="46" t="e">
        <f>+IF(A693=#REF!,"si","no")</f>
        <v>#REF!</v>
      </c>
    </row>
    <row r="694" spans="1:10" x14ac:dyDescent="0.2">
      <c r="A694" s="8" t="s">
        <v>12</v>
      </c>
      <c r="B694" s="8">
        <v>2015</v>
      </c>
      <c r="C694" s="8" t="s">
        <v>10</v>
      </c>
      <c r="D694" s="8" t="s">
        <v>25</v>
      </c>
      <c r="E694" s="8" t="s">
        <v>28</v>
      </c>
      <c r="F694" s="15">
        <v>30.972040983058349</v>
      </c>
      <c r="G694" s="15">
        <v>9.296505542455515</v>
      </c>
      <c r="H694" s="26">
        <v>5.1583862191284665E-4</v>
      </c>
      <c r="J694" s="46" t="e">
        <f>+IF(A694=#REF!,"si","no")</f>
        <v>#REF!</v>
      </c>
    </row>
    <row r="695" spans="1:10" x14ac:dyDescent="0.2">
      <c r="A695" s="8" t="s">
        <v>12</v>
      </c>
      <c r="B695" s="8">
        <v>2015</v>
      </c>
      <c r="C695" s="8" t="s">
        <v>10</v>
      </c>
      <c r="D695" s="8" t="s">
        <v>25</v>
      </c>
      <c r="E695" s="8" t="s">
        <v>40</v>
      </c>
      <c r="F695" s="15">
        <v>2470.1221841502534</v>
      </c>
      <c r="G695" s="15">
        <v>741.42690783781893</v>
      </c>
      <c r="H695" s="26">
        <v>4.1139827502016876E-2</v>
      </c>
      <c r="J695" s="46" t="e">
        <f>+IF(A695=#REF!,"si","no")</f>
        <v>#REF!</v>
      </c>
    </row>
    <row r="696" spans="1:10" x14ac:dyDescent="0.2">
      <c r="A696" s="8" t="s">
        <v>12</v>
      </c>
      <c r="B696" s="8">
        <v>2016</v>
      </c>
      <c r="C696" s="8" t="s">
        <v>10</v>
      </c>
      <c r="D696" s="8" t="s">
        <v>25</v>
      </c>
      <c r="E696" s="8" t="s">
        <v>26</v>
      </c>
      <c r="F696" s="15">
        <v>3531.0141345405927</v>
      </c>
      <c r="G696" s="15">
        <v>1013.4459599356693</v>
      </c>
      <c r="H696" s="26">
        <v>5.6437587600489836E-2</v>
      </c>
      <c r="J696" s="46" t="e">
        <f>+IF(A696=#REF!,"si","no")</f>
        <v>#REF!</v>
      </c>
    </row>
    <row r="697" spans="1:10" x14ac:dyDescent="0.2">
      <c r="A697" s="8" t="s">
        <v>12</v>
      </c>
      <c r="B697" s="8">
        <v>2016</v>
      </c>
      <c r="C697" s="8" t="s">
        <v>10</v>
      </c>
      <c r="D697" s="8" t="s">
        <v>25</v>
      </c>
      <c r="E697" s="8" t="s">
        <v>27</v>
      </c>
      <c r="F697" s="15"/>
      <c r="G697" s="15"/>
      <c r="H697" s="26"/>
      <c r="J697" s="46" t="e">
        <f>+IF(A697=#REF!,"si","no")</f>
        <v>#REF!</v>
      </c>
    </row>
    <row r="698" spans="1:10" x14ac:dyDescent="0.2">
      <c r="A698" s="8" t="s">
        <v>12</v>
      </c>
      <c r="B698" s="8">
        <v>2016</v>
      </c>
      <c r="C698" s="8" t="s">
        <v>10</v>
      </c>
      <c r="D698" s="8" t="s">
        <v>25</v>
      </c>
      <c r="E698" s="8" t="s">
        <v>28</v>
      </c>
      <c r="F698" s="15">
        <v>34.239256855128581</v>
      </c>
      <c r="G698" s="15">
        <v>9.8271021323862158</v>
      </c>
      <c r="H698" s="26">
        <v>5.4725950803604089E-4</v>
      </c>
      <c r="J698" s="46" t="e">
        <f>+IF(A698=#REF!,"si","no")</f>
        <v>#REF!</v>
      </c>
    </row>
    <row r="699" spans="1:10" x14ac:dyDescent="0.2">
      <c r="A699" s="8" t="s">
        <v>12</v>
      </c>
      <c r="B699" s="8">
        <v>2016</v>
      </c>
      <c r="C699" s="8" t="s">
        <v>10</v>
      </c>
      <c r="D699" s="8" t="s">
        <v>25</v>
      </c>
      <c r="E699" s="8" t="s">
        <v>40</v>
      </c>
      <c r="F699" s="15">
        <v>3565.2533913957213</v>
      </c>
      <c r="G699" s="15">
        <v>1023.2730620680555</v>
      </c>
      <c r="H699" s="26">
        <v>5.6984847108525888E-2</v>
      </c>
      <c r="J699" s="46" t="e">
        <f>+IF(A699=#REF!,"si","no")</f>
        <v>#REF!</v>
      </c>
    </row>
    <row r="700" spans="1:10" x14ac:dyDescent="0.2">
      <c r="A700" s="8" t="s">
        <v>12</v>
      </c>
      <c r="B700" s="8">
        <v>2017</v>
      </c>
      <c r="C700" s="8" t="s">
        <v>10</v>
      </c>
      <c r="D700" s="8" t="s">
        <v>25</v>
      </c>
      <c r="E700" s="8" t="s">
        <v>26</v>
      </c>
      <c r="F700" s="15">
        <v>3710.6894203070851</v>
      </c>
      <c r="G700" s="15">
        <v>1162.3978688776419</v>
      </c>
      <c r="H700" s="26">
        <v>5.6349453689518623E-2</v>
      </c>
      <c r="J700" s="46" t="e">
        <f>+IF(A700=#REF!,"si","no")</f>
        <v>#REF!</v>
      </c>
    </row>
    <row r="701" spans="1:10" x14ac:dyDescent="0.2">
      <c r="A701" s="8" t="s">
        <v>12</v>
      </c>
      <c r="B701" s="8">
        <v>2017</v>
      </c>
      <c r="C701" s="8" t="s">
        <v>10</v>
      </c>
      <c r="D701" s="8" t="s">
        <v>25</v>
      </c>
      <c r="E701" s="8" t="s">
        <v>27</v>
      </c>
      <c r="F701" s="15"/>
      <c r="G701" s="15"/>
      <c r="H701" s="26"/>
      <c r="J701" s="46" t="e">
        <f>+IF(A701=#REF!,"si","no")</f>
        <v>#REF!</v>
      </c>
    </row>
    <row r="702" spans="1:10" x14ac:dyDescent="0.2">
      <c r="A702" s="8" t="s">
        <v>12</v>
      </c>
      <c r="B702" s="8">
        <v>2017</v>
      </c>
      <c r="C702" s="8" t="s">
        <v>10</v>
      </c>
      <c r="D702" s="8" t="s">
        <v>25</v>
      </c>
      <c r="E702" s="8" t="s">
        <v>28</v>
      </c>
      <c r="F702" s="15">
        <v>17.579685470455559</v>
      </c>
      <c r="G702" s="15">
        <v>5.5069521082973534</v>
      </c>
      <c r="H702" s="26">
        <v>2.6696000664258216E-4</v>
      </c>
      <c r="J702" s="46" t="e">
        <f>+IF(A702=#REF!,"si","no")</f>
        <v>#REF!</v>
      </c>
    </row>
    <row r="703" spans="1:10" x14ac:dyDescent="0.2">
      <c r="A703" s="8" t="s">
        <v>12</v>
      </c>
      <c r="B703" s="8">
        <v>2017</v>
      </c>
      <c r="C703" s="8" t="s">
        <v>10</v>
      </c>
      <c r="D703" s="8" t="s">
        <v>25</v>
      </c>
      <c r="E703" s="8" t="s">
        <v>40</v>
      </c>
      <c r="F703" s="15">
        <v>3728.2691057775405</v>
      </c>
      <c r="G703" s="15">
        <v>1167.9048209859391</v>
      </c>
      <c r="H703" s="26">
        <v>5.6616413696161196E-2</v>
      </c>
      <c r="J703" s="46" t="e">
        <f>+IF(A703=#REF!,"si","no")</f>
        <v>#REF!</v>
      </c>
    </row>
    <row r="704" spans="1:10" x14ac:dyDescent="0.2">
      <c r="A704" s="8" t="s">
        <v>12</v>
      </c>
      <c r="B704" s="8">
        <v>2018</v>
      </c>
      <c r="C704" s="8" t="s">
        <v>10</v>
      </c>
      <c r="D704" s="8" t="s">
        <v>25</v>
      </c>
      <c r="E704" s="8" t="s">
        <v>26</v>
      </c>
      <c r="F704" s="56">
        <v>3908.6509008824987</v>
      </c>
      <c r="G704" s="15">
        <v>1069.1823858053042</v>
      </c>
      <c r="H704" s="26">
        <v>5.6706428604415632E-2</v>
      </c>
      <c r="J704" s="46" t="e">
        <f>+IF(A704=#REF!,"si","no")</f>
        <v>#REF!</v>
      </c>
    </row>
    <row r="705" spans="1:10" x14ac:dyDescent="0.2">
      <c r="A705" s="8" t="s">
        <v>12</v>
      </c>
      <c r="B705" s="8">
        <v>2018</v>
      </c>
      <c r="C705" s="8" t="s">
        <v>10</v>
      </c>
      <c r="D705" s="8" t="s">
        <v>25</v>
      </c>
      <c r="E705" s="8" t="s">
        <v>27</v>
      </c>
      <c r="F705" s="56">
        <v>0</v>
      </c>
      <c r="G705" s="15"/>
      <c r="H705" s="26"/>
      <c r="J705" s="46" t="e">
        <f>+IF(A705=#REF!,"si","no")</f>
        <v>#REF!</v>
      </c>
    </row>
    <row r="706" spans="1:10" x14ac:dyDescent="0.2">
      <c r="A706" s="8" t="s">
        <v>12</v>
      </c>
      <c r="B706" s="8">
        <v>2018</v>
      </c>
      <c r="C706" s="8" t="s">
        <v>10</v>
      </c>
      <c r="D706" s="8" t="s">
        <v>25</v>
      </c>
      <c r="E706" s="8" t="s">
        <v>28</v>
      </c>
      <c r="F706" s="56">
        <v>47.025632624861998</v>
      </c>
      <c r="G706" s="15">
        <v>12.863512080984687</v>
      </c>
      <c r="H706" s="26">
        <v>6.8224452544921206E-4</v>
      </c>
      <c r="J706" s="46" t="e">
        <f>+IF(A706=#REF!,"si","no")</f>
        <v>#REF!</v>
      </c>
    </row>
    <row r="707" spans="1:10" x14ac:dyDescent="0.2">
      <c r="A707" s="8" t="s">
        <v>12</v>
      </c>
      <c r="B707" s="8">
        <v>2018</v>
      </c>
      <c r="C707" s="8" t="s">
        <v>10</v>
      </c>
      <c r="D707" s="8" t="s">
        <v>25</v>
      </c>
      <c r="E707" s="8" t="s">
        <v>40</v>
      </c>
      <c r="F707" s="15">
        <v>3955.6765335073605</v>
      </c>
      <c r="G707" s="15">
        <v>1082.0458978862889</v>
      </c>
      <c r="H707" s="26">
        <v>5.7388673129864842E-2</v>
      </c>
      <c r="J707" s="46" t="e">
        <f>+IF(A707=#REF!,"si","no")</f>
        <v>#REF!</v>
      </c>
    </row>
    <row r="708" spans="1:10" x14ac:dyDescent="0.2">
      <c r="A708" s="8" t="s">
        <v>12</v>
      </c>
      <c r="B708" s="8">
        <v>2019</v>
      </c>
      <c r="C708" s="8" t="s">
        <v>10</v>
      </c>
      <c r="D708" s="8" t="s">
        <v>25</v>
      </c>
      <c r="E708" s="8" t="s">
        <v>26</v>
      </c>
      <c r="F708" s="56">
        <v>4095.8048766607199</v>
      </c>
      <c r="G708" s="15">
        <v>1038.1831191580777</v>
      </c>
      <c r="H708" s="26">
        <v>5.6430002696700378E-2</v>
      </c>
      <c r="J708" s="46" t="e">
        <f>+IF(A708=#REF!,"si","no")</f>
        <v>#REF!</v>
      </c>
    </row>
    <row r="709" spans="1:10" x14ac:dyDescent="0.2">
      <c r="A709" s="8" t="s">
        <v>12</v>
      </c>
      <c r="B709" s="8">
        <v>2019</v>
      </c>
      <c r="C709" s="8" t="s">
        <v>10</v>
      </c>
      <c r="D709" s="8" t="s">
        <v>25</v>
      </c>
      <c r="E709" s="8" t="s">
        <v>27</v>
      </c>
      <c r="F709" s="56">
        <v>0</v>
      </c>
      <c r="G709" s="15"/>
      <c r="H709" s="26"/>
      <c r="J709" s="46" t="e">
        <f>+IF(A709=#REF!,"si","no")</f>
        <v>#REF!</v>
      </c>
    </row>
    <row r="710" spans="1:10" x14ac:dyDescent="0.2">
      <c r="A710" s="8" t="s">
        <v>12</v>
      </c>
      <c r="B710" s="8">
        <v>2019</v>
      </c>
      <c r="C710" s="8" t="s">
        <v>10</v>
      </c>
      <c r="D710" s="8" t="s">
        <v>25</v>
      </c>
      <c r="E710" s="8" t="s">
        <v>28</v>
      </c>
      <c r="F710" s="56">
        <v>34.979309237129875</v>
      </c>
      <c r="G710" s="15">
        <v>8.8663716811152753</v>
      </c>
      <c r="H710" s="26">
        <v>4.8192786864135166E-4</v>
      </c>
      <c r="J710" s="46" t="e">
        <f>+IF(A710=#REF!,"si","no")</f>
        <v>#REF!</v>
      </c>
    </row>
    <row r="711" spans="1:10" x14ac:dyDescent="0.2">
      <c r="A711" s="8" t="s">
        <v>12</v>
      </c>
      <c r="B711" s="8">
        <v>2019</v>
      </c>
      <c r="C711" s="8" t="s">
        <v>10</v>
      </c>
      <c r="D711" s="8" t="s">
        <v>25</v>
      </c>
      <c r="E711" s="8" t="s">
        <v>40</v>
      </c>
      <c r="F711" s="15">
        <v>4130.78418589785</v>
      </c>
      <c r="G711" s="15">
        <v>1047.0494908391929</v>
      </c>
      <c r="H711" s="26">
        <v>5.6911930565341717E-2</v>
      </c>
      <c r="J711" s="46" t="e">
        <f>+IF(A711=#REF!,"si","no")</f>
        <v>#REF!</v>
      </c>
    </row>
    <row r="712" spans="1:10" x14ac:dyDescent="0.2">
      <c r="A712" s="8" t="s">
        <v>12</v>
      </c>
      <c r="B712" s="8">
        <v>2020</v>
      </c>
      <c r="C712" s="8" t="s">
        <v>10</v>
      </c>
      <c r="D712" s="8" t="s">
        <v>25</v>
      </c>
      <c r="E712" s="8" t="s">
        <v>26</v>
      </c>
      <c r="F712" s="56">
        <v>5249.8752904128705</v>
      </c>
      <c r="G712" s="15">
        <v>1309.1583995630635</v>
      </c>
      <c r="H712" s="26">
        <v>9.0776244487544594E-2</v>
      </c>
      <c r="J712" s="46"/>
    </row>
    <row r="713" spans="1:10" x14ac:dyDescent="0.2">
      <c r="A713" s="8" t="s">
        <v>12</v>
      </c>
      <c r="B713" s="8">
        <v>2020</v>
      </c>
      <c r="C713" s="8" t="s">
        <v>10</v>
      </c>
      <c r="D713" s="8" t="s">
        <v>25</v>
      </c>
      <c r="E713" s="8" t="s">
        <v>27</v>
      </c>
      <c r="F713" s="56">
        <v>0</v>
      </c>
      <c r="G713" s="15">
        <v>0</v>
      </c>
      <c r="H713" s="26">
        <v>0</v>
      </c>
      <c r="J713" s="46"/>
    </row>
    <row r="714" spans="1:10" x14ac:dyDescent="0.2">
      <c r="A714" s="8" t="s">
        <v>12</v>
      </c>
      <c r="B714" s="8">
        <v>2020</v>
      </c>
      <c r="C714" s="8" t="s">
        <v>10</v>
      </c>
      <c r="D714" s="8" t="s">
        <v>25</v>
      </c>
      <c r="E714" s="8" t="s">
        <v>28</v>
      </c>
      <c r="F714" s="56">
        <v>56.205190160690023</v>
      </c>
      <c r="G714" s="15">
        <v>14.015856135150186</v>
      </c>
      <c r="H714" s="26">
        <v>9.7185091097554133E-4</v>
      </c>
      <c r="J714" s="46"/>
    </row>
    <row r="715" spans="1:10" x14ac:dyDescent="0.2">
      <c r="A715" s="8" t="s">
        <v>12</v>
      </c>
      <c r="B715" s="8">
        <v>2020</v>
      </c>
      <c r="C715" s="8" t="s">
        <v>10</v>
      </c>
      <c r="D715" s="8" t="s">
        <v>25</v>
      </c>
      <c r="E715" s="8" t="s">
        <v>40</v>
      </c>
      <c r="F715" s="15">
        <v>5306.0804805735606</v>
      </c>
      <c r="G715" s="15">
        <v>1323.1742556982138</v>
      </c>
      <c r="H715" s="26">
        <v>9.1748095398520135E-2</v>
      </c>
      <c r="J715" s="46"/>
    </row>
    <row r="716" spans="1:10" x14ac:dyDescent="0.2">
      <c r="A716" s="8" t="s">
        <v>12</v>
      </c>
      <c r="B716" s="8">
        <v>2021</v>
      </c>
      <c r="C716" s="8" t="s">
        <v>10</v>
      </c>
      <c r="D716" s="8" t="s">
        <v>25</v>
      </c>
      <c r="E716" s="8" t="s">
        <v>26</v>
      </c>
      <c r="F716" s="56">
        <v>5455.8763669526143</v>
      </c>
      <c r="G716" s="15">
        <v>1057.8529068255191</v>
      </c>
      <c r="H716" s="26">
        <v>8.1265779647352654E-2</v>
      </c>
      <c r="J716" s="46"/>
    </row>
    <row r="717" spans="1:10" x14ac:dyDescent="0.2">
      <c r="A717" s="8" t="s">
        <v>12</v>
      </c>
      <c r="B717" s="8">
        <v>2021</v>
      </c>
      <c r="C717" s="8" t="s">
        <v>10</v>
      </c>
      <c r="D717" s="8" t="s">
        <v>25</v>
      </c>
      <c r="E717" s="8" t="s">
        <v>27</v>
      </c>
      <c r="F717" s="56">
        <v>0</v>
      </c>
      <c r="G717" s="15">
        <v>0</v>
      </c>
      <c r="H717" s="26">
        <v>0</v>
      </c>
      <c r="J717" s="46"/>
    </row>
    <row r="718" spans="1:10" x14ac:dyDescent="0.2">
      <c r="A718" s="8" t="s">
        <v>12</v>
      </c>
      <c r="B718" s="8">
        <v>2021</v>
      </c>
      <c r="C718" s="8" t="s">
        <v>10</v>
      </c>
      <c r="D718" s="8" t="s">
        <v>25</v>
      </c>
      <c r="E718" s="8" t="s">
        <v>28</v>
      </c>
      <c r="F718" s="56">
        <v>42.997141531494847</v>
      </c>
      <c r="G718" s="15">
        <v>8.3368185228298302</v>
      </c>
      <c r="H718" s="26">
        <v>6.4044637270917182E-4</v>
      </c>
      <c r="J718" s="46"/>
    </row>
    <row r="719" spans="1:10" x14ac:dyDescent="0.2">
      <c r="A719" s="8" t="s">
        <v>12</v>
      </c>
      <c r="B719" s="8">
        <v>2021</v>
      </c>
      <c r="C719" s="8" t="s">
        <v>10</v>
      </c>
      <c r="D719" s="8" t="s">
        <v>25</v>
      </c>
      <c r="E719" s="8" t="s">
        <v>40</v>
      </c>
      <c r="F719" s="15">
        <v>5498.8735084841092</v>
      </c>
      <c r="G719" s="15">
        <v>1066.1897253483489</v>
      </c>
      <c r="H719" s="26">
        <v>8.1906226020061826E-2</v>
      </c>
      <c r="J719" s="46"/>
    </row>
    <row r="720" spans="1:10" x14ac:dyDescent="0.2">
      <c r="A720" s="8" t="s">
        <v>12</v>
      </c>
      <c r="B720" s="8">
        <v>2022</v>
      </c>
      <c r="C720" s="8" t="s">
        <v>10</v>
      </c>
      <c r="D720" s="8" t="s">
        <v>25</v>
      </c>
      <c r="E720" s="8" t="s">
        <v>26</v>
      </c>
      <c r="F720" s="56">
        <v>8120.0472761654546</v>
      </c>
      <c r="G720" s="15">
        <v>1574.4153710451683</v>
      </c>
      <c r="H720" s="26">
        <v>8.182462193616287E-2</v>
      </c>
      <c r="J720" s="46"/>
    </row>
    <row r="721" spans="1:10" x14ac:dyDescent="0.2">
      <c r="A721" s="8" t="s">
        <v>12</v>
      </c>
      <c r="B721" s="8">
        <v>2022</v>
      </c>
      <c r="C721" s="8" t="s">
        <v>10</v>
      </c>
      <c r="D721" s="8" t="s">
        <v>25</v>
      </c>
      <c r="E721" s="8" t="s">
        <v>27</v>
      </c>
      <c r="F721" s="56">
        <v>0</v>
      </c>
      <c r="G721" s="15">
        <v>0</v>
      </c>
      <c r="H721" s="26">
        <v>0</v>
      </c>
      <c r="J721" s="46"/>
    </row>
    <row r="722" spans="1:10" x14ac:dyDescent="0.2">
      <c r="A722" s="8" t="s">
        <v>12</v>
      </c>
      <c r="B722" s="8">
        <v>2022</v>
      </c>
      <c r="C722" s="8" t="s">
        <v>10</v>
      </c>
      <c r="D722" s="8" t="s">
        <v>25</v>
      </c>
      <c r="E722" s="8" t="s">
        <v>28</v>
      </c>
      <c r="F722" s="56">
        <v>176.80638724119308</v>
      </c>
      <c r="G722" s="15">
        <v>34.281412940609421</v>
      </c>
      <c r="H722" s="26">
        <v>1.7816541332677154E-3</v>
      </c>
      <c r="J722" s="46"/>
    </row>
    <row r="723" spans="1:10" x14ac:dyDescent="0.2">
      <c r="A723" s="8" t="s">
        <v>12</v>
      </c>
      <c r="B723" s="8">
        <v>2022</v>
      </c>
      <c r="C723" s="8" t="s">
        <v>10</v>
      </c>
      <c r="D723" s="8" t="s">
        <v>25</v>
      </c>
      <c r="E723" s="8" t="s">
        <v>40</v>
      </c>
      <c r="F723" s="15">
        <v>8296.8536634066477</v>
      </c>
      <c r="G723" s="15">
        <v>1608.6967839857775</v>
      </c>
      <c r="H723" s="26">
        <v>8.3606276069430593E-2</v>
      </c>
      <c r="J723" s="46"/>
    </row>
    <row r="724" spans="1:10" x14ac:dyDescent="0.2">
      <c r="A724" s="8" t="s">
        <v>12</v>
      </c>
      <c r="B724" s="8">
        <v>2008</v>
      </c>
      <c r="C724" s="8" t="s">
        <v>10</v>
      </c>
      <c r="D724" s="8" t="s">
        <v>30</v>
      </c>
      <c r="E724" s="8" t="s">
        <v>31</v>
      </c>
      <c r="F724" s="15">
        <v>8476.3745196744676</v>
      </c>
      <c r="G724" s="15">
        <v>4616.7499192679588</v>
      </c>
      <c r="H724" s="26">
        <v>0.27223724036008445</v>
      </c>
      <c r="J724" s="46" t="e">
        <f>+IF(A724=#REF!,"si","no")</f>
        <v>#REF!</v>
      </c>
    </row>
    <row r="725" spans="1:10" x14ac:dyDescent="0.2">
      <c r="A725" s="8" t="s">
        <v>12</v>
      </c>
      <c r="B725" s="8">
        <v>2008</v>
      </c>
      <c r="C725" s="8" t="s">
        <v>10</v>
      </c>
      <c r="D725" s="8" t="s">
        <v>30</v>
      </c>
      <c r="E725" s="8" t="s">
        <v>32</v>
      </c>
      <c r="F725" s="15">
        <v>3732.3691180036444</v>
      </c>
      <c r="G725" s="15">
        <v>2032.8755866350409</v>
      </c>
      <c r="H725" s="26">
        <v>0.11987316821974697</v>
      </c>
      <c r="J725" s="46" t="e">
        <f>+IF(A725=#REF!,"si","no")</f>
        <v>#REF!</v>
      </c>
    </row>
    <row r="726" spans="1:10" x14ac:dyDescent="0.2">
      <c r="A726" s="8" t="s">
        <v>12</v>
      </c>
      <c r="B726" s="8">
        <v>2008</v>
      </c>
      <c r="C726" s="8" t="s">
        <v>10</v>
      </c>
      <c r="D726" s="8" t="s">
        <v>30</v>
      </c>
      <c r="E726" s="8" t="s">
        <v>40</v>
      </c>
      <c r="F726" s="15">
        <v>12208.743637678112</v>
      </c>
      <c r="G726" s="15">
        <v>6649.6255059029991</v>
      </c>
      <c r="H726" s="26">
        <v>0.39211040857983137</v>
      </c>
      <c r="J726" s="46" t="e">
        <f>+IF(A726=#REF!,"si","no")</f>
        <v>#REF!</v>
      </c>
    </row>
    <row r="727" spans="1:10" x14ac:dyDescent="0.2">
      <c r="A727" s="8" t="s">
        <v>12</v>
      </c>
      <c r="B727" s="8">
        <v>2009</v>
      </c>
      <c r="C727" s="8" t="s">
        <v>10</v>
      </c>
      <c r="D727" s="8" t="s">
        <v>30</v>
      </c>
      <c r="E727" s="8" t="s">
        <v>31</v>
      </c>
      <c r="F727" s="15">
        <v>11152.693864248766</v>
      </c>
      <c r="G727" s="15">
        <v>5578.0722958711613</v>
      </c>
      <c r="H727" s="26">
        <v>0.33461815812442913</v>
      </c>
      <c r="J727" s="46" t="e">
        <f>+IF(A727=#REF!,"si","no")</f>
        <v>#REF!</v>
      </c>
    </row>
    <row r="728" spans="1:10" x14ac:dyDescent="0.2">
      <c r="A728" s="8" t="s">
        <v>12</v>
      </c>
      <c r="B728" s="8">
        <v>2009</v>
      </c>
      <c r="C728" s="8" t="s">
        <v>10</v>
      </c>
      <c r="D728" s="8" t="s">
        <v>30</v>
      </c>
      <c r="E728" s="8" t="s">
        <v>32</v>
      </c>
      <c r="F728" s="15">
        <v>9463.9379028091425</v>
      </c>
      <c r="G728" s="15">
        <v>4733.4330582435123</v>
      </c>
      <c r="H728" s="26">
        <v>0.28394982487536252</v>
      </c>
      <c r="J728" s="46" t="e">
        <f>+IF(A728=#REF!,"si","no")</f>
        <v>#REF!</v>
      </c>
    </row>
    <row r="729" spans="1:10" x14ac:dyDescent="0.2">
      <c r="A729" s="8" t="s">
        <v>12</v>
      </c>
      <c r="B729" s="8">
        <v>2009</v>
      </c>
      <c r="C729" s="8" t="s">
        <v>10</v>
      </c>
      <c r="D729" s="8" t="s">
        <v>30</v>
      </c>
      <c r="E729" s="8" t="s">
        <v>40</v>
      </c>
      <c r="F729" s="15">
        <v>20616.631767057908</v>
      </c>
      <c r="G729" s="15">
        <v>10311.505354114674</v>
      </c>
      <c r="H729" s="26">
        <v>0.61856798299979154</v>
      </c>
      <c r="J729" s="46" t="e">
        <f>+IF(A729=#REF!,"si","no")</f>
        <v>#REF!</v>
      </c>
    </row>
    <row r="730" spans="1:10" x14ac:dyDescent="0.2">
      <c r="A730" s="8" t="s">
        <v>12</v>
      </c>
      <c r="B730" s="8">
        <v>2010</v>
      </c>
      <c r="C730" s="8" t="s">
        <v>10</v>
      </c>
      <c r="D730" s="8" t="s">
        <v>30</v>
      </c>
      <c r="E730" s="8" t="s">
        <v>31</v>
      </c>
      <c r="F730" s="15">
        <v>13671.134203611669</v>
      </c>
      <c r="G730" s="15">
        <v>7766.6617148230735</v>
      </c>
      <c r="H730" s="26">
        <v>0.35161751712848088</v>
      </c>
      <c r="J730" s="46" t="e">
        <f>+IF(A730=#REF!,"si","no")</f>
        <v>#REF!</v>
      </c>
    </row>
    <row r="731" spans="1:10" x14ac:dyDescent="0.2">
      <c r="A731" s="8" t="s">
        <v>12</v>
      </c>
      <c r="B731" s="8">
        <v>2010</v>
      </c>
      <c r="C731" s="8" t="s">
        <v>10</v>
      </c>
      <c r="D731" s="8" t="s">
        <v>30</v>
      </c>
      <c r="E731" s="8" t="s">
        <v>32</v>
      </c>
      <c r="F731" s="15">
        <v>7764.9640852620059</v>
      </c>
      <c r="G731" s="15">
        <v>4411.3274275406011</v>
      </c>
      <c r="H731" s="26">
        <v>0.19971257333794271</v>
      </c>
      <c r="J731" s="46" t="e">
        <f>+IF(A731=#REF!,"si","no")</f>
        <v>#REF!</v>
      </c>
    </row>
    <row r="732" spans="1:10" x14ac:dyDescent="0.2">
      <c r="A732" s="8" t="s">
        <v>12</v>
      </c>
      <c r="B732" s="8">
        <v>2010</v>
      </c>
      <c r="C732" s="8" t="s">
        <v>10</v>
      </c>
      <c r="D732" s="8" t="s">
        <v>30</v>
      </c>
      <c r="E732" s="8" t="s">
        <v>40</v>
      </c>
      <c r="F732" s="15">
        <v>21436.098288873676</v>
      </c>
      <c r="G732" s="15">
        <v>12177.989142363675</v>
      </c>
      <c r="H732" s="26">
        <v>0.55133009046642356</v>
      </c>
      <c r="J732" s="46" t="e">
        <f>+IF(A732=#REF!,"si","no")</f>
        <v>#REF!</v>
      </c>
    </row>
    <row r="733" spans="1:10" x14ac:dyDescent="0.2">
      <c r="A733" s="8" t="s">
        <v>12</v>
      </c>
      <c r="B733" s="8">
        <v>2011</v>
      </c>
      <c r="C733" s="8" t="s">
        <v>10</v>
      </c>
      <c r="D733" s="8" t="s">
        <v>30</v>
      </c>
      <c r="E733" s="8" t="s">
        <v>31</v>
      </c>
      <c r="F733" s="15">
        <v>17886.056101161965</v>
      </c>
      <c r="G733" s="15">
        <v>10682.518513330071</v>
      </c>
      <c r="H733" s="26">
        <v>0.40832870959754836</v>
      </c>
      <c r="J733" s="46" t="e">
        <f>+IF(A733=#REF!,"si","no")</f>
        <v>#REF!</v>
      </c>
    </row>
    <row r="734" spans="1:10" x14ac:dyDescent="0.2">
      <c r="A734" s="8" t="s">
        <v>12</v>
      </c>
      <c r="B734" s="8">
        <v>2011</v>
      </c>
      <c r="C734" s="8" t="s">
        <v>10</v>
      </c>
      <c r="D734" s="8" t="s">
        <v>30</v>
      </c>
      <c r="E734" s="8" t="s">
        <v>32</v>
      </c>
      <c r="F734" s="15">
        <v>3550.0777641290156</v>
      </c>
      <c r="G734" s="15">
        <v>2120.2981375310524</v>
      </c>
      <c r="H734" s="26">
        <v>8.1046300212799696E-2</v>
      </c>
      <c r="J734" s="46" t="e">
        <f>+IF(A734=#REF!,"si","no")</f>
        <v>#REF!</v>
      </c>
    </row>
    <row r="735" spans="1:10" x14ac:dyDescent="0.2">
      <c r="A735" s="8" t="s">
        <v>12</v>
      </c>
      <c r="B735" s="8">
        <v>2011</v>
      </c>
      <c r="C735" s="8" t="s">
        <v>10</v>
      </c>
      <c r="D735" s="8" t="s">
        <v>30</v>
      </c>
      <c r="E735" s="8" t="s">
        <v>40</v>
      </c>
      <c r="F735" s="15">
        <v>21436.13386529098</v>
      </c>
      <c r="G735" s="15">
        <v>12802.816650861123</v>
      </c>
      <c r="H735" s="26">
        <v>0.48937500981034793</v>
      </c>
      <c r="J735" s="46" t="e">
        <f>+IF(A735=#REF!,"si","no")</f>
        <v>#REF!</v>
      </c>
    </row>
    <row r="736" spans="1:10" x14ac:dyDescent="0.2">
      <c r="A736" s="8" t="s">
        <v>12</v>
      </c>
      <c r="B736" s="8">
        <v>2012</v>
      </c>
      <c r="C736" s="8" t="s">
        <v>10</v>
      </c>
      <c r="D736" s="8" t="s">
        <v>30</v>
      </c>
      <c r="E736" s="8" t="s">
        <v>31</v>
      </c>
      <c r="F736" s="15">
        <v>17223.239101081468</v>
      </c>
      <c r="G736" s="15">
        <v>8813.5761794454193</v>
      </c>
      <c r="H736" s="26">
        <v>0.35751561838664092</v>
      </c>
      <c r="J736" s="46" t="e">
        <f>+IF(A736=#REF!,"si","no")</f>
        <v>#REF!</v>
      </c>
    </row>
    <row r="737" spans="1:10" x14ac:dyDescent="0.2">
      <c r="A737" s="8" t="s">
        <v>12</v>
      </c>
      <c r="B737" s="8">
        <v>2012</v>
      </c>
      <c r="C737" s="8" t="s">
        <v>10</v>
      </c>
      <c r="D737" s="8" t="s">
        <v>30</v>
      </c>
      <c r="E737" s="8" t="s">
        <v>32</v>
      </c>
      <c r="F737" s="15">
        <v>3680.2610250341727</v>
      </c>
      <c r="G737" s="15">
        <v>1883.2845967020137</v>
      </c>
      <c r="H737" s="26">
        <v>7.6393922680126278E-2</v>
      </c>
      <c r="J737" s="46" t="e">
        <f>+IF(A737=#REF!,"si","no")</f>
        <v>#REF!</v>
      </c>
    </row>
    <row r="738" spans="1:10" x14ac:dyDescent="0.2">
      <c r="A738" s="8" t="s">
        <v>12</v>
      </c>
      <c r="B738" s="8">
        <v>2012</v>
      </c>
      <c r="C738" s="8" t="s">
        <v>10</v>
      </c>
      <c r="D738" s="8" t="s">
        <v>30</v>
      </c>
      <c r="E738" s="8" t="s">
        <v>40</v>
      </c>
      <c r="F738" s="15">
        <v>20903.500126115639</v>
      </c>
      <c r="G738" s="15">
        <v>10696.860776147432</v>
      </c>
      <c r="H738" s="26">
        <v>0.43390954106676716</v>
      </c>
      <c r="J738" s="46" t="e">
        <f>+IF(A738=#REF!,"si","no")</f>
        <v>#REF!</v>
      </c>
    </row>
    <row r="739" spans="1:10" x14ac:dyDescent="0.2">
      <c r="A739" s="8" t="s">
        <v>12</v>
      </c>
      <c r="B739" s="8">
        <v>2013</v>
      </c>
      <c r="C739" s="8" t="s">
        <v>10</v>
      </c>
      <c r="D739" s="8" t="s">
        <v>30</v>
      </c>
      <c r="E739" s="8" t="s">
        <v>31</v>
      </c>
      <c r="F739" s="15">
        <v>23232.551241527315</v>
      </c>
      <c r="G739" s="15">
        <v>10761.948728662797</v>
      </c>
      <c r="H739" s="26">
        <v>0.43520965958594771</v>
      </c>
      <c r="J739" s="46" t="e">
        <f>+IF(A739=#REF!,"si","no")</f>
        <v>#REF!</v>
      </c>
    </row>
    <row r="740" spans="1:10" x14ac:dyDescent="0.2">
      <c r="A740" s="8" t="s">
        <v>12</v>
      </c>
      <c r="B740" s="8">
        <v>2013</v>
      </c>
      <c r="C740" s="8" t="s">
        <v>10</v>
      </c>
      <c r="D740" s="8" t="s">
        <v>30</v>
      </c>
      <c r="E740" s="8" t="s">
        <v>32</v>
      </c>
      <c r="F740" s="15">
        <v>2520.0915917055181</v>
      </c>
      <c r="G740" s="15">
        <v>1167.3748706939709</v>
      </c>
      <c r="H740" s="26">
        <v>4.7208255018981099E-2</v>
      </c>
      <c r="J740" s="46" t="e">
        <f>+IF(A740=#REF!,"si","no")</f>
        <v>#REF!</v>
      </c>
    </row>
    <row r="741" spans="1:10" x14ac:dyDescent="0.2">
      <c r="A741" s="8" t="s">
        <v>12</v>
      </c>
      <c r="B741" s="8">
        <v>2013</v>
      </c>
      <c r="C741" s="8" t="s">
        <v>10</v>
      </c>
      <c r="D741" s="8" t="s">
        <v>30</v>
      </c>
      <c r="E741" s="8" t="s">
        <v>40</v>
      </c>
      <c r="F741" s="15">
        <v>25752.642833232832</v>
      </c>
      <c r="G741" s="15">
        <v>11929.323599356767</v>
      </c>
      <c r="H741" s="26">
        <v>0.48241791460492878</v>
      </c>
      <c r="J741" s="46" t="e">
        <f>+IF(A741=#REF!,"si","no")</f>
        <v>#REF!</v>
      </c>
    </row>
    <row r="742" spans="1:10" x14ac:dyDescent="0.2">
      <c r="A742" s="8" t="s">
        <v>12</v>
      </c>
      <c r="B742" s="8">
        <v>2014</v>
      </c>
      <c r="C742" s="8" t="s">
        <v>10</v>
      </c>
      <c r="D742" s="8" t="s">
        <v>30</v>
      </c>
      <c r="E742" s="8" t="s">
        <v>31</v>
      </c>
      <c r="F742" s="15">
        <v>22518.488134427716</v>
      </c>
      <c r="G742" s="15">
        <v>9564.7295956699745</v>
      </c>
      <c r="H742" s="26">
        <v>0.38943644766559432</v>
      </c>
      <c r="J742" s="46" t="e">
        <f>+IF(A742=#REF!,"si","no")</f>
        <v>#REF!</v>
      </c>
    </row>
    <row r="743" spans="1:10" x14ac:dyDescent="0.2">
      <c r="A743" s="8" t="s">
        <v>12</v>
      </c>
      <c r="B743" s="8">
        <v>2014</v>
      </c>
      <c r="C743" s="8" t="s">
        <v>10</v>
      </c>
      <c r="D743" s="8" t="s">
        <v>30</v>
      </c>
      <c r="E743" s="8" t="s">
        <v>32</v>
      </c>
      <c r="F743" s="15">
        <v>4524.9066379171818</v>
      </c>
      <c r="G743" s="15">
        <v>1921.9544482278757</v>
      </c>
      <c r="H743" s="26">
        <v>7.8254079784105285E-2</v>
      </c>
      <c r="J743" s="46" t="e">
        <f>+IF(A743=#REF!,"si","no")</f>
        <v>#REF!</v>
      </c>
    </row>
    <row r="744" spans="1:10" x14ac:dyDescent="0.2">
      <c r="A744" s="8" t="s">
        <v>12</v>
      </c>
      <c r="B744" s="8">
        <v>2014</v>
      </c>
      <c r="C744" s="8" t="s">
        <v>10</v>
      </c>
      <c r="D744" s="8" t="s">
        <v>30</v>
      </c>
      <c r="E744" s="8" t="s">
        <v>40</v>
      </c>
      <c r="F744" s="15">
        <v>27043.394772344898</v>
      </c>
      <c r="G744" s="15">
        <v>11486.684043897849</v>
      </c>
      <c r="H744" s="26">
        <v>0.46769052744969958</v>
      </c>
      <c r="J744" s="46" t="e">
        <f>+IF(A744=#REF!,"si","no")</f>
        <v>#REF!</v>
      </c>
    </row>
    <row r="745" spans="1:10" x14ac:dyDescent="0.2">
      <c r="A745" s="8" t="s">
        <v>12</v>
      </c>
      <c r="B745" s="8">
        <v>2015</v>
      </c>
      <c r="C745" s="8" t="s">
        <v>10</v>
      </c>
      <c r="D745" s="8" t="s">
        <v>30</v>
      </c>
      <c r="E745" s="8" t="s">
        <v>31</v>
      </c>
      <c r="F745" s="15">
        <v>18285.588220801677</v>
      </c>
      <c r="G745" s="15">
        <v>5488.5653914356963</v>
      </c>
      <c r="H745" s="26">
        <v>0.30454604634688537</v>
      </c>
      <c r="J745" s="46" t="e">
        <f>+IF(A745=#REF!,"si","no")</f>
        <v>#REF!</v>
      </c>
    </row>
    <row r="746" spans="1:10" x14ac:dyDescent="0.2">
      <c r="A746" s="8" t="s">
        <v>12</v>
      </c>
      <c r="B746" s="8">
        <v>2015</v>
      </c>
      <c r="C746" s="8" t="s">
        <v>10</v>
      </c>
      <c r="D746" s="8" t="s">
        <v>30</v>
      </c>
      <c r="E746" s="8" t="s">
        <v>32</v>
      </c>
      <c r="F746" s="15">
        <v>1891.2227942428549</v>
      </c>
      <c r="G746" s="15">
        <v>567.66563102231783</v>
      </c>
      <c r="H746" s="26">
        <v>3.1498271632987643E-2</v>
      </c>
      <c r="J746" s="46" t="e">
        <f>+IF(A746=#REF!,"si","no")</f>
        <v>#REF!</v>
      </c>
    </row>
    <row r="747" spans="1:10" x14ac:dyDescent="0.2">
      <c r="A747" s="8" t="s">
        <v>12</v>
      </c>
      <c r="B747" s="8">
        <v>2015</v>
      </c>
      <c r="C747" s="8" t="s">
        <v>10</v>
      </c>
      <c r="D747" s="8" t="s">
        <v>30</v>
      </c>
      <c r="E747" s="8" t="s">
        <v>40</v>
      </c>
      <c r="F747" s="15">
        <v>20176.811015044532</v>
      </c>
      <c r="G747" s="15">
        <v>6056.2310224580142</v>
      </c>
      <c r="H747" s="26">
        <v>0.33604431797987294</v>
      </c>
      <c r="J747" s="46" t="e">
        <f>+IF(A747=#REF!,"si","no")</f>
        <v>#REF!</v>
      </c>
    </row>
    <row r="748" spans="1:10" x14ac:dyDescent="0.2">
      <c r="A748" s="8" t="s">
        <v>12</v>
      </c>
      <c r="B748" s="8">
        <v>2016</v>
      </c>
      <c r="C748" s="8" t="s">
        <v>10</v>
      </c>
      <c r="D748" s="8" t="s">
        <v>30</v>
      </c>
      <c r="E748" s="8" t="s">
        <v>31</v>
      </c>
      <c r="F748" s="15">
        <v>14318.850592478331</v>
      </c>
      <c r="G748" s="15">
        <v>4109.6922104951163</v>
      </c>
      <c r="H748" s="26">
        <v>0.22886382038129771</v>
      </c>
      <c r="J748" s="46" t="e">
        <f>+IF(A748=#REF!,"si","no")</f>
        <v>#REF!</v>
      </c>
    </row>
    <row r="749" spans="1:10" x14ac:dyDescent="0.2">
      <c r="A749" s="8" t="s">
        <v>12</v>
      </c>
      <c r="B749" s="8">
        <v>2016</v>
      </c>
      <c r="C749" s="8" t="s">
        <v>10</v>
      </c>
      <c r="D749" s="8" t="s">
        <v>30</v>
      </c>
      <c r="E749" s="8" t="s">
        <v>32</v>
      </c>
      <c r="F749" s="15">
        <v>3229.7357042977947</v>
      </c>
      <c r="G749" s="15">
        <v>926.97521914803735</v>
      </c>
      <c r="H749" s="26">
        <v>5.162213596220909E-2</v>
      </c>
      <c r="J749" s="46" t="e">
        <f>+IF(A749=#REF!,"si","no")</f>
        <v>#REF!</v>
      </c>
    </row>
    <row r="750" spans="1:10" x14ac:dyDescent="0.2">
      <c r="A750" s="8" t="s">
        <v>12</v>
      </c>
      <c r="B750" s="8">
        <v>2016</v>
      </c>
      <c r="C750" s="8" t="s">
        <v>10</v>
      </c>
      <c r="D750" s="8" t="s">
        <v>30</v>
      </c>
      <c r="E750" s="8" t="s">
        <v>40</v>
      </c>
      <c r="F750" s="15">
        <v>17548.586296776128</v>
      </c>
      <c r="G750" s="15">
        <v>5036.6674296431547</v>
      </c>
      <c r="H750" s="26">
        <v>0.28048595634350687</v>
      </c>
      <c r="J750" s="46" t="e">
        <f>+IF(A750=#REF!,"si","no")</f>
        <v>#REF!</v>
      </c>
    </row>
    <row r="751" spans="1:10" x14ac:dyDescent="0.2">
      <c r="A751" s="8" t="s">
        <v>12</v>
      </c>
      <c r="B751" s="8">
        <v>2017</v>
      </c>
      <c r="C751" s="8" t="s">
        <v>10</v>
      </c>
      <c r="D751" s="8" t="s">
        <v>30</v>
      </c>
      <c r="E751" s="8" t="s">
        <v>31</v>
      </c>
      <c r="F751" s="15">
        <v>11968.778917331212</v>
      </c>
      <c r="G751" s="15">
        <v>3749.298723422155</v>
      </c>
      <c r="H751" s="26">
        <v>0.18175440650768016</v>
      </c>
      <c r="J751" s="46" t="e">
        <f>+IF(A751=#REF!,"si","no")</f>
        <v>#REF!</v>
      </c>
    </row>
    <row r="752" spans="1:10" x14ac:dyDescent="0.2">
      <c r="A752" s="8" t="s">
        <v>12</v>
      </c>
      <c r="B752" s="8">
        <v>2017</v>
      </c>
      <c r="C752" s="8" t="s">
        <v>10</v>
      </c>
      <c r="D752" s="8" t="s">
        <v>30</v>
      </c>
      <c r="E752" s="8" t="s">
        <v>32</v>
      </c>
      <c r="F752" s="15">
        <v>4399.3133892751111</v>
      </c>
      <c r="G752" s="15">
        <v>1378.1138567493117</v>
      </c>
      <c r="H752" s="26">
        <v>6.6806697628205625E-2</v>
      </c>
      <c r="J752" s="46" t="e">
        <f>+IF(A752=#REF!,"si","no")</f>
        <v>#REF!</v>
      </c>
    </row>
    <row r="753" spans="1:10" x14ac:dyDescent="0.2">
      <c r="A753" s="8" t="s">
        <v>12</v>
      </c>
      <c r="B753" s="8">
        <v>2017</v>
      </c>
      <c r="C753" s="8" t="s">
        <v>10</v>
      </c>
      <c r="D753" s="8" t="s">
        <v>30</v>
      </c>
      <c r="E753" s="8" t="s">
        <v>40</v>
      </c>
      <c r="F753" s="15">
        <v>16368.092306606322</v>
      </c>
      <c r="G753" s="15">
        <v>5127.4125801714663</v>
      </c>
      <c r="H753" s="26">
        <v>0.24856110413588575</v>
      </c>
      <c r="J753" s="46" t="e">
        <f>+IF(A753=#REF!,"si","no")</f>
        <v>#REF!</v>
      </c>
    </row>
    <row r="754" spans="1:10" x14ac:dyDescent="0.2">
      <c r="A754" s="8" t="s">
        <v>12</v>
      </c>
      <c r="B754" s="8">
        <v>2018</v>
      </c>
      <c r="C754" s="8" t="s">
        <v>10</v>
      </c>
      <c r="D754" s="8" t="s">
        <v>30</v>
      </c>
      <c r="E754" s="8" t="s">
        <v>31</v>
      </c>
      <c r="F754" s="15">
        <v>10053.517180105137</v>
      </c>
      <c r="G754" s="15">
        <v>2750.0648579110753</v>
      </c>
      <c r="H754" s="26">
        <v>0.14585571048777482</v>
      </c>
      <c r="J754" s="46" t="e">
        <f>+IF(A754=#REF!,"si","no")</f>
        <v>#REF!</v>
      </c>
    </row>
    <row r="755" spans="1:10" x14ac:dyDescent="0.2">
      <c r="A755" s="8" t="s">
        <v>12</v>
      </c>
      <c r="B755" s="8">
        <v>2018</v>
      </c>
      <c r="C755" s="8" t="s">
        <v>10</v>
      </c>
      <c r="D755" s="8" t="s">
        <v>30</v>
      </c>
      <c r="E755" s="8" t="s">
        <v>32</v>
      </c>
      <c r="F755" s="15">
        <v>1915.5116101115154</v>
      </c>
      <c r="G755" s="15">
        <v>523.97395553396279</v>
      </c>
      <c r="H755" s="26">
        <v>2.7790105873920119E-2</v>
      </c>
      <c r="J755" s="46" t="e">
        <f>+IF(A755=#REF!,"si","no")</f>
        <v>#REF!</v>
      </c>
    </row>
    <row r="756" spans="1:10" x14ac:dyDescent="0.2">
      <c r="A756" s="8" t="s">
        <v>12</v>
      </c>
      <c r="B756" s="8">
        <v>2018</v>
      </c>
      <c r="C756" s="8" t="s">
        <v>10</v>
      </c>
      <c r="D756" s="8" t="s">
        <v>30</v>
      </c>
      <c r="E756" s="8" t="s">
        <v>40</v>
      </c>
      <c r="F756" s="15">
        <v>11969.028790216653</v>
      </c>
      <c r="G756" s="15">
        <v>3274.0388134450382</v>
      </c>
      <c r="H756" s="26">
        <v>0.17364581636169496</v>
      </c>
      <c r="J756" s="46" t="e">
        <f>+IF(A756=#REF!,"si","no")</f>
        <v>#REF!</v>
      </c>
    </row>
    <row r="757" spans="1:10" x14ac:dyDescent="0.2">
      <c r="A757" s="8" t="s">
        <v>12</v>
      </c>
      <c r="B757" s="8">
        <v>2019</v>
      </c>
      <c r="C757" s="8" t="s">
        <v>10</v>
      </c>
      <c r="D757" s="8" t="s">
        <v>30</v>
      </c>
      <c r="E757" s="8" t="s">
        <v>31</v>
      </c>
      <c r="F757" s="15">
        <v>8574.6675486189306</v>
      </c>
      <c r="G757" s="15">
        <v>2173.4617174015739</v>
      </c>
      <c r="H757" s="26">
        <v>0.11813758893865324</v>
      </c>
      <c r="J757" s="46" t="e">
        <f>+IF(A757=#REF!,"si","no")</f>
        <v>#REF!</v>
      </c>
    </row>
    <row r="758" spans="1:10" x14ac:dyDescent="0.2">
      <c r="A758" s="8" t="s">
        <v>12</v>
      </c>
      <c r="B758" s="8">
        <v>2019</v>
      </c>
      <c r="C758" s="8" t="s">
        <v>10</v>
      </c>
      <c r="D758" s="8" t="s">
        <v>30</v>
      </c>
      <c r="E758" s="8" t="s">
        <v>32</v>
      </c>
      <c r="F758" s="15">
        <v>1929.3033004746635</v>
      </c>
      <c r="G758" s="15">
        <v>489.02967270300417</v>
      </c>
      <c r="H758" s="26">
        <v>2.6581000249528391E-2</v>
      </c>
      <c r="J758" s="46" t="e">
        <f>+IF(A758=#REF!,"si","no")</f>
        <v>#REF!</v>
      </c>
    </row>
    <row r="759" spans="1:10" x14ac:dyDescent="0.2">
      <c r="A759" s="8" t="s">
        <v>12</v>
      </c>
      <c r="B759" s="8">
        <v>2019</v>
      </c>
      <c r="C759" s="8" t="s">
        <v>10</v>
      </c>
      <c r="D759" s="8" t="s">
        <v>30</v>
      </c>
      <c r="E759" s="8" t="s">
        <v>40</v>
      </c>
      <c r="F759" s="15">
        <v>10503.970849093594</v>
      </c>
      <c r="G759" s="15">
        <v>2662.4913901045779</v>
      </c>
      <c r="H759" s="26">
        <v>0.14471858918818162</v>
      </c>
      <c r="J759" s="46" t="e">
        <f>+IF(A759=#REF!,"si","no")</f>
        <v>#REF!</v>
      </c>
    </row>
    <row r="760" spans="1:10" x14ac:dyDescent="0.2">
      <c r="A760" s="8" t="s">
        <v>12</v>
      </c>
      <c r="B760" s="8">
        <v>2020</v>
      </c>
      <c r="C760" s="8" t="s">
        <v>10</v>
      </c>
      <c r="D760" s="8" t="s">
        <v>30</v>
      </c>
      <c r="E760" s="8" t="s">
        <v>31</v>
      </c>
      <c r="F760" s="56">
        <v>6991.1449398341974</v>
      </c>
      <c r="G760" s="15">
        <v>1743.377816471324</v>
      </c>
      <c r="H760" s="26">
        <v>0.12088475386552268</v>
      </c>
      <c r="J760" s="46"/>
    </row>
    <row r="761" spans="1:10" x14ac:dyDescent="0.2">
      <c r="A761" s="8" t="s">
        <v>12</v>
      </c>
      <c r="B761" s="8">
        <v>2020</v>
      </c>
      <c r="C761" s="8" t="s">
        <v>10</v>
      </c>
      <c r="D761" s="8" t="s">
        <v>30</v>
      </c>
      <c r="E761" s="8" t="s">
        <v>32</v>
      </c>
      <c r="F761" s="56">
        <v>1505.0456290591617</v>
      </c>
      <c r="G761" s="15">
        <v>375.31236801122583</v>
      </c>
      <c r="H761" s="26">
        <v>2.6023930556575238E-2</v>
      </c>
      <c r="J761" s="46"/>
    </row>
    <row r="762" spans="1:10" x14ac:dyDescent="0.2">
      <c r="A762" s="8" t="s">
        <v>12</v>
      </c>
      <c r="B762" s="8">
        <v>2020</v>
      </c>
      <c r="C762" s="8" t="s">
        <v>10</v>
      </c>
      <c r="D762" s="8" t="s">
        <v>30</v>
      </c>
      <c r="E762" s="8" t="s">
        <v>40</v>
      </c>
      <c r="F762" s="15">
        <v>8496.1905688933584</v>
      </c>
      <c r="G762" s="15">
        <v>2118.6901844825497</v>
      </c>
      <c r="H762" s="26">
        <v>0.14690868442209792</v>
      </c>
      <c r="J762" s="46"/>
    </row>
    <row r="763" spans="1:10" x14ac:dyDescent="0.2">
      <c r="A763" s="8" t="s">
        <v>12</v>
      </c>
      <c r="B763" s="8">
        <v>2021</v>
      </c>
      <c r="C763" s="8" t="s">
        <v>10</v>
      </c>
      <c r="D763" s="8" t="s">
        <v>30</v>
      </c>
      <c r="E763" s="8" t="s">
        <v>31</v>
      </c>
      <c r="F763" s="56">
        <v>17075.53263598726</v>
      </c>
      <c r="G763" s="15">
        <v>3310.8158285966574</v>
      </c>
      <c r="H763" s="26">
        <v>0.25434162712385594</v>
      </c>
      <c r="J763" s="46"/>
    </row>
    <row r="764" spans="1:10" x14ac:dyDescent="0.2">
      <c r="A764" s="8" t="s">
        <v>12</v>
      </c>
      <c r="B764" s="8">
        <v>2021</v>
      </c>
      <c r="C764" s="8" t="s">
        <v>10</v>
      </c>
      <c r="D764" s="8" t="s">
        <v>30</v>
      </c>
      <c r="E764" s="8" t="s">
        <v>32</v>
      </c>
      <c r="F764" s="56">
        <v>2606.5556254735939</v>
      </c>
      <c r="G764" s="15">
        <v>505.39129917083744</v>
      </c>
      <c r="H764" s="26">
        <v>3.8824885472362521E-2</v>
      </c>
      <c r="J764" s="46"/>
    </row>
    <row r="765" spans="1:10" x14ac:dyDescent="0.2">
      <c r="A765" s="8" t="s">
        <v>12</v>
      </c>
      <c r="B765" s="8">
        <v>2021</v>
      </c>
      <c r="C765" s="8" t="s">
        <v>10</v>
      </c>
      <c r="D765" s="8" t="s">
        <v>30</v>
      </c>
      <c r="E765" s="8" t="s">
        <v>40</v>
      </c>
      <c r="F765" s="15">
        <v>19682.088261460853</v>
      </c>
      <c r="G765" s="15">
        <v>3816.2071277674945</v>
      </c>
      <c r="H765" s="26">
        <v>0.29316651259621845</v>
      </c>
      <c r="J765" s="46"/>
    </row>
    <row r="766" spans="1:10" x14ac:dyDescent="0.2">
      <c r="A766" s="8" t="s">
        <v>12</v>
      </c>
      <c r="B766" s="8">
        <v>2022</v>
      </c>
      <c r="C766" s="8" t="s">
        <v>10</v>
      </c>
      <c r="D766" s="8" t="s">
        <v>30</v>
      </c>
      <c r="E766" s="8" t="s">
        <v>31</v>
      </c>
      <c r="F766" s="56">
        <v>27192.021507163023</v>
      </c>
      <c r="G766" s="15">
        <v>5272.3260314421759</v>
      </c>
      <c r="H766" s="26">
        <v>0.27401033563370203</v>
      </c>
      <c r="J766" s="46"/>
    </row>
    <row r="767" spans="1:10" x14ac:dyDescent="0.2">
      <c r="A767" s="8" t="s">
        <v>12</v>
      </c>
      <c r="B767" s="8">
        <v>2022</v>
      </c>
      <c r="C767" s="8" t="s">
        <v>10</v>
      </c>
      <c r="D767" s="8" t="s">
        <v>30</v>
      </c>
      <c r="E767" s="8" t="s">
        <v>32</v>
      </c>
      <c r="F767" s="56">
        <v>5777.2787398843093</v>
      </c>
      <c r="G767" s="15">
        <v>1120.1703809761143</v>
      </c>
      <c r="H767" s="26">
        <v>5.8216859167610692E-2</v>
      </c>
      <c r="J767" s="46"/>
    </row>
    <row r="768" spans="1:10" x14ac:dyDescent="0.2">
      <c r="A768" s="8" t="s">
        <v>12</v>
      </c>
      <c r="B768" s="8">
        <v>2022</v>
      </c>
      <c r="C768" s="8" t="s">
        <v>10</v>
      </c>
      <c r="D768" s="8" t="s">
        <v>30</v>
      </c>
      <c r="E768" s="8" t="s">
        <v>40</v>
      </c>
      <c r="F768" s="15">
        <v>32969.300247047329</v>
      </c>
      <c r="G768" s="15">
        <v>6392.4964124182898</v>
      </c>
      <c r="H768" s="26">
        <v>0.33222719480131269</v>
      </c>
      <c r="J768" s="46"/>
    </row>
    <row r="769" spans="1:10" x14ac:dyDescent="0.2">
      <c r="A769" s="8" t="s">
        <v>12</v>
      </c>
      <c r="B769" s="8">
        <v>2008</v>
      </c>
      <c r="C769" s="8" t="s">
        <v>10</v>
      </c>
      <c r="D769" s="8" t="s">
        <v>33</v>
      </c>
      <c r="E769" s="8" t="s">
        <v>34</v>
      </c>
      <c r="F769" s="15">
        <v>748.20431996255206</v>
      </c>
      <c r="G769" s="15">
        <v>407.51765106241555</v>
      </c>
      <c r="H769" s="26">
        <v>2.4030212305900023E-2</v>
      </c>
      <c r="J769" s="46" t="e">
        <f>+IF(A769=#REF!,"si","no")</f>
        <v>#REF!</v>
      </c>
    </row>
    <row r="770" spans="1:10" x14ac:dyDescent="0.2">
      <c r="A770" s="8" t="s">
        <v>12</v>
      </c>
      <c r="B770" s="8">
        <v>2008</v>
      </c>
      <c r="C770" s="8" t="s">
        <v>10</v>
      </c>
      <c r="D770" s="8" t="s">
        <v>33</v>
      </c>
      <c r="E770" s="8" t="s">
        <v>35</v>
      </c>
      <c r="F770" s="15">
        <v>3375.417807655906</v>
      </c>
      <c r="G770" s="15">
        <v>1838.458158593671</v>
      </c>
      <c r="H770" s="26">
        <v>0.10840889897982244</v>
      </c>
      <c r="J770" s="46" t="e">
        <f>+IF(A770=#REF!,"si","no")</f>
        <v>#REF!</v>
      </c>
    </row>
    <row r="771" spans="1:10" x14ac:dyDescent="0.2">
      <c r="A771" s="8" t="s">
        <v>12</v>
      </c>
      <c r="B771" s="8">
        <v>2008</v>
      </c>
      <c r="C771" s="8" t="s">
        <v>10</v>
      </c>
      <c r="D771" s="8" t="s">
        <v>33</v>
      </c>
      <c r="E771" s="8" t="s">
        <v>36</v>
      </c>
      <c r="F771" s="15">
        <v>487.09910099390015</v>
      </c>
      <c r="G771" s="15">
        <v>265.30384304862554</v>
      </c>
      <c r="H771" s="26">
        <v>1.5644249169107047E-2</v>
      </c>
      <c r="J771" s="46" t="e">
        <f>+IF(A771=#REF!,"si","no")</f>
        <v>#REF!</v>
      </c>
    </row>
    <row r="772" spans="1:10" x14ac:dyDescent="0.2">
      <c r="A772" s="8" t="s">
        <v>12</v>
      </c>
      <c r="B772" s="8">
        <v>2008</v>
      </c>
      <c r="C772" s="8" t="s">
        <v>10</v>
      </c>
      <c r="D772" s="8" t="s">
        <v>33</v>
      </c>
      <c r="E772" s="8" t="s">
        <v>42</v>
      </c>
      <c r="F772" s="15">
        <v>1463.0298906901517</v>
      </c>
      <c r="G772" s="15">
        <v>796.85520195605636</v>
      </c>
      <c r="H772" s="26">
        <v>4.698839333742643E-2</v>
      </c>
      <c r="J772" s="46" t="e">
        <f>+IF(A772=#REF!,"si","no")</f>
        <v>#REF!</v>
      </c>
    </row>
    <row r="773" spans="1:10" x14ac:dyDescent="0.2">
      <c r="A773" s="8" t="s">
        <v>12</v>
      </c>
      <c r="B773" s="8">
        <v>2008</v>
      </c>
      <c r="C773" s="8" t="s">
        <v>10</v>
      </c>
      <c r="D773" s="8" t="s">
        <v>33</v>
      </c>
      <c r="E773" s="8" t="s">
        <v>40</v>
      </c>
      <c r="F773" s="15">
        <v>6073.7511193025093</v>
      </c>
      <c r="G773" s="15">
        <v>3308.1348546607683</v>
      </c>
      <c r="H773" s="26">
        <v>0.19507175379225591</v>
      </c>
      <c r="J773" s="46" t="e">
        <f>+IF(A773=#REF!,"si","no")</f>
        <v>#REF!</v>
      </c>
    </row>
    <row r="774" spans="1:10" x14ac:dyDescent="0.2">
      <c r="A774" s="8" t="s">
        <v>12</v>
      </c>
      <c r="B774" s="8">
        <v>2009</v>
      </c>
      <c r="C774" s="8" t="s">
        <v>10</v>
      </c>
      <c r="D774" s="8" t="s">
        <v>33</v>
      </c>
      <c r="E774" s="8" t="s">
        <v>34</v>
      </c>
      <c r="F774" s="15">
        <v>718.65410646601617</v>
      </c>
      <c r="G774" s="15">
        <v>359.43823173004768</v>
      </c>
      <c r="H774" s="26">
        <v>2.156202943981856E-2</v>
      </c>
      <c r="J774" s="46" t="e">
        <f>+IF(A774=#REF!,"si","no")</f>
        <v>#REF!</v>
      </c>
    </row>
    <row r="775" spans="1:10" x14ac:dyDescent="0.2">
      <c r="A775" s="8" t="s">
        <v>12</v>
      </c>
      <c r="B775" s="8">
        <v>2009</v>
      </c>
      <c r="C775" s="8" t="s">
        <v>10</v>
      </c>
      <c r="D775" s="8" t="s">
        <v>33</v>
      </c>
      <c r="E775" s="8" t="s">
        <v>35</v>
      </c>
      <c r="F775" s="15">
        <v>6735.7189140845521</v>
      </c>
      <c r="G775" s="15">
        <v>3368.901498127982</v>
      </c>
      <c r="H775" s="26">
        <v>0.202094120407982</v>
      </c>
      <c r="J775" s="46" t="e">
        <f>+IF(A775=#REF!,"si","no")</f>
        <v>#REF!</v>
      </c>
    </row>
    <row r="776" spans="1:10" x14ac:dyDescent="0.2">
      <c r="A776" s="8" t="s">
        <v>12</v>
      </c>
      <c r="B776" s="8">
        <v>2009</v>
      </c>
      <c r="C776" s="8" t="s">
        <v>10</v>
      </c>
      <c r="D776" s="8" t="s">
        <v>33</v>
      </c>
      <c r="E776" s="8" t="s">
        <v>36</v>
      </c>
      <c r="F776" s="15">
        <v>673.31933004376037</v>
      </c>
      <c r="G776" s="15">
        <v>336.76383005825642</v>
      </c>
      <c r="H776" s="26">
        <v>2.0201834354214472E-2</v>
      </c>
      <c r="J776" s="46" t="e">
        <f>+IF(A776=#REF!,"si","no")</f>
        <v>#REF!</v>
      </c>
    </row>
    <row r="777" spans="1:10" x14ac:dyDescent="0.2">
      <c r="A777" s="8" t="s">
        <v>12</v>
      </c>
      <c r="B777" s="8">
        <v>2009</v>
      </c>
      <c r="C777" s="8" t="s">
        <v>10</v>
      </c>
      <c r="D777" s="8" t="s">
        <v>33</v>
      </c>
      <c r="E777" s="8" t="s">
        <v>42</v>
      </c>
      <c r="F777" s="15">
        <v>2580.9576459517002</v>
      </c>
      <c r="G777" s="15">
        <v>1290.878106844707</v>
      </c>
      <c r="H777" s="26">
        <v>7.7437371113897577E-2</v>
      </c>
      <c r="J777" s="46" t="e">
        <f>+IF(A777=#REF!,"si","no")</f>
        <v>#REF!</v>
      </c>
    </row>
    <row r="778" spans="1:10" x14ac:dyDescent="0.2">
      <c r="A778" s="8" t="s">
        <v>12</v>
      </c>
      <c r="B778" s="8">
        <v>2009</v>
      </c>
      <c r="C778" s="8" t="s">
        <v>10</v>
      </c>
      <c r="D778" s="8" t="s">
        <v>33</v>
      </c>
      <c r="E778" s="8" t="s">
        <v>40</v>
      </c>
      <c r="F778" s="15">
        <v>10708.649996546028</v>
      </c>
      <c r="G778" s="15">
        <v>5355.981666760993</v>
      </c>
      <c r="H778" s="26">
        <v>0.32129535531591263</v>
      </c>
      <c r="J778" s="46" t="e">
        <f>+IF(A778=#REF!,"si","no")</f>
        <v>#REF!</v>
      </c>
    </row>
    <row r="779" spans="1:10" x14ac:dyDescent="0.2">
      <c r="A779" s="8" t="s">
        <v>12</v>
      </c>
      <c r="B779" s="8">
        <v>2010</v>
      </c>
      <c r="C779" s="8" t="s">
        <v>10</v>
      </c>
      <c r="D779" s="8" t="s">
        <v>33</v>
      </c>
      <c r="E779" s="8" t="s">
        <v>34</v>
      </c>
      <c r="F779" s="15">
        <v>1081.3235737970967</v>
      </c>
      <c r="G779" s="15">
        <v>614.3070704204556</v>
      </c>
      <c r="H779" s="26">
        <v>2.781132161884458E-2</v>
      </c>
      <c r="J779" s="46" t="e">
        <f>+IF(A779=#REF!,"si","no")</f>
        <v>#REF!</v>
      </c>
    </row>
    <row r="780" spans="1:10" x14ac:dyDescent="0.2">
      <c r="A780" s="8" t="s">
        <v>12</v>
      </c>
      <c r="B780" s="8">
        <v>2010</v>
      </c>
      <c r="C780" s="8" t="s">
        <v>10</v>
      </c>
      <c r="D780" s="8" t="s">
        <v>33</v>
      </c>
      <c r="E780" s="8" t="s">
        <v>35</v>
      </c>
      <c r="F780" s="15">
        <v>9603.8088828654254</v>
      </c>
      <c r="G780" s="15">
        <v>5455.9873128392983</v>
      </c>
      <c r="H780" s="26">
        <v>0.24700711616725132</v>
      </c>
      <c r="J780" s="46" t="e">
        <f>+IF(A780=#REF!,"si","no")</f>
        <v>#REF!</v>
      </c>
    </row>
    <row r="781" spans="1:10" x14ac:dyDescent="0.2">
      <c r="A781" s="8" t="s">
        <v>12</v>
      </c>
      <c r="B781" s="8">
        <v>2010</v>
      </c>
      <c r="C781" s="8" t="s">
        <v>10</v>
      </c>
      <c r="D781" s="8" t="s">
        <v>33</v>
      </c>
      <c r="E781" s="8" t="s">
        <v>36</v>
      </c>
      <c r="F781" s="15">
        <v>2914.0004692934012</v>
      </c>
      <c r="G781" s="15">
        <v>1655.4629297588597</v>
      </c>
      <c r="H781" s="26">
        <v>7.4947227835236177E-2</v>
      </c>
      <c r="J781" s="46" t="e">
        <f>+IF(A781=#REF!,"si","no")</f>
        <v>#REF!</v>
      </c>
    </row>
    <row r="782" spans="1:10" x14ac:dyDescent="0.2">
      <c r="A782" s="8" t="s">
        <v>12</v>
      </c>
      <c r="B782" s="8">
        <v>2010</v>
      </c>
      <c r="C782" s="8" t="s">
        <v>10</v>
      </c>
      <c r="D782" s="8" t="s">
        <v>33</v>
      </c>
      <c r="E782" s="8" t="s">
        <v>42</v>
      </c>
      <c r="F782" s="15">
        <v>2100.9070486951323</v>
      </c>
      <c r="G782" s="15">
        <v>1193.5391825201855</v>
      </c>
      <c r="H782" s="26">
        <v>5.4034706204899328E-2</v>
      </c>
      <c r="J782" s="46" t="e">
        <f>+IF(A782=#REF!,"si","no")</f>
        <v>#REF!</v>
      </c>
    </row>
    <row r="783" spans="1:10" x14ac:dyDescent="0.2">
      <c r="A783" s="8" t="s">
        <v>12</v>
      </c>
      <c r="B783" s="8">
        <v>2010</v>
      </c>
      <c r="C783" s="8" t="s">
        <v>10</v>
      </c>
      <c r="D783" s="8" t="s">
        <v>33</v>
      </c>
      <c r="E783" s="8" t="s">
        <v>40</v>
      </c>
      <c r="F783" s="15">
        <v>15700.039974651056</v>
      </c>
      <c r="G783" s="15">
        <v>8919.2964955387979</v>
      </c>
      <c r="H783" s="26">
        <v>0.40380037182623135</v>
      </c>
      <c r="J783" s="46" t="e">
        <f>+IF(A783=#REF!,"si","no")</f>
        <v>#REF!</v>
      </c>
    </row>
    <row r="784" spans="1:10" x14ac:dyDescent="0.2">
      <c r="A784" s="8" t="s">
        <v>12</v>
      </c>
      <c r="B784" s="8">
        <v>2011</v>
      </c>
      <c r="C784" s="8" t="s">
        <v>10</v>
      </c>
      <c r="D784" s="8" t="s">
        <v>33</v>
      </c>
      <c r="E784" s="8" t="s">
        <v>34</v>
      </c>
      <c r="F784" s="15">
        <v>1916.6885546326314</v>
      </c>
      <c r="G784" s="15">
        <v>1144.7499020100233</v>
      </c>
      <c r="H784" s="26">
        <v>4.3756933322080339E-2</v>
      </c>
      <c r="J784" s="46" t="e">
        <f>+IF(A784=#REF!,"si","no")</f>
        <v>#REF!</v>
      </c>
    </row>
    <row r="785" spans="1:10" x14ac:dyDescent="0.2">
      <c r="A785" s="8" t="s">
        <v>12</v>
      </c>
      <c r="B785" s="8">
        <v>2011</v>
      </c>
      <c r="C785" s="8" t="s">
        <v>10</v>
      </c>
      <c r="D785" s="8" t="s">
        <v>33</v>
      </c>
      <c r="E785" s="8" t="s">
        <v>35</v>
      </c>
      <c r="F785" s="15">
        <v>9224.4341220367915</v>
      </c>
      <c r="G785" s="15">
        <v>5509.3301578792425</v>
      </c>
      <c r="H785" s="26">
        <v>0.21058869884536366</v>
      </c>
      <c r="J785" s="46" t="e">
        <f>+IF(A785=#REF!,"si","no")</f>
        <v>#REF!</v>
      </c>
    </row>
    <row r="786" spans="1:10" x14ac:dyDescent="0.2">
      <c r="A786" s="8" t="s">
        <v>12</v>
      </c>
      <c r="B786" s="8">
        <v>2011</v>
      </c>
      <c r="C786" s="8" t="s">
        <v>10</v>
      </c>
      <c r="D786" s="8" t="s">
        <v>33</v>
      </c>
      <c r="E786" s="8" t="s">
        <v>36</v>
      </c>
      <c r="F786" s="15">
        <v>1569.8709478459232</v>
      </c>
      <c r="G786" s="15">
        <v>937.61169980975455</v>
      </c>
      <c r="H786" s="26">
        <v>3.5839280316635136E-2</v>
      </c>
      <c r="J786" s="46" t="e">
        <f>+IF(A786=#REF!,"si","no")</f>
        <v>#REF!</v>
      </c>
    </row>
    <row r="787" spans="1:10" x14ac:dyDescent="0.2">
      <c r="A787" s="8" t="s">
        <v>12</v>
      </c>
      <c r="B787" s="8">
        <v>2011</v>
      </c>
      <c r="C787" s="8" t="s">
        <v>10</v>
      </c>
      <c r="D787" s="8" t="s">
        <v>33</v>
      </c>
      <c r="E787" s="8" t="s">
        <v>42</v>
      </c>
      <c r="F787" s="15">
        <v>1810.9848229348884</v>
      </c>
      <c r="G787" s="15">
        <v>1081.6179256591354</v>
      </c>
      <c r="H787" s="26">
        <v>4.1343775937374337E-2</v>
      </c>
      <c r="J787" s="46" t="e">
        <f>+IF(A787=#REF!,"si","no")</f>
        <v>#REF!</v>
      </c>
    </row>
    <row r="788" spans="1:10" x14ac:dyDescent="0.2">
      <c r="A788" s="8" t="s">
        <v>12</v>
      </c>
      <c r="B788" s="8">
        <v>2011</v>
      </c>
      <c r="C788" s="8" t="s">
        <v>10</v>
      </c>
      <c r="D788" s="8" t="s">
        <v>33</v>
      </c>
      <c r="E788" s="8" t="s">
        <v>40</v>
      </c>
      <c r="F788" s="15">
        <v>14521.978447450236</v>
      </c>
      <c r="G788" s="15">
        <v>8673.3096853581574</v>
      </c>
      <c r="H788" s="26">
        <v>0.3315286884214535</v>
      </c>
      <c r="J788" s="46" t="e">
        <f>+IF(A788=#REF!,"si","no")</f>
        <v>#REF!</v>
      </c>
    </row>
    <row r="789" spans="1:10" x14ac:dyDescent="0.2">
      <c r="A789" s="8" t="s">
        <v>12</v>
      </c>
      <c r="B789" s="8">
        <v>2012</v>
      </c>
      <c r="C789" s="8" t="s">
        <v>10</v>
      </c>
      <c r="D789" s="8" t="s">
        <v>33</v>
      </c>
      <c r="E789" s="8" t="s">
        <v>34</v>
      </c>
      <c r="F789" s="15">
        <v>2692.1410145704986</v>
      </c>
      <c r="G789" s="15">
        <v>1377.6380725177703</v>
      </c>
      <c r="H789" s="26">
        <v>5.5882778724692682E-2</v>
      </c>
      <c r="J789" s="46" t="e">
        <f>+IF(A789=#REF!,"si","no")</f>
        <v>#REF!</v>
      </c>
    </row>
    <row r="790" spans="1:10" x14ac:dyDescent="0.2">
      <c r="A790" s="8" t="s">
        <v>12</v>
      </c>
      <c r="B790" s="8">
        <v>2012</v>
      </c>
      <c r="C790" s="8" t="s">
        <v>10</v>
      </c>
      <c r="D790" s="8" t="s">
        <v>33</v>
      </c>
      <c r="E790" s="8" t="s">
        <v>35</v>
      </c>
      <c r="F790" s="15">
        <v>6893.5231398433307</v>
      </c>
      <c r="G790" s="15">
        <v>3527.5937923874026</v>
      </c>
      <c r="H790" s="26">
        <v>0.14309400071261597</v>
      </c>
      <c r="J790" s="46" t="e">
        <f>+IF(A790=#REF!,"si","no")</f>
        <v>#REF!</v>
      </c>
    </row>
    <row r="791" spans="1:10" x14ac:dyDescent="0.2">
      <c r="A791" s="8" t="s">
        <v>12</v>
      </c>
      <c r="B791" s="8">
        <v>2012</v>
      </c>
      <c r="C791" s="8" t="s">
        <v>10</v>
      </c>
      <c r="D791" s="8" t="s">
        <v>33</v>
      </c>
      <c r="E791" s="8" t="s">
        <v>36</v>
      </c>
      <c r="F791" s="15">
        <v>817.02822655866203</v>
      </c>
      <c r="G791" s="15">
        <v>418.09444049811765</v>
      </c>
      <c r="H791" s="26">
        <v>1.6959664203879007E-2</v>
      </c>
      <c r="J791" s="46" t="e">
        <f>+IF(A791=#REF!,"si","no")</f>
        <v>#REF!</v>
      </c>
    </row>
    <row r="792" spans="1:10" x14ac:dyDescent="0.2">
      <c r="A792" s="8" t="s">
        <v>12</v>
      </c>
      <c r="B792" s="8">
        <v>2012</v>
      </c>
      <c r="C792" s="8" t="s">
        <v>10</v>
      </c>
      <c r="D792" s="8" t="s">
        <v>33</v>
      </c>
      <c r="E792" s="8" t="s">
        <v>42</v>
      </c>
      <c r="F792" s="15">
        <v>2230.6186604619525</v>
      </c>
      <c r="G792" s="15">
        <v>1141.4651666793302</v>
      </c>
      <c r="H792" s="26">
        <v>4.6302615036550282E-2</v>
      </c>
      <c r="J792" s="46" t="e">
        <f>+IF(A792=#REF!,"si","no")</f>
        <v>#REF!</v>
      </c>
    </row>
    <row r="793" spans="1:10" x14ac:dyDescent="0.2">
      <c r="A793" s="8" t="s">
        <v>12</v>
      </c>
      <c r="B793" s="8">
        <v>2012</v>
      </c>
      <c r="C793" s="8" t="s">
        <v>10</v>
      </c>
      <c r="D793" s="8" t="s">
        <v>33</v>
      </c>
      <c r="E793" s="8" t="s">
        <v>40</v>
      </c>
      <c r="F793" s="15">
        <v>12633.311041434443</v>
      </c>
      <c r="G793" s="15">
        <v>6464.7914720826202</v>
      </c>
      <c r="H793" s="26">
        <v>0.26223905867773789</v>
      </c>
      <c r="J793" s="46" t="e">
        <f>+IF(A793=#REF!,"si","no")</f>
        <v>#REF!</v>
      </c>
    </row>
    <row r="794" spans="1:10" x14ac:dyDescent="0.2">
      <c r="A794" s="8" t="s">
        <v>12</v>
      </c>
      <c r="B794" s="8">
        <v>2013</v>
      </c>
      <c r="C794" s="8" t="s">
        <v>10</v>
      </c>
      <c r="D794" s="8" t="s">
        <v>33</v>
      </c>
      <c r="E794" s="8" t="s">
        <v>34</v>
      </c>
      <c r="F794" s="15">
        <v>4449.8079080907964</v>
      </c>
      <c r="G794" s="15">
        <v>2061.2718793307695</v>
      </c>
      <c r="H794" s="26">
        <v>8.3357155431188934E-2</v>
      </c>
      <c r="J794" s="46" t="e">
        <f>+IF(A794=#REF!,"si","no")</f>
        <v>#REF!</v>
      </c>
    </row>
    <row r="795" spans="1:10" x14ac:dyDescent="0.2">
      <c r="A795" s="8" t="s">
        <v>12</v>
      </c>
      <c r="B795" s="8">
        <v>2013</v>
      </c>
      <c r="C795" s="8" t="s">
        <v>10</v>
      </c>
      <c r="D795" s="8" t="s">
        <v>33</v>
      </c>
      <c r="E795" s="8" t="s">
        <v>35</v>
      </c>
      <c r="F795" s="15">
        <v>5810.8546306212666</v>
      </c>
      <c r="G795" s="15">
        <v>2691.7456870891515</v>
      </c>
      <c r="H795" s="26">
        <v>0.10885330842080415</v>
      </c>
      <c r="J795" s="46" t="e">
        <f>+IF(A795=#REF!,"si","no")</f>
        <v>#REF!</v>
      </c>
    </row>
    <row r="796" spans="1:10" x14ac:dyDescent="0.2">
      <c r="A796" s="8" t="s">
        <v>12</v>
      </c>
      <c r="B796" s="8">
        <v>2013</v>
      </c>
      <c r="C796" s="8" t="s">
        <v>10</v>
      </c>
      <c r="D796" s="8" t="s">
        <v>33</v>
      </c>
      <c r="E796" s="8" t="s">
        <v>36</v>
      </c>
      <c r="F796" s="15">
        <v>2332.8139499283975</v>
      </c>
      <c r="G796" s="15">
        <v>1080.6227805822459</v>
      </c>
      <c r="H796" s="26">
        <v>4.3700029087246475E-2</v>
      </c>
      <c r="J796" s="46" t="e">
        <f>+IF(A796=#REF!,"si","no")</f>
        <v>#REF!</v>
      </c>
    </row>
    <row r="797" spans="1:10" x14ac:dyDescent="0.2">
      <c r="A797" s="8" t="s">
        <v>12</v>
      </c>
      <c r="B797" s="8">
        <v>2013</v>
      </c>
      <c r="C797" s="8" t="s">
        <v>10</v>
      </c>
      <c r="D797" s="8" t="s">
        <v>33</v>
      </c>
      <c r="E797" s="8" t="s">
        <v>42</v>
      </c>
      <c r="F797" s="15">
        <v>3051.2857319103664</v>
      </c>
      <c r="G797" s="15">
        <v>1413.438423612444</v>
      </c>
      <c r="H797" s="26">
        <v>5.7158983999592371E-2</v>
      </c>
      <c r="J797" s="46" t="e">
        <f>+IF(A797=#REF!,"si","no")</f>
        <v>#REF!</v>
      </c>
    </row>
    <row r="798" spans="1:10" x14ac:dyDescent="0.2">
      <c r="A798" s="8" t="s">
        <v>12</v>
      </c>
      <c r="B798" s="8">
        <v>2013</v>
      </c>
      <c r="C798" s="8" t="s">
        <v>10</v>
      </c>
      <c r="D798" s="8" t="s">
        <v>33</v>
      </c>
      <c r="E798" s="8" t="s">
        <v>40</v>
      </c>
      <c r="F798" s="15">
        <v>15644.762220550825</v>
      </c>
      <c r="G798" s="15">
        <v>7247.0787706146102</v>
      </c>
      <c r="H798" s="26">
        <v>0.2930694769388319</v>
      </c>
      <c r="J798" s="46" t="e">
        <f>+IF(A798=#REF!,"si","no")</f>
        <v>#REF!</v>
      </c>
    </row>
    <row r="799" spans="1:10" x14ac:dyDescent="0.2">
      <c r="A799" s="8" t="s">
        <v>12</v>
      </c>
      <c r="B799" s="8">
        <v>2014</v>
      </c>
      <c r="C799" s="8" t="s">
        <v>10</v>
      </c>
      <c r="D799" s="8" t="s">
        <v>33</v>
      </c>
      <c r="E799" s="8" t="s">
        <v>34</v>
      </c>
      <c r="F799" s="15">
        <v>4343.6263057259766</v>
      </c>
      <c r="G799" s="15">
        <v>1844.9556129565499</v>
      </c>
      <c r="H799" s="26">
        <v>7.5119003922051814E-2</v>
      </c>
      <c r="J799" s="46" t="e">
        <f>+IF(A799=#REF!,"si","no")</f>
        <v>#REF!</v>
      </c>
    </row>
    <row r="800" spans="1:10" x14ac:dyDescent="0.2">
      <c r="A800" s="8" t="s">
        <v>12</v>
      </c>
      <c r="B800" s="8">
        <v>2014</v>
      </c>
      <c r="C800" s="8" t="s">
        <v>10</v>
      </c>
      <c r="D800" s="8" t="s">
        <v>33</v>
      </c>
      <c r="E800" s="8" t="s">
        <v>35</v>
      </c>
      <c r="F800" s="15">
        <v>5580.71837966577</v>
      </c>
      <c r="G800" s="15">
        <v>2370.4105680825323</v>
      </c>
      <c r="H800" s="26">
        <v>9.6513368403112004E-2</v>
      </c>
      <c r="J800" s="46" t="e">
        <f>+IF(A800=#REF!,"si","no")</f>
        <v>#REF!</v>
      </c>
    </row>
    <row r="801" spans="1:10" x14ac:dyDescent="0.2">
      <c r="A801" s="8" t="s">
        <v>12</v>
      </c>
      <c r="B801" s="8">
        <v>2014</v>
      </c>
      <c r="C801" s="8" t="s">
        <v>10</v>
      </c>
      <c r="D801" s="8" t="s">
        <v>33</v>
      </c>
      <c r="E801" s="8" t="s">
        <v>36</v>
      </c>
      <c r="F801" s="15">
        <v>3741.7665898096839</v>
      </c>
      <c r="G801" s="15">
        <v>1589.3156515656699</v>
      </c>
      <c r="H801" s="26">
        <v>6.4710396187808758E-2</v>
      </c>
      <c r="J801" s="46" t="e">
        <f>+IF(A801=#REF!,"si","no")</f>
        <v>#REF!</v>
      </c>
    </row>
    <row r="802" spans="1:10" x14ac:dyDescent="0.2">
      <c r="A802" s="8" t="s">
        <v>12</v>
      </c>
      <c r="B802" s="8">
        <v>2014</v>
      </c>
      <c r="C802" s="8" t="s">
        <v>10</v>
      </c>
      <c r="D802" s="8" t="s">
        <v>33</v>
      </c>
      <c r="E802" s="8" t="s">
        <v>42</v>
      </c>
      <c r="F802" s="15">
        <v>3068.114057226293</v>
      </c>
      <c r="G802" s="15">
        <v>1303.1816856824341</v>
      </c>
      <c r="H802" s="26">
        <v>5.3060198018016133E-2</v>
      </c>
      <c r="J802" s="46" t="e">
        <f>+IF(A802=#REF!,"si","no")</f>
        <v>#REF!</v>
      </c>
    </row>
    <row r="803" spans="1:10" x14ac:dyDescent="0.2">
      <c r="A803" s="8" t="s">
        <v>12</v>
      </c>
      <c r="B803" s="8">
        <v>2014</v>
      </c>
      <c r="C803" s="8" t="s">
        <v>10</v>
      </c>
      <c r="D803" s="8" t="s">
        <v>33</v>
      </c>
      <c r="E803" s="8" t="s">
        <v>40</v>
      </c>
      <c r="F803" s="15">
        <v>16734.225332427723</v>
      </c>
      <c r="G803" s="15">
        <v>7107.8635182871858</v>
      </c>
      <c r="H803" s="26">
        <v>0.28940296653098868</v>
      </c>
      <c r="J803" s="46" t="e">
        <f>+IF(A803=#REF!,"si","no")</f>
        <v>#REF!</v>
      </c>
    </row>
    <row r="804" spans="1:10" x14ac:dyDescent="0.2">
      <c r="A804" s="8" t="s">
        <v>12</v>
      </c>
      <c r="B804" s="8">
        <v>2015</v>
      </c>
      <c r="C804" s="8" t="s">
        <v>10</v>
      </c>
      <c r="D804" s="8" t="s">
        <v>33</v>
      </c>
      <c r="E804" s="8" t="s">
        <v>34</v>
      </c>
      <c r="F804" s="15">
        <v>3250.7205329434501</v>
      </c>
      <c r="G804" s="15">
        <v>975.7297385733541</v>
      </c>
      <c r="H804" s="26">
        <v>5.4140674838141167E-2</v>
      </c>
      <c r="J804" s="46" t="e">
        <f>+IF(A804=#REF!,"si","no")</f>
        <v>#REF!</v>
      </c>
    </row>
    <row r="805" spans="1:10" x14ac:dyDescent="0.2">
      <c r="A805" s="8" t="s">
        <v>12</v>
      </c>
      <c r="B805" s="8">
        <v>2015</v>
      </c>
      <c r="C805" s="8" t="s">
        <v>10</v>
      </c>
      <c r="D805" s="8" t="s">
        <v>33</v>
      </c>
      <c r="E805" s="8" t="s">
        <v>35</v>
      </c>
      <c r="F805" s="15">
        <v>1611.6550406705808</v>
      </c>
      <c r="G805" s="15">
        <v>483.75113626886798</v>
      </c>
      <c r="H805" s="26">
        <v>2.684207720224684E-2</v>
      </c>
      <c r="J805" s="46" t="e">
        <f>+IF(A805=#REF!,"si","no")</f>
        <v>#REF!</v>
      </c>
    </row>
    <row r="806" spans="1:10" x14ac:dyDescent="0.2">
      <c r="A806" s="8" t="s">
        <v>12</v>
      </c>
      <c r="B806" s="8">
        <v>2015</v>
      </c>
      <c r="C806" s="8" t="s">
        <v>10</v>
      </c>
      <c r="D806" s="8" t="s">
        <v>33</v>
      </c>
      <c r="E806" s="8" t="s">
        <v>36</v>
      </c>
      <c r="F806" s="15">
        <v>1632.1862835006646</v>
      </c>
      <c r="G806" s="15">
        <v>489.91375283223169</v>
      </c>
      <c r="H806" s="26">
        <v>2.7184024573859246E-2</v>
      </c>
      <c r="J806" s="46" t="e">
        <f>+IF(A806=#REF!,"si","no")</f>
        <v>#REF!</v>
      </c>
    </row>
    <row r="807" spans="1:10" x14ac:dyDescent="0.2">
      <c r="A807" s="8" t="s">
        <v>12</v>
      </c>
      <c r="B807" s="8">
        <v>2015</v>
      </c>
      <c r="C807" s="8" t="s">
        <v>10</v>
      </c>
      <c r="D807" s="8" t="s">
        <v>33</v>
      </c>
      <c r="E807" s="8" t="s">
        <v>42</v>
      </c>
      <c r="F807" s="15">
        <v>3262.8930032626909</v>
      </c>
      <c r="G807" s="15">
        <v>979.3834027878014</v>
      </c>
      <c r="H807" s="26">
        <v>5.434340704807808E-2</v>
      </c>
      <c r="J807" s="46" t="e">
        <f>+IF(A807=#REF!,"si","no")</f>
        <v>#REF!</v>
      </c>
    </row>
    <row r="808" spans="1:10" x14ac:dyDescent="0.2">
      <c r="A808" s="8" t="s">
        <v>12</v>
      </c>
      <c r="B808" s="8">
        <v>2015</v>
      </c>
      <c r="C808" s="8" t="s">
        <v>10</v>
      </c>
      <c r="D808" s="8" t="s">
        <v>33</v>
      </c>
      <c r="E808" s="8" t="s">
        <v>40</v>
      </c>
      <c r="F808" s="15">
        <v>9757.4548603773856</v>
      </c>
      <c r="G808" s="15">
        <v>2928.7780304622552</v>
      </c>
      <c r="H808" s="26">
        <v>0.16251018366232534</v>
      </c>
      <c r="J808" s="46" t="e">
        <f>+IF(A808=#REF!,"si","no")</f>
        <v>#REF!</v>
      </c>
    </row>
    <row r="809" spans="1:10" x14ac:dyDescent="0.2">
      <c r="A809" s="8" t="s">
        <v>12</v>
      </c>
      <c r="B809" s="8">
        <v>2016</v>
      </c>
      <c r="C809" s="8" t="s">
        <v>10</v>
      </c>
      <c r="D809" s="8" t="s">
        <v>33</v>
      </c>
      <c r="E809" s="8" t="s">
        <v>34</v>
      </c>
      <c r="F809" s="15">
        <v>2115.6004108115485</v>
      </c>
      <c r="G809" s="15">
        <v>607.20422164329852</v>
      </c>
      <c r="H809" s="26">
        <v>3.3814473395854493E-2</v>
      </c>
      <c r="J809" s="46" t="e">
        <f>+IF(A809=#REF!,"si","no")</f>
        <v>#REF!</v>
      </c>
    </row>
    <row r="810" spans="1:10" x14ac:dyDescent="0.2">
      <c r="A810" s="8" t="s">
        <v>12</v>
      </c>
      <c r="B810" s="8">
        <v>2016</v>
      </c>
      <c r="C810" s="8" t="s">
        <v>10</v>
      </c>
      <c r="D810" s="8" t="s">
        <v>33</v>
      </c>
      <c r="E810" s="8" t="s">
        <v>35</v>
      </c>
      <c r="F810" s="15">
        <v>4567.2066272068105</v>
      </c>
      <c r="G810" s="15">
        <v>1310.846382419358</v>
      </c>
      <c r="H810" s="26">
        <v>7.2999459727752847E-2</v>
      </c>
      <c r="J810" s="46" t="e">
        <f>+IF(A810=#REF!,"si","no")</f>
        <v>#REF!</v>
      </c>
    </row>
    <row r="811" spans="1:10" x14ac:dyDescent="0.2">
      <c r="A811" s="8" t="s">
        <v>12</v>
      </c>
      <c r="B811" s="8">
        <v>2016</v>
      </c>
      <c r="C811" s="8" t="s">
        <v>10</v>
      </c>
      <c r="D811" s="8" t="s">
        <v>33</v>
      </c>
      <c r="E811" s="8" t="s">
        <v>36</v>
      </c>
      <c r="F811" s="15">
        <v>979.08951277026722</v>
      </c>
      <c r="G811" s="15">
        <v>281.01114108440373</v>
      </c>
      <c r="H811" s="26">
        <v>1.5649172741950018E-2</v>
      </c>
      <c r="J811" s="46" t="e">
        <f>+IF(A811=#REF!,"si","no")</f>
        <v>#REF!</v>
      </c>
    </row>
    <row r="812" spans="1:10" x14ac:dyDescent="0.2">
      <c r="A812" s="8" t="s">
        <v>12</v>
      </c>
      <c r="B812" s="8">
        <v>2016</v>
      </c>
      <c r="C812" s="8" t="s">
        <v>10</v>
      </c>
      <c r="D812" s="8" t="s">
        <v>33</v>
      </c>
      <c r="E812" s="8" t="s">
        <v>42</v>
      </c>
      <c r="F812" s="15">
        <v>2227.4157135251485</v>
      </c>
      <c r="G812" s="15">
        <v>639.29663545880578</v>
      </c>
      <c r="H812" s="26">
        <v>3.5601661354193029E-2</v>
      </c>
      <c r="J812" s="46" t="e">
        <f>+IF(A812=#REF!,"si","no")</f>
        <v>#REF!</v>
      </c>
    </row>
    <row r="813" spans="1:10" x14ac:dyDescent="0.2">
      <c r="A813" s="8" t="s">
        <v>12</v>
      </c>
      <c r="B813" s="8">
        <v>2016</v>
      </c>
      <c r="C813" s="8" t="s">
        <v>10</v>
      </c>
      <c r="D813" s="8" t="s">
        <v>33</v>
      </c>
      <c r="E813" s="8" t="s">
        <v>40</v>
      </c>
      <c r="F813" s="15">
        <v>9889.312264313774</v>
      </c>
      <c r="G813" s="15">
        <v>2838.3583806058659</v>
      </c>
      <c r="H813" s="26">
        <v>0.15806476721975038</v>
      </c>
      <c r="J813" s="46" t="e">
        <f>+IF(A813=#REF!,"si","no")</f>
        <v>#REF!</v>
      </c>
    </row>
    <row r="814" spans="1:10" x14ac:dyDescent="0.2">
      <c r="A814" s="8" t="s">
        <v>12</v>
      </c>
      <c r="B814" s="8">
        <v>2017</v>
      </c>
      <c r="C814" s="8" t="s">
        <v>10</v>
      </c>
      <c r="D814" s="8" t="s">
        <v>33</v>
      </c>
      <c r="E814" s="8" t="s">
        <v>34</v>
      </c>
      <c r="F814" s="15">
        <v>4911.3147226952306</v>
      </c>
      <c r="G814" s="15">
        <v>1538.5016422570529</v>
      </c>
      <c r="H814" s="26">
        <v>7.4581801431999897E-2</v>
      </c>
      <c r="J814" s="46" t="e">
        <f>+IF(A814=#REF!,"si","no")</f>
        <v>#REF!</v>
      </c>
    </row>
    <row r="815" spans="1:10" x14ac:dyDescent="0.2">
      <c r="A815" s="8" t="s">
        <v>12</v>
      </c>
      <c r="B815" s="8">
        <v>2017</v>
      </c>
      <c r="C815" s="8" t="s">
        <v>10</v>
      </c>
      <c r="D815" s="8" t="s">
        <v>33</v>
      </c>
      <c r="E815" s="8" t="s">
        <v>35</v>
      </c>
      <c r="F815" s="15">
        <v>8948.5244493425562</v>
      </c>
      <c r="G815" s="15">
        <v>2803.1841448628825</v>
      </c>
      <c r="H815" s="26">
        <v>0.13588969782494592</v>
      </c>
      <c r="J815" s="46" t="e">
        <f>+IF(A815=#REF!,"si","no")</f>
        <v>#REF!</v>
      </c>
    </row>
    <row r="816" spans="1:10" x14ac:dyDescent="0.2">
      <c r="A816" s="8" t="s">
        <v>12</v>
      </c>
      <c r="B816" s="8">
        <v>2017</v>
      </c>
      <c r="C816" s="8" t="s">
        <v>10</v>
      </c>
      <c r="D816" s="8" t="s">
        <v>33</v>
      </c>
      <c r="E816" s="8" t="s">
        <v>36</v>
      </c>
      <c r="F816" s="15">
        <v>622.13294108224068</v>
      </c>
      <c r="G816" s="15">
        <v>194.88723602546318</v>
      </c>
      <c r="H816" s="26">
        <v>9.4475304670840754E-3</v>
      </c>
      <c r="J816" s="46" t="e">
        <f>+IF(A816=#REF!,"si","no")</f>
        <v>#REF!</v>
      </c>
    </row>
    <row r="817" spans="1:10" x14ac:dyDescent="0.2">
      <c r="A817" s="8" t="s">
        <v>12</v>
      </c>
      <c r="B817" s="8">
        <v>2017</v>
      </c>
      <c r="C817" s="8" t="s">
        <v>10</v>
      </c>
      <c r="D817" s="8" t="s">
        <v>33</v>
      </c>
      <c r="E817" s="8" t="s">
        <v>42</v>
      </c>
      <c r="F817" s="15">
        <v>2520.4781198145956</v>
      </c>
      <c r="G817" s="15">
        <v>789.55635009268724</v>
      </c>
      <c r="H817" s="26">
        <v>3.8275249960473316E-2</v>
      </c>
      <c r="J817" s="46" t="e">
        <f>+IF(A817=#REF!,"si","no")</f>
        <v>#REF!</v>
      </c>
    </row>
    <row r="818" spans="1:10" x14ac:dyDescent="0.2">
      <c r="A818" s="8" t="s">
        <v>12</v>
      </c>
      <c r="B818" s="8">
        <v>2017</v>
      </c>
      <c r="C818" s="8" t="s">
        <v>10</v>
      </c>
      <c r="D818" s="8" t="s">
        <v>33</v>
      </c>
      <c r="E818" s="8" t="s">
        <v>40</v>
      </c>
      <c r="F818" s="15">
        <v>17002.450232934621</v>
      </c>
      <c r="G818" s="15">
        <v>5326.1293732380855</v>
      </c>
      <c r="H818" s="26">
        <v>0.2581942796845032</v>
      </c>
      <c r="J818" s="46" t="e">
        <f>+IF(A818=#REF!,"si","no")</f>
        <v>#REF!</v>
      </c>
    </row>
    <row r="819" spans="1:10" x14ac:dyDescent="0.2">
      <c r="A819" s="8" t="s">
        <v>12</v>
      </c>
      <c r="B819" s="8">
        <v>2018</v>
      </c>
      <c r="C819" s="8" t="s">
        <v>10</v>
      </c>
      <c r="D819" s="8" t="s">
        <v>33</v>
      </c>
      <c r="E819" s="8" t="s">
        <v>34</v>
      </c>
      <c r="F819" s="15">
        <v>2066.8608640892371</v>
      </c>
      <c r="G819" s="15">
        <v>565.37441839474616</v>
      </c>
      <c r="H819" s="26">
        <v>2.9985870060248832E-2</v>
      </c>
      <c r="J819" s="46" t="e">
        <f>+IF(A819=#REF!,"si","no")</f>
        <v>#REF!</v>
      </c>
    </row>
    <row r="820" spans="1:10" x14ac:dyDescent="0.2">
      <c r="A820" s="8" t="s">
        <v>12</v>
      </c>
      <c r="B820" s="8">
        <v>2018</v>
      </c>
      <c r="C820" s="8" t="s">
        <v>10</v>
      </c>
      <c r="D820" s="8" t="s">
        <v>33</v>
      </c>
      <c r="E820" s="8" t="s">
        <v>35</v>
      </c>
      <c r="F820" s="15">
        <v>9303.6086527787647</v>
      </c>
      <c r="G820" s="15">
        <v>2544.932957233651</v>
      </c>
      <c r="H820" s="26">
        <v>0.13497609103773026</v>
      </c>
      <c r="J820" s="46" t="e">
        <f>+IF(A820=#REF!,"si","no")</f>
        <v>#REF!</v>
      </c>
    </row>
    <row r="821" spans="1:10" x14ac:dyDescent="0.2">
      <c r="A821" s="8" t="s">
        <v>12</v>
      </c>
      <c r="B821" s="8">
        <v>2018</v>
      </c>
      <c r="C821" s="8" t="s">
        <v>10</v>
      </c>
      <c r="D821" s="8" t="s">
        <v>33</v>
      </c>
      <c r="E821" s="8" t="s">
        <v>36</v>
      </c>
      <c r="F821" s="15">
        <v>687.5991044196885</v>
      </c>
      <c r="G821" s="15">
        <v>188.08762142841817</v>
      </c>
      <c r="H821" s="26">
        <v>9.9756387848379362E-3</v>
      </c>
      <c r="J821" s="46" t="e">
        <f>+IF(A821=#REF!,"si","no")</f>
        <v>#REF!</v>
      </c>
    </row>
    <row r="822" spans="1:10" x14ac:dyDescent="0.2">
      <c r="A822" s="8" t="s">
        <v>12</v>
      </c>
      <c r="B822" s="8">
        <v>2018</v>
      </c>
      <c r="C822" s="8" t="s">
        <v>10</v>
      </c>
      <c r="D822" s="8" t="s">
        <v>33</v>
      </c>
      <c r="E822" s="8" t="s">
        <v>42</v>
      </c>
      <c r="F822" s="15">
        <v>2829.2045561782429</v>
      </c>
      <c r="G822" s="15">
        <v>773.90786591427695</v>
      </c>
      <c r="H822" s="26">
        <v>4.1045897994109938E-2</v>
      </c>
      <c r="J822" s="46" t="e">
        <f>+IF(A822=#REF!,"si","no")</f>
        <v>#REF!</v>
      </c>
    </row>
    <row r="823" spans="1:10" x14ac:dyDescent="0.2">
      <c r="A823" s="8" t="s">
        <v>12</v>
      </c>
      <c r="B823" s="8">
        <v>2018</v>
      </c>
      <c r="C823" s="8" t="s">
        <v>10</v>
      </c>
      <c r="D823" s="8" t="s">
        <v>33</v>
      </c>
      <c r="E823" s="8" t="s">
        <v>40</v>
      </c>
      <c r="F823" s="15">
        <v>14887.273177465933</v>
      </c>
      <c r="G823" s="15">
        <v>4072.3028629710925</v>
      </c>
      <c r="H823" s="26">
        <v>0.21598349787692697</v>
      </c>
      <c r="J823" s="46" t="e">
        <f>+IF(A823=#REF!,"si","no")</f>
        <v>#REF!</v>
      </c>
    </row>
    <row r="824" spans="1:10" x14ac:dyDescent="0.2">
      <c r="A824" s="8" t="s">
        <v>12</v>
      </c>
      <c r="B824" s="8">
        <v>2019</v>
      </c>
      <c r="C824" s="8" t="s">
        <v>10</v>
      </c>
      <c r="D824" s="8" t="s">
        <v>33</v>
      </c>
      <c r="E824" s="8" t="s">
        <v>34</v>
      </c>
      <c r="F824" s="15">
        <v>1161.4116599396359</v>
      </c>
      <c r="G824" s="15">
        <v>294.3885307167605</v>
      </c>
      <c r="H824" s="26">
        <v>1.6001363608855786E-2</v>
      </c>
      <c r="J824" s="46" t="e">
        <f>+IF(A824=#REF!,"si","no")</f>
        <v>#REF!</v>
      </c>
    </row>
    <row r="825" spans="1:10" x14ac:dyDescent="0.2">
      <c r="A825" s="8" t="s">
        <v>12</v>
      </c>
      <c r="B825" s="8">
        <v>2019</v>
      </c>
      <c r="C825" s="8" t="s">
        <v>10</v>
      </c>
      <c r="D825" s="8" t="s">
        <v>33</v>
      </c>
      <c r="E825" s="8" t="s">
        <v>35</v>
      </c>
      <c r="F825" s="15">
        <v>8408.8123935339972</v>
      </c>
      <c r="G825" s="15">
        <v>2131.4216233493134</v>
      </c>
      <c r="H825" s="26">
        <v>0.11585251747393664</v>
      </c>
      <c r="J825" s="46" t="e">
        <f>+IF(A825=#REF!,"si","no")</f>
        <v>#REF!</v>
      </c>
    </row>
    <row r="826" spans="1:10" x14ac:dyDescent="0.2">
      <c r="A826" s="8" t="s">
        <v>12</v>
      </c>
      <c r="B826" s="8">
        <v>2019</v>
      </c>
      <c r="C826" s="8" t="s">
        <v>10</v>
      </c>
      <c r="D826" s="8" t="s">
        <v>33</v>
      </c>
      <c r="E826" s="8" t="s">
        <v>36</v>
      </c>
      <c r="F826" s="15">
        <v>728.56559525604871</v>
      </c>
      <c r="G826" s="15">
        <v>184.67298247148457</v>
      </c>
      <c r="H826" s="26">
        <v>1.003782156208111E-2</v>
      </c>
      <c r="J826" s="46" t="e">
        <f>+IF(A826=#REF!,"si","no")</f>
        <v>#REF!</v>
      </c>
    </row>
    <row r="827" spans="1:10" x14ac:dyDescent="0.2">
      <c r="A827" s="8" t="s">
        <v>12</v>
      </c>
      <c r="B827" s="8">
        <v>2019</v>
      </c>
      <c r="C827" s="8" t="s">
        <v>10</v>
      </c>
      <c r="D827" s="8" t="s">
        <v>33</v>
      </c>
      <c r="E827" s="8" t="s">
        <v>42</v>
      </c>
      <c r="F827" s="15">
        <v>1710.3400651593256</v>
      </c>
      <c r="G827" s="15">
        <v>433.52802126545879</v>
      </c>
      <c r="H827" s="26">
        <v>2.3564231548037759E-2</v>
      </c>
      <c r="J827" s="46" t="e">
        <f>+IF(A827=#REF!,"si","no")</f>
        <v>#REF!</v>
      </c>
    </row>
    <row r="828" spans="1:10" x14ac:dyDescent="0.2">
      <c r="A828" s="8" t="s">
        <v>12</v>
      </c>
      <c r="B828" s="8">
        <v>2019</v>
      </c>
      <c r="C828" s="8" t="s">
        <v>10</v>
      </c>
      <c r="D828" s="8" t="s">
        <v>33</v>
      </c>
      <c r="E828" s="8" t="s">
        <v>40</v>
      </c>
      <c r="F828" s="15">
        <v>12009.129713889008</v>
      </c>
      <c r="G828" s="15">
        <v>3044.0111578030173</v>
      </c>
      <c r="H828" s="26">
        <v>0.1654559341929113</v>
      </c>
      <c r="J828" s="46" t="e">
        <f>+IF(A828=#REF!,"si","no")</f>
        <v>#REF!</v>
      </c>
    </row>
    <row r="829" spans="1:10" x14ac:dyDescent="0.2">
      <c r="A829" s="8" t="s">
        <v>12</v>
      </c>
      <c r="B829" s="8">
        <v>2020</v>
      </c>
      <c r="C829" s="8" t="s">
        <v>10</v>
      </c>
      <c r="D829" s="8" t="s">
        <v>33</v>
      </c>
      <c r="E829" s="8" t="s">
        <v>34</v>
      </c>
      <c r="F829" s="56">
        <v>991.2201253602683</v>
      </c>
      <c r="G829" s="15">
        <v>247.17999593268334</v>
      </c>
      <c r="H829" s="26">
        <v>1.7139310071802104E-2</v>
      </c>
      <c r="J829" s="46"/>
    </row>
    <row r="830" spans="1:10" x14ac:dyDescent="0.2">
      <c r="A830" s="8" t="s">
        <v>12</v>
      </c>
      <c r="B830" s="8">
        <v>2020</v>
      </c>
      <c r="C830" s="8" t="s">
        <v>10</v>
      </c>
      <c r="D830" s="8" t="s">
        <v>33</v>
      </c>
      <c r="E830" s="8" t="s">
        <v>35</v>
      </c>
      <c r="F830" s="56">
        <v>10183.30794343536</v>
      </c>
      <c r="G830" s="15">
        <v>2539.4056795656229</v>
      </c>
      <c r="H830" s="26">
        <v>0.17608084010173591</v>
      </c>
      <c r="J830" s="46"/>
    </row>
    <row r="831" spans="1:10" x14ac:dyDescent="0.2">
      <c r="A831" s="8" t="s">
        <v>12</v>
      </c>
      <c r="B831" s="8">
        <v>2020</v>
      </c>
      <c r="C831" s="8" t="s">
        <v>10</v>
      </c>
      <c r="D831" s="8" t="s">
        <v>33</v>
      </c>
      <c r="E831" s="8" t="s">
        <v>36</v>
      </c>
      <c r="F831" s="56">
        <v>484.94273436243719</v>
      </c>
      <c r="G831" s="15">
        <v>120.92989240278425</v>
      </c>
      <c r="H831" s="26">
        <v>8.3852049395026652E-3</v>
      </c>
      <c r="J831" s="46"/>
    </row>
    <row r="832" spans="1:10" x14ac:dyDescent="0.2">
      <c r="A832" s="8" t="s">
        <v>12</v>
      </c>
      <c r="B832" s="8">
        <v>2020</v>
      </c>
      <c r="C832" s="8" t="s">
        <v>10</v>
      </c>
      <c r="D832" s="8" t="s">
        <v>33</v>
      </c>
      <c r="E832" s="8" t="s">
        <v>42</v>
      </c>
      <c r="F832" s="56">
        <v>235.95011132649057</v>
      </c>
      <c r="G832" s="15">
        <v>58.838744357415443</v>
      </c>
      <c r="H832" s="26">
        <v>4.0798426263097811E-3</v>
      </c>
      <c r="J832" s="46"/>
    </row>
    <row r="833" spans="1:10" x14ac:dyDescent="0.2">
      <c r="A833" s="8" t="s">
        <v>12</v>
      </c>
      <c r="B833" s="8">
        <v>2020</v>
      </c>
      <c r="C833" s="8" t="s">
        <v>10</v>
      </c>
      <c r="D833" s="8" t="s">
        <v>33</v>
      </c>
      <c r="E833" s="8" t="s">
        <v>40</v>
      </c>
      <c r="F833" s="15">
        <v>11895.420914484557</v>
      </c>
      <c r="G833" s="15">
        <v>2966.3543122585061</v>
      </c>
      <c r="H833" s="26">
        <v>0.20568519773935046</v>
      </c>
      <c r="J833" s="46"/>
    </row>
    <row r="834" spans="1:10" x14ac:dyDescent="0.2">
      <c r="A834" s="8" t="s">
        <v>12</v>
      </c>
      <c r="B834" s="8">
        <v>2021</v>
      </c>
      <c r="C834" s="8" t="s">
        <v>10</v>
      </c>
      <c r="D834" s="8" t="s">
        <v>33</v>
      </c>
      <c r="E834" s="8" t="s">
        <v>34</v>
      </c>
      <c r="F834" s="56">
        <v>1830.1608035123527</v>
      </c>
      <c r="G834" s="15">
        <v>354.85425177166314</v>
      </c>
      <c r="H834" s="26">
        <v>2.7260413281785877E-2</v>
      </c>
      <c r="J834" s="46"/>
    </row>
    <row r="835" spans="1:10" x14ac:dyDescent="0.2">
      <c r="A835" s="8" t="s">
        <v>12</v>
      </c>
      <c r="B835" s="8">
        <v>2021</v>
      </c>
      <c r="C835" s="8" t="s">
        <v>10</v>
      </c>
      <c r="D835" s="8" t="s">
        <v>33</v>
      </c>
      <c r="E835" s="8" t="s">
        <v>35</v>
      </c>
      <c r="F835" s="56">
        <v>13956.31530510128</v>
      </c>
      <c r="G835" s="15">
        <v>2706.0233262435831</v>
      </c>
      <c r="H835" s="26">
        <v>0.20788059845770082</v>
      </c>
      <c r="J835" s="46"/>
    </row>
    <row r="836" spans="1:10" x14ac:dyDescent="0.2">
      <c r="A836" s="8" t="s">
        <v>12</v>
      </c>
      <c r="B836" s="8">
        <v>2021</v>
      </c>
      <c r="C836" s="8" t="s">
        <v>10</v>
      </c>
      <c r="D836" s="8" t="s">
        <v>33</v>
      </c>
      <c r="E836" s="8" t="s">
        <v>36</v>
      </c>
      <c r="F836" s="56">
        <v>721.14584890561491</v>
      </c>
      <c r="G836" s="15">
        <v>139.82469198363839</v>
      </c>
      <c r="H836" s="26">
        <v>1.0741533661896443E-2</v>
      </c>
      <c r="J836" s="46"/>
    </row>
    <row r="837" spans="1:10" x14ac:dyDescent="0.2">
      <c r="A837" s="8" t="s">
        <v>12</v>
      </c>
      <c r="B837" s="8">
        <v>2021</v>
      </c>
      <c r="C837" s="8" t="s">
        <v>10</v>
      </c>
      <c r="D837" s="8" t="s">
        <v>33</v>
      </c>
      <c r="E837" s="8" t="s">
        <v>42</v>
      </c>
      <c r="F837" s="56">
        <v>922.9931962449233</v>
      </c>
      <c r="G837" s="15">
        <v>178.96135651864728</v>
      </c>
      <c r="H837" s="26">
        <v>1.3748068441650068E-2</v>
      </c>
      <c r="J837" s="46"/>
    </row>
    <row r="838" spans="1:10" x14ac:dyDescent="0.2">
      <c r="A838" s="8" t="s">
        <v>12</v>
      </c>
      <c r="B838" s="8">
        <v>2021</v>
      </c>
      <c r="C838" s="8" t="s">
        <v>10</v>
      </c>
      <c r="D838" s="8" t="s">
        <v>33</v>
      </c>
      <c r="E838" s="8" t="s">
        <v>40</v>
      </c>
      <c r="F838" s="15">
        <v>17430.615153764167</v>
      </c>
      <c r="G838" s="15">
        <v>3379.6636265175312</v>
      </c>
      <c r="H838" s="26">
        <v>0.25963061384303315</v>
      </c>
      <c r="J838" s="46"/>
    </row>
    <row r="839" spans="1:10" x14ac:dyDescent="0.2">
      <c r="A839" s="8" t="s">
        <v>12</v>
      </c>
      <c r="B839" s="8">
        <v>2022</v>
      </c>
      <c r="C839" s="8" t="s">
        <v>10</v>
      </c>
      <c r="D839" s="8" t="s">
        <v>33</v>
      </c>
      <c r="E839" s="8" t="s">
        <v>34</v>
      </c>
      <c r="F839" s="56">
        <v>3090.6136600227396</v>
      </c>
      <c r="G839" s="15">
        <v>599.24646825453021</v>
      </c>
      <c r="H839" s="26">
        <v>3.1143697281713758E-2</v>
      </c>
      <c r="J839" s="46"/>
    </row>
    <row r="840" spans="1:10" x14ac:dyDescent="0.2">
      <c r="A840" s="8" t="s">
        <v>12</v>
      </c>
      <c r="B840" s="8">
        <v>2022</v>
      </c>
      <c r="C840" s="8" t="s">
        <v>10</v>
      </c>
      <c r="D840" s="8" t="s">
        <v>33</v>
      </c>
      <c r="E840" s="8" t="s">
        <v>35</v>
      </c>
      <c r="F840" s="56">
        <v>38299.361677559617</v>
      </c>
      <c r="G840" s="15">
        <v>7425.9547605544585</v>
      </c>
      <c r="H840" s="26">
        <v>0.38593750542085209</v>
      </c>
      <c r="J840" s="46"/>
    </row>
    <row r="841" spans="1:10" x14ac:dyDescent="0.2">
      <c r="A841" s="8" t="s">
        <v>12</v>
      </c>
      <c r="B841" s="8">
        <v>2022</v>
      </c>
      <c r="C841" s="8" t="s">
        <v>10</v>
      </c>
      <c r="D841" s="8" t="s">
        <v>33</v>
      </c>
      <c r="E841" s="8" t="s">
        <v>36</v>
      </c>
      <c r="F841" s="56">
        <v>1106.9745712667504</v>
      </c>
      <c r="G841" s="15">
        <v>214.63394498628222</v>
      </c>
      <c r="H841" s="26">
        <v>1.1154833550380702E-2</v>
      </c>
      <c r="J841" s="46"/>
    </row>
    <row r="842" spans="1:10" x14ac:dyDescent="0.2">
      <c r="A842" s="8" t="s">
        <v>12</v>
      </c>
      <c r="B842" s="8">
        <v>2022</v>
      </c>
      <c r="C842" s="8" t="s">
        <v>10</v>
      </c>
      <c r="D842" s="8" t="s">
        <v>33</v>
      </c>
      <c r="E842" s="8" t="s">
        <v>42</v>
      </c>
      <c r="F842" s="56">
        <v>4201.8302882034268</v>
      </c>
      <c r="G842" s="15">
        <v>814.70291579319962</v>
      </c>
      <c r="H842" s="26">
        <v>4.2341277467847854E-2</v>
      </c>
      <c r="J842" s="46"/>
    </row>
    <row r="843" spans="1:10" x14ac:dyDescent="0.2">
      <c r="A843" s="8" t="s">
        <v>12</v>
      </c>
      <c r="B843" s="8">
        <v>2022</v>
      </c>
      <c r="C843" s="8" t="s">
        <v>10</v>
      </c>
      <c r="D843" s="8" t="s">
        <v>33</v>
      </c>
      <c r="E843" s="8" t="s">
        <v>40</v>
      </c>
      <c r="F843" s="15">
        <v>46698.780197052532</v>
      </c>
      <c r="G843" s="15">
        <v>9054.53808958847</v>
      </c>
      <c r="H843" s="26">
        <v>0.47057731372079437</v>
      </c>
      <c r="J843" s="46"/>
    </row>
    <row r="844" spans="1:10" x14ac:dyDescent="0.2">
      <c r="A844" s="8" t="s">
        <v>12</v>
      </c>
      <c r="B844" s="8">
        <v>2008</v>
      </c>
      <c r="C844" s="8" t="s">
        <v>10</v>
      </c>
      <c r="D844" s="8" t="s">
        <v>37</v>
      </c>
      <c r="E844" s="8" t="s">
        <v>40</v>
      </c>
      <c r="F844" s="15">
        <v>27.071363077734368</v>
      </c>
      <c r="G844" s="15">
        <v>14.744713440104535</v>
      </c>
      <c r="H844" s="26">
        <v>8.6945582217517721E-4</v>
      </c>
      <c r="J844" s="46" t="e">
        <f>+IF(A844=#REF!,"si","no")</f>
        <v>#REF!</v>
      </c>
    </row>
    <row r="845" spans="1:10" x14ac:dyDescent="0.2">
      <c r="A845" s="8" t="s">
        <v>12</v>
      </c>
      <c r="B845" s="8">
        <v>2009</v>
      </c>
      <c r="C845" s="8" t="s">
        <v>10</v>
      </c>
      <c r="D845" s="8" t="s">
        <v>37</v>
      </c>
      <c r="E845" s="8" t="s">
        <v>40</v>
      </c>
      <c r="F845" s="15">
        <v>42.044490248481814</v>
      </c>
      <c r="G845" s="15">
        <v>21.028749565240496</v>
      </c>
      <c r="H845" s="26">
        <v>1.2614754836342106E-3</v>
      </c>
      <c r="J845" s="46" t="e">
        <f>+IF(A845=#REF!,"si","no")</f>
        <v>#REF!</v>
      </c>
    </row>
    <row r="846" spans="1:10" x14ac:dyDescent="0.2">
      <c r="A846" s="8" t="s">
        <v>12</v>
      </c>
      <c r="B846" s="8">
        <v>2010</v>
      </c>
      <c r="C846" s="8" t="s">
        <v>10</v>
      </c>
      <c r="D846" s="8" t="s">
        <v>37</v>
      </c>
      <c r="E846" s="8" t="s">
        <v>40</v>
      </c>
      <c r="F846" s="15">
        <v>76.780793831255295</v>
      </c>
      <c r="G846" s="15">
        <v>43.619676539009781</v>
      </c>
      <c r="H846" s="26">
        <v>1.9747792456727927E-3</v>
      </c>
      <c r="J846" s="46" t="e">
        <f>+IF(A846=#REF!,"si","no")</f>
        <v>#REF!</v>
      </c>
    </row>
    <row r="847" spans="1:10" x14ac:dyDescent="0.2">
      <c r="A847" s="8" t="s">
        <v>12</v>
      </c>
      <c r="B847" s="8">
        <v>2011</v>
      </c>
      <c r="C847" s="8" t="s">
        <v>10</v>
      </c>
      <c r="D847" s="8" t="s">
        <v>37</v>
      </c>
      <c r="E847" s="8" t="s">
        <v>40</v>
      </c>
      <c r="F847" s="15">
        <v>161.91441764656912</v>
      </c>
      <c r="G847" s="15">
        <v>96.704033259303316</v>
      </c>
      <c r="H847" s="26">
        <v>3.6964160712079489E-3</v>
      </c>
      <c r="J847" s="46" t="e">
        <f>+IF(A847=#REF!,"si","no")</f>
        <v>#REF!</v>
      </c>
    </row>
    <row r="848" spans="1:10" x14ac:dyDescent="0.2">
      <c r="A848" s="8" t="s">
        <v>12</v>
      </c>
      <c r="B848" s="8">
        <v>2012</v>
      </c>
      <c r="C848" s="8" t="s">
        <v>10</v>
      </c>
      <c r="D848" s="8" t="s">
        <v>37</v>
      </c>
      <c r="E848" s="8" t="s">
        <v>40</v>
      </c>
      <c r="F848" s="15">
        <v>236.09284169052648</v>
      </c>
      <c r="G848" s="15">
        <v>120.81480338565034</v>
      </c>
      <c r="H848" s="26">
        <v>4.9007551830565878E-3</v>
      </c>
      <c r="J848" s="46" t="e">
        <f>+IF(A848=#REF!,"si","no")</f>
        <v>#REF!</v>
      </c>
    </row>
    <row r="849" spans="1:13" x14ac:dyDescent="0.2">
      <c r="A849" s="8" t="s">
        <v>12</v>
      </c>
      <c r="B849" s="8">
        <v>2013</v>
      </c>
      <c r="C849" s="8" t="s">
        <v>10</v>
      </c>
      <c r="D849" s="8" t="s">
        <v>37</v>
      </c>
      <c r="E849" s="8" t="s">
        <v>40</v>
      </c>
      <c r="F849" s="15">
        <v>559.00926697218233</v>
      </c>
      <c r="G849" s="15">
        <v>258.94827509294686</v>
      </c>
      <c r="H849" s="26">
        <v>1.0471782898706733E-2</v>
      </c>
      <c r="J849" s="46" t="e">
        <f>+IF(A849=#REF!,"si","no")</f>
        <v>#REF!</v>
      </c>
    </row>
    <row r="850" spans="1:13" x14ac:dyDescent="0.2">
      <c r="A850" s="8" t="s">
        <v>12</v>
      </c>
      <c r="B850" s="8">
        <v>2014</v>
      </c>
      <c r="C850" s="8" t="s">
        <v>10</v>
      </c>
      <c r="D850" s="8" t="s">
        <v>37</v>
      </c>
      <c r="E850" s="8" t="s">
        <v>40</v>
      </c>
      <c r="F850" s="15">
        <v>1612.2062830988739</v>
      </c>
      <c r="G850" s="15">
        <v>684.7847447940037</v>
      </c>
      <c r="H850" s="26">
        <v>2.7881618163977731E-2</v>
      </c>
      <c r="J850" s="46" t="e">
        <f>+IF(A850=#REF!,"si","no")</f>
        <v>#REF!</v>
      </c>
    </row>
    <row r="851" spans="1:13" x14ac:dyDescent="0.2">
      <c r="A851" s="8" t="s">
        <v>12</v>
      </c>
      <c r="B851" s="8">
        <v>2015</v>
      </c>
      <c r="C851" s="8" t="s">
        <v>10</v>
      </c>
      <c r="D851" s="8" t="s">
        <v>37</v>
      </c>
      <c r="E851" s="8" t="s">
        <v>40</v>
      </c>
      <c r="F851" s="15">
        <v>1021.2524980803767</v>
      </c>
      <c r="G851" s="15">
        <v>306.5370962747985</v>
      </c>
      <c r="H851" s="26">
        <v>1.7008936592941778E-2</v>
      </c>
      <c r="J851" s="46" t="e">
        <f>+IF(A851=#REF!,"si","no")</f>
        <v>#REF!</v>
      </c>
    </row>
    <row r="852" spans="1:13" x14ac:dyDescent="0.2">
      <c r="A852" s="8" t="s">
        <v>12</v>
      </c>
      <c r="B852" s="8">
        <v>2016</v>
      </c>
      <c r="C852" s="8" t="s">
        <v>10</v>
      </c>
      <c r="D852" s="8" t="s">
        <v>37</v>
      </c>
      <c r="E852" s="8" t="s">
        <v>40</v>
      </c>
      <c r="F852" s="15">
        <v>521.17973083710558</v>
      </c>
      <c r="G852" s="15">
        <v>149.58521050665371</v>
      </c>
      <c r="H852" s="26">
        <v>8.330220609141183E-3</v>
      </c>
      <c r="J852" s="46" t="e">
        <f>+IF(A852=#REF!,"si","no")</f>
        <v>#REF!</v>
      </c>
    </row>
    <row r="853" spans="1:13" x14ac:dyDescent="0.2">
      <c r="A853" s="8" t="s">
        <v>12</v>
      </c>
      <c r="B853" s="8">
        <v>2017</v>
      </c>
      <c r="C853" s="8" t="s">
        <v>10</v>
      </c>
      <c r="D853" s="8" t="s">
        <v>37</v>
      </c>
      <c r="E853" s="8" t="s">
        <v>40</v>
      </c>
      <c r="F853" s="15">
        <v>556.77580537265942</v>
      </c>
      <c r="G853" s="15">
        <v>174.41368336190533</v>
      </c>
      <c r="H853" s="26">
        <v>8.4550359533174524E-3</v>
      </c>
      <c r="J853" s="46" t="e">
        <f>+IF(A853=#REF!,"si","no")</f>
        <v>#REF!</v>
      </c>
    </row>
    <row r="854" spans="1:13" x14ac:dyDescent="0.2">
      <c r="A854" s="8" t="s">
        <v>12</v>
      </c>
      <c r="B854" s="8">
        <v>2018</v>
      </c>
      <c r="C854" s="8" t="s">
        <v>10</v>
      </c>
      <c r="D854" s="8" t="s">
        <v>37</v>
      </c>
      <c r="E854" s="8" t="s">
        <v>40</v>
      </c>
      <c r="F854" s="15">
        <v>413.27998836956255</v>
      </c>
      <c r="G854" s="15">
        <v>113.04966730868472</v>
      </c>
      <c r="H854" s="26">
        <v>5.9958366066462992E-3</v>
      </c>
      <c r="J854" s="46" t="e">
        <f>+IF(A854=#REF!,"si","no")</f>
        <v>#REF!</v>
      </c>
    </row>
    <row r="855" spans="1:13" x14ac:dyDescent="0.2">
      <c r="A855" s="8" t="s">
        <v>12</v>
      </c>
      <c r="B855" s="8">
        <v>2019</v>
      </c>
      <c r="C855" s="8" t="s">
        <v>10</v>
      </c>
      <c r="D855" s="8" t="s">
        <v>37</v>
      </c>
      <c r="E855" s="8" t="s">
        <v>40</v>
      </c>
      <c r="F855" s="15">
        <v>215.63917762777658</v>
      </c>
      <c r="G855" s="15">
        <v>54.659086744583853</v>
      </c>
      <c r="H855" s="26">
        <v>2.9709714553029661E-3</v>
      </c>
      <c r="J855" s="46" t="e">
        <f>+IF(A855=#REF!,"si","no")</f>
        <v>#REF!</v>
      </c>
    </row>
    <row r="856" spans="1:13" x14ac:dyDescent="0.2">
      <c r="A856" s="8" t="s">
        <v>12</v>
      </c>
      <c r="B856" s="8">
        <v>2020</v>
      </c>
      <c r="C856" s="8" t="s">
        <v>10</v>
      </c>
      <c r="D856" s="8" t="s">
        <v>37</v>
      </c>
      <c r="E856" s="8" t="s">
        <v>40</v>
      </c>
      <c r="F856" s="56">
        <v>92.893432854741363</v>
      </c>
      <c r="G856" s="15">
        <v>23.164782239325927</v>
      </c>
      <c r="H856" s="26">
        <v>1.6062318637374989E-3</v>
      </c>
      <c r="J856" s="46"/>
    </row>
    <row r="857" spans="1:13" x14ac:dyDescent="0.2">
      <c r="A857" s="8" t="s">
        <v>12</v>
      </c>
      <c r="B857" s="8">
        <v>2021</v>
      </c>
      <c r="C857" s="8" t="s">
        <v>10</v>
      </c>
      <c r="D857" s="8" t="s">
        <v>37</v>
      </c>
      <c r="E857" s="8" t="s">
        <v>40</v>
      </c>
      <c r="F857" s="56">
        <v>71.436455941346466</v>
      </c>
      <c r="G857" s="15">
        <v>13.850985155859712</v>
      </c>
      <c r="H857" s="26">
        <v>1.0640525732000517E-3</v>
      </c>
      <c r="J857" s="46"/>
    </row>
    <row r="858" spans="1:13" x14ac:dyDescent="0.2">
      <c r="A858" s="8" t="s">
        <v>12</v>
      </c>
      <c r="B858" s="8">
        <v>2022</v>
      </c>
      <c r="C858" s="8" t="s">
        <v>10</v>
      </c>
      <c r="D858" s="8" t="s">
        <v>37</v>
      </c>
      <c r="E858" s="8" t="s">
        <v>40</v>
      </c>
      <c r="F858" s="56">
        <v>683.31930631980947</v>
      </c>
      <c r="G858" s="15">
        <v>132.49041324669113</v>
      </c>
      <c r="H858" s="26">
        <v>6.8857165481557483E-3</v>
      </c>
      <c r="J858" s="46"/>
    </row>
    <row r="859" spans="1:13" x14ac:dyDescent="0.2">
      <c r="A859" s="8" t="s">
        <v>13</v>
      </c>
      <c r="B859" s="8">
        <v>2008</v>
      </c>
      <c r="C859" s="8" t="s">
        <v>10</v>
      </c>
      <c r="D859" s="8" t="s">
        <v>41</v>
      </c>
      <c r="E859" s="8" t="s">
        <v>40</v>
      </c>
      <c r="F859" s="15">
        <v>1008949.4047873251</v>
      </c>
      <c r="G859" s="15">
        <v>1927.5441980212092</v>
      </c>
      <c r="H859" s="26">
        <v>1.0730129510964017</v>
      </c>
      <c r="J859" s="46" t="e">
        <f>+IF(A859=#REF!,"si","no")</f>
        <v>#REF!</v>
      </c>
      <c r="K859" s="46" t="e">
        <f>+IF(F859=#REF!,"si","no")</f>
        <v>#REF!</v>
      </c>
      <c r="L859" s="46" t="e">
        <f>+IF(G859=#REF!,"si","no")</f>
        <v>#REF!</v>
      </c>
      <c r="M859" s="46" t="e">
        <f>+IF(H859=#REF!,"si","no")</f>
        <v>#REF!</v>
      </c>
    </row>
    <row r="860" spans="1:13" x14ac:dyDescent="0.2">
      <c r="A860" s="8" t="s">
        <v>13</v>
      </c>
      <c r="B860" s="8">
        <v>2009</v>
      </c>
      <c r="C860" s="8" t="s">
        <v>10</v>
      </c>
      <c r="D860" s="8" t="s">
        <v>41</v>
      </c>
      <c r="E860" s="8" t="s">
        <v>40</v>
      </c>
      <c r="F860" s="15">
        <v>1273630.1277528752</v>
      </c>
      <c r="G860" s="15">
        <v>2277.7197129131928</v>
      </c>
      <c r="H860" s="26">
        <v>1.3212635992985942</v>
      </c>
      <c r="J860" s="46" t="e">
        <f>+IF(A860=#REF!,"si","no")</f>
        <v>#REF!</v>
      </c>
      <c r="K860" s="46" t="e">
        <f>+IF(F860=#REF!,"si","no")</f>
        <v>#REF!</v>
      </c>
      <c r="L860" s="46" t="e">
        <f>+IF(G860=#REF!,"si","no")</f>
        <v>#REF!</v>
      </c>
      <c r="M860" s="46" t="e">
        <f>+IF(H860=#REF!,"si","no")</f>
        <v>#REF!</v>
      </c>
    </row>
    <row r="861" spans="1:13" x14ac:dyDescent="0.2">
      <c r="A861" s="8" t="s">
        <v>13</v>
      </c>
      <c r="B861" s="8">
        <v>2010</v>
      </c>
      <c r="C861" s="8" t="s">
        <v>10</v>
      </c>
      <c r="D861" s="8" t="s">
        <v>41</v>
      </c>
      <c r="E861" s="8" t="s">
        <v>40</v>
      </c>
      <c r="F861" s="15">
        <v>1079193.370036125</v>
      </c>
      <c r="G861" s="15">
        <v>2115.4547436504827</v>
      </c>
      <c r="H861" s="26">
        <v>0.96800508363077298</v>
      </c>
      <c r="J861" s="46" t="e">
        <f>+IF(A861=#REF!,"si","no")</f>
        <v>#REF!</v>
      </c>
      <c r="K861" s="46" t="e">
        <f>+IF(F861=#REF!,"si","no")</f>
        <v>#REF!</v>
      </c>
      <c r="L861" s="46" t="e">
        <f>+IF(G861=#REF!,"si","no")</f>
        <v>#REF!</v>
      </c>
      <c r="M861" s="46" t="e">
        <f>+IF(H861=#REF!,"si","no")</f>
        <v>#REF!</v>
      </c>
    </row>
    <row r="862" spans="1:13" x14ac:dyDescent="0.2">
      <c r="A862" s="8" t="s">
        <v>13</v>
      </c>
      <c r="B862" s="8">
        <v>2011</v>
      </c>
      <c r="C862" s="8" t="s">
        <v>10</v>
      </c>
      <c r="D862" s="8" t="s">
        <v>41</v>
      </c>
      <c r="E862" s="8" t="s">
        <v>40</v>
      </c>
      <c r="F862" s="15">
        <v>1279769.2101484749</v>
      </c>
      <c r="G862" s="15">
        <v>2646.0450818450072</v>
      </c>
      <c r="H862" s="26">
        <v>1.0489689538449205</v>
      </c>
      <c r="J862" s="46" t="e">
        <f>+IF(A862=#REF!,"si","no")</f>
        <v>#REF!</v>
      </c>
      <c r="K862" s="46" t="e">
        <f>+IF(F862=#REF!,"si","no")</f>
        <v>#REF!</v>
      </c>
      <c r="L862" s="46" t="e">
        <f>+IF(G862=#REF!,"si","no")</f>
        <v>#REF!</v>
      </c>
      <c r="M862" s="46" t="e">
        <f>+IF(H862=#REF!,"si","no")</f>
        <v>#REF!</v>
      </c>
    </row>
    <row r="863" spans="1:13" x14ac:dyDescent="0.2">
      <c r="A863" s="8" t="s">
        <v>13</v>
      </c>
      <c r="B863" s="8">
        <v>2012</v>
      </c>
      <c r="C863" s="8" t="s">
        <v>10</v>
      </c>
      <c r="D863" s="8" t="s">
        <v>41</v>
      </c>
      <c r="E863" s="8" t="s">
        <v>40</v>
      </c>
      <c r="F863" s="15">
        <v>1516773.5060299498</v>
      </c>
      <c r="G863" s="15">
        <v>3119.1870861301895</v>
      </c>
      <c r="H863" s="26">
        <v>1.1676999163567583</v>
      </c>
      <c r="J863" s="46" t="e">
        <f>+IF(A863=#REF!,"si","no")</f>
        <v>#REF!</v>
      </c>
      <c r="K863" s="46" t="e">
        <f>+IF(F863=#REF!,"si","no")</f>
        <v>#REF!</v>
      </c>
      <c r="L863" s="46" t="e">
        <f>+IF(G863=#REF!,"si","no")</f>
        <v>#REF!</v>
      </c>
      <c r="M863" s="46" t="e">
        <f>+IF(H863=#REF!,"si","no")</f>
        <v>#REF!</v>
      </c>
    </row>
    <row r="864" spans="1:13" x14ac:dyDescent="0.2">
      <c r="A864" s="8" t="s">
        <v>13</v>
      </c>
      <c r="B864" s="8">
        <v>2013</v>
      </c>
      <c r="C864" s="8" t="s">
        <v>10</v>
      </c>
      <c r="D864" s="8" t="s">
        <v>41</v>
      </c>
      <c r="E864" s="8" t="s">
        <v>40</v>
      </c>
      <c r="F864" s="15">
        <v>1620031.98725435</v>
      </c>
      <c r="G864" s="15">
        <v>3269.6800369712541</v>
      </c>
      <c r="H864" s="26">
        <v>1.174520080834522</v>
      </c>
      <c r="J864" s="46" t="e">
        <f>+IF(A864=#REF!,"si","no")</f>
        <v>#REF!</v>
      </c>
      <c r="K864" s="46" t="e">
        <f>+IF(F864=#REF!,"si","no")</f>
        <v>#REF!</v>
      </c>
      <c r="L864" s="46" t="e">
        <f>+IF(G864=#REF!,"si","no")</f>
        <v>#REF!</v>
      </c>
      <c r="M864" s="46" t="e">
        <f>+IF(H864=#REF!,"si","no")</f>
        <v>#REF!</v>
      </c>
    </row>
    <row r="865" spans="1:13" x14ac:dyDescent="0.2">
      <c r="A865" s="8" t="s">
        <v>13</v>
      </c>
      <c r="B865" s="8">
        <v>2014</v>
      </c>
      <c r="C865" s="8" t="s">
        <v>10</v>
      </c>
      <c r="D865" s="8" t="s">
        <v>41</v>
      </c>
      <c r="E865" s="8" t="s">
        <v>40</v>
      </c>
      <c r="F865" s="15">
        <v>1939636.2363057751</v>
      </c>
      <c r="G865" s="15">
        <v>3398.5911109667427</v>
      </c>
      <c r="H865" s="26">
        <v>1.3044330426120128</v>
      </c>
      <c r="J865" s="46" t="e">
        <f>+IF(A865=#REF!,"si","no")</f>
        <v>#REF!</v>
      </c>
      <c r="K865" s="46" t="e">
        <f>+IF(F865=#REF!,"si","no")</f>
        <v>#REF!</v>
      </c>
      <c r="L865" s="46" t="e">
        <f>+IF(G865=#REF!,"si","no")</f>
        <v>#REF!</v>
      </c>
      <c r="M865" s="46" t="e">
        <f>+IF(H865=#REF!,"si","no")</f>
        <v>#REF!</v>
      </c>
    </row>
    <row r="866" spans="1:13" x14ac:dyDescent="0.2">
      <c r="A866" s="8" t="s">
        <v>13</v>
      </c>
      <c r="B866" s="8">
        <v>2015</v>
      </c>
      <c r="C866" s="8" t="s">
        <v>10</v>
      </c>
      <c r="D866" s="8" t="s">
        <v>41</v>
      </c>
      <c r="E866" s="8" t="s">
        <v>40</v>
      </c>
      <c r="F866" s="15">
        <v>2366451.4460786246</v>
      </c>
      <c r="G866" s="15">
        <v>3616.2215665437589</v>
      </c>
      <c r="H866" s="26">
        <v>1.4825496586158791</v>
      </c>
      <c r="J866" s="46" t="e">
        <f>+IF(A866=#REF!,"si","no")</f>
        <v>#REF!</v>
      </c>
      <c r="K866" s="46" t="e">
        <f>+IF(F866=#REF!,"si","no")</f>
        <v>#REF!</v>
      </c>
      <c r="L866" s="46" t="e">
        <f>+IF(G866=#REF!,"si","no")</f>
        <v>#REF!</v>
      </c>
      <c r="M866" s="46" t="e">
        <f>+IF(H866=#REF!,"si","no")</f>
        <v>#REF!</v>
      </c>
    </row>
    <row r="867" spans="1:13" x14ac:dyDescent="0.2">
      <c r="A867" s="8" t="s">
        <v>13</v>
      </c>
      <c r="B867" s="8">
        <v>2016</v>
      </c>
      <c r="C867" s="8" t="s">
        <v>10</v>
      </c>
      <c r="D867" s="8" t="s">
        <v>41</v>
      </c>
      <c r="E867" s="8" t="s">
        <v>40</v>
      </c>
      <c r="F867" s="15">
        <v>2392264.1362991836</v>
      </c>
      <c r="G867" s="15">
        <v>3538.8128805122151</v>
      </c>
      <c r="H867" s="26">
        <v>1.4130374356128577</v>
      </c>
      <c r="J867" s="46" t="e">
        <f>+IF(A867=#REF!,"si","no")</f>
        <v>#REF!</v>
      </c>
      <c r="K867" s="46" t="e">
        <f>+IF(F867=#REF!,"si","no")</f>
        <v>#REF!</v>
      </c>
      <c r="L867" s="46" t="e">
        <f>+IF(G867=#REF!,"si","no")</f>
        <v>#REF!</v>
      </c>
      <c r="M867" s="46" t="e">
        <f>+IF(H867=#REF!,"si","no")</f>
        <v>#REF!</v>
      </c>
    </row>
    <row r="868" spans="1:13" x14ac:dyDescent="0.2">
      <c r="A868" s="8" t="s">
        <v>13</v>
      </c>
      <c r="B868" s="8">
        <v>2017</v>
      </c>
      <c r="C868" s="8" t="s">
        <v>10</v>
      </c>
      <c r="D868" s="8" t="s">
        <v>41</v>
      </c>
      <c r="E868" s="8" t="s">
        <v>40</v>
      </c>
      <c r="F868" s="15">
        <v>2226193.064804825</v>
      </c>
      <c r="G868" s="15">
        <v>3431.5147741300184</v>
      </c>
      <c r="H868" s="26">
        <v>1.2386130015803036</v>
      </c>
      <c r="J868" s="46" t="e">
        <f>+IF(A868=#REF!,"si","no")</f>
        <v>#REF!</v>
      </c>
      <c r="K868" s="46" t="e">
        <f>+IF(F868=#REF!,"si","no")</f>
        <v>#REF!</v>
      </c>
      <c r="L868" s="46" t="e">
        <f>+IF(G868=#REF!,"si","no")</f>
        <v>#REF!</v>
      </c>
      <c r="M868" s="46" t="e">
        <f>+IF(H868=#REF!,"si","no")</f>
        <v>#REF!</v>
      </c>
    </row>
    <row r="869" spans="1:13" x14ac:dyDescent="0.2">
      <c r="A869" s="8" t="s">
        <v>13</v>
      </c>
      <c r="B869" s="8">
        <v>2018</v>
      </c>
      <c r="C869" s="8" t="s">
        <v>10</v>
      </c>
      <c r="D869" s="8" t="s">
        <v>41</v>
      </c>
      <c r="E869" s="8" t="s">
        <v>40</v>
      </c>
      <c r="F869" s="15">
        <v>2125882.9502003053</v>
      </c>
      <c r="G869" s="15">
        <v>3311.164542172985</v>
      </c>
      <c r="H869" s="26">
        <v>1.1101678171876082</v>
      </c>
      <c r="J869" s="46" t="e">
        <f>+IF(A869=#REF!,"si","no")</f>
        <v>#REF!</v>
      </c>
      <c r="K869" s="46" t="e">
        <f>+IF(F869=#REF!,"si","no")</f>
        <v>#REF!</v>
      </c>
      <c r="L869" s="46" t="e">
        <f>+IF(G869=#REF!,"si","no")</f>
        <v>#REF!</v>
      </c>
      <c r="M869" s="46" t="e">
        <f>+IF(H869=#REF!,"si","no")</f>
        <v>#REF!</v>
      </c>
    </row>
    <row r="870" spans="1:13" x14ac:dyDescent="0.2">
      <c r="A870" s="8" t="s">
        <v>13</v>
      </c>
      <c r="B870" s="8">
        <v>2019</v>
      </c>
      <c r="C870" s="8" t="s">
        <v>10</v>
      </c>
      <c r="D870" s="8" t="s">
        <v>41</v>
      </c>
      <c r="E870" s="8" t="s">
        <v>40</v>
      </c>
      <c r="F870" s="15">
        <v>2291855.7347704112</v>
      </c>
      <c r="G870" s="15">
        <v>3258.5859369176505</v>
      </c>
      <c r="H870" s="26">
        <v>1.1663404826369754</v>
      </c>
      <c r="J870" s="46" t="e">
        <f>+IF(A870=#REF!,"si","no")</f>
        <v>#REF!</v>
      </c>
      <c r="K870" s="46" t="e">
        <f>+IF(F870=#REF!,"si","no")</f>
        <v>#REF!</v>
      </c>
      <c r="L870" s="46" t="e">
        <f>+IF(G870=#REF!,"si","no")</f>
        <v>#REF!</v>
      </c>
      <c r="M870" s="46" t="e">
        <f>+IF(H870=#REF!,"si","no")</f>
        <v>#REF!</v>
      </c>
    </row>
    <row r="871" spans="1:13" x14ac:dyDescent="0.2">
      <c r="A871" s="8" t="s">
        <v>13</v>
      </c>
      <c r="B871" s="8">
        <v>2020</v>
      </c>
      <c r="C871" s="8" t="s">
        <v>10</v>
      </c>
      <c r="D871" s="8" t="s">
        <v>41</v>
      </c>
      <c r="E871" s="8" t="s">
        <v>40</v>
      </c>
      <c r="F871" s="15">
        <v>2270703.9677732247</v>
      </c>
      <c r="G871" s="15">
        <v>2867.1952722021624</v>
      </c>
      <c r="H871" s="26">
        <v>1.1345029506946873</v>
      </c>
      <c r="J871" s="46" t="e">
        <f>+IF(A871=#REF!,"si","no")</f>
        <v>#REF!</v>
      </c>
      <c r="K871" s="46" t="e">
        <f>+IF(F871=#REF!,"si","no")</f>
        <v>#REF!</v>
      </c>
      <c r="L871" s="46" t="e">
        <f>+IF(G871=#REF!,"si","no")</f>
        <v>#REF!</v>
      </c>
      <c r="M871" s="46" t="e">
        <f>+IF(H871=#REF!,"si","no")</f>
        <v>#REF!</v>
      </c>
    </row>
    <row r="872" spans="1:13" x14ac:dyDescent="0.2">
      <c r="A872" s="8" t="s">
        <v>13</v>
      </c>
      <c r="B872" s="8">
        <v>2021</v>
      </c>
      <c r="C872" s="8" t="s">
        <v>10</v>
      </c>
      <c r="D872" s="8" t="s">
        <v>41</v>
      </c>
      <c r="E872" s="8" t="s">
        <v>40</v>
      </c>
      <c r="F872" s="15">
        <v>2087992.0536524502</v>
      </c>
      <c r="G872" s="15">
        <v>2636.486758993447</v>
      </c>
      <c r="H872" s="26">
        <v>0.83154452609559948</v>
      </c>
      <c r="J872" s="46"/>
      <c r="K872" s="46"/>
      <c r="L872" s="46"/>
      <c r="M872" s="46"/>
    </row>
    <row r="873" spans="1:13" x14ac:dyDescent="0.2">
      <c r="A873" s="8" t="s">
        <v>13</v>
      </c>
      <c r="B873" s="8">
        <v>2008</v>
      </c>
      <c r="C873" s="8" t="s">
        <v>10</v>
      </c>
      <c r="D873" s="8" t="s">
        <v>25</v>
      </c>
      <c r="E873" s="8" t="s">
        <v>26</v>
      </c>
      <c r="F873" s="15">
        <v>33907.531999999999</v>
      </c>
      <c r="G873" s="15">
        <v>64.778537224664163</v>
      </c>
      <c r="H873" s="26">
        <v>3.6060500955828245E-2</v>
      </c>
      <c r="J873" s="46" t="e">
        <f>+IF(A873=#REF!,"si","no")</f>
        <v>#REF!</v>
      </c>
      <c r="K873" s="46" t="e">
        <f>+IF(F873=#REF!,"si","no")</f>
        <v>#REF!</v>
      </c>
      <c r="L873" s="46" t="e">
        <f>+IF(G873=#REF!,"si","no")</f>
        <v>#REF!</v>
      </c>
      <c r="M873" s="46" t="e">
        <f>+IF(H873=#REF!,"si","no")</f>
        <v>#REF!</v>
      </c>
    </row>
    <row r="874" spans="1:13" x14ac:dyDescent="0.2">
      <c r="A874" s="8" t="s">
        <v>13</v>
      </c>
      <c r="B874" s="8">
        <v>2008</v>
      </c>
      <c r="C874" s="8" t="s">
        <v>10</v>
      </c>
      <c r="D874" s="8" t="s">
        <v>25</v>
      </c>
      <c r="E874" s="8" t="s">
        <v>27</v>
      </c>
      <c r="F874" s="15">
        <v>0</v>
      </c>
      <c r="G874" s="15">
        <v>0</v>
      </c>
      <c r="H874" s="26">
        <v>0</v>
      </c>
      <c r="J874" s="46" t="e">
        <f>+IF(A874=#REF!,"si","no")</f>
        <v>#REF!</v>
      </c>
      <c r="L874" s="32"/>
    </row>
    <row r="875" spans="1:13" x14ac:dyDescent="0.2">
      <c r="A875" s="8" t="s">
        <v>13</v>
      </c>
      <c r="B875" s="8">
        <v>2008</v>
      </c>
      <c r="C875" s="8" t="s">
        <v>10</v>
      </c>
      <c r="D875" s="8" t="s">
        <v>25</v>
      </c>
      <c r="E875" s="8" t="s">
        <v>28</v>
      </c>
      <c r="F875" s="15">
        <v>102412.65789489001</v>
      </c>
      <c r="G875" s="15">
        <v>195.65393823770273</v>
      </c>
      <c r="H875" s="26">
        <v>0.10891538045020774</v>
      </c>
      <c r="J875" s="46" t="e">
        <f>+IF(A875=#REF!,"si","no")</f>
        <v>#REF!</v>
      </c>
      <c r="L875" s="32"/>
    </row>
    <row r="876" spans="1:13" x14ac:dyDescent="0.2">
      <c r="A876" s="8" t="s">
        <v>13</v>
      </c>
      <c r="B876" s="8">
        <v>2008</v>
      </c>
      <c r="C876" s="8" t="s">
        <v>10</v>
      </c>
      <c r="D876" s="8" t="s">
        <v>25</v>
      </c>
      <c r="E876" s="8" t="s">
        <v>40</v>
      </c>
      <c r="F876" s="15">
        <v>136320.18989489001</v>
      </c>
      <c r="G876" s="15">
        <v>260.43247546236688</v>
      </c>
      <c r="H876" s="26">
        <v>0.14497588140603596</v>
      </c>
      <c r="J876" s="46" t="e">
        <f>+IF(A876=#REF!,"si","no")</f>
        <v>#REF!</v>
      </c>
      <c r="L876" s="32"/>
    </row>
    <row r="877" spans="1:13" x14ac:dyDescent="0.2">
      <c r="A877" s="8" t="s">
        <v>13</v>
      </c>
      <c r="B877" s="8">
        <v>2009</v>
      </c>
      <c r="C877" s="8" t="s">
        <v>10</v>
      </c>
      <c r="D877" s="8" t="s">
        <v>25</v>
      </c>
      <c r="E877" s="8" t="s">
        <v>26</v>
      </c>
      <c r="F877" s="15">
        <v>33678.962</v>
      </c>
      <c r="G877" s="15">
        <v>60.23038713225128</v>
      </c>
      <c r="H877" s="26">
        <v>3.4938547371890345E-2</v>
      </c>
      <c r="J877" s="46" t="e">
        <f>+IF(A877=#REF!,"si","no")</f>
        <v>#REF!</v>
      </c>
      <c r="L877" s="32"/>
    </row>
    <row r="878" spans="1:13" x14ac:dyDescent="0.2">
      <c r="A878" s="8" t="s">
        <v>13</v>
      </c>
      <c r="B878" s="8">
        <v>2009</v>
      </c>
      <c r="C878" s="8" t="s">
        <v>10</v>
      </c>
      <c r="D878" s="8" t="s">
        <v>25</v>
      </c>
      <c r="E878" s="8" t="s">
        <v>27</v>
      </c>
      <c r="F878" s="15">
        <v>0</v>
      </c>
      <c r="G878" s="15">
        <v>0</v>
      </c>
      <c r="H878" s="26">
        <v>0</v>
      </c>
      <c r="J878" s="46" t="e">
        <f>+IF(A878=#REF!,"si","no")</f>
        <v>#REF!</v>
      </c>
      <c r="L878" s="32"/>
    </row>
    <row r="879" spans="1:13" x14ac:dyDescent="0.2">
      <c r="A879" s="8" t="s">
        <v>13</v>
      </c>
      <c r="B879" s="8">
        <v>2009</v>
      </c>
      <c r="C879" s="8" t="s">
        <v>10</v>
      </c>
      <c r="D879" s="8" t="s">
        <v>25</v>
      </c>
      <c r="E879" s="8" t="s">
        <v>28</v>
      </c>
      <c r="F879" s="15">
        <v>120376.66735895</v>
      </c>
      <c r="G879" s="15">
        <v>215.27781279956889</v>
      </c>
      <c r="H879" s="26">
        <v>0.12487872681441192</v>
      </c>
      <c r="J879" s="46" t="e">
        <f>+IF(A879=#REF!,"si","no")</f>
        <v>#REF!</v>
      </c>
      <c r="L879" s="32"/>
    </row>
    <row r="880" spans="1:13" x14ac:dyDescent="0.2">
      <c r="A880" s="8" t="s">
        <v>13</v>
      </c>
      <c r="B880" s="8">
        <v>2009</v>
      </c>
      <c r="C880" s="8" t="s">
        <v>10</v>
      </c>
      <c r="D880" s="8" t="s">
        <v>25</v>
      </c>
      <c r="E880" s="8" t="s">
        <v>40</v>
      </c>
      <c r="F880" s="15">
        <v>154055.62935895001</v>
      </c>
      <c r="G880" s="15">
        <v>275.50819993182017</v>
      </c>
      <c r="H880" s="26">
        <v>0.15981727418630226</v>
      </c>
      <c r="J880" s="46" t="e">
        <f>+IF(A880=#REF!,"si","no")</f>
        <v>#REF!</v>
      </c>
      <c r="L880" s="32"/>
    </row>
    <row r="881" spans="1:12" x14ac:dyDescent="0.2">
      <c r="A881" s="8" t="s">
        <v>13</v>
      </c>
      <c r="B881" s="8">
        <v>2010</v>
      </c>
      <c r="C881" s="8" t="s">
        <v>10</v>
      </c>
      <c r="D881" s="8" t="s">
        <v>25</v>
      </c>
      <c r="E881" s="8" t="s">
        <v>26</v>
      </c>
      <c r="F881" s="15">
        <v>49159.985999999997</v>
      </c>
      <c r="G881" s="15">
        <v>96.364311039095952</v>
      </c>
      <c r="H881" s="26">
        <v>4.4095078491470624E-2</v>
      </c>
      <c r="J881" s="46" t="e">
        <f>+IF(A881=#REF!,"si","no")</f>
        <v>#REF!</v>
      </c>
      <c r="L881" s="32"/>
    </row>
    <row r="882" spans="1:12" x14ac:dyDescent="0.2">
      <c r="A882" s="8" t="s">
        <v>13</v>
      </c>
      <c r="B882" s="8">
        <v>2010</v>
      </c>
      <c r="C882" s="8" t="s">
        <v>10</v>
      </c>
      <c r="D882" s="8" t="s">
        <v>25</v>
      </c>
      <c r="E882" s="8" t="s">
        <v>27</v>
      </c>
      <c r="F882" s="15">
        <v>0</v>
      </c>
      <c r="G882" s="15">
        <v>0</v>
      </c>
      <c r="H882" s="26">
        <v>0</v>
      </c>
      <c r="J882" s="46" t="e">
        <f>+IF(A882=#REF!,"si","no")</f>
        <v>#REF!</v>
      </c>
      <c r="L882" s="32"/>
    </row>
    <row r="883" spans="1:12" x14ac:dyDescent="0.2">
      <c r="A883" s="8" t="s">
        <v>13</v>
      </c>
      <c r="B883" s="8">
        <v>2010</v>
      </c>
      <c r="C883" s="8" t="s">
        <v>10</v>
      </c>
      <c r="D883" s="8" t="s">
        <v>25</v>
      </c>
      <c r="E883" s="8" t="s">
        <v>28</v>
      </c>
      <c r="F883" s="15">
        <v>119788.99487985</v>
      </c>
      <c r="G883" s="15">
        <v>234.81259660372029</v>
      </c>
      <c r="H883" s="26">
        <v>0.10744724645855998</v>
      </c>
      <c r="J883" s="46" t="e">
        <f>+IF(A883=#REF!,"si","no")</f>
        <v>#REF!</v>
      </c>
      <c r="L883" s="32"/>
    </row>
    <row r="884" spans="1:12" x14ac:dyDescent="0.2">
      <c r="A884" s="8" t="s">
        <v>13</v>
      </c>
      <c r="B884" s="8">
        <v>2010</v>
      </c>
      <c r="C884" s="8" t="s">
        <v>10</v>
      </c>
      <c r="D884" s="8" t="s">
        <v>25</v>
      </c>
      <c r="E884" s="8" t="s">
        <v>40</v>
      </c>
      <c r="F884" s="15">
        <v>168948.98087984999</v>
      </c>
      <c r="G884" s="15">
        <v>331.17690764281622</v>
      </c>
      <c r="H884" s="26">
        <v>0.15154232495003059</v>
      </c>
      <c r="J884" s="46" t="e">
        <f>+IF(A884=#REF!,"si","no")</f>
        <v>#REF!</v>
      </c>
      <c r="L884" s="32"/>
    </row>
    <row r="885" spans="1:12" x14ac:dyDescent="0.2">
      <c r="A885" s="8" t="s">
        <v>13</v>
      </c>
      <c r="B885" s="8">
        <v>2011</v>
      </c>
      <c r="C885" s="8" t="s">
        <v>10</v>
      </c>
      <c r="D885" s="8" t="s">
        <v>25</v>
      </c>
      <c r="E885" s="8" t="s">
        <v>26</v>
      </c>
      <c r="F885" s="15">
        <v>38615.171000000002</v>
      </c>
      <c r="G885" s="15">
        <v>79.840554452235679</v>
      </c>
      <c r="H885" s="26">
        <v>3.1651109594763041E-2</v>
      </c>
      <c r="J885" s="46" t="e">
        <f>+IF(A885=#REF!,"si","no")</f>
        <v>#REF!</v>
      </c>
      <c r="L885" s="32"/>
    </row>
    <row r="886" spans="1:12" x14ac:dyDescent="0.2">
      <c r="A886" s="8" t="s">
        <v>13</v>
      </c>
      <c r="B886" s="8">
        <v>2011</v>
      </c>
      <c r="C886" s="8" t="s">
        <v>10</v>
      </c>
      <c r="D886" s="8" t="s">
        <v>25</v>
      </c>
      <c r="E886" s="8" t="s">
        <v>27</v>
      </c>
      <c r="F886" s="15">
        <v>0</v>
      </c>
      <c r="G886" s="15">
        <v>0</v>
      </c>
      <c r="H886" s="26">
        <v>0</v>
      </c>
      <c r="J886" s="46" t="e">
        <f>+IF(A886=#REF!,"si","no")</f>
        <v>#REF!</v>
      </c>
      <c r="L886" s="32"/>
    </row>
    <row r="887" spans="1:12" x14ac:dyDescent="0.2">
      <c r="A887" s="8" t="s">
        <v>13</v>
      </c>
      <c r="B887" s="8">
        <v>2011</v>
      </c>
      <c r="C887" s="8" t="s">
        <v>10</v>
      </c>
      <c r="D887" s="8" t="s">
        <v>25</v>
      </c>
      <c r="E887" s="8" t="s">
        <v>28</v>
      </c>
      <c r="F887" s="15">
        <v>139247.70355047</v>
      </c>
      <c r="G887" s="15">
        <v>287.90792762953373</v>
      </c>
      <c r="H887" s="26">
        <v>0.11413504619453842</v>
      </c>
      <c r="J887" s="46" t="e">
        <f>+IF(A887=#REF!,"si","no")</f>
        <v>#REF!</v>
      </c>
      <c r="L887" s="32"/>
    </row>
    <row r="888" spans="1:12" x14ac:dyDescent="0.2">
      <c r="A888" s="8" t="s">
        <v>13</v>
      </c>
      <c r="B888" s="8">
        <v>2011</v>
      </c>
      <c r="C888" s="8" t="s">
        <v>10</v>
      </c>
      <c r="D888" s="8" t="s">
        <v>25</v>
      </c>
      <c r="E888" s="8" t="s">
        <v>40</v>
      </c>
      <c r="F888" s="15">
        <v>177862.87455047001</v>
      </c>
      <c r="G888" s="15">
        <v>367.74848208176945</v>
      </c>
      <c r="H888" s="26">
        <v>0.14578615578930149</v>
      </c>
      <c r="J888" s="46" t="e">
        <f>+IF(A888=#REF!,"si","no")</f>
        <v>#REF!</v>
      </c>
      <c r="L888" s="32"/>
    </row>
    <row r="889" spans="1:12" x14ac:dyDescent="0.2">
      <c r="A889" s="8" t="s">
        <v>13</v>
      </c>
      <c r="B889" s="8">
        <v>2012</v>
      </c>
      <c r="C889" s="8" t="s">
        <v>10</v>
      </c>
      <c r="D889" s="8" t="s">
        <v>25</v>
      </c>
      <c r="E889" s="8" t="s">
        <v>26</v>
      </c>
      <c r="F889" s="15">
        <v>64817.894</v>
      </c>
      <c r="G889" s="15">
        <v>133.29553628883292</v>
      </c>
      <c r="H889" s="26">
        <v>4.99005613569352E-2</v>
      </c>
      <c r="J889" s="46" t="e">
        <f>+IF(A889=#REF!,"si","no")</f>
        <v>#REF!</v>
      </c>
      <c r="L889" s="32"/>
    </row>
    <row r="890" spans="1:12" x14ac:dyDescent="0.2">
      <c r="A890" s="8" t="s">
        <v>13</v>
      </c>
      <c r="B890" s="8">
        <v>2012</v>
      </c>
      <c r="C890" s="8" t="s">
        <v>10</v>
      </c>
      <c r="D890" s="8" t="s">
        <v>25</v>
      </c>
      <c r="E890" s="8" t="s">
        <v>27</v>
      </c>
      <c r="F890" s="15">
        <v>0</v>
      </c>
      <c r="G890" s="15">
        <v>0</v>
      </c>
      <c r="H890" s="26">
        <v>0</v>
      </c>
      <c r="J890" s="46" t="e">
        <f>+IF(A890=#REF!,"si","no")</f>
        <v>#REF!</v>
      </c>
      <c r="L890" s="32"/>
    </row>
    <row r="891" spans="1:12" x14ac:dyDescent="0.2">
      <c r="A891" s="8" t="s">
        <v>13</v>
      </c>
      <c r="B891" s="8">
        <v>2012</v>
      </c>
      <c r="C891" s="8" t="s">
        <v>10</v>
      </c>
      <c r="D891" s="8" t="s">
        <v>25</v>
      </c>
      <c r="E891" s="8" t="s">
        <v>28</v>
      </c>
      <c r="F891" s="15">
        <v>141839.06611334003</v>
      </c>
      <c r="G891" s="15">
        <v>291.68665036054529</v>
      </c>
      <c r="H891" s="26">
        <v>0.10919591157033136</v>
      </c>
      <c r="J891" s="46" t="e">
        <f>+IF(A891=#REF!,"si","no")</f>
        <v>#REF!</v>
      </c>
      <c r="L891" s="32"/>
    </row>
    <row r="892" spans="1:12" x14ac:dyDescent="0.2">
      <c r="A892" s="8" t="s">
        <v>13</v>
      </c>
      <c r="B892" s="8">
        <v>2012</v>
      </c>
      <c r="C892" s="8" t="s">
        <v>10</v>
      </c>
      <c r="D892" s="8" t="s">
        <v>25</v>
      </c>
      <c r="E892" s="8" t="s">
        <v>40</v>
      </c>
      <c r="F892" s="15">
        <v>206656.96011334003</v>
      </c>
      <c r="G892" s="15">
        <v>424.98218664937821</v>
      </c>
      <c r="H892" s="26">
        <v>0.15909647292726656</v>
      </c>
      <c r="J892" s="46" t="e">
        <f>+IF(A892=#REF!,"si","no")</f>
        <v>#REF!</v>
      </c>
      <c r="L892" s="32"/>
    </row>
    <row r="893" spans="1:12" x14ac:dyDescent="0.2">
      <c r="A893" s="8" t="s">
        <v>13</v>
      </c>
      <c r="B893" s="8">
        <v>2013</v>
      </c>
      <c r="C893" s="8" t="s">
        <v>10</v>
      </c>
      <c r="D893" s="8" t="s">
        <v>25</v>
      </c>
      <c r="E893" s="8" t="s">
        <v>26</v>
      </c>
      <c r="F893" s="15">
        <v>61969.159</v>
      </c>
      <c r="G893" s="15">
        <v>125.07118605330703</v>
      </c>
      <c r="H893" s="26">
        <v>4.4927521314738109E-2</v>
      </c>
      <c r="J893" s="46" t="e">
        <f>+IF(A893=#REF!,"si","no")</f>
        <v>#REF!</v>
      </c>
      <c r="L893" s="32"/>
    </row>
    <row r="894" spans="1:12" x14ac:dyDescent="0.2">
      <c r="A894" s="8" t="s">
        <v>13</v>
      </c>
      <c r="B894" s="8">
        <v>2013</v>
      </c>
      <c r="C894" s="8" t="s">
        <v>10</v>
      </c>
      <c r="D894" s="8" t="s">
        <v>25</v>
      </c>
      <c r="E894" s="8" t="s">
        <v>27</v>
      </c>
      <c r="F894" s="15">
        <v>0</v>
      </c>
      <c r="G894" s="15">
        <v>0</v>
      </c>
      <c r="H894" s="26">
        <v>0</v>
      </c>
      <c r="J894" s="46" t="e">
        <f>+IF(A894=#REF!,"si","no")</f>
        <v>#REF!</v>
      </c>
      <c r="L894" s="32"/>
    </row>
    <row r="895" spans="1:12" x14ac:dyDescent="0.2">
      <c r="A895" s="8" t="s">
        <v>13</v>
      </c>
      <c r="B895" s="8">
        <v>2013</v>
      </c>
      <c r="C895" s="8" t="s">
        <v>10</v>
      </c>
      <c r="D895" s="8" t="s">
        <v>25</v>
      </c>
      <c r="E895" s="8" t="s">
        <v>28</v>
      </c>
      <c r="F895" s="15">
        <v>148138.31809342001</v>
      </c>
      <c r="G895" s="15">
        <v>298.98477634473164</v>
      </c>
      <c r="H895" s="26">
        <v>0.10739999624122029</v>
      </c>
      <c r="J895" s="46" t="e">
        <f>+IF(A895=#REF!,"si","no")</f>
        <v>#REF!</v>
      </c>
      <c r="L895" s="32"/>
    </row>
    <row r="896" spans="1:12" x14ac:dyDescent="0.2">
      <c r="A896" s="8" t="s">
        <v>13</v>
      </c>
      <c r="B896" s="8">
        <v>2013</v>
      </c>
      <c r="C896" s="8" t="s">
        <v>10</v>
      </c>
      <c r="D896" s="8" t="s">
        <v>25</v>
      </c>
      <c r="E896" s="8" t="s">
        <v>40</v>
      </c>
      <c r="F896" s="15">
        <v>210107.47709341999</v>
      </c>
      <c r="G896" s="15">
        <v>424.05596239803862</v>
      </c>
      <c r="H896" s="26">
        <v>0.15232751755595839</v>
      </c>
      <c r="J896" s="46" t="e">
        <f>+IF(A896=#REF!,"si","no")</f>
        <v>#REF!</v>
      </c>
      <c r="L896" s="32"/>
    </row>
    <row r="897" spans="1:12" x14ac:dyDescent="0.2">
      <c r="A897" s="8" t="s">
        <v>13</v>
      </c>
      <c r="B897" s="8">
        <v>2014</v>
      </c>
      <c r="C897" s="8" t="s">
        <v>10</v>
      </c>
      <c r="D897" s="8" t="s">
        <v>25</v>
      </c>
      <c r="E897" s="8" t="s">
        <v>26</v>
      </c>
      <c r="F897" s="15">
        <v>67417.599000000002</v>
      </c>
      <c r="G897" s="15">
        <v>118.12774395291297</v>
      </c>
      <c r="H897" s="26">
        <v>4.533929720588236E-2</v>
      </c>
      <c r="J897" s="46" t="e">
        <f>+IF(A897=#REF!,"si","no")</f>
        <v>#REF!</v>
      </c>
      <c r="L897" s="32"/>
    </row>
    <row r="898" spans="1:12" x14ac:dyDescent="0.2">
      <c r="A898" s="8" t="s">
        <v>13</v>
      </c>
      <c r="B898" s="8">
        <v>2014</v>
      </c>
      <c r="C898" s="8" t="s">
        <v>10</v>
      </c>
      <c r="D898" s="8" t="s">
        <v>25</v>
      </c>
      <c r="E898" s="8" t="s">
        <v>27</v>
      </c>
      <c r="F898" s="15">
        <v>0</v>
      </c>
      <c r="G898" s="15">
        <v>0</v>
      </c>
      <c r="H898" s="26">
        <v>0</v>
      </c>
      <c r="J898" s="46" t="e">
        <f>+IF(A898=#REF!,"si","no")</f>
        <v>#REF!</v>
      </c>
      <c r="L898" s="32"/>
    </row>
    <row r="899" spans="1:12" x14ac:dyDescent="0.2">
      <c r="A899" s="8" t="s">
        <v>13</v>
      </c>
      <c r="B899" s="8">
        <v>2014</v>
      </c>
      <c r="C899" s="8" t="s">
        <v>10</v>
      </c>
      <c r="D899" s="8" t="s">
        <v>25</v>
      </c>
      <c r="E899" s="8" t="s">
        <v>28</v>
      </c>
      <c r="F899" s="15">
        <v>158434.21670403</v>
      </c>
      <c r="G899" s="15">
        <v>277.60520786558982</v>
      </c>
      <c r="H899" s="26">
        <v>0.10654927118845017</v>
      </c>
      <c r="J899" s="46" t="e">
        <f>+IF(A899=#REF!,"si","no")</f>
        <v>#REF!</v>
      </c>
      <c r="L899" s="32"/>
    </row>
    <row r="900" spans="1:12" x14ac:dyDescent="0.2">
      <c r="A900" s="8" t="s">
        <v>13</v>
      </c>
      <c r="B900" s="8">
        <v>2014</v>
      </c>
      <c r="C900" s="8" t="s">
        <v>10</v>
      </c>
      <c r="D900" s="8" t="s">
        <v>25</v>
      </c>
      <c r="E900" s="8" t="s">
        <v>40</v>
      </c>
      <c r="F900" s="15">
        <v>225851.81570402998</v>
      </c>
      <c r="G900" s="15">
        <v>395.73295181850273</v>
      </c>
      <c r="H900" s="26">
        <v>0.15188856839433248</v>
      </c>
      <c r="J900" s="46" t="e">
        <f>+IF(A900=#REF!,"si","no")</f>
        <v>#REF!</v>
      </c>
      <c r="L900" s="32"/>
    </row>
    <row r="901" spans="1:12" x14ac:dyDescent="0.2">
      <c r="A901" s="8" t="s">
        <v>13</v>
      </c>
      <c r="B901" s="8">
        <v>2015</v>
      </c>
      <c r="C901" s="8" t="s">
        <v>10</v>
      </c>
      <c r="D901" s="8" t="s">
        <v>25</v>
      </c>
      <c r="E901" s="8" t="s">
        <v>26</v>
      </c>
      <c r="F901" s="15">
        <v>93526.873999999996</v>
      </c>
      <c r="G901" s="15">
        <v>142.92027811120519</v>
      </c>
      <c r="H901" s="26">
        <v>5.8593315045561874E-2</v>
      </c>
      <c r="J901" s="46" t="e">
        <f>+IF(A901=#REF!,"si","no")</f>
        <v>#REF!</v>
      </c>
      <c r="L901" s="32"/>
    </row>
    <row r="902" spans="1:12" x14ac:dyDescent="0.2">
      <c r="A902" s="8" t="s">
        <v>13</v>
      </c>
      <c r="B902" s="8">
        <v>2015</v>
      </c>
      <c r="C902" s="8" t="s">
        <v>10</v>
      </c>
      <c r="D902" s="8" t="s">
        <v>25</v>
      </c>
      <c r="E902" s="8" t="s">
        <v>27</v>
      </c>
      <c r="F902" s="15">
        <v>0</v>
      </c>
      <c r="G902" s="15">
        <v>0</v>
      </c>
      <c r="H902" s="26">
        <v>0</v>
      </c>
      <c r="J902" s="46" t="e">
        <f>+IF(A902=#REF!,"si","no")</f>
        <v>#REF!</v>
      </c>
      <c r="L902" s="32"/>
    </row>
    <row r="903" spans="1:12" x14ac:dyDescent="0.2">
      <c r="A903" s="8" t="s">
        <v>13</v>
      </c>
      <c r="B903" s="8">
        <v>2015</v>
      </c>
      <c r="C903" s="8" t="s">
        <v>10</v>
      </c>
      <c r="D903" s="8" t="s">
        <v>25</v>
      </c>
      <c r="E903" s="8" t="s">
        <v>28</v>
      </c>
      <c r="F903" s="15">
        <v>186483.46402084999</v>
      </c>
      <c r="G903" s="15">
        <v>284.96909392054317</v>
      </c>
      <c r="H903" s="26">
        <v>0.11682935493130418</v>
      </c>
      <c r="J903" s="46" t="e">
        <f>+IF(A903=#REF!,"si","no")</f>
        <v>#REF!</v>
      </c>
      <c r="L903" s="32"/>
    </row>
    <row r="904" spans="1:12" x14ac:dyDescent="0.2">
      <c r="A904" s="8" t="s">
        <v>13</v>
      </c>
      <c r="B904" s="8">
        <v>2015</v>
      </c>
      <c r="C904" s="8" t="s">
        <v>10</v>
      </c>
      <c r="D904" s="8" t="s">
        <v>25</v>
      </c>
      <c r="E904" s="8" t="s">
        <v>40</v>
      </c>
      <c r="F904" s="15">
        <v>280010.33802084997</v>
      </c>
      <c r="G904" s="15">
        <v>427.88937203174839</v>
      </c>
      <c r="H904" s="26">
        <v>0.17542266997686609</v>
      </c>
      <c r="J904" s="46" t="e">
        <f>+IF(A904=#REF!,"si","no")</f>
        <v>#REF!</v>
      </c>
      <c r="L904" s="32"/>
    </row>
    <row r="905" spans="1:12" x14ac:dyDescent="0.2">
      <c r="A905" s="8" t="s">
        <v>13</v>
      </c>
      <c r="B905" s="8">
        <v>2016</v>
      </c>
      <c r="C905" s="8" t="s">
        <v>10</v>
      </c>
      <c r="D905" s="8" t="s">
        <v>25</v>
      </c>
      <c r="E905" s="8" t="s">
        <v>26</v>
      </c>
      <c r="F905" s="15">
        <v>80271.975999999995</v>
      </c>
      <c r="G905" s="15">
        <v>118.74420483200399</v>
      </c>
      <c r="H905" s="26">
        <v>4.7414207067488834E-2</v>
      </c>
      <c r="J905" s="46" t="e">
        <f>+IF(A905=#REF!,"si","no")</f>
        <v>#REF!</v>
      </c>
      <c r="L905" s="32"/>
    </row>
    <row r="906" spans="1:12" x14ac:dyDescent="0.2">
      <c r="A906" s="8" t="s">
        <v>13</v>
      </c>
      <c r="B906" s="8">
        <v>2016</v>
      </c>
      <c r="C906" s="8" t="s">
        <v>10</v>
      </c>
      <c r="D906" s="8" t="s">
        <v>25</v>
      </c>
      <c r="E906" s="8" t="s">
        <v>27</v>
      </c>
      <c r="F906" s="15">
        <v>0</v>
      </c>
      <c r="G906" s="15">
        <v>0</v>
      </c>
      <c r="H906" s="26">
        <v>0</v>
      </c>
      <c r="J906" s="46" t="e">
        <f>+IF(A906=#REF!,"si","no")</f>
        <v>#REF!</v>
      </c>
      <c r="L906" s="32"/>
    </row>
    <row r="907" spans="1:12" x14ac:dyDescent="0.2">
      <c r="A907" s="8" t="s">
        <v>13</v>
      </c>
      <c r="B907" s="8">
        <v>2016</v>
      </c>
      <c r="C907" s="8" t="s">
        <v>10</v>
      </c>
      <c r="D907" s="8" t="s">
        <v>25</v>
      </c>
      <c r="E907" s="8" t="s">
        <v>28</v>
      </c>
      <c r="F907" s="15">
        <v>192396.83525761002</v>
      </c>
      <c r="G907" s="15">
        <v>284.60753494917049</v>
      </c>
      <c r="H907" s="26">
        <v>0.1136429404208744</v>
      </c>
      <c r="J907" s="46" t="e">
        <f>+IF(A907=#REF!,"si","no")</f>
        <v>#REF!</v>
      </c>
      <c r="L907" s="32"/>
    </row>
    <row r="908" spans="1:12" x14ac:dyDescent="0.2">
      <c r="A908" s="8" t="s">
        <v>13</v>
      </c>
      <c r="B908" s="8">
        <v>2016</v>
      </c>
      <c r="C908" s="8" t="s">
        <v>10</v>
      </c>
      <c r="D908" s="8" t="s">
        <v>25</v>
      </c>
      <c r="E908" s="8" t="s">
        <v>40</v>
      </c>
      <c r="F908" s="15">
        <v>272668.81125760998</v>
      </c>
      <c r="G908" s="15">
        <v>403.35173978117439</v>
      </c>
      <c r="H908" s="26">
        <v>0.16105714748836322</v>
      </c>
      <c r="J908" s="46" t="e">
        <f>+IF(A908=#REF!,"si","no")</f>
        <v>#REF!</v>
      </c>
      <c r="L908" s="32"/>
    </row>
    <row r="909" spans="1:12" x14ac:dyDescent="0.2">
      <c r="A909" s="8" t="s">
        <v>13</v>
      </c>
      <c r="B909" s="8">
        <v>2017</v>
      </c>
      <c r="C909" s="8" t="s">
        <v>10</v>
      </c>
      <c r="D909" s="8" t="s">
        <v>25</v>
      </c>
      <c r="E909" s="8" t="s">
        <v>26</v>
      </c>
      <c r="F909" s="15">
        <v>100202.685</v>
      </c>
      <c r="G909" s="15">
        <v>154.45515459601083</v>
      </c>
      <c r="H909" s="26">
        <v>5.5750936608517765E-2</v>
      </c>
      <c r="J909" s="46" t="e">
        <f>+IF(A909=#REF!,"si","no")</f>
        <v>#REF!</v>
      </c>
      <c r="L909" s="32"/>
    </row>
    <row r="910" spans="1:12" x14ac:dyDescent="0.2">
      <c r="A910" s="8" t="s">
        <v>13</v>
      </c>
      <c r="B910" s="8">
        <v>2017</v>
      </c>
      <c r="C910" s="8" t="s">
        <v>10</v>
      </c>
      <c r="D910" s="8" t="s">
        <v>25</v>
      </c>
      <c r="E910" s="8" t="s">
        <v>27</v>
      </c>
      <c r="F910" s="15">
        <v>0</v>
      </c>
      <c r="G910" s="15">
        <v>0</v>
      </c>
      <c r="H910" s="26">
        <v>0</v>
      </c>
      <c r="J910" s="46" t="e">
        <f>+IF(A910=#REF!,"si","no")</f>
        <v>#REF!</v>
      </c>
      <c r="L910" s="32"/>
    </row>
    <row r="911" spans="1:12" x14ac:dyDescent="0.2">
      <c r="A911" s="8" t="s">
        <v>13</v>
      </c>
      <c r="B911" s="8">
        <v>2017</v>
      </c>
      <c r="C911" s="8" t="s">
        <v>10</v>
      </c>
      <c r="D911" s="8" t="s">
        <v>25</v>
      </c>
      <c r="E911" s="8" t="s">
        <v>28</v>
      </c>
      <c r="F911" s="15">
        <v>214980.34962005002</v>
      </c>
      <c r="G911" s="15">
        <v>331.37658073403207</v>
      </c>
      <c r="H911" s="26">
        <v>0.11961112462948868</v>
      </c>
      <c r="J911" s="46" t="e">
        <f>+IF(A911=#REF!,"si","no")</f>
        <v>#REF!</v>
      </c>
      <c r="L911" s="32"/>
    </row>
    <row r="912" spans="1:12" x14ac:dyDescent="0.2">
      <c r="A912" s="8" t="s">
        <v>13</v>
      </c>
      <c r="B912" s="8">
        <v>2017</v>
      </c>
      <c r="C912" s="8" t="s">
        <v>10</v>
      </c>
      <c r="D912" s="8" t="s">
        <v>25</v>
      </c>
      <c r="E912" s="8" t="s">
        <v>40</v>
      </c>
      <c r="F912" s="15">
        <v>315183.03462004999</v>
      </c>
      <c r="G912" s="15">
        <v>485.83173533004282</v>
      </c>
      <c r="H912" s="26">
        <v>0.17536206123800641</v>
      </c>
      <c r="J912" s="46" t="e">
        <f>+IF(A912=#REF!,"si","no")</f>
        <v>#REF!</v>
      </c>
      <c r="L912" s="32"/>
    </row>
    <row r="913" spans="1:12" x14ac:dyDescent="0.2">
      <c r="A913" s="8" t="s">
        <v>13</v>
      </c>
      <c r="B913" s="8">
        <v>2018</v>
      </c>
      <c r="C913" s="8" t="s">
        <v>10</v>
      </c>
      <c r="D913" s="8" t="s">
        <v>25</v>
      </c>
      <c r="E913" s="8" t="s">
        <v>26</v>
      </c>
      <c r="F913" s="15">
        <v>101837.3582</v>
      </c>
      <c r="G913" s="15">
        <v>158.61656424152494</v>
      </c>
      <c r="H913" s="26">
        <v>5.3180988939392992E-2</v>
      </c>
      <c r="J913" s="46" t="e">
        <f>+IF(A913=#REF!,"si","no")</f>
        <v>#REF!</v>
      </c>
      <c r="L913" s="32"/>
    </row>
    <row r="914" spans="1:12" x14ac:dyDescent="0.2">
      <c r="A914" s="8" t="s">
        <v>13</v>
      </c>
      <c r="B914" s="8">
        <v>2018</v>
      </c>
      <c r="C914" s="8" t="s">
        <v>10</v>
      </c>
      <c r="D914" s="8" t="s">
        <v>25</v>
      </c>
      <c r="E914" s="8" t="s">
        <v>27</v>
      </c>
      <c r="F914" s="15">
        <v>0</v>
      </c>
      <c r="G914" s="15">
        <v>0</v>
      </c>
      <c r="H914" s="26">
        <v>0</v>
      </c>
      <c r="J914" s="46" t="e">
        <f>+IF(A914=#REF!,"si","no")</f>
        <v>#REF!</v>
      </c>
      <c r="L914" s="32"/>
    </row>
    <row r="915" spans="1:12" x14ac:dyDescent="0.2">
      <c r="A915" s="8" t="s">
        <v>13</v>
      </c>
      <c r="B915" s="8">
        <v>2018</v>
      </c>
      <c r="C915" s="8" t="s">
        <v>10</v>
      </c>
      <c r="D915" s="8" t="s">
        <v>25</v>
      </c>
      <c r="E915" s="8" t="s">
        <v>28</v>
      </c>
      <c r="F915" s="15">
        <v>186158.92650073612</v>
      </c>
      <c r="G915" s="15">
        <v>289.95144656489458</v>
      </c>
      <c r="H915" s="26">
        <v>9.7214970873084963E-2</v>
      </c>
      <c r="J915" s="46" t="e">
        <f>+IF(A915=#REF!,"si","no")</f>
        <v>#REF!</v>
      </c>
      <c r="L915" s="32"/>
    </row>
    <row r="916" spans="1:12" x14ac:dyDescent="0.2">
      <c r="A916" s="8" t="s">
        <v>13</v>
      </c>
      <c r="B916" s="8">
        <v>2018</v>
      </c>
      <c r="C916" s="8" t="s">
        <v>10</v>
      </c>
      <c r="D916" s="8" t="s">
        <v>25</v>
      </c>
      <c r="E916" s="8" t="s">
        <v>40</v>
      </c>
      <c r="F916" s="15">
        <v>287996.28470073611</v>
      </c>
      <c r="G916" s="15">
        <v>448.56801080641952</v>
      </c>
      <c r="H916" s="26">
        <v>0.15039595981247797</v>
      </c>
      <c r="J916" s="46" t="e">
        <f>+IF(A916=#REF!,"si","no")</f>
        <v>#REF!</v>
      </c>
      <c r="L916" s="32"/>
    </row>
    <row r="917" spans="1:12" x14ac:dyDescent="0.2">
      <c r="A917" s="8" t="s">
        <v>13</v>
      </c>
      <c r="B917" s="8">
        <v>2019</v>
      </c>
      <c r="C917" s="8" t="s">
        <v>10</v>
      </c>
      <c r="D917" s="8" t="s">
        <v>25</v>
      </c>
      <c r="E917" s="8" t="s">
        <v>26</v>
      </c>
      <c r="F917" s="15">
        <v>109754.08100000001</v>
      </c>
      <c r="G917" s="15">
        <v>156.04957128845982</v>
      </c>
      <c r="H917" s="26">
        <v>5.5854574903136861E-2</v>
      </c>
      <c r="J917" s="46" t="e">
        <f>+IF(A917=#REF!,"si","no")</f>
        <v>#REF!</v>
      </c>
      <c r="L917" s="32"/>
    </row>
    <row r="918" spans="1:12" x14ac:dyDescent="0.2">
      <c r="A918" s="8" t="s">
        <v>13</v>
      </c>
      <c r="B918" s="8">
        <v>2019</v>
      </c>
      <c r="C918" s="8" t="s">
        <v>10</v>
      </c>
      <c r="D918" s="8" t="s">
        <v>25</v>
      </c>
      <c r="E918" s="8" t="s">
        <v>27</v>
      </c>
      <c r="F918" s="15">
        <v>0</v>
      </c>
      <c r="G918" s="15">
        <v>0</v>
      </c>
      <c r="H918" s="26">
        <v>0</v>
      </c>
      <c r="J918" s="46" t="e">
        <f>+IF(A918=#REF!,"si","no")</f>
        <v>#REF!</v>
      </c>
      <c r="L918" s="32"/>
    </row>
    <row r="919" spans="1:12" x14ac:dyDescent="0.2">
      <c r="A919" s="8" t="s">
        <v>13</v>
      </c>
      <c r="B919" s="8">
        <v>2019</v>
      </c>
      <c r="C919" s="8" t="s">
        <v>10</v>
      </c>
      <c r="D919" s="8" t="s">
        <v>25</v>
      </c>
      <c r="E919" s="8" t="s">
        <v>28</v>
      </c>
      <c r="F919" s="15">
        <v>205136.43990142859</v>
      </c>
      <c r="G919" s="15">
        <v>291.66526848563228</v>
      </c>
      <c r="H919" s="26">
        <v>0.10439528574647879</v>
      </c>
      <c r="J919" s="46" t="e">
        <f>+IF(A919=#REF!,"si","no")</f>
        <v>#REF!</v>
      </c>
      <c r="L919" s="32"/>
    </row>
    <row r="920" spans="1:12" x14ac:dyDescent="0.2">
      <c r="A920" s="8" t="s">
        <v>13</v>
      </c>
      <c r="B920" s="8">
        <v>2019</v>
      </c>
      <c r="C920" s="8" t="s">
        <v>10</v>
      </c>
      <c r="D920" s="8" t="s">
        <v>25</v>
      </c>
      <c r="E920" s="8" t="s">
        <v>40</v>
      </c>
      <c r="F920" s="15">
        <v>314890.52090142859</v>
      </c>
      <c r="G920" s="15">
        <v>447.71483977409207</v>
      </c>
      <c r="H920" s="26">
        <v>0.16024986064961563</v>
      </c>
      <c r="J920" s="46" t="e">
        <f>+IF(A920=#REF!,"si","no")</f>
        <v>#REF!</v>
      </c>
      <c r="L920" s="32"/>
    </row>
    <row r="921" spans="1:12" x14ac:dyDescent="0.2">
      <c r="A921" s="8" t="s">
        <v>13</v>
      </c>
      <c r="B921" s="8">
        <v>2020</v>
      </c>
      <c r="C921" s="8" t="s">
        <v>10</v>
      </c>
      <c r="D921" s="8" t="s">
        <v>25</v>
      </c>
      <c r="E921" s="8" t="s">
        <v>26</v>
      </c>
      <c r="F921" s="15">
        <v>145498.59</v>
      </c>
      <c r="G921" s="15">
        <v>183.7196196777615</v>
      </c>
      <c r="H921" s="26">
        <v>7.2694891989285484E-2</v>
      </c>
      <c r="J921" s="46" t="e">
        <f>+IF(A921=#REF!,"si","no")</f>
        <v>#REF!</v>
      </c>
      <c r="L921" s="32"/>
    </row>
    <row r="922" spans="1:12" x14ac:dyDescent="0.2">
      <c r="A922" s="8" t="s">
        <v>13</v>
      </c>
      <c r="B922" s="8">
        <v>2020</v>
      </c>
      <c r="C922" s="8" t="s">
        <v>10</v>
      </c>
      <c r="D922" s="8" t="s">
        <v>25</v>
      </c>
      <c r="E922" s="8" t="s">
        <v>27</v>
      </c>
      <c r="F922" s="15">
        <v>0</v>
      </c>
      <c r="G922" s="15">
        <v>0</v>
      </c>
      <c r="H922" s="26">
        <v>0</v>
      </c>
      <c r="J922" s="46" t="e">
        <f>+IF(A922=#REF!,"si","no")</f>
        <v>#REF!</v>
      </c>
      <c r="L922" s="32"/>
    </row>
    <row r="923" spans="1:12" x14ac:dyDescent="0.2">
      <c r="A923" s="8" t="s">
        <v>13</v>
      </c>
      <c r="B923" s="8">
        <v>2020</v>
      </c>
      <c r="C923" s="8" t="s">
        <v>10</v>
      </c>
      <c r="D923" s="8" t="s">
        <v>25</v>
      </c>
      <c r="E923" s="8" t="s">
        <v>28</v>
      </c>
      <c r="F923" s="54">
        <v>208826.04613797</v>
      </c>
      <c r="G923" s="15">
        <v>263.68256747559218</v>
      </c>
      <c r="H923" s="26">
        <v>0.10433494144891214</v>
      </c>
      <c r="J923" s="46" t="e">
        <f>+IF(A923=#REF!,"si","no")</f>
        <v>#REF!</v>
      </c>
      <c r="L923" s="32"/>
    </row>
    <row r="924" spans="1:12" x14ac:dyDescent="0.2">
      <c r="A924" s="8" t="s">
        <v>13</v>
      </c>
      <c r="B924" s="8">
        <v>2020</v>
      </c>
      <c r="C924" s="8" t="s">
        <v>10</v>
      </c>
      <c r="D924" s="8" t="s">
        <v>25</v>
      </c>
      <c r="E924" s="8" t="s">
        <v>40</v>
      </c>
      <c r="F924" s="15">
        <v>354324.63613797002</v>
      </c>
      <c r="G924" s="15">
        <v>447.40218715335374</v>
      </c>
      <c r="H924" s="26">
        <v>0.17702983343819764</v>
      </c>
      <c r="J924" s="46" t="e">
        <f>+IF(A924=#REF!,"si","no")</f>
        <v>#REF!</v>
      </c>
      <c r="L924" s="32"/>
    </row>
    <row r="925" spans="1:12" x14ac:dyDescent="0.2">
      <c r="A925" s="8" t="s">
        <v>13</v>
      </c>
      <c r="B925" s="8">
        <v>2021</v>
      </c>
      <c r="C925" s="8" t="s">
        <v>10</v>
      </c>
      <c r="D925" s="8" t="s">
        <v>25</v>
      </c>
      <c r="E925" s="8" t="s">
        <v>26</v>
      </c>
      <c r="F925" s="15">
        <v>68214.17790699999</v>
      </c>
      <c r="G925" s="15">
        <v>86.133362678670622</v>
      </c>
      <c r="H925" s="26">
        <v>2.7166351587140126E-2</v>
      </c>
      <c r="J925" s="46"/>
      <c r="L925" s="32"/>
    </row>
    <row r="926" spans="1:12" x14ac:dyDescent="0.2">
      <c r="A926" s="8" t="s">
        <v>13</v>
      </c>
      <c r="B926" s="8">
        <v>2021</v>
      </c>
      <c r="C926" s="8" t="s">
        <v>10</v>
      </c>
      <c r="D926" s="8" t="s">
        <v>25</v>
      </c>
      <c r="E926" s="8" t="s">
        <v>27</v>
      </c>
      <c r="F926" s="15"/>
      <c r="G926" s="15"/>
      <c r="H926" s="26"/>
      <c r="J926" s="46"/>
      <c r="L926" s="32"/>
    </row>
    <row r="927" spans="1:12" x14ac:dyDescent="0.2">
      <c r="A927" s="8" t="s">
        <v>13</v>
      </c>
      <c r="B927" s="8">
        <v>2021</v>
      </c>
      <c r="C927" s="8" t="s">
        <v>10</v>
      </c>
      <c r="D927" s="8" t="s">
        <v>25</v>
      </c>
      <c r="E927" s="8" t="s">
        <v>28</v>
      </c>
      <c r="F927" s="54">
        <v>154616.28058754001</v>
      </c>
      <c r="G927" s="15">
        <v>195.23243672349614</v>
      </c>
      <c r="H927" s="26">
        <v>6.1576058942813844E-2</v>
      </c>
      <c r="J927" s="46"/>
      <c r="L927" s="32"/>
    </row>
    <row r="928" spans="1:12" x14ac:dyDescent="0.2">
      <c r="A928" s="8" t="s">
        <v>13</v>
      </c>
      <c r="B928" s="8">
        <v>2021</v>
      </c>
      <c r="C928" s="8" t="s">
        <v>10</v>
      </c>
      <c r="D928" s="8" t="s">
        <v>25</v>
      </c>
      <c r="E928" s="8" t="s">
        <v>40</v>
      </c>
      <c r="F928" s="15">
        <v>222830.45849454001</v>
      </c>
      <c r="G928" s="15">
        <v>281.36579940216677</v>
      </c>
      <c r="H928" s="26">
        <v>8.8742410529953977E-2</v>
      </c>
      <c r="J928" s="46"/>
      <c r="L928" s="32"/>
    </row>
    <row r="929" spans="1:12" x14ac:dyDescent="0.2">
      <c r="A929" s="8" t="s">
        <v>13</v>
      </c>
      <c r="B929" s="8">
        <v>2008</v>
      </c>
      <c r="C929" s="8" t="s">
        <v>10</v>
      </c>
      <c r="D929" s="8" t="s">
        <v>30</v>
      </c>
      <c r="E929" s="8" t="s">
        <v>31</v>
      </c>
      <c r="F929" s="15">
        <v>14623.845744105001</v>
      </c>
      <c r="G929" s="15">
        <v>27.938079831414814</v>
      </c>
      <c r="H929" s="26">
        <v>1.5552391233699442E-2</v>
      </c>
      <c r="J929" s="46" t="e">
        <f>+IF(A929=#REF!,"si","no")</f>
        <v>#REF!</v>
      </c>
      <c r="L929" s="32"/>
    </row>
    <row r="930" spans="1:12" x14ac:dyDescent="0.2">
      <c r="A930" s="8" t="s">
        <v>13</v>
      </c>
      <c r="B930" s="8">
        <v>2008</v>
      </c>
      <c r="C930" s="8" t="s">
        <v>10</v>
      </c>
      <c r="D930" s="8" t="s">
        <v>30</v>
      </c>
      <c r="E930" s="8" t="s">
        <v>32</v>
      </c>
      <c r="F930" s="15"/>
      <c r="G930" s="15">
        <v>0</v>
      </c>
      <c r="H930" s="26">
        <v>0</v>
      </c>
      <c r="J930" s="46" t="e">
        <f>+IF(A930=#REF!,"si","no")</f>
        <v>#REF!</v>
      </c>
      <c r="L930" s="32"/>
    </row>
    <row r="931" spans="1:12" x14ac:dyDescent="0.2">
      <c r="A931" s="8" t="s">
        <v>13</v>
      </c>
      <c r="B931" s="8">
        <v>2008</v>
      </c>
      <c r="C931" s="8" t="s">
        <v>10</v>
      </c>
      <c r="D931" s="8" t="s">
        <v>30</v>
      </c>
      <c r="E931" s="8" t="s">
        <v>40</v>
      </c>
      <c r="F931" s="15">
        <v>14623.845744105001</v>
      </c>
      <c r="G931" s="15">
        <v>27.938079831414814</v>
      </c>
      <c r="H931" s="26">
        <v>1.5552391233699442E-2</v>
      </c>
      <c r="J931" s="46" t="e">
        <f>+IF(A931=#REF!,"si","no")</f>
        <v>#REF!</v>
      </c>
      <c r="L931" s="32"/>
    </row>
    <row r="932" spans="1:12" x14ac:dyDescent="0.2">
      <c r="A932" s="8" t="s">
        <v>13</v>
      </c>
      <c r="B932" s="8">
        <v>2009</v>
      </c>
      <c r="C932" s="8" t="s">
        <v>10</v>
      </c>
      <c r="D932" s="8" t="s">
        <v>30</v>
      </c>
      <c r="E932" s="8" t="s">
        <v>31</v>
      </c>
      <c r="F932" s="15">
        <v>17441.443655775001</v>
      </c>
      <c r="G932" s="15">
        <v>31.191724481671269</v>
      </c>
      <c r="H932" s="26">
        <v>1.8093749605508955E-2</v>
      </c>
      <c r="J932" s="46" t="e">
        <f>+IF(A932=#REF!,"si","no")</f>
        <v>#REF!</v>
      </c>
      <c r="L932" s="32"/>
    </row>
    <row r="933" spans="1:12" x14ac:dyDescent="0.2">
      <c r="A933" s="8" t="s">
        <v>13</v>
      </c>
      <c r="B933" s="8">
        <v>2009</v>
      </c>
      <c r="C933" s="8" t="s">
        <v>10</v>
      </c>
      <c r="D933" s="8" t="s">
        <v>30</v>
      </c>
      <c r="E933" s="8" t="s">
        <v>32</v>
      </c>
      <c r="F933" s="15"/>
      <c r="G933" s="15">
        <v>0</v>
      </c>
      <c r="H933" s="26">
        <v>0</v>
      </c>
      <c r="J933" s="46" t="e">
        <f>+IF(A933=#REF!,"si","no")</f>
        <v>#REF!</v>
      </c>
      <c r="L933" s="32"/>
    </row>
    <row r="934" spans="1:12" x14ac:dyDescent="0.2">
      <c r="A934" s="8" t="s">
        <v>13</v>
      </c>
      <c r="B934" s="8">
        <v>2009</v>
      </c>
      <c r="C934" s="8" t="s">
        <v>10</v>
      </c>
      <c r="D934" s="8" t="s">
        <v>30</v>
      </c>
      <c r="E934" s="8" t="s">
        <v>40</v>
      </c>
      <c r="F934" s="15">
        <v>17441.443655775001</v>
      </c>
      <c r="G934" s="15">
        <v>31.191724481671269</v>
      </c>
      <c r="H934" s="26">
        <v>1.8093749605508955E-2</v>
      </c>
      <c r="J934" s="46" t="e">
        <f>+IF(A934=#REF!,"si","no")</f>
        <v>#REF!</v>
      </c>
      <c r="L934" s="32"/>
    </row>
    <row r="935" spans="1:12" x14ac:dyDescent="0.2">
      <c r="A935" s="8" t="s">
        <v>13</v>
      </c>
      <c r="B935" s="8">
        <v>2010</v>
      </c>
      <c r="C935" s="8" t="s">
        <v>10</v>
      </c>
      <c r="D935" s="8" t="s">
        <v>30</v>
      </c>
      <c r="E935" s="8" t="s">
        <v>31</v>
      </c>
      <c r="F935" s="15">
        <v>17447.126250825004</v>
      </c>
      <c r="G935" s="15">
        <v>34.20017859185063</v>
      </c>
      <c r="H935" s="26">
        <v>1.5649565105261141E-2</v>
      </c>
      <c r="J935" s="46" t="e">
        <f>+IF(A935=#REF!,"si","no")</f>
        <v>#REF!</v>
      </c>
      <c r="L935" s="32"/>
    </row>
    <row r="936" spans="1:12" x14ac:dyDescent="0.2">
      <c r="A936" s="8" t="s">
        <v>13</v>
      </c>
      <c r="B936" s="8">
        <v>2010</v>
      </c>
      <c r="C936" s="8" t="s">
        <v>10</v>
      </c>
      <c r="D936" s="8" t="s">
        <v>30</v>
      </c>
      <c r="E936" s="8" t="s">
        <v>32</v>
      </c>
      <c r="F936" s="15"/>
      <c r="G936" s="15">
        <v>0</v>
      </c>
      <c r="H936" s="26">
        <v>0</v>
      </c>
      <c r="J936" s="46" t="e">
        <f>+IF(A936=#REF!,"si","no")</f>
        <v>#REF!</v>
      </c>
      <c r="L936" s="32"/>
    </row>
    <row r="937" spans="1:12" x14ac:dyDescent="0.2">
      <c r="A937" s="8" t="s">
        <v>13</v>
      </c>
      <c r="B937" s="8">
        <v>2010</v>
      </c>
      <c r="C937" s="8" t="s">
        <v>10</v>
      </c>
      <c r="D937" s="8" t="s">
        <v>30</v>
      </c>
      <c r="E937" s="8" t="s">
        <v>40</v>
      </c>
      <c r="F937" s="15">
        <v>17447.126250825004</v>
      </c>
      <c r="G937" s="15">
        <v>34.20017859185063</v>
      </c>
      <c r="H937" s="26">
        <v>1.5649565105261141E-2</v>
      </c>
      <c r="J937" s="46" t="e">
        <f>+IF(A937=#REF!,"si","no")</f>
        <v>#REF!</v>
      </c>
      <c r="L937" s="32"/>
    </row>
    <row r="938" spans="1:12" x14ac:dyDescent="0.2">
      <c r="A938" s="8" t="s">
        <v>13</v>
      </c>
      <c r="B938" s="8">
        <v>2011</v>
      </c>
      <c r="C938" s="8" t="s">
        <v>10</v>
      </c>
      <c r="D938" s="8" t="s">
        <v>30</v>
      </c>
      <c r="E938" s="8" t="s">
        <v>31</v>
      </c>
      <c r="F938" s="15">
        <v>22528.543490415002</v>
      </c>
      <c r="G938" s="15">
        <v>46.579915527916178</v>
      </c>
      <c r="H938" s="26">
        <v>1.8465628419087173E-2</v>
      </c>
      <c r="J938" s="46" t="e">
        <f>+IF(A938=#REF!,"si","no")</f>
        <v>#REF!</v>
      </c>
      <c r="L938" s="32"/>
    </row>
    <row r="939" spans="1:12" x14ac:dyDescent="0.2">
      <c r="A939" s="8" t="s">
        <v>13</v>
      </c>
      <c r="B939" s="8">
        <v>2011</v>
      </c>
      <c r="C939" s="8" t="s">
        <v>10</v>
      </c>
      <c r="D939" s="8" t="s">
        <v>30</v>
      </c>
      <c r="E939" s="8" t="s">
        <v>32</v>
      </c>
      <c r="F939" s="15"/>
      <c r="G939" s="15">
        <v>0</v>
      </c>
      <c r="H939" s="26">
        <v>0</v>
      </c>
      <c r="J939" s="46" t="e">
        <f>+IF(A939=#REF!,"si","no")</f>
        <v>#REF!</v>
      </c>
      <c r="L939" s="32"/>
    </row>
    <row r="940" spans="1:12" x14ac:dyDescent="0.2">
      <c r="A940" s="8" t="s">
        <v>13</v>
      </c>
      <c r="B940" s="8">
        <v>2011</v>
      </c>
      <c r="C940" s="8" t="s">
        <v>10</v>
      </c>
      <c r="D940" s="8" t="s">
        <v>30</v>
      </c>
      <c r="E940" s="8" t="s">
        <v>40</v>
      </c>
      <c r="F940" s="15">
        <v>22528.543490415002</v>
      </c>
      <c r="G940" s="15">
        <v>46.579915527916178</v>
      </c>
      <c r="H940" s="26">
        <v>1.8465628419087173E-2</v>
      </c>
      <c r="J940" s="46" t="e">
        <f>+IF(A940=#REF!,"si","no")</f>
        <v>#REF!</v>
      </c>
      <c r="L940" s="32"/>
    </row>
    <row r="941" spans="1:12" x14ac:dyDescent="0.2">
      <c r="A941" s="8" t="s">
        <v>13</v>
      </c>
      <c r="B941" s="8">
        <v>2012</v>
      </c>
      <c r="C941" s="8" t="s">
        <v>10</v>
      </c>
      <c r="D941" s="8" t="s">
        <v>30</v>
      </c>
      <c r="E941" s="8" t="s">
        <v>31</v>
      </c>
      <c r="F941" s="15">
        <v>24695.177472630006</v>
      </c>
      <c r="G941" s="15">
        <v>50.784694192040888</v>
      </c>
      <c r="H941" s="26">
        <v>1.9011775030724962E-2</v>
      </c>
      <c r="J941" s="46" t="e">
        <f>+IF(A941=#REF!,"si","no")</f>
        <v>#REF!</v>
      </c>
      <c r="L941" s="32"/>
    </row>
    <row r="942" spans="1:12" x14ac:dyDescent="0.2">
      <c r="A942" s="8" t="s">
        <v>13</v>
      </c>
      <c r="B942" s="8">
        <v>2012</v>
      </c>
      <c r="C942" s="8" t="s">
        <v>10</v>
      </c>
      <c r="D942" s="8" t="s">
        <v>30</v>
      </c>
      <c r="E942" s="8" t="s">
        <v>32</v>
      </c>
      <c r="F942" s="15"/>
      <c r="G942" s="15">
        <v>0</v>
      </c>
      <c r="H942" s="26">
        <v>0</v>
      </c>
      <c r="J942" s="46" t="e">
        <f>+IF(A942=#REF!,"si","no")</f>
        <v>#REF!</v>
      </c>
      <c r="L942" s="32"/>
    </row>
    <row r="943" spans="1:12" x14ac:dyDescent="0.2">
      <c r="A943" s="8" t="s">
        <v>13</v>
      </c>
      <c r="B943" s="8">
        <v>2012</v>
      </c>
      <c r="C943" s="8" t="s">
        <v>10</v>
      </c>
      <c r="D943" s="8" t="s">
        <v>30</v>
      </c>
      <c r="E943" s="8" t="s">
        <v>40</v>
      </c>
      <c r="F943" s="15">
        <v>24695.177472630006</v>
      </c>
      <c r="G943" s="15">
        <v>50.784694192040888</v>
      </c>
      <c r="H943" s="26">
        <v>1.9011775030724962E-2</v>
      </c>
      <c r="J943" s="46" t="e">
        <f>+IF(A943=#REF!,"si","no")</f>
        <v>#REF!</v>
      </c>
      <c r="L943" s="32"/>
    </row>
    <row r="944" spans="1:12" x14ac:dyDescent="0.2">
      <c r="A944" s="8" t="s">
        <v>13</v>
      </c>
      <c r="B944" s="8">
        <v>2013</v>
      </c>
      <c r="C944" s="8" t="s">
        <v>10</v>
      </c>
      <c r="D944" s="8" t="s">
        <v>30</v>
      </c>
      <c r="E944" s="8" t="s">
        <v>31</v>
      </c>
      <c r="F944" s="15">
        <v>25130.919734190004</v>
      </c>
      <c r="G944" s="15">
        <v>50.721261809694774</v>
      </c>
      <c r="H944" s="26">
        <v>1.8219868564244901E-2</v>
      </c>
      <c r="J944" s="46" t="e">
        <f>+IF(A944=#REF!,"si","no")</f>
        <v>#REF!</v>
      </c>
      <c r="L944" s="32"/>
    </row>
    <row r="945" spans="1:12" x14ac:dyDescent="0.2">
      <c r="A945" s="8" t="s">
        <v>13</v>
      </c>
      <c r="B945" s="8">
        <v>2013</v>
      </c>
      <c r="C945" s="8" t="s">
        <v>10</v>
      </c>
      <c r="D945" s="8" t="s">
        <v>30</v>
      </c>
      <c r="E945" s="8" t="s">
        <v>32</v>
      </c>
      <c r="F945" s="15"/>
      <c r="G945" s="15">
        <v>0</v>
      </c>
      <c r="H945" s="26">
        <v>0</v>
      </c>
      <c r="J945" s="46" t="e">
        <f>+IF(A945=#REF!,"si","no")</f>
        <v>#REF!</v>
      </c>
      <c r="L945" s="32"/>
    </row>
    <row r="946" spans="1:12" x14ac:dyDescent="0.2">
      <c r="A946" s="8" t="s">
        <v>13</v>
      </c>
      <c r="B946" s="8">
        <v>2013</v>
      </c>
      <c r="C946" s="8" t="s">
        <v>10</v>
      </c>
      <c r="D946" s="8" t="s">
        <v>30</v>
      </c>
      <c r="E946" s="8" t="s">
        <v>40</v>
      </c>
      <c r="F946" s="15">
        <v>25130.919734190004</v>
      </c>
      <c r="G946" s="15">
        <v>50.721261809694774</v>
      </c>
      <c r="H946" s="26">
        <v>1.8219868564244901E-2</v>
      </c>
      <c r="J946" s="46" t="e">
        <f>+IF(A946=#REF!,"si","no")</f>
        <v>#REF!</v>
      </c>
      <c r="L946" s="32"/>
    </row>
    <row r="947" spans="1:12" x14ac:dyDescent="0.2">
      <c r="A947" s="8" t="s">
        <v>13</v>
      </c>
      <c r="B947" s="8">
        <v>2014</v>
      </c>
      <c r="C947" s="8" t="s">
        <v>10</v>
      </c>
      <c r="D947" s="8" t="s">
        <v>30</v>
      </c>
      <c r="E947" s="8" t="s">
        <v>31</v>
      </c>
      <c r="F947" s="15">
        <v>27266.627909835006</v>
      </c>
      <c r="G947" s="15">
        <v>47.776030116295594</v>
      </c>
      <c r="H947" s="26">
        <v>1.8337196295083368E-2</v>
      </c>
      <c r="J947" s="46" t="e">
        <f>+IF(A947=#REF!,"si","no")</f>
        <v>#REF!</v>
      </c>
      <c r="L947" s="32"/>
    </row>
    <row r="948" spans="1:12" x14ac:dyDescent="0.2">
      <c r="A948" s="8" t="s">
        <v>13</v>
      </c>
      <c r="B948" s="8">
        <v>2014</v>
      </c>
      <c r="C948" s="8" t="s">
        <v>10</v>
      </c>
      <c r="D948" s="8" t="s">
        <v>30</v>
      </c>
      <c r="E948" s="8" t="s">
        <v>32</v>
      </c>
      <c r="F948" s="15"/>
      <c r="G948" s="15">
        <v>0</v>
      </c>
      <c r="H948" s="26">
        <v>0</v>
      </c>
      <c r="J948" s="46" t="e">
        <f>+IF(A948=#REF!,"si","no")</f>
        <v>#REF!</v>
      </c>
      <c r="L948" s="32"/>
    </row>
    <row r="949" spans="1:12" x14ac:dyDescent="0.2">
      <c r="A949" s="8" t="s">
        <v>13</v>
      </c>
      <c r="B949" s="8">
        <v>2014</v>
      </c>
      <c r="C949" s="8" t="s">
        <v>10</v>
      </c>
      <c r="D949" s="8" t="s">
        <v>30</v>
      </c>
      <c r="E949" s="8" t="s">
        <v>40</v>
      </c>
      <c r="F949" s="15">
        <v>27266.627909835006</v>
      </c>
      <c r="G949" s="15">
        <v>47.776030116295594</v>
      </c>
      <c r="H949" s="26">
        <v>1.8337196295083368E-2</v>
      </c>
      <c r="J949" s="46" t="e">
        <f>+IF(A949=#REF!,"si","no")</f>
        <v>#REF!</v>
      </c>
      <c r="L949" s="32"/>
    </row>
    <row r="950" spans="1:12" x14ac:dyDescent="0.2">
      <c r="A950" s="8" t="s">
        <v>13</v>
      </c>
      <c r="B950" s="8">
        <v>2015</v>
      </c>
      <c r="C950" s="8" t="s">
        <v>10</v>
      </c>
      <c r="D950" s="8" t="s">
        <v>30</v>
      </c>
      <c r="E950" s="8" t="s">
        <v>31</v>
      </c>
      <c r="F950" s="15">
        <v>30178.590875325004</v>
      </c>
      <c r="G950" s="15">
        <v>46.116505518036767</v>
      </c>
      <c r="H950" s="26">
        <v>1.8906476899773608E-2</v>
      </c>
      <c r="J950" s="46" t="e">
        <f>+IF(A950=#REF!,"si","no")</f>
        <v>#REF!</v>
      </c>
      <c r="L950" s="32"/>
    </row>
    <row r="951" spans="1:12" x14ac:dyDescent="0.2">
      <c r="A951" s="8" t="s">
        <v>13</v>
      </c>
      <c r="B951" s="8">
        <v>2015</v>
      </c>
      <c r="C951" s="8" t="s">
        <v>10</v>
      </c>
      <c r="D951" s="8" t="s">
        <v>30</v>
      </c>
      <c r="E951" s="8" t="s">
        <v>32</v>
      </c>
      <c r="F951" s="15"/>
      <c r="G951" s="15">
        <v>0</v>
      </c>
      <c r="H951" s="26">
        <v>0</v>
      </c>
      <c r="J951" s="46" t="e">
        <f>+IF(A951=#REF!,"si","no")</f>
        <v>#REF!</v>
      </c>
      <c r="L951" s="32"/>
    </row>
    <row r="952" spans="1:12" x14ac:dyDescent="0.2">
      <c r="A952" s="8" t="s">
        <v>13</v>
      </c>
      <c r="B952" s="8">
        <v>2015</v>
      </c>
      <c r="C952" s="8" t="s">
        <v>10</v>
      </c>
      <c r="D952" s="8" t="s">
        <v>30</v>
      </c>
      <c r="E952" s="8" t="s">
        <v>40</v>
      </c>
      <c r="F952" s="15">
        <v>30178.590875325004</v>
      </c>
      <c r="G952" s="15">
        <v>46.116505518036767</v>
      </c>
      <c r="H952" s="26">
        <v>1.8906476899773608E-2</v>
      </c>
      <c r="J952" s="46" t="e">
        <f>+IF(A952=#REF!,"si","no")</f>
        <v>#REF!</v>
      </c>
      <c r="L952" s="32"/>
    </row>
    <row r="953" spans="1:12" x14ac:dyDescent="0.2">
      <c r="A953" s="8" t="s">
        <v>13</v>
      </c>
      <c r="B953" s="8">
        <v>2016</v>
      </c>
      <c r="C953" s="8" t="s">
        <v>10</v>
      </c>
      <c r="D953" s="8" t="s">
        <v>30</v>
      </c>
      <c r="E953" s="8" t="s">
        <v>31</v>
      </c>
      <c r="F953" s="15">
        <v>34267.469417145003</v>
      </c>
      <c r="G953" s="15">
        <v>50.690958542541658</v>
      </c>
      <c r="H953" s="26">
        <v>2.0240748659573975E-2</v>
      </c>
      <c r="J953" s="46" t="e">
        <f>+IF(A953=#REF!,"si","no")</f>
        <v>#REF!</v>
      </c>
      <c r="L953" s="32"/>
    </row>
    <row r="954" spans="1:12" x14ac:dyDescent="0.2">
      <c r="A954" s="8" t="s">
        <v>13</v>
      </c>
      <c r="B954" s="8">
        <v>2016</v>
      </c>
      <c r="C954" s="8" t="s">
        <v>10</v>
      </c>
      <c r="D954" s="8" t="s">
        <v>30</v>
      </c>
      <c r="E954" s="8" t="s">
        <v>32</v>
      </c>
      <c r="F954" s="15"/>
      <c r="G954" s="15">
        <v>0</v>
      </c>
      <c r="H954" s="26">
        <v>0</v>
      </c>
      <c r="J954" s="46" t="e">
        <f>+IF(A954=#REF!,"si","no")</f>
        <v>#REF!</v>
      </c>
      <c r="L954" s="32"/>
    </row>
    <row r="955" spans="1:12" x14ac:dyDescent="0.2">
      <c r="A955" s="8" t="s">
        <v>13</v>
      </c>
      <c r="B955" s="8">
        <v>2016</v>
      </c>
      <c r="C955" s="8" t="s">
        <v>10</v>
      </c>
      <c r="D955" s="8" t="s">
        <v>30</v>
      </c>
      <c r="E955" s="8" t="s">
        <v>40</v>
      </c>
      <c r="F955" s="15">
        <v>34267.469417145003</v>
      </c>
      <c r="G955" s="15">
        <v>50.690958542541658</v>
      </c>
      <c r="H955" s="26">
        <v>2.0240748659573975E-2</v>
      </c>
      <c r="J955" s="46" t="e">
        <f>+IF(A955=#REF!,"si","no")</f>
        <v>#REF!</v>
      </c>
      <c r="L955" s="32"/>
    </row>
    <row r="956" spans="1:12" x14ac:dyDescent="0.2">
      <c r="A956" s="8" t="s">
        <v>13</v>
      </c>
      <c r="B956" s="8">
        <v>2017</v>
      </c>
      <c r="C956" s="8" t="s">
        <v>10</v>
      </c>
      <c r="D956" s="8" t="s">
        <v>30</v>
      </c>
      <c r="E956" s="8" t="s">
        <v>31</v>
      </c>
      <c r="F956" s="15">
        <v>35614.731559724998</v>
      </c>
      <c r="G956" s="15">
        <v>54.897519651821206</v>
      </c>
      <c r="H956" s="26">
        <v>1.9815383604896469E-2</v>
      </c>
      <c r="J956" s="46" t="e">
        <f>+IF(A956=#REF!,"si","no")</f>
        <v>#REF!</v>
      </c>
      <c r="L956" s="32"/>
    </row>
    <row r="957" spans="1:12" x14ac:dyDescent="0.2">
      <c r="A957" s="8" t="s">
        <v>13</v>
      </c>
      <c r="B957" s="8">
        <v>2017</v>
      </c>
      <c r="C957" s="8" t="s">
        <v>10</v>
      </c>
      <c r="D957" s="8" t="s">
        <v>30</v>
      </c>
      <c r="E957" s="8" t="s">
        <v>32</v>
      </c>
      <c r="F957" s="15"/>
      <c r="G957" s="15">
        <v>0</v>
      </c>
      <c r="H957" s="26">
        <v>0</v>
      </c>
      <c r="J957" s="46" t="e">
        <f>+IF(A957=#REF!,"si","no")</f>
        <v>#REF!</v>
      </c>
      <c r="L957" s="32"/>
    </row>
    <row r="958" spans="1:12" x14ac:dyDescent="0.2">
      <c r="A958" s="8" t="s">
        <v>13</v>
      </c>
      <c r="B958" s="8">
        <v>2017</v>
      </c>
      <c r="C958" s="8" t="s">
        <v>10</v>
      </c>
      <c r="D958" s="8" t="s">
        <v>30</v>
      </c>
      <c r="E958" s="8" t="s">
        <v>40</v>
      </c>
      <c r="F958" s="15">
        <v>35614.731559724998</v>
      </c>
      <c r="G958" s="15">
        <v>54.897519651821206</v>
      </c>
      <c r="H958" s="26">
        <v>1.9815383604896469E-2</v>
      </c>
      <c r="J958" s="46" t="e">
        <f>+IF(A958=#REF!,"si","no")</f>
        <v>#REF!</v>
      </c>
      <c r="L958" s="32"/>
    </row>
    <row r="959" spans="1:12" x14ac:dyDescent="0.2">
      <c r="A959" s="8" t="s">
        <v>13</v>
      </c>
      <c r="B959" s="8">
        <v>2018</v>
      </c>
      <c r="C959" s="8" t="s">
        <v>10</v>
      </c>
      <c r="D959" s="8" t="s">
        <v>30</v>
      </c>
      <c r="E959" s="8" t="s">
        <v>31</v>
      </c>
      <c r="F959" s="15">
        <v>35045.164336079346</v>
      </c>
      <c r="G959" s="15">
        <v>54.584522404357976</v>
      </c>
      <c r="H959" s="26">
        <v>1.8301108059736036E-2</v>
      </c>
      <c r="J959" s="46" t="e">
        <f>+IF(A959=#REF!,"si","no")</f>
        <v>#REF!</v>
      </c>
      <c r="L959" s="32"/>
    </row>
    <row r="960" spans="1:12" x14ac:dyDescent="0.2">
      <c r="A960" s="8" t="s">
        <v>13</v>
      </c>
      <c r="B960" s="8">
        <v>2018</v>
      </c>
      <c r="C960" s="8" t="s">
        <v>10</v>
      </c>
      <c r="D960" s="8" t="s">
        <v>30</v>
      </c>
      <c r="E960" s="8" t="s">
        <v>32</v>
      </c>
      <c r="F960" s="15"/>
      <c r="G960" s="15">
        <v>0</v>
      </c>
      <c r="H960" s="26">
        <v>0</v>
      </c>
      <c r="J960" s="46" t="e">
        <f>+IF(A960=#REF!,"si","no")</f>
        <v>#REF!</v>
      </c>
      <c r="L960" s="32"/>
    </row>
    <row r="961" spans="1:12" x14ac:dyDescent="0.2">
      <c r="A961" s="8" t="s">
        <v>13</v>
      </c>
      <c r="B961" s="8">
        <v>2018</v>
      </c>
      <c r="C961" s="8" t="s">
        <v>10</v>
      </c>
      <c r="D961" s="8" t="s">
        <v>30</v>
      </c>
      <c r="E961" s="8" t="s">
        <v>40</v>
      </c>
      <c r="F961" s="15">
        <v>35045.164336079346</v>
      </c>
      <c r="G961" s="15">
        <v>54.584522404357976</v>
      </c>
      <c r="H961" s="26">
        <v>1.8301108059736036E-2</v>
      </c>
      <c r="J961" s="46" t="e">
        <f>+IF(A961=#REF!,"si","no")</f>
        <v>#REF!</v>
      </c>
      <c r="L961" s="32"/>
    </row>
    <row r="962" spans="1:12" x14ac:dyDescent="0.2">
      <c r="A962" s="8" t="s">
        <v>13</v>
      </c>
      <c r="B962" s="8">
        <v>2019</v>
      </c>
      <c r="C962" s="8" t="s">
        <v>10</v>
      </c>
      <c r="D962" s="8" t="s">
        <v>30</v>
      </c>
      <c r="E962" s="8" t="s">
        <v>31</v>
      </c>
      <c r="F962" s="15">
        <v>38089.653868982699</v>
      </c>
      <c r="G962" s="15">
        <v>54.156292892476358</v>
      </c>
      <c r="H962" s="26">
        <v>1.9384075796321877E-2</v>
      </c>
      <c r="J962" s="46" t="e">
        <f>+IF(A962=#REF!,"si","no")</f>
        <v>#REF!</v>
      </c>
      <c r="L962" s="32"/>
    </row>
    <row r="963" spans="1:12" x14ac:dyDescent="0.2">
      <c r="A963" s="8" t="s">
        <v>13</v>
      </c>
      <c r="B963" s="8">
        <v>2019</v>
      </c>
      <c r="C963" s="8" t="s">
        <v>10</v>
      </c>
      <c r="D963" s="8" t="s">
        <v>30</v>
      </c>
      <c r="E963" s="8" t="s">
        <v>32</v>
      </c>
      <c r="F963" s="15"/>
      <c r="G963" s="15">
        <v>0</v>
      </c>
      <c r="H963" s="26">
        <v>0</v>
      </c>
      <c r="J963" s="46" t="e">
        <f>+IF(A963=#REF!,"si","no")</f>
        <v>#REF!</v>
      </c>
      <c r="L963" s="32"/>
    </row>
    <row r="964" spans="1:12" x14ac:dyDescent="0.2">
      <c r="A964" s="8" t="s">
        <v>13</v>
      </c>
      <c r="B964" s="8">
        <v>2019</v>
      </c>
      <c r="C964" s="8" t="s">
        <v>10</v>
      </c>
      <c r="D964" s="8" t="s">
        <v>30</v>
      </c>
      <c r="E964" s="8" t="s">
        <v>40</v>
      </c>
      <c r="F964" s="15">
        <v>38089.653868982699</v>
      </c>
      <c r="G964" s="15">
        <v>54.156292892476358</v>
      </c>
      <c r="H964" s="26">
        <v>1.9384075796321877E-2</v>
      </c>
      <c r="J964" s="46" t="e">
        <f>+IF(A964=#REF!,"si","no")</f>
        <v>#REF!</v>
      </c>
      <c r="L964" s="32"/>
    </row>
    <row r="965" spans="1:12" x14ac:dyDescent="0.2">
      <c r="A965" s="8" t="s">
        <v>13</v>
      </c>
      <c r="B965" s="8">
        <v>2020</v>
      </c>
      <c r="C965" s="8" t="s">
        <v>10</v>
      </c>
      <c r="D965" s="8" t="s">
        <v>30</v>
      </c>
      <c r="E965" s="8" t="s">
        <v>31</v>
      </c>
      <c r="F965" s="15">
        <v>34497.210759165006</v>
      </c>
      <c r="G965" s="15">
        <v>43.559284255726304</v>
      </c>
      <c r="H965" s="26">
        <v>1.7235706614539131E-2</v>
      </c>
      <c r="J965" s="46" t="e">
        <f>+IF(A965=#REF!,"si","no")</f>
        <v>#REF!</v>
      </c>
      <c r="L965" s="32"/>
    </row>
    <row r="966" spans="1:12" x14ac:dyDescent="0.2">
      <c r="A966" s="8" t="s">
        <v>13</v>
      </c>
      <c r="B966" s="8">
        <v>2020</v>
      </c>
      <c r="C966" s="8" t="s">
        <v>10</v>
      </c>
      <c r="D966" s="8" t="s">
        <v>30</v>
      </c>
      <c r="E966" s="8" t="s">
        <v>32</v>
      </c>
      <c r="F966" s="15"/>
      <c r="G966" s="15">
        <v>0</v>
      </c>
      <c r="H966" s="26">
        <v>0</v>
      </c>
      <c r="J966" s="46" t="e">
        <f>+IF(A966=#REF!,"si","no")</f>
        <v>#REF!</v>
      </c>
      <c r="L966" s="32"/>
    </row>
    <row r="967" spans="1:12" x14ac:dyDescent="0.2">
      <c r="A967" s="8" t="s">
        <v>13</v>
      </c>
      <c r="B967" s="8">
        <v>2020</v>
      </c>
      <c r="C967" s="8" t="s">
        <v>10</v>
      </c>
      <c r="D967" s="8" t="s">
        <v>30</v>
      </c>
      <c r="E967" s="8" t="s">
        <v>40</v>
      </c>
      <c r="F967" s="15">
        <v>34497.210759165006</v>
      </c>
      <c r="G967" s="15">
        <v>43.559284255726304</v>
      </c>
      <c r="H967" s="26">
        <v>1.7235706614539131E-2</v>
      </c>
      <c r="J967" s="46" t="e">
        <f>+IF(A967=#REF!,"si","no")</f>
        <v>#REF!</v>
      </c>
      <c r="L967" s="32"/>
    </row>
    <row r="968" spans="1:12" x14ac:dyDescent="0.2">
      <c r="A968" s="8" t="s">
        <v>13</v>
      </c>
      <c r="B968" s="8">
        <v>2021</v>
      </c>
      <c r="C968" s="8" t="s">
        <v>10</v>
      </c>
      <c r="D968" s="8" t="s">
        <v>30</v>
      </c>
      <c r="E968" s="8" t="s">
        <v>31</v>
      </c>
      <c r="F968" s="54">
        <v>36176.782474530002</v>
      </c>
      <c r="G968" s="15">
        <v>45.680062723534014</v>
      </c>
      <c r="H968" s="26">
        <v>1.440743291423174E-2</v>
      </c>
      <c r="J968" s="46"/>
      <c r="L968" s="32"/>
    </row>
    <row r="969" spans="1:12" x14ac:dyDescent="0.2">
      <c r="A969" s="8" t="s">
        <v>13</v>
      </c>
      <c r="B969" s="8">
        <v>2021</v>
      </c>
      <c r="C969" s="8" t="s">
        <v>10</v>
      </c>
      <c r="D969" s="8" t="s">
        <v>30</v>
      </c>
      <c r="E969" s="8" t="s">
        <v>32</v>
      </c>
      <c r="F969" s="15"/>
      <c r="G969" s="15"/>
      <c r="H969" s="26"/>
      <c r="J969" s="46"/>
      <c r="L969" s="32"/>
    </row>
    <row r="970" spans="1:12" x14ac:dyDescent="0.2">
      <c r="A970" s="8" t="s">
        <v>13</v>
      </c>
      <c r="B970" s="8">
        <v>2021</v>
      </c>
      <c r="C970" s="8" t="s">
        <v>10</v>
      </c>
      <c r="D970" s="8" t="s">
        <v>30</v>
      </c>
      <c r="E970" s="8" t="s">
        <v>40</v>
      </c>
      <c r="F970" s="15">
        <v>36176.782474530002</v>
      </c>
      <c r="G970" s="15">
        <v>45.680062723534014</v>
      </c>
      <c r="H970" s="26">
        <v>1.440743291423174E-2</v>
      </c>
      <c r="J970" s="46"/>
      <c r="L970" s="32"/>
    </row>
    <row r="971" spans="1:12" x14ac:dyDescent="0.2">
      <c r="A971" s="8" t="s">
        <v>13</v>
      </c>
      <c r="B971" s="8">
        <v>2008</v>
      </c>
      <c r="C971" s="8" t="s">
        <v>10</v>
      </c>
      <c r="D971" s="8" t="s">
        <v>33</v>
      </c>
      <c r="E971" s="8" t="s">
        <v>34</v>
      </c>
      <c r="F971" s="15">
        <v>15681.290999999999</v>
      </c>
      <c r="G971" s="15">
        <v>29.958272774741939</v>
      </c>
      <c r="H971" s="26">
        <v>1.667697929457446E-2</v>
      </c>
      <c r="J971" s="46" t="e">
        <f>+IF(A971=#REF!,"si","no")</f>
        <v>#REF!</v>
      </c>
      <c r="L971" s="32"/>
    </row>
    <row r="972" spans="1:12" x14ac:dyDescent="0.2">
      <c r="A972" s="8" t="s">
        <v>13</v>
      </c>
      <c r="B972" s="8">
        <v>2008</v>
      </c>
      <c r="C972" s="8" t="s">
        <v>10</v>
      </c>
      <c r="D972" s="8" t="s">
        <v>33</v>
      </c>
      <c r="E972" s="8" t="s">
        <v>35</v>
      </c>
      <c r="F972" s="15">
        <v>613518.18900000001</v>
      </c>
      <c r="G972" s="15">
        <v>1172.0938829798949</v>
      </c>
      <c r="H972" s="26">
        <v>0.65247371117580943</v>
      </c>
      <c r="J972" s="46" t="e">
        <f>+IF(A972=#REF!,"si","no")</f>
        <v>#REF!</v>
      </c>
      <c r="L972" s="32"/>
    </row>
    <row r="973" spans="1:12" x14ac:dyDescent="0.2">
      <c r="A973" s="8" t="s">
        <v>13</v>
      </c>
      <c r="B973" s="8">
        <v>2008</v>
      </c>
      <c r="C973" s="8" t="s">
        <v>10</v>
      </c>
      <c r="D973" s="8" t="s">
        <v>33</v>
      </c>
      <c r="E973" s="8" t="s">
        <v>36</v>
      </c>
      <c r="F973" s="15">
        <v>214064.736</v>
      </c>
      <c r="G973" s="15">
        <v>408.95929758213919</v>
      </c>
      <c r="H973" s="26">
        <v>0.22765684087939878</v>
      </c>
      <c r="J973" s="46" t="e">
        <f>+IF(A973=#REF!,"si","no")</f>
        <v>#REF!</v>
      </c>
      <c r="L973" s="32"/>
    </row>
    <row r="974" spans="1:12" x14ac:dyDescent="0.2">
      <c r="A974" s="8" t="s">
        <v>13</v>
      </c>
      <c r="B974" s="8">
        <v>2008</v>
      </c>
      <c r="C974" s="8" t="s">
        <v>10</v>
      </c>
      <c r="D974" s="8" t="s">
        <v>33</v>
      </c>
      <c r="E974" s="8" t="s">
        <v>42</v>
      </c>
      <c r="F974" s="15">
        <v>13950.674999999999</v>
      </c>
      <c r="G974" s="15">
        <v>26.652022913277548</v>
      </c>
      <c r="H974" s="26">
        <v>1.4836477310467456E-2</v>
      </c>
      <c r="J974" s="46" t="e">
        <f>+IF(A974=#REF!,"si","no")</f>
        <v>#REF!</v>
      </c>
      <c r="L974" s="32"/>
    </row>
    <row r="975" spans="1:12" x14ac:dyDescent="0.2">
      <c r="A975" s="8" t="s">
        <v>13</v>
      </c>
      <c r="B975" s="8">
        <v>2008</v>
      </c>
      <c r="C975" s="8" t="s">
        <v>10</v>
      </c>
      <c r="D975" s="8" t="s">
        <v>33</v>
      </c>
      <c r="E975" s="8" t="s">
        <v>40</v>
      </c>
      <c r="F975" s="15">
        <v>857214.89100000006</v>
      </c>
      <c r="G975" s="15">
        <v>1637.6634762500537</v>
      </c>
      <c r="H975" s="26">
        <v>0.91164400866025019</v>
      </c>
      <c r="J975" s="46" t="e">
        <f>+IF(A975=#REF!,"si","no")</f>
        <v>#REF!</v>
      </c>
      <c r="L975" s="32"/>
    </row>
    <row r="976" spans="1:12" x14ac:dyDescent="0.2">
      <c r="A976" s="8" t="s">
        <v>13</v>
      </c>
      <c r="B976" s="8">
        <v>2009</v>
      </c>
      <c r="C976" s="8" t="s">
        <v>10</v>
      </c>
      <c r="D976" s="8" t="s">
        <v>33</v>
      </c>
      <c r="E976" s="8" t="s">
        <v>34</v>
      </c>
      <c r="F976" s="15">
        <v>25520.703000000001</v>
      </c>
      <c r="G976" s="15">
        <v>45.640415567950306</v>
      </c>
      <c r="H976" s="26">
        <v>2.6475171376405364E-2</v>
      </c>
      <c r="J976" s="46" t="e">
        <f>+IF(A976=#REF!,"si","no")</f>
        <v>#REF!</v>
      </c>
      <c r="L976" s="32"/>
    </row>
    <row r="977" spans="1:12" x14ac:dyDescent="0.2">
      <c r="A977" s="8" t="s">
        <v>13</v>
      </c>
      <c r="B977" s="8">
        <v>2009</v>
      </c>
      <c r="C977" s="8" t="s">
        <v>10</v>
      </c>
      <c r="D977" s="8" t="s">
        <v>33</v>
      </c>
      <c r="E977" s="8" t="s">
        <v>35</v>
      </c>
      <c r="F977" s="15">
        <v>700068.40100000007</v>
      </c>
      <c r="G977" s="15">
        <v>1251.9801177745958</v>
      </c>
      <c r="H977" s="26">
        <v>0.72625079691892014</v>
      </c>
      <c r="J977" s="46" t="e">
        <f>+IF(A977=#REF!,"si","no")</f>
        <v>#REF!</v>
      </c>
      <c r="L977" s="32"/>
    </row>
    <row r="978" spans="1:12" x14ac:dyDescent="0.2">
      <c r="A978" s="8" t="s">
        <v>13</v>
      </c>
      <c r="B978" s="8">
        <v>2009</v>
      </c>
      <c r="C978" s="8" t="s">
        <v>10</v>
      </c>
      <c r="D978" s="8" t="s">
        <v>33</v>
      </c>
      <c r="E978" s="8" t="s">
        <v>36</v>
      </c>
      <c r="F978" s="15">
        <v>344987.44799999997</v>
      </c>
      <c r="G978" s="15">
        <v>616.96460683103612</v>
      </c>
      <c r="H978" s="26">
        <v>0.35788989858581616</v>
      </c>
      <c r="J978" s="46" t="e">
        <f>+IF(A978=#REF!,"si","no")</f>
        <v>#REF!</v>
      </c>
      <c r="L978" s="32"/>
    </row>
    <row r="979" spans="1:12" x14ac:dyDescent="0.2">
      <c r="A979" s="8" t="s">
        <v>13</v>
      </c>
      <c r="B979" s="8">
        <v>2009</v>
      </c>
      <c r="C979" s="8" t="s">
        <v>10</v>
      </c>
      <c r="D979" s="8" t="s">
        <v>33</v>
      </c>
      <c r="E979" s="8" t="s">
        <v>42</v>
      </c>
      <c r="F979" s="15">
        <v>30613.722000000002</v>
      </c>
      <c r="G979" s="15">
        <v>54.748609164947482</v>
      </c>
      <c r="H979" s="26">
        <v>3.175866810642447E-2</v>
      </c>
      <c r="J979" s="46" t="e">
        <f>+IF(A979=#REF!,"si","no")</f>
        <v>#REF!</v>
      </c>
      <c r="L979" s="32"/>
    </row>
    <row r="980" spans="1:12" x14ac:dyDescent="0.2">
      <c r="A980" s="8" t="s">
        <v>13</v>
      </c>
      <c r="B980" s="8">
        <v>2009</v>
      </c>
      <c r="C980" s="8" t="s">
        <v>10</v>
      </c>
      <c r="D980" s="8" t="s">
        <v>33</v>
      </c>
      <c r="E980" s="8" t="s">
        <v>40</v>
      </c>
      <c r="F980" s="15">
        <v>1101190.2740000002</v>
      </c>
      <c r="G980" s="15">
        <v>1969.3337493385297</v>
      </c>
      <c r="H980" s="26">
        <v>1.1423745349875662</v>
      </c>
      <c r="J980" s="46" t="e">
        <f>+IF(A980=#REF!,"si","no")</f>
        <v>#REF!</v>
      </c>
      <c r="L980" s="32"/>
    </row>
    <row r="981" spans="1:12" x14ac:dyDescent="0.2">
      <c r="A981" s="8" t="s">
        <v>13</v>
      </c>
      <c r="B981" s="8">
        <v>2010</v>
      </c>
      <c r="C981" s="8" t="s">
        <v>10</v>
      </c>
      <c r="D981" s="8" t="s">
        <v>33</v>
      </c>
      <c r="E981" s="8" t="s">
        <v>34</v>
      </c>
      <c r="F981" s="15">
        <v>35687.347999999998</v>
      </c>
      <c r="G981" s="15">
        <v>69.954997603792208</v>
      </c>
      <c r="H981" s="26">
        <v>3.2010513819357614E-2</v>
      </c>
      <c r="J981" s="46" t="e">
        <f>+IF(A981=#REF!,"si","no")</f>
        <v>#REF!</v>
      </c>
      <c r="L981" s="32"/>
    </row>
    <row r="982" spans="1:12" x14ac:dyDescent="0.2">
      <c r="A982" s="8" t="s">
        <v>13</v>
      </c>
      <c r="B982" s="8">
        <v>2010</v>
      </c>
      <c r="C982" s="8" t="s">
        <v>10</v>
      </c>
      <c r="D982" s="8" t="s">
        <v>33</v>
      </c>
      <c r="E982" s="8" t="s">
        <v>35</v>
      </c>
      <c r="F982" s="15">
        <v>593441.58499999996</v>
      </c>
      <c r="G982" s="15">
        <v>1163.2751376388533</v>
      </c>
      <c r="H982" s="26">
        <v>0.53229985197061969</v>
      </c>
      <c r="J982" s="46" t="e">
        <f>+IF(A982=#REF!,"si","no")</f>
        <v>#REF!</v>
      </c>
      <c r="L982" s="32"/>
    </row>
    <row r="983" spans="1:12" x14ac:dyDescent="0.2">
      <c r="A983" s="8" t="s">
        <v>13</v>
      </c>
      <c r="B983" s="8">
        <v>2010</v>
      </c>
      <c r="C983" s="8" t="s">
        <v>10</v>
      </c>
      <c r="D983" s="8" t="s">
        <v>33</v>
      </c>
      <c r="E983" s="8" t="s">
        <v>36</v>
      </c>
      <c r="F983" s="15">
        <v>225437.66899999999</v>
      </c>
      <c r="G983" s="15">
        <v>441.90707571488645</v>
      </c>
      <c r="H983" s="26">
        <v>0.20221103621732464</v>
      </c>
      <c r="J983" s="46" t="e">
        <f>+IF(A983=#REF!,"si","no")</f>
        <v>#REF!</v>
      </c>
      <c r="L983" s="32"/>
    </row>
    <row r="984" spans="1:12" x14ac:dyDescent="0.2">
      <c r="A984" s="8" t="s">
        <v>13</v>
      </c>
      <c r="B984" s="8">
        <v>2010</v>
      </c>
      <c r="C984" s="8" t="s">
        <v>10</v>
      </c>
      <c r="D984" s="8" t="s">
        <v>33</v>
      </c>
      <c r="E984" s="8" t="s">
        <v>42</v>
      </c>
      <c r="F984" s="15">
        <v>37287.572999999997</v>
      </c>
      <c r="G984" s="15">
        <v>73.091788156021764</v>
      </c>
      <c r="H984" s="26">
        <v>3.3445869130057128E-2</v>
      </c>
      <c r="J984" s="46" t="e">
        <f>+IF(A984=#REF!,"si","no")</f>
        <v>#REF!</v>
      </c>
      <c r="L984" s="32"/>
    </row>
    <row r="985" spans="1:12" x14ac:dyDescent="0.2">
      <c r="A985" s="8" t="s">
        <v>13</v>
      </c>
      <c r="B985" s="8">
        <v>2010</v>
      </c>
      <c r="C985" s="8" t="s">
        <v>10</v>
      </c>
      <c r="D985" s="8" t="s">
        <v>33</v>
      </c>
      <c r="E985" s="8" t="s">
        <v>40</v>
      </c>
      <c r="F985" s="15">
        <v>891854.17499999993</v>
      </c>
      <c r="G985" s="15">
        <v>1748.2289991135535</v>
      </c>
      <c r="H985" s="26">
        <v>0.79996727113735899</v>
      </c>
      <c r="J985" s="46" t="e">
        <f>+IF(A985=#REF!,"si","no")</f>
        <v>#REF!</v>
      </c>
      <c r="L985" s="32"/>
    </row>
    <row r="986" spans="1:12" x14ac:dyDescent="0.2">
      <c r="A986" s="8" t="s">
        <v>13</v>
      </c>
      <c r="B986" s="8">
        <v>2011</v>
      </c>
      <c r="C986" s="8" t="s">
        <v>10</v>
      </c>
      <c r="D986" s="8" t="s">
        <v>33</v>
      </c>
      <c r="E986" s="8" t="s">
        <v>34</v>
      </c>
      <c r="F986" s="15">
        <v>33823.737999999998</v>
      </c>
      <c r="G986" s="15">
        <v>69.933809060877977</v>
      </c>
      <c r="H986" s="26">
        <v>2.7723788620346936E-2</v>
      </c>
      <c r="J986" s="46" t="e">
        <f>+IF(A986=#REF!,"si","no")</f>
        <v>#REF!</v>
      </c>
      <c r="L986" s="32"/>
    </row>
    <row r="987" spans="1:12" x14ac:dyDescent="0.2">
      <c r="A987" s="8" t="s">
        <v>13</v>
      </c>
      <c r="B987" s="8">
        <v>2011</v>
      </c>
      <c r="C987" s="8" t="s">
        <v>10</v>
      </c>
      <c r="D987" s="8" t="s">
        <v>33</v>
      </c>
      <c r="E987" s="8" t="s">
        <v>35</v>
      </c>
      <c r="F987" s="15">
        <v>895970.17400000012</v>
      </c>
      <c r="G987" s="15">
        <v>1852.5039152312979</v>
      </c>
      <c r="H987" s="26">
        <v>0.73438623827181582</v>
      </c>
      <c r="J987" s="46" t="e">
        <f>+IF(A987=#REF!,"si","no")</f>
        <v>#REF!</v>
      </c>
      <c r="L987" s="32"/>
    </row>
    <row r="988" spans="1:12" x14ac:dyDescent="0.2">
      <c r="A988" s="8" t="s">
        <v>13</v>
      </c>
      <c r="B988" s="8">
        <v>2011</v>
      </c>
      <c r="C988" s="8" t="s">
        <v>10</v>
      </c>
      <c r="D988" s="8" t="s">
        <v>33</v>
      </c>
      <c r="E988" s="8" t="s">
        <v>36</v>
      </c>
      <c r="F988" s="15">
        <v>107427.30899999999</v>
      </c>
      <c r="G988" s="15">
        <v>222.11622250414601</v>
      </c>
      <c r="H988" s="26">
        <v>8.8053307613980877E-2</v>
      </c>
      <c r="J988" s="46" t="e">
        <f>+IF(A988=#REF!,"si","no")</f>
        <v>#REF!</v>
      </c>
      <c r="L988" s="32"/>
    </row>
    <row r="989" spans="1:12" x14ac:dyDescent="0.2">
      <c r="A989" s="8" t="s">
        <v>13</v>
      </c>
      <c r="B989" s="8">
        <v>2011</v>
      </c>
      <c r="C989" s="8" t="s">
        <v>10</v>
      </c>
      <c r="D989" s="8" t="s">
        <v>33</v>
      </c>
      <c r="E989" s="8" t="s">
        <v>42</v>
      </c>
      <c r="F989" s="15">
        <v>40938.811999999998</v>
      </c>
      <c r="G989" s="15">
        <v>84.644904167220673</v>
      </c>
      <c r="H989" s="26">
        <v>3.3555693053680898E-2</v>
      </c>
      <c r="J989" s="46" t="e">
        <f>+IF(A989=#REF!,"si","no")</f>
        <v>#REF!</v>
      </c>
      <c r="L989" s="32"/>
    </row>
    <row r="990" spans="1:12" x14ac:dyDescent="0.2">
      <c r="A990" s="8" t="s">
        <v>13</v>
      </c>
      <c r="B990" s="8">
        <v>2011</v>
      </c>
      <c r="C990" s="8" t="s">
        <v>10</v>
      </c>
      <c r="D990" s="8" t="s">
        <v>33</v>
      </c>
      <c r="E990" s="8" t="s">
        <v>40</v>
      </c>
      <c r="F990" s="15">
        <v>1078160.0330000001</v>
      </c>
      <c r="G990" s="15">
        <v>2229.1988509635426</v>
      </c>
      <c r="H990" s="26">
        <v>0.88371902755982457</v>
      </c>
      <c r="J990" s="46" t="e">
        <f>+IF(A990=#REF!,"si","no")</f>
        <v>#REF!</v>
      </c>
      <c r="L990" s="32"/>
    </row>
    <row r="991" spans="1:12" x14ac:dyDescent="0.2">
      <c r="A991" s="8" t="s">
        <v>13</v>
      </c>
      <c r="B991" s="8">
        <v>2012</v>
      </c>
      <c r="C991" s="8" t="s">
        <v>10</v>
      </c>
      <c r="D991" s="8" t="s">
        <v>33</v>
      </c>
      <c r="E991" s="8" t="s">
        <v>34</v>
      </c>
      <c r="F991" s="15">
        <v>33113.462999999996</v>
      </c>
      <c r="G991" s="15">
        <v>68.096578530697485</v>
      </c>
      <c r="H991" s="26">
        <v>2.549265781717782E-2</v>
      </c>
      <c r="J991" s="46" t="e">
        <f>+IF(A991=#REF!,"si","no")</f>
        <v>#REF!</v>
      </c>
      <c r="L991" s="32"/>
    </row>
    <row r="992" spans="1:12" x14ac:dyDescent="0.2">
      <c r="A992" s="8" t="s">
        <v>13</v>
      </c>
      <c r="B992" s="8">
        <v>2012</v>
      </c>
      <c r="C992" s="8" t="s">
        <v>10</v>
      </c>
      <c r="D992" s="8" t="s">
        <v>33</v>
      </c>
      <c r="E992" s="8" t="s">
        <v>35</v>
      </c>
      <c r="F992" s="15">
        <v>1000198.4609999998</v>
      </c>
      <c r="G992" s="15">
        <v>2056.8701330262334</v>
      </c>
      <c r="H992" s="26">
        <v>0.77001058800587752</v>
      </c>
      <c r="J992" s="46" t="e">
        <f>+IF(A992=#REF!,"si","no")</f>
        <v>#REF!</v>
      </c>
      <c r="L992" s="32"/>
    </row>
    <row r="993" spans="1:12" x14ac:dyDescent="0.2">
      <c r="A993" s="8" t="s">
        <v>13</v>
      </c>
      <c r="B993" s="8">
        <v>2012</v>
      </c>
      <c r="C993" s="8" t="s">
        <v>10</v>
      </c>
      <c r="D993" s="8" t="s">
        <v>33</v>
      </c>
      <c r="E993" s="8" t="s">
        <v>36</v>
      </c>
      <c r="F993" s="15">
        <v>199241.818986</v>
      </c>
      <c r="G993" s="15">
        <v>409.73323065543354</v>
      </c>
      <c r="H993" s="26">
        <v>0.15338786868296383</v>
      </c>
      <c r="J993" s="46" t="e">
        <f>+IF(A993=#REF!,"si","no")</f>
        <v>#REF!</v>
      </c>
      <c r="L993" s="32"/>
    </row>
    <row r="994" spans="1:12" x14ac:dyDescent="0.2">
      <c r="A994" s="8" t="s">
        <v>13</v>
      </c>
      <c r="B994" s="8">
        <v>2012</v>
      </c>
      <c r="C994" s="8" t="s">
        <v>10</v>
      </c>
      <c r="D994" s="8" t="s">
        <v>33</v>
      </c>
      <c r="E994" s="8" t="s">
        <v>42</v>
      </c>
      <c r="F994" s="15">
        <v>51532.750999999997</v>
      </c>
      <c r="G994" s="15">
        <v>105.97514447143084</v>
      </c>
      <c r="H994" s="26">
        <v>3.967289037757326E-2</v>
      </c>
      <c r="J994" s="46" t="e">
        <f>+IF(A994=#REF!,"si","no")</f>
        <v>#REF!</v>
      </c>
      <c r="L994" s="32"/>
    </row>
    <row r="995" spans="1:12" x14ac:dyDescent="0.2">
      <c r="A995" s="8" t="s">
        <v>13</v>
      </c>
      <c r="B995" s="8">
        <v>2012</v>
      </c>
      <c r="C995" s="8" t="s">
        <v>10</v>
      </c>
      <c r="D995" s="8" t="s">
        <v>33</v>
      </c>
      <c r="E995" s="8" t="s">
        <v>40</v>
      </c>
      <c r="F995" s="15">
        <v>1284086.4939859996</v>
      </c>
      <c r="G995" s="15">
        <v>2640.6750866837951</v>
      </c>
      <c r="H995" s="26">
        <v>0.98856400488359242</v>
      </c>
      <c r="J995" s="46" t="e">
        <f>+IF(A995=#REF!,"si","no")</f>
        <v>#REF!</v>
      </c>
      <c r="L995" s="32"/>
    </row>
    <row r="996" spans="1:12" x14ac:dyDescent="0.2">
      <c r="A996" s="8" t="s">
        <v>13</v>
      </c>
      <c r="B996" s="8">
        <v>2013</v>
      </c>
      <c r="C996" s="8" t="s">
        <v>10</v>
      </c>
      <c r="D996" s="8" t="s">
        <v>33</v>
      </c>
      <c r="E996" s="8" t="s">
        <v>34</v>
      </c>
      <c r="F996" s="15">
        <v>26545.622999999992</v>
      </c>
      <c r="G996" s="15">
        <v>53.576530756758302</v>
      </c>
      <c r="H996" s="26">
        <v>1.9245525716195405E-2</v>
      </c>
      <c r="J996" s="46" t="e">
        <f>+IF(A996=#REF!,"si","no")</f>
        <v>#REF!</v>
      </c>
      <c r="L996" s="32"/>
    </row>
    <row r="997" spans="1:12" x14ac:dyDescent="0.2">
      <c r="A997" s="8" t="s">
        <v>13</v>
      </c>
      <c r="B997" s="8">
        <v>2013</v>
      </c>
      <c r="C997" s="8" t="s">
        <v>10</v>
      </c>
      <c r="D997" s="8" t="s">
        <v>33</v>
      </c>
      <c r="E997" s="8" t="s">
        <v>35</v>
      </c>
      <c r="F997" s="15">
        <v>1125775.1940000001</v>
      </c>
      <c r="G997" s="15">
        <v>2272.130863402097</v>
      </c>
      <c r="H997" s="26">
        <v>0.81618485453446998</v>
      </c>
      <c r="J997" s="46" t="e">
        <f>+IF(A997=#REF!,"si","no")</f>
        <v>#REF!</v>
      </c>
      <c r="L997" s="32"/>
    </row>
    <row r="998" spans="1:12" x14ac:dyDescent="0.2">
      <c r="A998" s="8" t="s">
        <v>13</v>
      </c>
      <c r="B998" s="8">
        <v>2013</v>
      </c>
      <c r="C998" s="8" t="s">
        <v>10</v>
      </c>
      <c r="D998" s="8" t="s">
        <v>33</v>
      </c>
      <c r="E998" s="8" t="s">
        <v>36</v>
      </c>
      <c r="F998" s="15">
        <v>185123.715333</v>
      </c>
      <c r="G998" s="15">
        <v>373.63170675421128</v>
      </c>
      <c r="H998" s="26">
        <v>0.13421433824020218</v>
      </c>
      <c r="J998" s="46" t="e">
        <f>+IF(A998=#REF!,"si","no")</f>
        <v>#REF!</v>
      </c>
      <c r="L998" s="32"/>
    </row>
    <row r="999" spans="1:12" x14ac:dyDescent="0.2">
      <c r="A999" s="8" t="s">
        <v>13</v>
      </c>
      <c r="B999" s="8">
        <v>2013</v>
      </c>
      <c r="C999" s="8" t="s">
        <v>10</v>
      </c>
      <c r="D999" s="8" t="s">
        <v>33</v>
      </c>
      <c r="E999" s="8" t="s">
        <v>42</v>
      </c>
      <c r="F999" s="15">
        <v>45990.63</v>
      </c>
      <c r="G999" s="15">
        <v>92.822022022903425</v>
      </c>
      <c r="H999" s="26">
        <v>3.3343118463221903E-2</v>
      </c>
      <c r="J999" s="46" t="e">
        <f>+IF(A999=#REF!,"si","no")</f>
        <v>#REF!</v>
      </c>
      <c r="L999" s="32"/>
    </row>
    <row r="1000" spans="1:12" x14ac:dyDescent="0.2">
      <c r="A1000" s="8" t="s">
        <v>13</v>
      </c>
      <c r="B1000" s="8">
        <v>2013</v>
      </c>
      <c r="C1000" s="8" t="s">
        <v>10</v>
      </c>
      <c r="D1000" s="8" t="s">
        <v>33</v>
      </c>
      <c r="E1000" s="8" t="s">
        <v>40</v>
      </c>
      <c r="F1000" s="15">
        <v>1383435.162333</v>
      </c>
      <c r="G1000" s="15">
        <v>2792.1611229359696</v>
      </c>
      <c r="H1000" s="26">
        <v>1.0029878369540892</v>
      </c>
      <c r="J1000" s="46" t="e">
        <f>+IF(A1000=#REF!,"si","no")</f>
        <v>#REF!</v>
      </c>
      <c r="L1000" s="32"/>
    </row>
    <row r="1001" spans="1:12" x14ac:dyDescent="0.2">
      <c r="A1001" s="8" t="s">
        <v>13</v>
      </c>
      <c r="B1001" s="8">
        <v>2014</v>
      </c>
      <c r="C1001" s="8" t="s">
        <v>10</v>
      </c>
      <c r="D1001" s="8" t="s">
        <v>33</v>
      </c>
      <c r="E1001" s="8" t="s">
        <v>34</v>
      </c>
      <c r="F1001" s="15">
        <v>47857.692999999999</v>
      </c>
      <c r="G1001" s="15">
        <v>83.85527501329608</v>
      </c>
      <c r="H1001" s="26">
        <v>3.2184981350565092E-2</v>
      </c>
      <c r="J1001" s="46" t="e">
        <f>+IF(A1001=#REF!,"si","no")</f>
        <v>#REF!</v>
      </c>
      <c r="L1001" s="32"/>
    </row>
    <row r="1002" spans="1:12" x14ac:dyDescent="0.2">
      <c r="A1002" s="8" t="s">
        <v>13</v>
      </c>
      <c r="B1002" s="8">
        <v>2014</v>
      </c>
      <c r="C1002" s="8" t="s">
        <v>10</v>
      </c>
      <c r="D1002" s="8" t="s">
        <v>33</v>
      </c>
      <c r="E1002" s="8" t="s">
        <v>35</v>
      </c>
      <c r="F1002" s="15">
        <v>1159677.5520000001</v>
      </c>
      <c r="G1002" s="15">
        <v>2031.963388826661</v>
      </c>
      <c r="H1002" s="26">
        <v>0.77989969938143444</v>
      </c>
      <c r="J1002" s="46" t="e">
        <f>+IF(A1002=#REF!,"si","no")</f>
        <v>#REF!</v>
      </c>
      <c r="L1002" s="32"/>
    </row>
    <row r="1003" spans="1:12" x14ac:dyDescent="0.2">
      <c r="A1003" s="8" t="s">
        <v>13</v>
      </c>
      <c r="B1003" s="8">
        <v>2014</v>
      </c>
      <c r="C1003" s="8" t="s">
        <v>10</v>
      </c>
      <c r="D1003" s="8" t="s">
        <v>33</v>
      </c>
      <c r="E1003" s="8" t="s">
        <v>36</v>
      </c>
      <c r="F1003" s="15">
        <v>413520.44691299996</v>
      </c>
      <c r="G1003" s="15">
        <v>724.56210539673759</v>
      </c>
      <c r="H1003" s="26">
        <v>0.27809840043840484</v>
      </c>
      <c r="J1003" s="46" t="e">
        <f>+IF(A1003=#REF!,"si","no")</f>
        <v>#REF!</v>
      </c>
      <c r="L1003" s="32"/>
    </row>
    <row r="1004" spans="1:12" x14ac:dyDescent="0.2">
      <c r="A1004" s="8" t="s">
        <v>13</v>
      </c>
      <c r="B1004" s="8">
        <v>2014</v>
      </c>
      <c r="C1004" s="8" t="s">
        <v>10</v>
      </c>
      <c r="D1004" s="8" t="s">
        <v>33</v>
      </c>
      <c r="E1004" s="8" t="s">
        <v>42</v>
      </c>
      <c r="F1004" s="15">
        <v>63988.228999999999</v>
      </c>
      <c r="G1004" s="15">
        <v>112.11887168085531</v>
      </c>
      <c r="H1004" s="26">
        <v>4.3032996952458359E-2</v>
      </c>
      <c r="J1004" s="46" t="e">
        <f>+IF(A1004=#REF!,"si","no")</f>
        <v>#REF!</v>
      </c>
      <c r="L1004" s="32"/>
    </row>
    <row r="1005" spans="1:12" x14ac:dyDescent="0.2">
      <c r="A1005" s="8" t="s">
        <v>13</v>
      </c>
      <c r="B1005" s="8">
        <v>2014</v>
      </c>
      <c r="C1005" s="8" t="s">
        <v>10</v>
      </c>
      <c r="D1005" s="8" t="s">
        <v>33</v>
      </c>
      <c r="E1005" s="8" t="s">
        <v>40</v>
      </c>
      <c r="F1005" s="15">
        <v>1685043.9209130001</v>
      </c>
      <c r="G1005" s="15">
        <v>2952.4996409175501</v>
      </c>
      <c r="H1005" s="26">
        <v>1.1332160781228626</v>
      </c>
      <c r="J1005" s="46" t="e">
        <f>+IF(A1005=#REF!,"si","no")</f>
        <v>#REF!</v>
      </c>
      <c r="L1005" s="32"/>
    </row>
    <row r="1006" spans="1:12" x14ac:dyDescent="0.2">
      <c r="A1006" s="8" t="s">
        <v>13</v>
      </c>
      <c r="B1006" s="8">
        <v>2015</v>
      </c>
      <c r="C1006" s="8" t="s">
        <v>10</v>
      </c>
      <c r="D1006" s="8" t="s">
        <v>33</v>
      </c>
      <c r="E1006" s="8" t="s">
        <v>34</v>
      </c>
      <c r="F1006" s="15">
        <v>41707.945999999996</v>
      </c>
      <c r="G1006" s="15">
        <v>63.734742612771683</v>
      </c>
      <c r="H1006" s="26">
        <v>2.6129461141631675E-2</v>
      </c>
      <c r="J1006" s="46" t="e">
        <f>+IF(A1006=#REF!,"si","no")</f>
        <v>#REF!</v>
      </c>
      <c r="L1006" s="32"/>
    </row>
    <row r="1007" spans="1:12" x14ac:dyDescent="0.2">
      <c r="A1007" s="8" t="s">
        <v>13</v>
      </c>
      <c r="B1007" s="8">
        <v>2015</v>
      </c>
      <c r="C1007" s="8" t="s">
        <v>10</v>
      </c>
      <c r="D1007" s="8" t="s">
        <v>33</v>
      </c>
      <c r="E1007" s="8" t="s">
        <v>35</v>
      </c>
      <c r="F1007" s="15">
        <v>1334240.2169999997</v>
      </c>
      <c r="G1007" s="15">
        <v>2038.8790379201034</v>
      </c>
      <c r="H1007" s="26">
        <v>0.83588335670386915</v>
      </c>
      <c r="J1007" s="46" t="e">
        <f>+IF(A1007=#REF!,"si","no")</f>
        <v>#REF!</v>
      </c>
      <c r="L1007" s="32"/>
    </row>
    <row r="1008" spans="1:12" x14ac:dyDescent="0.2">
      <c r="A1008" s="8" t="s">
        <v>13</v>
      </c>
      <c r="B1008" s="8">
        <v>2015</v>
      </c>
      <c r="C1008" s="8" t="s">
        <v>10</v>
      </c>
      <c r="D1008" s="8" t="s">
        <v>33</v>
      </c>
      <c r="E1008" s="8" t="s">
        <v>36</v>
      </c>
      <c r="F1008" s="15">
        <v>601064.38500000001</v>
      </c>
      <c r="G1008" s="15">
        <v>918.49845282908223</v>
      </c>
      <c r="H1008" s="26">
        <v>0.37655866561916629</v>
      </c>
      <c r="J1008" s="46" t="e">
        <f>+IF(A1008=#REF!,"si","no")</f>
        <v>#REF!</v>
      </c>
      <c r="L1008" s="32"/>
    </row>
    <row r="1009" spans="1:12" x14ac:dyDescent="0.2">
      <c r="A1009" s="8" t="s">
        <v>13</v>
      </c>
      <c r="B1009" s="8">
        <v>2015</v>
      </c>
      <c r="C1009" s="8" t="s">
        <v>10</v>
      </c>
      <c r="D1009" s="8" t="s">
        <v>33</v>
      </c>
      <c r="E1009" s="8" t="s">
        <v>42</v>
      </c>
      <c r="F1009" s="15">
        <v>77618.694000000003</v>
      </c>
      <c r="G1009" s="15">
        <v>118.61067154996044</v>
      </c>
      <c r="H1009" s="26">
        <v>4.8627056550260235E-2</v>
      </c>
      <c r="J1009" s="46" t="e">
        <f>+IF(A1009=#REF!,"si","no")</f>
        <v>#REF!</v>
      </c>
      <c r="L1009" s="32"/>
    </row>
    <row r="1010" spans="1:12" x14ac:dyDescent="0.2">
      <c r="A1010" s="8" t="s">
        <v>13</v>
      </c>
      <c r="B1010" s="8">
        <v>2015</v>
      </c>
      <c r="C1010" s="8" t="s">
        <v>10</v>
      </c>
      <c r="D1010" s="8" t="s">
        <v>33</v>
      </c>
      <c r="E1010" s="8" t="s">
        <v>40</v>
      </c>
      <c r="F1010" s="15">
        <v>2054631.2419999996</v>
      </c>
      <c r="G1010" s="15">
        <v>3139.7229049119178</v>
      </c>
      <c r="H1010" s="26">
        <v>1.2871985400149273</v>
      </c>
      <c r="J1010" s="46" t="e">
        <f>+IF(A1010=#REF!,"si","no")</f>
        <v>#REF!</v>
      </c>
      <c r="L1010" s="32"/>
    </row>
    <row r="1011" spans="1:12" x14ac:dyDescent="0.2">
      <c r="A1011" s="8" t="s">
        <v>13</v>
      </c>
      <c r="B1011" s="8">
        <v>2016</v>
      </c>
      <c r="C1011" s="8" t="s">
        <v>10</v>
      </c>
      <c r="D1011" s="8" t="s">
        <v>33</v>
      </c>
      <c r="E1011" s="8" t="s">
        <v>34</v>
      </c>
      <c r="F1011" s="15">
        <v>43861.930999999997</v>
      </c>
      <c r="G1011" s="15">
        <v>64.88379106291373</v>
      </c>
      <c r="H1011" s="26">
        <v>2.5907904382644172E-2</v>
      </c>
      <c r="J1011" s="46" t="e">
        <f>+IF(A1011=#REF!,"si","no")</f>
        <v>#REF!</v>
      </c>
      <c r="L1011" s="32"/>
    </row>
    <row r="1012" spans="1:12" x14ac:dyDescent="0.2">
      <c r="A1012" s="8" t="s">
        <v>13</v>
      </c>
      <c r="B1012" s="8">
        <v>2016</v>
      </c>
      <c r="C1012" s="8" t="s">
        <v>10</v>
      </c>
      <c r="D1012" s="8" t="s">
        <v>33</v>
      </c>
      <c r="E1012" s="8" t="s">
        <v>35</v>
      </c>
      <c r="F1012" s="15">
        <v>1299901.4270000001</v>
      </c>
      <c r="G1012" s="15">
        <v>1922.9097002558192</v>
      </c>
      <c r="H1012" s="26">
        <v>0.76781211200160615</v>
      </c>
      <c r="J1012" s="46" t="e">
        <f>+IF(A1012=#REF!,"si","no")</f>
        <v>#REF!</v>
      </c>
      <c r="L1012" s="32"/>
    </row>
    <row r="1013" spans="1:12" x14ac:dyDescent="0.2">
      <c r="A1013" s="8" t="s">
        <v>13</v>
      </c>
      <c r="B1013" s="8">
        <v>2016</v>
      </c>
      <c r="C1013" s="8" t="s">
        <v>10</v>
      </c>
      <c r="D1013" s="8" t="s">
        <v>33</v>
      </c>
      <c r="E1013" s="8" t="s">
        <v>36</v>
      </c>
      <c r="F1013" s="15">
        <v>622279.63098025799</v>
      </c>
      <c r="G1013" s="15">
        <v>920.52175174937281</v>
      </c>
      <c r="H1013" s="26">
        <v>0.36756159182101728</v>
      </c>
      <c r="J1013" s="46" t="e">
        <f>+IF(A1013=#REF!,"si","no")</f>
        <v>#REF!</v>
      </c>
      <c r="L1013" s="32"/>
    </row>
    <row r="1014" spans="1:12" x14ac:dyDescent="0.2">
      <c r="A1014" s="8" t="s">
        <v>13</v>
      </c>
      <c r="B1014" s="8">
        <v>2016</v>
      </c>
      <c r="C1014" s="8" t="s">
        <v>10</v>
      </c>
      <c r="D1014" s="8" t="s">
        <v>33</v>
      </c>
      <c r="E1014" s="8" t="s">
        <v>42</v>
      </c>
      <c r="F1014" s="15">
        <v>117432.571</v>
      </c>
      <c r="G1014" s="15">
        <v>173.71488730728208</v>
      </c>
      <c r="H1014" s="26">
        <v>6.9363836737513285E-2</v>
      </c>
      <c r="J1014" s="46" t="e">
        <f>+IF(A1014=#REF!,"si","no")</f>
        <v>#REF!</v>
      </c>
      <c r="L1014" s="32"/>
    </row>
    <row r="1015" spans="1:12" x14ac:dyDescent="0.2">
      <c r="A1015" s="8" t="s">
        <v>13</v>
      </c>
      <c r="B1015" s="8">
        <v>2016</v>
      </c>
      <c r="C1015" s="8" t="s">
        <v>10</v>
      </c>
      <c r="D1015" s="8" t="s">
        <v>33</v>
      </c>
      <c r="E1015" s="8" t="s">
        <v>40</v>
      </c>
      <c r="F1015" s="15">
        <v>2083475.5599802583</v>
      </c>
      <c r="G1015" s="15">
        <v>3082.0301303753881</v>
      </c>
      <c r="H1015" s="26">
        <v>1.2306454449427811</v>
      </c>
      <c r="J1015" s="46" t="e">
        <f>+IF(A1015=#REF!,"si","no")</f>
        <v>#REF!</v>
      </c>
      <c r="L1015" s="32"/>
    </row>
    <row r="1016" spans="1:12" x14ac:dyDescent="0.2">
      <c r="A1016" s="8" t="s">
        <v>13</v>
      </c>
      <c r="B1016" s="8">
        <v>2017</v>
      </c>
      <c r="C1016" s="8" t="s">
        <v>10</v>
      </c>
      <c r="D1016" s="8" t="s">
        <v>33</v>
      </c>
      <c r="E1016" s="8" t="s">
        <v>34</v>
      </c>
      <c r="F1016" s="15">
        <v>49138.957999999984</v>
      </c>
      <c r="G1016" s="15">
        <v>75.744131552731147</v>
      </c>
      <c r="H1016" s="26">
        <v>2.7340015214827984E-2</v>
      </c>
      <c r="J1016" s="46" t="e">
        <f>+IF(A1016=#REF!,"si","no")</f>
        <v>#REF!</v>
      </c>
      <c r="L1016" s="32"/>
    </row>
    <row r="1017" spans="1:12" x14ac:dyDescent="0.2">
      <c r="A1017" s="8" t="s">
        <v>13</v>
      </c>
      <c r="B1017" s="8">
        <v>2017</v>
      </c>
      <c r="C1017" s="8" t="s">
        <v>10</v>
      </c>
      <c r="D1017" s="8" t="s">
        <v>33</v>
      </c>
      <c r="E1017" s="8" t="s">
        <v>35</v>
      </c>
      <c r="F1017" s="15">
        <v>1197811.0079999999</v>
      </c>
      <c r="G1017" s="15">
        <v>1846.3385927976235</v>
      </c>
      <c r="H1017" s="26">
        <v>0.66644008168037372</v>
      </c>
      <c r="J1017" s="46" t="e">
        <f>+IF(A1017=#REF!,"si","no")</f>
        <v>#REF!</v>
      </c>
      <c r="L1017" s="32"/>
    </row>
    <row r="1018" spans="1:12" x14ac:dyDescent="0.2">
      <c r="A1018" s="8" t="s">
        <v>13</v>
      </c>
      <c r="B1018" s="8">
        <v>2017</v>
      </c>
      <c r="C1018" s="8" t="s">
        <v>10</v>
      </c>
      <c r="D1018" s="8" t="s">
        <v>33</v>
      </c>
      <c r="E1018" s="8" t="s">
        <v>36</v>
      </c>
      <c r="F1018" s="15">
        <v>528179.36400020006</v>
      </c>
      <c r="G1018" s="15">
        <v>814.15009309454706</v>
      </c>
      <c r="H1018" s="26">
        <v>0.29386931338518907</v>
      </c>
      <c r="J1018" s="46" t="e">
        <f>+IF(A1018=#REF!,"si","no")</f>
        <v>#REF!</v>
      </c>
      <c r="L1018" s="32"/>
    </row>
    <row r="1019" spans="1:12" x14ac:dyDescent="0.2">
      <c r="A1019" s="8" t="s">
        <v>13</v>
      </c>
      <c r="B1019" s="8">
        <v>2017</v>
      </c>
      <c r="C1019" s="8" t="s">
        <v>10</v>
      </c>
      <c r="D1019" s="8" t="s">
        <v>33</v>
      </c>
      <c r="E1019" s="8" t="s">
        <v>42</v>
      </c>
      <c r="F1019" s="15">
        <v>98340.847999999998</v>
      </c>
      <c r="G1019" s="15">
        <v>151.58526820855948</v>
      </c>
      <c r="H1019" s="26">
        <v>5.4715044640529148E-2</v>
      </c>
      <c r="J1019" s="46" t="e">
        <f>+IF(A1019=#REF!,"si","no")</f>
        <v>#REF!</v>
      </c>
      <c r="L1019" s="32"/>
    </row>
    <row r="1020" spans="1:12" x14ac:dyDescent="0.2">
      <c r="A1020" s="8" t="s">
        <v>13</v>
      </c>
      <c r="B1020" s="8">
        <v>2017</v>
      </c>
      <c r="C1020" s="8" t="s">
        <v>10</v>
      </c>
      <c r="D1020" s="8" t="s">
        <v>33</v>
      </c>
      <c r="E1020" s="8" t="s">
        <v>40</v>
      </c>
      <c r="F1020" s="15">
        <v>1873470.1780002001</v>
      </c>
      <c r="G1020" s="15">
        <v>2887.8180856534614</v>
      </c>
      <c r="H1020" s="26">
        <v>1.0423644549209199</v>
      </c>
      <c r="J1020" s="46" t="e">
        <f>+IF(A1020=#REF!,"si","no")</f>
        <v>#REF!</v>
      </c>
      <c r="L1020" s="32"/>
    </row>
    <row r="1021" spans="1:12" x14ac:dyDescent="0.2">
      <c r="A1021" s="8" t="s">
        <v>13</v>
      </c>
      <c r="B1021" s="8">
        <v>2018</v>
      </c>
      <c r="C1021" s="8" t="s">
        <v>10</v>
      </c>
      <c r="D1021" s="8" t="s">
        <v>33</v>
      </c>
      <c r="E1021" s="8" t="s">
        <v>34</v>
      </c>
      <c r="F1021" s="15">
        <v>34976.005000000034</v>
      </c>
      <c r="G1021" s="15">
        <v>54.476803425114802</v>
      </c>
      <c r="H1021" s="26">
        <v>1.8264992021848777E-2</v>
      </c>
      <c r="J1021" s="46" t="e">
        <f>+IF(A1021=#REF!,"si","no")</f>
        <v>#REF!</v>
      </c>
      <c r="L1021" s="32"/>
    </row>
    <row r="1022" spans="1:12" x14ac:dyDescent="0.2">
      <c r="A1022" s="8" t="s">
        <v>13</v>
      </c>
      <c r="B1022" s="8">
        <v>2018</v>
      </c>
      <c r="C1022" s="8" t="s">
        <v>10</v>
      </c>
      <c r="D1022" s="8" t="s">
        <v>33</v>
      </c>
      <c r="E1022" s="8" t="s">
        <v>35</v>
      </c>
      <c r="F1022" s="15">
        <v>1239968.2289999998</v>
      </c>
      <c r="G1022" s="15">
        <v>1931.3099213195062</v>
      </c>
      <c r="H1022" s="26">
        <v>0.64752992258638253</v>
      </c>
      <c r="J1022" s="46" t="e">
        <f>+IF(A1022=#REF!,"si","no")</f>
        <v>#REF!</v>
      </c>
      <c r="L1022" s="32"/>
    </row>
    <row r="1023" spans="1:12" x14ac:dyDescent="0.2">
      <c r="A1023" s="8" t="s">
        <v>13</v>
      </c>
      <c r="B1023" s="8">
        <v>2018</v>
      </c>
      <c r="C1023" s="8" t="s">
        <v>10</v>
      </c>
      <c r="D1023" s="8" t="s">
        <v>33</v>
      </c>
      <c r="E1023" s="8" t="s">
        <v>36</v>
      </c>
      <c r="F1023" s="15">
        <v>446557.11300000001</v>
      </c>
      <c r="G1023" s="15">
        <v>695.5340972471771</v>
      </c>
      <c r="H1023" s="26">
        <v>0.23319879175008162</v>
      </c>
      <c r="J1023" s="46" t="e">
        <f>+IF(A1023=#REF!,"si","no")</f>
        <v>#REF!</v>
      </c>
      <c r="L1023" s="32"/>
    </row>
    <row r="1024" spans="1:12" x14ac:dyDescent="0.2">
      <c r="A1024" s="8" t="s">
        <v>13</v>
      </c>
      <c r="B1024" s="8">
        <v>2018</v>
      </c>
      <c r="C1024" s="8" t="s">
        <v>10</v>
      </c>
      <c r="D1024" s="8" t="s">
        <v>33</v>
      </c>
      <c r="E1024" s="8" t="s">
        <v>42</v>
      </c>
      <c r="F1024" s="15">
        <v>77386.920746999996</v>
      </c>
      <c r="G1024" s="15">
        <v>120.5338365319096</v>
      </c>
      <c r="H1024" s="26">
        <v>4.0412605443057234E-2</v>
      </c>
      <c r="J1024" s="46" t="e">
        <f>+IF(A1024=#REF!,"si","no")</f>
        <v>#REF!</v>
      </c>
      <c r="L1024" s="32"/>
    </row>
    <row r="1025" spans="1:12" x14ac:dyDescent="0.2">
      <c r="A1025" s="8" t="s">
        <v>13</v>
      </c>
      <c r="B1025" s="8">
        <v>2018</v>
      </c>
      <c r="C1025" s="8" t="s">
        <v>10</v>
      </c>
      <c r="D1025" s="8" t="s">
        <v>33</v>
      </c>
      <c r="E1025" s="8" t="s">
        <v>40</v>
      </c>
      <c r="F1025" s="15">
        <v>1798888.2677470001</v>
      </c>
      <c r="G1025" s="15">
        <v>2801.8546585237082</v>
      </c>
      <c r="H1025" s="26">
        <v>0.93940631180137035</v>
      </c>
      <c r="J1025" s="46" t="e">
        <f>+IF(A1025=#REF!,"si","no")</f>
        <v>#REF!</v>
      </c>
      <c r="L1025" s="32"/>
    </row>
    <row r="1026" spans="1:12" x14ac:dyDescent="0.2">
      <c r="A1026" s="8" t="s">
        <v>13</v>
      </c>
      <c r="B1026" s="8">
        <v>2019</v>
      </c>
      <c r="C1026" s="8" t="s">
        <v>10</v>
      </c>
      <c r="D1026" s="8" t="s">
        <v>33</v>
      </c>
      <c r="E1026" s="8" t="s">
        <v>34</v>
      </c>
      <c r="F1026" s="15">
        <v>53512.03899999999</v>
      </c>
      <c r="G1026" s="15">
        <v>76.084011351899889</v>
      </c>
      <c r="H1026" s="26">
        <v>2.7232629195310564E-2</v>
      </c>
      <c r="J1026" s="46" t="e">
        <f>+IF(A1026=#REF!,"si","no")</f>
        <v>#REF!</v>
      </c>
      <c r="L1026" s="32"/>
    </row>
    <row r="1027" spans="1:12" x14ac:dyDescent="0.2">
      <c r="A1027" s="8" t="s">
        <v>13</v>
      </c>
      <c r="B1027" s="8">
        <v>2019</v>
      </c>
      <c r="C1027" s="8" t="s">
        <v>10</v>
      </c>
      <c r="D1027" s="8" t="s">
        <v>33</v>
      </c>
      <c r="E1027" s="8" t="s">
        <v>35</v>
      </c>
      <c r="F1027" s="15">
        <v>1380025.9669999999</v>
      </c>
      <c r="G1027" s="15">
        <v>1962.1362463714875</v>
      </c>
      <c r="H1027" s="26">
        <v>0.70230430649841058</v>
      </c>
      <c r="J1027" s="46" t="e">
        <f>+IF(A1027=#REF!,"si","no")</f>
        <v>#REF!</v>
      </c>
      <c r="L1027" s="32"/>
    </row>
    <row r="1028" spans="1:12" x14ac:dyDescent="0.2">
      <c r="A1028" s="8" t="s">
        <v>13</v>
      </c>
      <c r="B1028" s="8">
        <v>2019</v>
      </c>
      <c r="C1028" s="8" t="s">
        <v>10</v>
      </c>
      <c r="D1028" s="8" t="s">
        <v>33</v>
      </c>
      <c r="E1028" s="8" t="s">
        <v>36</v>
      </c>
      <c r="F1028" s="15">
        <v>423166.47</v>
      </c>
      <c r="G1028" s="15">
        <v>601.66278670905081</v>
      </c>
      <c r="H1028" s="26">
        <v>0.21535220448988149</v>
      </c>
      <c r="J1028" s="46" t="e">
        <f>+IF(A1028=#REF!,"si","no")</f>
        <v>#REF!</v>
      </c>
      <c r="L1028" s="32"/>
    </row>
    <row r="1029" spans="1:12" x14ac:dyDescent="0.2">
      <c r="A1029" s="8" t="s">
        <v>13</v>
      </c>
      <c r="B1029" s="8">
        <v>2019</v>
      </c>
      <c r="C1029" s="8" t="s">
        <v>10</v>
      </c>
      <c r="D1029" s="8" t="s">
        <v>33</v>
      </c>
      <c r="E1029" s="8" t="s">
        <v>42</v>
      </c>
      <c r="F1029" s="15">
        <v>82171.084000000003</v>
      </c>
      <c r="G1029" s="15">
        <v>116.83175981864419</v>
      </c>
      <c r="H1029" s="26">
        <v>4.1817406007435394E-2</v>
      </c>
      <c r="J1029" s="46" t="e">
        <f>+IF(A1029=#REF!,"si","no")</f>
        <v>#REF!</v>
      </c>
      <c r="L1029" s="32"/>
    </row>
    <row r="1030" spans="1:12" x14ac:dyDescent="0.2">
      <c r="A1030" s="8" t="s">
        <v>13</v>
      </c>
      <c r="B1030" s="8">
        <v>2019</v>
      </c>
      <c r="C1030" s="8" t="s">
        <v>10</v>
      </c>
      <c r="D1030" s="8" t="s">
        <v>33</v>
      </c>
      <c r="E1030" s="8" t="s">
        <v>40</v>
      </c>
      <c r="F1030" s="15">
        <v>1938875.56</v>
      </c>
      <c r="G1030" s="15">
        <v>2756.7148042510826</v>
      </c>
      <c r="H1030" s="26">
        <v>0.98670654619103826</v>
      </c>
      <c r="J1030" s="46" t="e">
        <f>+IF(A1030=#REF!,"si","no")</f>
        <v>#REF!</v>
      </c>
      <c r="L1030" s="32"/>
    </row>
    <row r="1031" spans="1:12" x14ac:dyDescent="0.2">
      <c r="A1031" s="8" t="s">
        <v>13</v>
      </c>
      <c r="B1031" s="8">
        <v>2020</v>
      </c>
      <c r="C1031" s="8" t="s">
        <v>10</v>
      </c>
      <c r="D1031" s="8" t="s">
        <v>33</v>
      </c>
      <c r="E1031" s="8" t="s">
        <v>34</v>
      </c>
      <c r="F1031" s="15">
        <v>59289.348233999997</v>
      </c>
      <c r="G1031" s="15">
        <v>74.864069187837757</v>
      </c>
      <c r="H1031" s="26">
        <v>2.9622505386380466E-2</v>
      </c>
      <c r="J1031" s="46" t="e">
        <f>+IF(A1031=#REF!,"si","no")</f>
        <v>#REF!</v>
      </c>
      <c r="L1031" s="32"/>
    </row>
    <row r="1032" spans="1:12" x14ac:dyDescent="0.2">
      <c r="A1032" s="8" t="s">
        <v>13</v>
      </c>
      <c r="B1032" s="8">
        <v>2020</v>
      </c>
      <c r="C1032" s="8" t="s">
        <v>10</v>
      </c>
      <c r="D1032" s="8" t="s">
        <v>33</v>
      </c>
      <c r="E1032" s="8" t="s">
        <v>35</v>
      </c>
      <c r="F1032" s="15">
        <v>1299594.2495469998</v>
      </c>
      <c r="G1032" s="15">
        <v>1640.984708251679</v>
      </c>
      <c r="H1032" s="26">
        <v>0.6493111967663443</v>
      </c>
      <c r="J1032" s="46" t="e">
        <f>+IF(A1032=#REF!,"si","no")</f>
        <v>#REF!</v>
      </c>
      <c r="L1032" s="32"/>
    </row>
    <row r="1033" spans="1:12" x14ac:dyDescent="0.2">
      <c r="A1033" s="8" t="s">
        <v>13</v>
      </c>
      <c r="B1033" s="8">
        <v>2020</v>
      </c>
      <c r="C1033" s="8" t="s">
        <v>10</v>
      </c>
      <c r="D1033" s="8" t="s">
        <v>33</v>
      </c>
      <c r="E1033" s="8" t="s">
        <v>36</v>
      </c>
      <c r="F1033" s="15">
        <v>440864.33399999997</v>
      </c>
      <c r="G1033" s="15">
        <v>556.67500126268999</v>
      </c>
      <c r="H1033" s="26">
        <v>0.22026732452911243</v>
      </c>
      <c r="J1033" s="46" t="e">
        <f>+IF(A1033=#REF!,"si","no")</f>
        <v>#REF!</v>
      </c>
      <c r="L1033" s="32"/>
    </row>
    <row r="1034" spans="1:12" x14ac:dyDescent="0.2">
      <c r="A1034" s="8" t="s">
        <v>13</v>
      </c>
      <c r="B1034" s="8">
        <v>2020</v>
      </c>
      <c r="C1034" s="8" t="s">
        <v>10</v>
      </c>
      <c r="D1034" s="8" t="s">
        <v>33</v>
      </c>
      <c r="E1034" s="8" t="s">
        <v>42</v>
      </c>
      <c r="F1034" s="15">
        <v>80269.475000000006</v>
      </c>
      <c r="G1034" s="15">
        <v>101.35546618516086</v>
      </c>
      <c r="H1034" s="26">
        <v>4.0104724143111288E-2</v>
      </c>
      <c r="J1034" s="46" t="e">
        <f>+IF(A1034=#REF!,"si","no")</f>
        <v>#REF!</v>
      </c>
      <c r="L1034" s="32"/>
    </row>
    <row r="1035" spans="1:12" x14ac:dyDescent="0.2">
      <c r="A1035" s="8" t="s">
        <v>13</v>
      </c>
      <c r="B1035" s="8">
        <v>2020</v>
      </c>
      <c r="C1035" s="8" t="s">
        <v>10</v>
      </c>
      <c r="D1035" s="8" t="s">
        <v>33</v>
      </c>
      <c r="E1035" s="8" t="s">
        <v>40</v>
      </c>
      <c r="F1035" s="15">
        <v>1880017.4067809999</v>
      </c>
      <c r="G1035" s="15">
        <v>2373.8792448873678</v>
      </c>
      <c r="H1035" s="26">
        <v>0.9393057508249486</v>
      </c>
      <c r="J1035" s="46" t="e">
        <f>+IF(A1035=#REF!,"si","no")</f>
        <v>#REF!</v>
      </c>
      <c r="L1035" s="32"/>
    </row>
    <row r="1036" spans="1:12" x14ac:dyDescent="0.2">
      <c r="A1036" s="8" t="s">
        <v>13</v>
      </c>
      <c r="B1036" s="8">
        <v>2021</v>
      </c>
      <c r="C1036" s="8" t="s">
        <v>10</v>
      </c>
      <c r="D1036" s="8" t="s">
        <v>33</v>
      </c>
      <c r="E1036" s="8" t="s">
        <v>34</v>
      </c>
      <c r="F1036" s="54">
        <v>48859.666784000001</v>
      </c>
      <c r="G1036" s="15">
        <v>61.694614354260317</v>
      </c>
      <c r="H1036" s="26">
        <v>1.9458401860303703E-2</v>
      </c>
      <c r="J1036" s="46"/>
      <c r="L1036" s="32"/>
    </row>
    <row r="1037" spans="1:12" x14ac:dyDescent="0.2">
      <c r="A1037" s="8" t="s">
        <v>13</v>
      </c>
      <c r="B1037" s="8">
        <v>2021</v>
      </c>
      <c r="C1037" s="8" t="s">
        <v>10</v>
      </c>
      <c r="D1037" s="8" t="s">
        <v>33</v>
      </c>
      <c r="E1037" s="8" t="s">
        <v>35</v>
      </c>
      <c r="F1037" s="54">
        <v>1314869.956036</v>
      </c>
      <c r="G1037" s="15">
        <v>1660.2731906106369</v>
      </c>
      <c r="H1037" s="26">
        <v>0.52364802469276606</v>
      </c>
      <c r="J1037" s="46"/>
      <c r="L1037" s="32"/>
    </row>
    <row r="1038" spans="1:12" x14ac:dyDescent="0.2">
      <c r="A1038" s="8" t="s">
        <v>13</v>
      </c>
      <c r="B1038" s="8">
        <v>2021</v>
      </c>
      <c r="C1038" s="8" t="s">
        <v>10</v>
      </c>
      <c r="D1038" s="8" t="s">
        <v>33</v>
      </c>
      <c r="E1038" s="8" t="s">
        <v>36</v>
      </c>
      <c r="F1038" s="54">
        <v>373966</v>
      </c>
      <c r="G1038" s="15">
        <v>472.20314157280666</v>
      </c>
      <c r="H1038" s="26">
        <v>0.14893226231483939</v>
      </c>
      <c r="J1038" s="46"/>
      <c r="L1038" s="32"/>
    </row>
    <row r="1039" spans="1:12" x14ac:dyDescent="0.2">
      <c r="A1039" s="8" t="s">
        <v>13</v>
      </c>
      <c r="B1039" s="8">
        <v>2021</v>
      </c>
      <c r="C1039" s="8" t="s">
        <v>10</v>
      </c>
      <c r="D1039" s="8" t="s">
        <v>33</v>
      </c>
      <c r="E1039" s="8" t="s">
        <v>42</v>
      </c>
      <c r="F1039" s="15">
        <v>89333.688108000002</v>
      </c>
      <c r="G1039" s="15">
        <v>112.80075775039143</v>
      </c>
      <c r="H1039" s="26">
        <v>3.5577213625978578E-2</v>
      </c>
      <c r="J1039" s="46"/>
      <c r="L1039" s="32"/>
    </row>
    <row r="1040" spans="1:12" x14ac:dyDescent="0.2">
      <c r="A1040" s="8" t="s">
        <v>13</v>
      </c>
      <c r="B1040" s="8">
        <v>2021</v>
      </c>
      <c r="C1040" s="8" t="s">
        <v>10</v>
      </c>
      <c r="D1040" s="8" t="s">
        <v>33</v>
      </c>
      <c r="E1040" s="8" t="s">
        <v>40</v>
      </c>
      <c r="F1040" s="15">
        <v>1827029.3109280001</v>
      </c>
      <c r="G1040" s="15"/>
      <c r="H1040" s="26"/>
      <c r="J1040" s="46"/>
      <c r="L1040" s="32"/>
    </row>
    <row r="1041" spans="1:13" x14ac:dyDescent="0.2">
      <c r="A1041" s="8" t="s">
        <v>13</v>
      </c>
      <c r="B1041" s="8">
        <v>2008</v>
      </c>
      <c r="C1041" s="8" t="s">
        <v>10</v>
      </c>
      <c r="D1041" s="8" t="s">
        <v>37</v>
      </c>
      <c r="E1041" s="8" t="s">
        <v>40</v>
      </c>
      <c r="F1041" s="15">
        <v>790.47814833000007</v>
      </c>
      <c r="G1041" s="15">
        <v>1.5101664773737737</v>
      </c>
      <c r="H1041" s="26">
        <v>8.4066979641618598E-4</v>
      </c>
      <c r="J1041" s="46" t="e">
        <f>+IF(A1041=#REF!,"si","no")</f>
        <v>#REF!</v>
      </c>
      <c r="L1041" s="32"/>
    </row>
    <row r="1042" spans="1:13" x14ac:dyDescent="0.2">
      <c r="A1042" s="8" t="s">
        <v>13</v>
      </c>
      <c r="B1042" s="8">
        <v>2009</v>
      </c>
      <c r="C1042" s="8" t="s">
        <v>10</v>
      </c>
      <c r="D1042" s="8" t="s">
        <v>37</v>
      </c>
      <c r="E1042" s="8" t="s">
        <v>40</v>
      </c>
      <c r="F1042" s="15">
        <v>942.78073814999993</v>
      </c>
      <c r="G1042" s="15">
        <v>1.6860391611714196</v>
      </c>
      <c r="H1042" s="26">
        <v>9.7804051921670013E-4</v>
      </c>
      <c r="J1042" s="46" t="e">
        <f>+IF(A1042=#REF!,"si","no")</f>
        <v>#REF!</v>
      </c>
      <c r="L1042" s="32"/>
    </row>
    <row r="1043" spans="1:13" x14ac:dyDescent="0.2">
      <c r="A1043" s="8" t="s">
        <v>13</v>
      </c>
      <c r="B1043" s="8">
        <v>2010</v>
      </c>
      <c r="C1043" s="8" t="s">
        <v>10</v>
      </c>
      <c r="D1043" s="8" t="s">
        <v>37</v>
      </c>
      <c r="E1043" s="8" t="s">
        <v>40</v>
      </c>
      <c r="F1043" s="15">
        <v>943.08790544999999</v>
      </c>
      <c r="G1043" s="15">
        <v>1.8486583022621959</v>
      </c>
      <c r="H1043" s="26">
        <v>8.4592243812222343E-4</v>
      </c>
      <c r="J1043" s="46" t="e">
        <f>+IF(A1043=#REF!,"si","no")</f>
        <v>#REF!</v>
      </c>
      <c r="L1043" s="32"/>
    </row>
    <row r="1044" spans="1:13" x14ac:dyDescent="0.2">
      <c r="A1044" s="8" t="s">
        <v>13</v>
      </c>
      <c r="B1044" s="8">
        <v>2011</v>
      </c>
      <c r="C1044" s="8" t="s">
        <v>10</v>
      </c>
      <c r="D1044" s="8" t="s">
        <v>37</v>
      </c>
      <c r="E1044" s="8" t="s">
        <v>40</v>
      </c>
      <c r="F1044" s="15">
        <v>1217.75910759</v>
      </c>
      <c r="G1044" s="15">
        <v>2.5178332717792524</v>
      </c>
      <c r="H1044" s="26">
        <v>9.9814207670741433E-4</v>
      </c>
      <c r="J1044" s="46" t="e">
        <f>+IF(A1044=#REF!,"si","no")</f>
        <v>#REF!</v>
      </c>
      <c r="L1044" s="32"/>
    </row>
    <row r="1045" spans="1:13" x14ac:dyDescent="0.2">
      <c r="A1045" s="8" t="s">
        <v>13</v>
      </c>
      <c r="B1045" s="8">
        <v>2012</v>
      </c>
      <c r="C1045" s="8" t="s">
        <v>10</v>
      </c>
      <c r="D1045" s="8" t="s">
        <v>37</v>
      </c>
      <c r="E1045" s="8" t="s">
        <v>40</v>
      </c>
      <c r="F1045" s="15">
        <v>1334.87445798</v>
      </c>
      <c r="G1045" s="15">
        <v>2.7451186049751826</v>
      </c>
      <c r="H1045" s="26">
        <v>1.0276635151743221E-3</v>
      </c>
      <c r="J1045" s="46" t="e">
        <f>+IF(A1045=#REF!,"si","no")</f>
        <v>#REF!</v>
      </c>
      <c r="L1045" s="32"/>
    </row>
    <row r="1046" spans="1:13" x14ac:dyDescent="0.2">
      <c r="A1046" s="8" t="s">
        <v>13</v>
      </c>
      <c r="B1046" s="8">
        <v>2013</v>
      </c>
      <c r="C1046" s="8" t="s">
        <v>10</v>
      </c>
      <c r="D1046" s="8" t="s">
        <v>37</v>
      </c>
      <c r="E1046" s="8" t="s">
        <v>40</v>
      </c>
      <c r="F1046" s="15">
        <v>1358.4280937399999</v>
      </c>
      <c r="G1046" s="15">
        <v>2.7416898275510682</v>
      </c>
      <c r="H1046" s="26">
        <v>9.8485776022945383E-4</v>
      </c>
      <c r="J1046" s="46" t="e">
        <f>+IF(A1046=#REF!,"si","no")</f>
        <v>#REF!</v>
      </c>
      <c r="L1046" s="32"/>
    </row>
    <row r="1047" spans="1:13" x14ac:dyDescent="0.2">
      <c r="A1047" s="8" t="s">
        <v>13</v>
      </c>
      <c r="B1047" s="8">
        <v>2014</v>
      </c>
      <c r="C1047" s="8" t="s">
        <v>10</v>
      </c>
      <c r="D1047" s="8" t="s">
        <v>37</v>
      </c>
      <c r="E1047" s="8" t="s">
        <v>40</v>
      </c>
      <c r="F1047" s="15">
        <v>1473.8717789100001</v>
      </c>
      <c r="G1047" s="15">
        <v>2.5824881143943559</v>
      </c>
      <c r="H1047" s="26">
        <v>9.9119979973423598E-4</v>
      </c>
      <c r="J1047" s="46" t="e">
        <f>+IF(A1047=#REF!,"si","no")</f>
        <v>#REF!</v>
      </c>
      <c r="L1047" s="32"/>
    </row>
    <row r="1048" spans="1:13" x14ac:dyDescent="0.2">
      <c r="A1048" s="8" t="s">
        <v>13</v>
      </c>
      <c r="B1048" s="8">
        <v>2015</v>
      </c>
      <c r="C1048" s="8" t="s">
        <v>10</v>
      </c>
      <c r="D1048" s="8" t="s">
        <v>37</v>
      </c>
      <c r="E1048" s="8" t="s">
        <v>40</v>
      </c>
      <c r="F1048" s="15">
        <v>1631.2751824500001</v>
      </c>
      <c r="G1048" s="15">
        <v>2.492784082056041</v>
      </c>
      <c r="H1048" s="26">
        <v>1.0219717243120869E-3</v>
      </c>
      <c r="J1048" s="46" t="e">
        <f>+IF(A1048=#REF!,"si","no")</f>
        <v>#REF!</v>
      </c>
      <c r="L1048" s="32"/>
    </row>
    <row r="1049" spans="1:13" x14ac:dyDescent="0.2">
      <c r="A1049" s="8" t="s">
        <v>13</v>
      </c>
      <c r="B1049" s="8">
        <v>2016</v>
      </c>
      <c r="C1049" s="8" t="s">
        <v>10</v>
      </c>
      <c r="D1049" s="8" t="s">
        <v>37</v>
      </c>
      <c r="E1049" s="8" t="s">
        <v>40</v>
      </c>
      <c r="F1049" s="15">
        <v>1852.2956441700003</v>
      </c>
      <c r="G1049" s="15">
        <v>2.7400518131103602</v>
      </c>
      <c r="H1049" s="26">
        <v>1.0940945221391341E-3</v>
      </c>
      <c r="J1049" s="46" t="e">
        <f>+IF(A1049=#REF!,"si","no")</f>
        <v>#REF!</v>
      </c>
      <c r="L1049" s="32"/>
    </row>
    <row r="1050" spans="1:13" x14ac:dyDescent="0.2">
      <c r="A1050" s="8" t="s">
        <v>13</v>
      </c>
      <c r="B1050" s="8">
        <v>2017</v>
      </c>
      <c r="C1050" s="8" t="s">
        <v>10</v>
      </c>
      <c r="D1050" s="8" t="s">
        <v>37</v>
      </c>
      <c r="E1050" s="8" t="s">
        <v>40</v>
      </c>
      <c r="F1050" s="15">
        <v>1925.12062485</v>
      </c>
      <c r="G1050" s="15">
        <v>2.9674334946930383</v>
      </c>
      <c r="H1050" s="26">
        <v>1.0711018164808901E-3</v>
      </c>
      <c r="J1050" s="46" t="e">
        <f>+IF(A1050=#REF!,"si","no")</f>
        <v>#REF!</v>
      </c>
      <c r="L1050" s="32"/>
    </row>
    <row r="1051" spans="1:13" x14ac:dyDescent="0.2">
      <c r="A1051" s="8" t="s">
        <v>13</v>
      </c>
      <c r="B1051" s="8">
        <v>2018</v>
      </c>
      <c r="C1051" s="8" t="s">
        <v>10</v>
      </c>
      <c r="D1051" s="8" t="s">
        <v>37</v>
      </c>
      <c r="E1051" s="8" t="s">
        <v>40</v>
      </c>
      <c r="F1051" s="15">
        <v>1894.3332073556398</v>
      </c>
      <c r="G1051" s="15">
        <v>2.9505147245598899</v>
      </c>
      <c r="H1051" s="26">
        <v>9.8924908431005567E-4</v>
      </c>
      <c r="J1051" s="46" t="e">
        <f>+IF(A1051=#REF!,"si","no")</f>
        <v>#REF!</v>
      </c>
      <c r="L1051" s="32"/>
    </row>
    <row r="1052" spans="1:13" x14ac:dyDescent="0.2">
      <c r="A1052" s="8" t="s">
        <v>13</v>
      </c>
      <c r="B1052" s="8">
        <v>2018</v>
      </c>
      <c r="C1052" s="8" t="s">
        <v>10</v>
      </c>
      <c r="D1052" s="8" t="s">
        <v>37</v>
      </c>
      <c r="E1052" s="8" t="s">
        <v>40</v>
      </c>
      <c r="F1052" s="15">
        <v>2058.9002091341999</v>
      </c>
      <c r="G1052" s="15">
        <v>3.2068357139396411</v>
      </c>
      <c r="H1052" s="26">
        <v>1.0751884297139967E-3</v>
      </c>
      <c r="J1052" s="46" t="e">
        <f>+IF(A1052=#REF!,"si","no")</f>
        <v>#REF!</v>
      </c>
      <c r="L1052" s="32"/>
    </row>
    <row r="1053" spans="1:13" x14ac:dyDescent="0.2">
      <c r="A1053" s="8" t="s">
        <v>13</v>
      </c>
      <c r="B1053" s="8">
        <v>2020</v>
      </c>
      <c r="C1053" s="8" t="s">
        <v>10</v>
      </c>
      <c r="D1053" s="8" t="s">
        <v>37</v>
      </c>
      <c r="E1053" s="8" t="s">
        <v>40</v>
      </c>
      <c r="F1053" s="54">
        <v>1864.71409509</v>
      </c>
      <c r="G1053" s="15">
        <v>2.354555905714935</v>
      </c>
      <c r="H1053" s="26">
        <v>9.3165981700211499E-4</v>
      </c>
      <c r="J1053" s="46" t="e">
        <f>+IF(A1053=#REF!,"si","no")</f>
        <v>#REF!</v>
      </c>
      <c r="L1053" s="32"/>
    </row>
    <row r="1054" spans="1:13" x14ac:dyDescent="0.2">
      <c r="A1054" s="8" t="s">
        <v>13</v>
      </c>
      <c r="B1054" s="8">
        <v>2021</v>
      </c>
      <c r="C1054" s="8" t="s">
        <v>10</v>
      </c>
      <c r="D1054" s="8" t="s">
        <v>37</v>
      </c>
      <c r="E1054" s="8" t="s">
        <v>40</v>
      </c>
      <c r="F1054" s="55">
        <v>1955.5017553800001</v>
      </c>
      <c r="G1054" s="15">
        <v>2.4691925796504872</v>
      </c>
      <c r="H1054" s="26">
        <v>7.7878015752604003E-4</v>
      </c>
      <c r="J1054" s="46"/>
      <c r="L1054" s="32"/>
    </row>
    <row r="1055" spans="1:13" x14ac:dyDescent="0.2">
      <c r="A1055" s="8" t="s">
        <v>14</v>
      </c>
      <c r="B1055" s="8">
        <v>2008</v>
      </c>
      <c r="C1055" s="8" t="s">
        <v>10</v>
      </c>
      <c r="D1055" s="8" t="s">
        <v>41</v>
      </c>
      <c r="E1055" s="8" t="s">
        <v>40</v>
      </c>
      <c r="F1055" s="15">
        <v>10022232.08808738</v>
      </c>
      <c r="G1055" s="15">
        <v>5091.4375732271174</v>
      </c>
      <c r="H1055" s="26">
        <v>2.1022757741525866</v>
      </c>
      <c r="J1055" s="46" t="e">
        <f>+IF(A1055=#REF!,"si","no")</f>
        <v>#REF!</v>
      </c>
      <c r="K1055" s="46" t="e">
        <f>+IF(F1055=#REF!,"si","no")</f>
        <v>#REF!</v>
      </c>
      <c r="L1055" s="46" t="e">
        <f>+IF(G1055=#REF!,"si","no")</f>
        <v>#REF!</v>
      </c>
      <c r="M1055" s="46" t="e">
        <f>+IF(H1055=#REF!,"si","no")</f>
        <v>#REF!</v>
      </c>
    </row>
    <row r="1056" spans="1:13" x14ac:dyDescent="0.2">
      <c r="A1056" s="8" t="s">
        <v>14</v>
      </c>
      <c r="B1056" s="8">
        <v>2009</v>
      </c>
      <c r="C1056" s="8" t="s">
        <v>10</v>
      </c>
      <c r="D1056" s="8" t="s">
        <v>41</v>
      </c>
      <c r="E1056" s="8" t="s">
        <v>40</v>
      </c>
      <c r="F1056" s="15">
        <v>16467058.740430068</v>
      </c>
      <c r="G1056" s="15">
        <v>7635.3767384172306</v>
      </c>
      <c r="H1056" s="26">
        <v>3.2854767027883032</v>
      </c>
      <c r="J1056" s="46" t="e">
        <f>+IF(A1056=#REF!,"si","no")</f>
        <v>#REF!</v>
      </c>
      <c r="K1056" s="46" t="e">
        <f>+IF(F1056=#REF!,"si","no")</f>
        <v>#REF!</v>
      </c>
      <c r="L1056" s="46" t="e">
        <f>+IF(G1056=#REF!,"si","no")</f>
        <v>#REF!</v>
      </c>
      <c r="M1056" s="46" t="e">
        <f>+IF(H1056=#REF!,"si","no")</f>
        <v>#REF!</v>
      </c>
    </row>
    <row r="1057" spans="1:13" x14ac:dyDescent="0.2">
      <c r="A1057" s="8" t="s">
        <v>14</v>
      </c>
      <c r="B1057" s="8">
        <v>2010</v>
      </c>
      <c r="C1057" s="8" t="s">
        <v>10</v>
      </c>
      <c r="D1057" s="8" t="s">
        <v>41</v>
      </c>
      <c r="E1057" s="8" t="s">
        <v>40</v>
      </c>
      <c r="F1057" s="15">
        <v>11986190.483951379</v>
      </c>
      <c r="G1057" s="15">
        <v>6313.6639391878043</v>
      </c>
      <c r="H1057" s="26">
        <v>2.2032368942585903</v>
      </c>
      <c r="J1057" s="46" t="e">
        <f>+IF(A1057=#REF!,"si","no")</f>
        <v>#REF!</v>
      </c>
      <c r="K1057" s="46" t="e">
        <f>+IF(F1057=#REF!,"si","no")</f>
        <v>#REF!</v>
      </c>
      <c r="L1057" s="46" t="e">
        <f>+IF(G1057=#REF!,"si","no")</f>
        <v>#REF!</v>
      </c>
      <c r="M1057" s="46" t="e">
        <f>+IF(H1057=#REF!,"si","no")</f>
        <v>#REF!</v>
      </c>
    </row>
    <row r="1058" spans="1:13" x14ac:dyDescent="0.2">
      <c r="A1058" s="8" t="s">
        <v>14</v>
      </c>
      <c r="B1058" s="8">
        <v>2011</v>
      </c>
      <c r="C1058" s="8" t="s">
        <v>10</v>
      </c>
      <c r="D1058" s="8" t="s">
        <v>41</v>
      </c>
      <c r="E1058" s="8" t="s">
        <v>40</v>
      </c>
      <c r="F1058" s="15">
        <v>13120703.376727005</v>
      </c>
      <c r="G1058" s="15">
        <v>7100.1710157977295</v>
      </c>
      <c r="H1058" s="26">
        <v>2.119809166655156</v>
      </c>
      <c r="J1058" s="46" t="e">
        <f>+IF(A1058=#REF!,"si","no")</f>
        <v>#REF!</v>
      </c>
      <c r="K1058" s="46" t="e">
        <f>+IF(F1058=#REF!,"si","no")</f>
        <v>#REF!</v>
      </c>
      <c r="L1058" s="46" t="e">
        <f>+IF(G1058=#REF!,"si","no")</f>
        <v>#REF!</v>
      </c>
      <c r="M1058" s="46" t="e">
        <f>+IF(H1058=#REF!,"si","no")</f>
        <v>#REF!</v>
      </c>
    </row>
    <row r="1059" spans="1:13" x14ac:dyDescent="0.2">
      <c r="A1059" s="8" t="s">
        <v>14</v>
      </c>
      <c r="B1059" s="8">
        <v>2012</v>
      </c>
      <c r="C1059" s="8" t="s">
        <v>10</v>
      </c>
      <c r="D1059" s="8" t="s">
        <v>41</v>
      </c>
      <c r="E1059" s="8" t="s">
        <v>40</v>
      </c>
      <c r="F1059" s="15">
        <v>14911170.443489</v>
      </c>
      <c r="G1059" s="15">
        <v>8298.9796128846538</v>
      </c>
      <c r="H1059" s="26">
        <v>2.2373962378106689</v>
      </c>
      <c r="J1059" s="46" t="e">
        <f>+IF(A1059=#REF!,"si","no")</f>
        <v>#REF!</v>
      </c>
      <c r="K1059" s="46" t="e">
        <f>+IF(F1059=#REF!,"si","no")</f>
        <v>#REF!</v>
      </c>
      <c r="L1059" s="46" t="e">
        <f>+IF(G1059=#REF!,"si","no")</f>
        <v>#REF!</v>
      </c>
      <c r="M1059" s="46" t="e">
        <f>+IF(H1059=#REF!,"si","no")</f>
        <v>#REF!</v>
      </c>
    </row>
    <row r="1060" spans="1:13" x14ac:dyDescent="0.2">
      <c r="A1060" s="8" t="s">
        <v>14</v>
      </c>
      <c r="B1060" s="8">
        <v>2013</v>
      </c>
      <c r="C1060" s="8" t="s">
        <v>10</v>
      </c>
      <c r="D1060" s="8" t="s">
        <v>41</v>
      </c>
      <c r="E1060" s="8" t="s">
        <v>40</v>
      </c>
      <c r="F1060" s="15">
        <v>20404955.721179098</v>
      </c>
      <c r="G1060" s="15">
        <v>10915.920138803476</v>
      </c>
      <c r="H1060" s="26">
        <v>2.856702332482028</v>
      </c>
      <c r="J1060" s="46" t="e">
        <f>+IF(A1060=#REF!,"si","no")</f>
        <v>#REF!</v>
      </c>
      <c r="K1060" s="46" t="e">
        <f>+IF(F1060=#REF!,"si","no")</f>
        <v>#REF!</v>
      </c>
      <c r="L1060" s="46" t="e">
        <f>+IF(G1060=#REF!,"si","no")</f>
        <v>#REF!</v>
      </c>
      <c r="M1060" s="46" t="e">
        <f>+IF(H1060=#REF!,"si","no")</f>
        <v>#REF!</v>
      </c>
    </row>
    <row r="1061" spans="1:13" x14ac:dyDescent="0.2">
      <c r="A1061" s="8" t="s">
        <v>14</v>
      </c>
      <c r="B1061" s="8">
        <v>2014</v>
      </c>
      <c r="C1061" s="8" t="s">
        <v>10</v>
      </c>
      <c r="D1061" s="8" t="s">
        <v>41</v>
      </c>
      <c r="E1061" s="8" t="s">
        <v>40</v>
      </c>
      <c r="F1061" s="15">
        <v>15004576.783690941</v>
      </c>
      <c r="G1061" s="15">
        <v>7493.1373218503195</v>
      </c>
      <c r="H1061" s="26">
        <v>1.966124170734713</v>
      </c>
      <c r="J1061" s="46" t="e">
        <f>+IF(A1061=#REF!,"si","no")</f>
        <v>#REF!</v>
      </c>
      <c r="K1061" s="46" t="e">
        <f>+IF(F1061=#REF!,"si","no")</f>
        <v>#REF!</v>
      </c>
      <c r="L1061" s="46" t="e">
        <f>+IF(G1061=#REF!,"si","no")</f>
        <v>#REF!</v>
      </c>
      <c r="M1061" s="46" t="e">
        <f>+IF(H1061=#REF!,"si","no")</f>
        <v>#REF!</v>
      </c>
    </row>
    <row r="1062" spans="1:13" x14ac:dyDescent="0.2">
      <c r="A1062" s="8" t="s">
        <v>14</v>
      </c>
      <c r="B1062" s="8">
        <v>2015</v>
      </c>
      <c r="C1062" s="8" t="s">
        <v>10</v>
      </c>
      <c r="D1062" s="8" t="s">
        <v>41</v>
      </c>
      <c r="E1062" s="8" t="s">
        <v>40</v>
      </c>
      <c r="F1062" s="15">
        <v>18242008.185011309</v>
      </c>
      <c r="G1062" s="15">
        <v>6644.4696365710224</v>
      </c>
      <c r="H1062" s="26">
        <v>2.2640145654252399</v>
      </c>
      <c r="J1062" s="46" t="e">
        <f>+IF(A1062=#REF!,"si","no")</f>
        <v>#REF!</v>
      </c>
      <c r="K1062" s="46" t="e">
        <f>+IF(F1062=#REF!,"si","no")</f>
        <v>#REF!</v>
      </c>
      <c r="L1062" s="46" t="e">
        <f>+IF(G1062=#REF!,"si","no")</f>
        <v>#REF!</v>
      </c>
      <c r="M1062" s="46" t="e">
        <f>+IF(H1062=#REF!,"si","no")</f>
        <v>#REF!</v>
      </c>
    </row>
    <row r="1063" spans="1:13" x14ac:dyDescent="0.2">
      <c r="A1063" s="8" t="s">
        <v>14</v>
      </c>
      <c r="B1063" s="8">
        <v>2016</v>
      </c>
      <c r="C1063" s="8" t="s">
        <v>10</v>
      </c>
      <c r="D1063" s="8" t="s">
        <v>41</v>
      </c>
      <c r="E1063" s="8" t="s">
        <v>40</v>
      </c>
      <c r="F1063" s="15">
        <v>15053508.679386832</v>
      </c>
      <c r="G1063" s="15">
        <v>4934.3183928893559</v>
      </c>
      <c r="H1063" s="26">
        <v>1.7446541773556423</v>
      </c>
      <c r="J1063" s="46" t="e">
        <f>+IF(A1063=#REF!,"si","no")</f>
        <v>#REF!</v>
      </c>
      <c r="K1063" s="46" t="e">
        <f>+IF(F1063=#REF!,"si","no")</f>
        <v>#REF!</v>
      </c>
      <c r="L1063" s="46" t="e">
        <f>+IF(G1063=#REF!,"si","no")</f>
        <v>#REF!</v>
      </c>
      <c r="M1063" s="46" t="e">
        <f>+IF(H1063=#REF!,"si","no")</f>
        <v>#REF!</v>
      </c>
    </row>
    <row r="1064" spans="1:13" x14ac:dyDescent="0.2">
      <c r="A1064" s="8" t="s">
        <v>14</v>
      </c>
      <c r="B1064" s="8">
        <v>2017</v>
      </c>
      <c r="C1064" s="8" t="s">
        <v>10</v>
      </c>
      <c r="D1064" s="8" t="s">
        <v>41</v>
      </c>
      <c r="E1064" s="8" t="s">
        <v>40</v>
      </c>
      <c r="F1064" s="15">
        <v>8688678.6175525002</v>
      </c>
      <c r="G1064" s="15">
        <v>2945.4458693233528</v>
      </c>
      <c r="H1064" s="26">
        <v>0.94440510415489032</v>
      </c>
      <c r="J1064" s="46" t="e">
        <f>+IF(A1064=#REF!,"si","no")</f>
        <v>#REF!</v>
      </c>
      <c r="K1064" s="46" t="e">
        <f>+IF(F1064=#REF!,"si","no")</f>
        <v>#REF!</v>
      </c>
      <c r="L1064" s="46" t="e">
        <f>+IF(G1064=#REF!,"si","no")</f>
        <v>#REF!</v>
      </c>
      <c r="M1064" s="46" t="e">
        <f>+IF(H1064=#REF!,"si","no")</f>
        <v>#REF!</v>
      </c>
    </row>
    <row r="1065" spans="1:13" x14ac:dyDescent="0.2">
      <c r="A1065" s="8" t="s">
        <v>14</v>
      </c>
      <c r="B1065" s="8">
        <v>2018</v>
      </c>
      <c r="C1065" s="8" t="s">
        <v>10</v>
      </c>
      <c r="D1065" s="8" t="s">
        <v>41</v>
      </c>
      <c r="E1065" s="8" t="s">
        <v>40</v>
      </c>
      <c r="F1065" s="15">
        <v>12711906.682496883</v>
      </c>
      <c r="G1065" s="15">
        <v>4298.5076147317795</v>
      </c>
      <c r="H1065" s="26">
        <v>1.2886414994401425</v>
      </c>
      <c r="J1065" s="46" t="e">
        <f>+IF(A1065=#REF!,"si","no")</f>
        <v>#REF!</v>
      </c>
      <c r="K1065" s="46" t="e">
        <f>+IF(F1065=#REF!,"si","no")</f>
        <v>#REF!</v>
      </c>
      <c r="L1065" s="46" t="e">
        <f>+IF(G1065=#REF!,"si","no")</f>
        <v>#REF!</v>
      </c>
      <c r="M1065" s="46" t="e">
        <f>+IF(H1065=#REF!,"si","no")</f>
        <v>#REF!</v>
      </c>
    </row>
    <row r="1066" spans="1:13" x14ac:dyDescent="0.2">
      <c r="A1066" s="8" t="s">
        <v>14</v>
      </c>
      <c r="B1066" s="8">
        <v>2019</v>
      </c>
      <c r="C1066" s="8" t="s">
        <v>10</v>
      </c>
      <c r="D1066" s="8" t="s">
        <v>41</v>
      </c>
      <c r="E1066" s="8" t="s">
        <v>40</v>
      </c>
      <c r="F1066" s="15">
        <v>15054594.127438571</v>
      </c>
      <c r="G1066" s="15">
        <v>4587.8223592904251</v>
      </c>
      <c r="H1066" s="26">
        <v>1.4176748661045557</v>
      </c>
      <c r="J1066" s="46" t="e">
        <f>+IF(A1066=#REF!,"si","no")</f>
        <v>#REF!</v>
      </c>
      <c r="K1066" s="46" t="e">
        <f>+IF(F1066=#REF!,"si","no")</f>
        <v>#REF!</v>
      </c>
      <c r="L1066" s="46" t="e">
        <f>+IF(G1066=#REF!,"si","no")</f>
        <v>#REF!</v>
      </c>
      <c r="M1066" s="46" t="e">
        <f>+IF(H1066=#REF!,"si","no")</f>
        <v>#REF!</v>
      </c>
    </row>
    <row r="1067" spans="1:13" x14ac:dyDescent="0.2">
      <c r="A1067" s="8" t="s">
        <v>14</v>
      </c>
      <c r="B1067" s="8">
        <v>2008</v>
      </c>
      <c r="C1067" s="8" t="s">
        <v>10</v>
      </c>
      <c r="D1067" s="8" t="s">
        <v>25</v>
      </c>
      <c r="E1067" s="8" t="s">
        <v>26</v>
      </c>
      <c r="F1067" s="15">
        <v>3192456.3107636501</v>
      </c>
      <c r="G1067" s="15">
        <v>1621.8135709337766</v>
      </c>
      <c r="H1067" s="26">
        <v>0.66965357648585011</v>
      </c>
      <c r="J1067" s="46" t="e">
        <f>+IF(A1067=#REF!,"si","no")</f>
        <v>#REF!</v>
      </c>
      <c r="K1067" s="46" t="e">
        <f>+IF(F1067=#REF!,"si","no")</f>
        <v>#REF!</v>
      </c>
      <c r="L1067" s="46" t="e">
        <f>+IF(G1067=#REF!,"si","no")</f>
        <v>#REF!</v>
      </c>
      <c r="M1067" s="46" t="e">
        <f>+IF(H1067=#REF!,"si","no")</f>
        <v>#REF!</v>
      </c>
    </row>
    <row r="1068" spans="1:13" x14ac:dyDescent="0.2">
      <c r="A1068" s="8" t="s">
        <v>14</v>
      </c>
      <c r="B1068" s="8">
        <v>2008</v>
      </c>
      <c r="C1068" s="8" t="s">
        <v>10</v>
      </c>
      <c r="D1068" s="8" t="s">
        <v>25</v>
      </c>
      <c r="E1068" s="8" t="s">
        <v>27</v>
      </c>
      <c r="F1068" s="15"/>
      <c r="G1068" s="15"/>
      <c r="H1068" s="26"/>
      <c r="J1068" s="46" t="e">
        <f>+IF(A1068=#REF!,"si","no")</f>
        <v>#REF!</v>
      </c>
      <c r="K1068" s="46" t="e">
        <f>+IF(F1068=#REF!,"si","no")</f>
        <v>#REF!</v>
      </c>
      <c r="L1068" s="46" t="e">
        <f>+IF(G1068=#REF!,"si","no")</f>
        <v>#REF!</v>
      </c>
      <c r="M1068" s="46" t="e">
        <f>+IF(H1068=#REF!,"si","no")</f>
        <v>#REF!</v>
      </c>
    </row>
    <row r="1069" spans="1:13" x14ac:dyDescent="0.2">
      <c r="A1069" s="8" t="s">
        <v>14</v>
      </c>
      <c r="B1069" s="8">
        <v>2008</v>
      </c>
      <c r="C1069" s="8" t="s">
        <v>10</v>
      </c>
      <c r="D1069" s="8" t="s">
        <v>25</v>
      </c>
      <c r="E1069" s="8" t="s">
        <v>28</v>
      </c>
      <c r="F1069" s="15">
        <v>178723.83925799999</v>
      </c>
      <c r="G1069" s="15">
        <v>90.794272416738636</v>
      </c>
      <c r="H1069" s="26">
        <v>3.7489333137897554E-2</v>
      </c>
      <c r="J1069" s="46" t="e">
        <f>+IF(A1069=#REF!,"si","no")</f>
        <v>#REF!</v>
      </c>
    </row>
    <row r="1070" spans="1:13" x14ac:dyDescent="0.2">
      <c r="A1070" s="8" t="s">
        <v>14</v>
      </c>
      <c r="B1070" s="8">
        <v>2008</v>
      </c>
      <c r="C1070" s="8" t="s">
        <v>10</v>
      </c>
      <c r="D1070" s="8" t="s">
        <v>25</v>
      </c>
      <c r="E1070" s="8" t="s">
        <v>40</v>
      </c>
      <c r="F1070" s="15">
        <v>3371180.1500216499</v>
      </c>
      <c r="G1070" s="15">
        <v>1712.6078433505152</v>
      </c>
      <c r="H1070" s="26">
        <v>0.7071429096237476</v>
      </c>
      <c r="J1070" s="46" t="e">
        <f>+IF(A1070=#REF!,"si","no")</f>
        <v>#REF!</v>
      </c>
    </row>
    <row r="1071" spans="1:13" x14ac:dyDescent="0.2">
      <c r="A1071" s="8" t="s">
        <v>14</v>
      </c>
      <c r="B1071" s="8">
        <v>2009</v>
      </c>
      <c r="C1071" s="8" t="s">
        <v>10</v>
      </c>
      <c r="D1071" s="8" t="s">
        <v>25</v>
      </c>
      <c r="E1071" s="8" t="s">
        <v>26</v>
      </c>
      <c r="F1071" s="15">
        <v>3534011.2282257318</v>
      </c>
      <c r="G1071" s="15">
        <v>1638.6355056261452</v>
      </c>
      <c r="H1071" s="26">
        <v>0.70509929798335547</v>
      </c>
      <c r="J1071" s="46" t="e">
        <f>+IF(A1071=#REF!,"si","no")</f>
        <v>#REF!</v>
      </c>
    </row>
    <row r="1072" spans="1:13" x14ac:dyDescent="0.2">
      <c r="A1072" s="8" t="s">
        <v>14</v>
      </c>
      <c r="B1072" s="8">
        <v>2009</v>
      </c>
      <c r="C1072" s="8" t="s">
        <v>10</v>
      </c>
      <c r="D1072" s="8" t="s">
        <v>25</v>
      </c>
      <c r="E1072" s="8" t="s">
        <v>27</v>
      </c>
      <c r="F1072" s="15"/>
      <c r="G1072" s="15"/>
      <c r="H1072" s="26"/>
      <c r="J1072" s="46" t="e">
        <f>+IF(A1072=#REF!,"si","no")</f>
        <v>#REF!</v>
      </c>
    </row>
    <row r="1073" spans="1:10" x14ac:dyDescent="0.2">
      <c r="A1073" s="8" t="s">
        <v>14</v>
      </c>
      <c r="B1073" s="8">
        <v>2009</v>
      </c>
      <c r="C1073" s="8" t="s">
        <v>10</v>
      </c>
      <c r="D1073" s="8" t="s">
        <v>25</v>
      </c>
      <c r="E1073" s="8" t="s">
        <v>28</v>
      </c>
      <c r="F1073" s="15">
        <v>264925.655669</v>
      </c>
      <c r="G1073" s="15">
        <v>122.83961699478252</v>
      </c>
      <c r="H1073" s="26">
        <v>5.2857470383243628E-2</v>
      </c>
      <c r="J1073" s="46" t="e">
        <f>+IF(A1073=#REF!,"si","no")</f>
        <v>#REF!</v>
      </c>
    </row>
    <row r="1074" spans="1:10" x14ac:dyDescent="0.2">
      <c r="A1074" s="8" t="s">
        <v>14</v>
      </c>
      <c r="B1074" s="8">
        <v>2009</v>
      </c>
      <c r="C1074" s="8" t="s">
        <v>10</v>
      </c>
      <c r="D1074" s="8" t="s">
        <v>25</v>
      </c>
      <c r="E1074" s="8" t="s">
        <v>40</v>
      </c>
      <c r="F1074" s="15">
        <v>3798936.8838947318</v>
      </c>
      <c r="G1074" s="15">
        <v>1761.4751226209278</v>
      </c>
      <c r="H1074" s="26">
        <v>0.7579567683665992</v>
      </c>
      <c r="J1074" s="46" t="e">
        <f>+IF(A1074=#REF!,"si","no")</f>
        <v>#REF!</v>
      </c>
    </row>
    <row r="1075" spans="1:10" x14ac:dyDescent="0.2">
      <c r="A1075" s="8" t="s">
        <v>14</v>
      </c>
      <c r="B1075" s="8">
        <v>2010</v>
      </c>
      <c r="C1075" s="8" t="s">
        <v>10</v>
      </c>
      <c r="D1075" s="8" t="s">
        <v>25</v>
      </c>
      <c r="E1075" s="8" t="s">
        <v>26</v>
      </c>
      <c r="F1075" s="15">
        <v>3763588.9100655476</v>
      </c>
      <c r="G1075" s="15">
        <v>1982.4510227184846</v>
      </c>
      <c r="H1075" s="26">
        <v>0.69180261673476395</v>
      </c>
      <c r="J1075" s="46" t="e">
        <f>+IF(A1075=#REF!,"si","no")</f>
        <v>#REF!</v>
      </c>
    </row>
    <row r="1076" spans="1:10" x14ac:dyDescent="0.2">
      <c r="A1076" s="8" t="s">
        <v>14</v>
      </c>
      <c r="B1076" s="8">
        <v>2010</v>
      </c>
      <c r="C1076" s="8" t="s">
        <v>10</v>
      </c>
      <c r="D1076" s="8" t="s">
        <v>25</v>
      </c>
      <c r="E1076" s="8" t="s">
        <v>27</v>
      </c>
      <c r="F1076" s="15"/>
      <c r="G1076" s="15"/>
      <c r="H1076" s="26"/>
      <c r="J1076" s="46" t="e">
        <f>+IF(A1076=#REF!,"si","no")</f>
        <v>#REF!</v>
      </c>
    </row>
    <row r="1077" spans="1:10" x14ac:dyDescent="0.2">
      <c r="A1077" s="8" t="s">
        <v>14</v>
      </c>
      <c r="B1077" s="8">
        <v>2010</v>
      </c>
      <c r="C1077" s="8" t="s">
        <v>10</v>
      </c>
      <c r="D1077" s="8" t="s">
        <v>25</v>
      </c>
      <c r="E1077" s="8" t="s">
        <v>28</v>
      </c>
      <c r="F1077" s="15">
        <v>237283.963364</v>
      </c>
      <c r="G1077" s="15">
        <v>124.98810233699636</v>
      </c>
      <c r="H1077" s="26">
        <v>4.3616258493426194E-2</v>
      </c>
      <c r="J1077" s="46" t="e">
        <f>+IF(A1077=#REF!,"si","no")</f>
        <v>#REF!</v>
      </c>
    </row>
    <row r="1078" spans="1:10" x14ac:dyDescent="0.2">
      <c r="A1078" s="8" t="s">
        <v>14</v>
      </c>
      <c r="B1078" s="8">
        <v>2010</v>
      </c>
      <c r="C1078" s="8" t="s">
        <v>10</v>
      </c>
      <c r="D1078" s="8" t="s">
        <v>25</v>
      </c>
      <c r="E1078" s="8" t="s">
        <v>40</v>
      </c>
      <c r="F1078" s="15">
        <v>4000872.8734295475</v>
      </c>
      <c r="G1078" s="15">
        <v>2107.4391250554809</v>
      </c>
      <c r="H1078" s="26">
        <v>0.73541887522819005</v>
      </c>
      <c r="J1078" s="46" t="e">
        <f>+IF(A1078=#REF!,"si","no")</f>
        <v>#REF!</v>
      </c>
    </row>
    <row r="1079" spans="1:10" x14ac:dyDescent="0.2">
      <c r="A1079" s="8" t="s">
        <v>14</v>
      </c>
      <c r="B1079" s="8">
        <v>2011</v>
      </c>
      <c r="C1079" s="8" t="s">
        <v>10</v>
      </c>
      <c r="D1079" s="8" t="s">
        <v>25</v>
      </c>
      <c r="E1079" s="8" t="s">
        <v>26</v>
      </c>
      <c r="F1079" s="15">
        <v>4184293.5070216018</v>
      </c>
      <c r="G1079" s="15">
        <v>2264.2993006642037</v>
      </c>
      <c r="H1079" s="26">
        <v>0.67602349336645584</v>
      </c>
      <c r="J1079" s="46" t="e">
        <f>+IF(A1079=#REF!,"si","no")</f>
        <v>#REF!</v>
      </c>
    </row>
    <row r="1080" spans="1:10" x14ac:dyDescent="0.2">
      <c r="A1080" s="8" t="s">
        <v>14</v>
      </c>
      <c r="B1080" s="8">
        <v>2011</v>
      </c>
      <c r="C1080" s="8" t="s">
        <v>10</v>
      </c>
      <c r="D1080" s="8" t="s">
        <v>25</v>
      </c>
      <c r="E1080" s="8" t="s">
        <v>27</v>
      </c>
      <c r="F1080" s="15"/>
      <c r="G1080" s="15"/>
      <c r="H1080" s="26"/>
      <c r="J1080" s="46" t="e">
        <f>+IF(A1080=#REF!,"si","no")</f>
        <v>#REF!</v>
      </c>
    </row>
    <row r="1081" spans="1:10" x14ac:dyDescent="0.2">
      <c r="A1081" s="8" t="s">
        <v>14</v>
      </c>
      <c r="B1081" s="8">
        <v>2011</v>
      </c>
      <c r="C1081" s="8" t="s">
        <v>10</v>
      </c>
      <c r="D1081" s="8" t="s">
        <v>25</v>
      </c>
      <c r="E1081" s="8" t="s">
        <v>28</v>
      </c>
      <c r="F1081" s="15">
        <v>134505.564816</v>
      </c>
      <c r="G1081" s="15">
        <v>72.78668569430738</v>
      </c>
      <c r="H1081" s="26">
        <v>2.1731009464693158E-2</v>
      </c>
      <c r="J1081" s="46" t="e">
        <f>+IF(A1081=#REF!,"si","no")</f>
        <v>#REF!</v>
      </c>
    </row>
    <row r="1082" spans="1:10" x14ac:dyDescent="0.2">
      <c r="A1082" s="8" t="s">
        <v>14</v>
      </c>
      <c r="B1082" s="8">
        <v>2011</v>
      </c>
      <c r="C1082" s="8" t="s">
        <v>10</v>
      </c>
      <c r="D1082" s="8" t="s">
        <v>25</v>
      </c>
      <c r="E1082" s="8" t="s">
        <v>40</v>
      </c>
      <c r="F1082" s="15">
        <v>4318799.0718376022</v>
      </c>
      <c r="G1082" s="15">
        <v>2337.085986358511</v>
      </c>
      <c r="H1082" s="26">
        <v>0.69775450283114893</v>
      </c>
      <c r="J1082" s="46" t="e">
        <f>+IF(A1082=#REF!,"si","no")</f>
        <v>#REF!</v>
      </c>
    </row>
    <row r="1083" spans="1:10" x14ac:dyDescent="0.2">
      <c r="A1083" s="8" t="s">
        <v>14</v>
      </c>
      <c r="B1083" s="8">
        <v>2012</v>
      </c>
      <c r="C1083" s="8" t="s">
        <v>10</v>
      </c>
      <c r="D1083" s="8" t="s">
        <v>25</v>
      </c>
      <c r="E1083" s="8" t="s">
        <v>26</v>
      </c>
      <c r="F1083" s="15">
        <v>4244968.2683430016</v>
      </c>
      <c r="G1083" s="15">
        <v>2362.5848319441366</v>
      </c>
      <c r="H1083" s="26">
        <v>0.63695040367293798</v>
      </c>
      <c r="J1083" s="46" t="e">
        <f>+IF(A1083=#REF!,"si","no")</f>
        <v>#REF!</v>
      </c>
    </row>
    <row r="1084" spans="1:10" x14ac:dyDescent="0.2">
      <c r="A1084" s="8" t="s">
        <v>14</v>
      </c>
      <c r="B1084" s="8">
        <v>2012</v>
      </c>
      <c r="C1084" s="8" t="s">
        <v>10</v>
      </c>
      <c r="D1084" s="8" t="s">
        <v>25</v>
      </c>
      <c r="E1084" s="8" t="s">
        <v>27</v>
      </c>
      <c r="F1084" s="15"/>
      <c r="G1084" s="15"/>
      <c r="H1084" s="26"/>
      <c r="J1084" s="46" t="e">
        <f>+IF(A1084=#REF!,"si","no")</f>
        <v>#REF!</v>
      </c>
    </row>
    <row r="1085" spans="1:10" x14ac:dyDescent="0.2">
      <c r="A1085" s="8" t="s">
        <v>14</v>
      </c>
      <c r="B1085" s="8">
        <v>2012</v>
      </c>
      <c r="C1085" s="8" t="s">
        <v>10</v>
      </c>
      <c r="D1085" s="8" t="s">
        <v>25</v>
      </c>
      <c r="E1085" s="8" t="s">
        <v>28</v>
      </c>
      <c r="F1085" s="15">
        <v>64530.973575000011</v>
      </c>
      <c r="G1085" s="15">
        <v>35.915439108428188</v>
      </c>
      <c r="H1085" s="26">
        <v>9.6827648806072884E-3</v>
      </c>
      <c r="J1085" s="46" t="e">
        <f>+IF(A1085=#REF!,"si","no")</f>
        <v>#REF!</v>
      </c>
    </row>
    <row r="1086" spans="1:10" x14ac:dyDescent="0.2">
      <c r="A1086" s="8" t="s">
        <v>14</v>
      </c>
      <c r="B1086" s="8">
        <v>2012</v>
      </c>
      <c r="C1086" s="8" t="s">
        <v>10</v>
      </c>
      <c r="D1086" s="8" t="s">
        <v>25</v>
      </c>
      <c r="E1086" s="8" t="s">
        <v>40</v>
      </c>
      <c r="F1086" s="15">
        <v>4309499.2419180013</v>
      </c>
      <c r="G1086" s="15">
        <v>2398.5002710525646</v>
      </c>
      <c r="H1086" s="26">
        <v>0.64663316855354513</v>
      </c>
      <c r="J1086" s="46" t="e">
        <f>+IF(A1086=#REF!,"si","no")</f>
        <v>#REF!</v>
      </c>
    </row>
    <row r="1087" spans="1:10" x14ac:dyDescent="0.2">
      <c r="A1087" s="8" t="s">
        <v>14</v>
      </c>
      <c r="B1087" s="8">
        <v>2013</v>
      </c>
      <c r="C1087" s="8" t="s">
        <v>10</v>
      </c>
      <c r="D1087" s="8" t="s">
        <v>25</v>
      </c>
      <c r="E1087" s="8" t="s">
        <v>26</v>
      </c>
      <c r="F1087" s="15">
        <v>4132585.5523738498</v>
      </c>
      <c r="G1087" s="15">
        <v>2210.7851873289565</v>
      </c>
      <c r="H1087" s="26">
        <v>0.57856370520787015</v>
      </c>
      <c r="J1087" s="46" t="e">
        <f>+IF(A1087=#REF!,"si","no")</f>
        <v>#REF!</v>
      </c>
    </row>
    <row r="1088" spans="1:10" x14ac:dyDescent="0.2">
      <c r="A1088" s="8" t="s">
        <v>14</v>
      </c>
      <c r="B1088" s="8">
        <v>2013</v>
      </c>
      <c r="C1088" s="8" t="s">
        <v>10</v>
      </c>
      <c r="D1088" s="8" t="s">
        <v>25</v>
      </c>
      <c r="E1088" s="8" t="s">
        <v>27</v>
      </c>
      <c r="F1088" s="15"/>
      <c r="G1088" s="15"/>
      <c r="H1088" s="26"/>
      <c r="J1088" s="46" t="e">
        <f>+IF(A1088=#REF!,"si","no")</f>
        <v>#REF!</v>
      </c>
    </row>
    <row r="1089" spans="1:10" x14ac:dyDescent="0.2">
      <c r="A1089" s="8" t="s">
        <v>14</v>
      </c>
      <c r="B1089" s="8">
        <v>2013</v>
      </c>
      <c r="C1089" s="8" t="s">
        <v>10</v>
      </c>
      <c r="D1089" s="8" t="s">
        <v>25</v>
      </c>
      <c r="E1089" s="8" t="s">
        <v>28</v>
      </c>
      <c r="F1089" s="15">
        <v>107410.36054185001</v>
      </c>
      <c r="G1089" s="15">
        <v>57.460694047865886</v>
      </c>
      <c r="H1089" s="26">
        <v>1.5037495385209676E-2</v>
      </c>
      <c r="J1089" s="46" t="e">
        <f>+IF(A1089=#REF!,"si","no")</f>
        <v>#REF!</v>
      </c>
    </row>
    <row r="1090" spans="1:10" x14ac:dyDescent="0.2">
      <c r="A1090" s="8" t="s">
        <v>14</v>
      </c>
      <c r="B1090" s="8">
        <v>2013</v>
      </c>
      <c r="C1090" s="8" t="s">
        <v>10</v>
      </c>
      <c r="D1090" s="8" t="s">
        <v>25</v>
      </c>
      <c r="E1090" s="8" t="s">
        <v>40</v>
      </c>
      <c r="F1090" s="15">
        <v>4239995.9129157001</v>
      </c>
      <c r="G1090" s="15">
        <v>2268.2458813768226</v>
      </c>
      <c r="H1090" s="26">
        <v>0.59360120059307986</v>
      </c>
      <c r="J1090" s="46" t="e">
        <f>+IF(A1090=#REF!,"si","no")</f>
        <v>#REF!</v>
      </c>
    </row>
    <row r="1091" spans="1:10" x14ac:dyDescent="0.2">
      <c r="A1091" s="8" t="s">
        <v>14</v>
      </c>
      <c r="B1091" s="8">
        <v>2014</v>
      </c>
      <c r="C1091" s="8" t="s">
        <v>10</v>
      </c>
      <c r="D1091" s="8" t="s">
        <v>25</v>
      </c>
      <c r="E1091" s="8" t="s">
        <v>26</v>
      </c>
      <c r="F1091" s="15">
        <v>3575793.451378379</v>
      </c>
      <c r="G1091" s="15">
        <v>1785.7159020222846</v>
      </c>
      <c r="H1091" s="26">
        <v>0.46855396427786</v>
      </c>
      <c r="J1091" s="46" t="e">
        <f>+IF(A1091=#REF!,"si","no")</f>
        <v>#REF!</v>
      </c>
    </row>
    <row r="1092" spans="1:10" x14ac:dyDescent="0.2">
      <c r="A1092" s="8" t="s">
        <v>14</v>
      </c>
      <c r="B1092" s="8">
        <v>2014</v>
      </c>
      <c r="C1092" s="8" t="s">
        <v>10</v>
      </c>
      <c r="D1092" s="8" t="s">
        <v>25</v>
      </c>
      <c r="E1092" s="8" t="s">
        <v>27</v>
      </c>
      <c r="F1092" s="15"/>
      <c r="G1092" s="15"/>
      <c r="H1092" s="26"/>
      <c r="J1092" s="46" t="e">
        <f>+IF(A1092=#REF!,"si","no")</f>
        <v>#REF!</v>
      </c>
    </row>
    <row r="1093" spans="1:10" x14ac:dyDescent="0.2">
      <c r="A1093" s="8" t="s">
        <v>14</v>
      </c>
      <c r="B1093" s="8">
        <v>2014</v>
      </c>
      <c r="C1093" s="8" t="s">
        <v>10</v>
      </c>
      <c r="D1093" s="8" t="s">
        <v>25</v>
      </c>
      <c r="E1093" s="8" t="s">
        <v>28</v>
      </c>
      <c r="F1093" s="15">
        <v>122683.48224137998</v>
      </c>
      <c r="G1093" s="15">
        <v>61.266918275005999</v>
      </c>
      <c r="H1093" s="26">
        <v>1.6075825613879473E-2</v>
      </c>
      <c r="J1093" s="46" t="e">
        <f>+IF(A1093=#REF!,"si","no")</f>
        <v>#REF!</v>
      </c>
    </row>
    <row r="1094" spans="1:10" x14ac:dyDescent="0.2">
      <c r="A1094" s="8" t="s">
        <v>14</v>
      </c>
      <c r="B1094" s="8">
        <v>2014</v>
      </c>
      <c r="C1094" s="8" t="s">
        <v>10</v>
      </c>
      <c r="D1094" s="8" t="s">
        <v>25</v>
      </c>
      <c r="E1094" s="8" t="s">
        <v>40</v>
      </c>
      <c r="F1094" s="15">
        <v>3698476.933619759</v>
      </c>
      <c r="G1094" s="15">
        <v>1846.9828202972906</v>
      </c>
      <c r="H1094" s="26">
        <v>0.48462978989173944</v>
      </c>
      <c r="J1094" s="46" t="e">
        <f>+IF(A1094=#REF!,"si","no")</f>
        <v>#REF!</v>
      </c>
    </row>
    <row r="1095" spans="1:10" x14ac:dyDescent="0.2">
      <c r="A1095" s="8" t="s">
        <v>14</v>
      </c>
      <c r="B1095" s="8">
        <v>2015</v>
      </c>
      <c r="C1095" s="8" t="s">
        <v>10</v>
      </c>
      <c r="D1095" s="8" t="s">
        <v>25</v>
      </c>
      <c r="E1095" s="8" t="s">
        <v>26</v>
      </c>
      <c r="F1095" s="15">
        <v>5545046.5147859799</v>
      </c>
      <c r="G1095" s="15">
        <v>2019.7279174089228</v>
      </c>
      <c r="H1095" s="26">
        <v>0.688195397574214</v>
      </c>
      <c r="J1095" s="46" t="e">
        <f>+IF(A1095=#REF!,"si","no")</f>
        <v>#REF!</v>
      </c>
    </row>
    <row r="1096" spans="1:10" x14ac:dyDescent="0.2">
      <c r="A1096" s="8" t="s">
        <v>14</v>
      </c>
      <c r="B1096" s="8">
        <v>2015</v>
      </c>
      <c r="C1096" s="8" t="s">
        <v>10</v>
      </c>
      <c r="D1096" s="8" t="s">
        <v>25</v>
      </c>
      <c r="E1096" s="8" t="s">
        <v>27</v>
      </c>
      <c r="F1096" s="15"/>
      <c r="G1096" s="15"/>
      <c r="H1096" s="26"/>
      <c r="J1096" s="46" t="e">
        <f>+IF(A1096=#REF!,"si","no")</f>
        <v>#REF!</v>
      </c>
    </row>
    <row r="1097" spans="1:10" x14ac:dyDescent="0.2">
      <c r="A1097" s="8" t="s">
        <v>14</v>
      </c>
      <c r="B1097" s="8">
        <v>2015</v>
      </c>
      <c r="C1097" s="8" t="s">
        <v>10</v>
      </c>
      <c r="D1097" s="8" t="s">
        <v>25</v>
      </c>
      <c r="E1097" s="8" t="s">
        <v>28</v>
      </c>
      <c r="F1097" s="15">
        <v>87174.046690000003</v>
      </c>
      <c r="G1097" s="15">
        <v>31.75227751540287</v>
      </c>
      <c r="H1097" s="26">
        <v>1.0819165819440049E-2</v>
      </c>
      <c r="J1097" s="46" t="e">
        <f>+IF(A1097=#REF!,"si","no")</f>
        <v>#REF!</v>
      </c>
    </row>
    <row r="1098" spans="1:10" x14ac:dyDescent="0.2">
      <c r="A1098" s="8" t="s">
        <v>14</v>
      </c>
      <c r="B1098" s="8">
        <v>2015</v>
      </c>
      <c r="C1098" s="8" t="s">
        <v>10</v>
      </c>
      <c r="D1098" s="8" t="s">
        <v>25</v>
      </c>
      <c r="E1098" s="8" t="s">
        <v>40</v>
      </c>
      <c r="F1098" s="15">
        <v>5632220.5614759801</v>
      </c>
      <c r="G1098" s="15">
        <v>2051.4801949243256</v>
      </c>
      <c r="H1098" s="26">
        <v>0.69901456339365398</v>
      </c>
      <c r="J1098" s="46" t="e">
        <f>+IF(A1098=#REF!,"si","no")</f>
        <v>#REF!</v>
      </c>
    </row>
    <row r="1099" spans="1:10" x14ac:dyDescent="0.2">
      <c r="A1099" s="8" t="s">
        <v>14</v>
      </c>
      <c r="B1099" s="8">
        <v>2016</v>
      </c>
      <c r="C1099" s="8" t="s">
        <v>10</v>
      </c>
      <c r="D1099" s="8" t="s">
        <v>25</v>
      </c>
      <c r="E1099" s="8" t="s">
        <v>26</v>
      </c>
      <c r="F1099" s="15">
        <v>6091688.9455792997</v>
      </c>
      <c r="G1099" s="15">
        <v>1996.7659001048955</v>
      </c>
      <c r="H1099" s="26">
        <v>0.70600753567898522</v>
      </c>
      <c r="J1099" s="46" t="e">
        <f>+IF(A1099=#REF!,"si","no")</f>
        <v>#REF!</v>
      </c>
    </row>
    <row r="1100" spans="1:10" x14ac:dyDescent="0.2">
      <c r="A1100" s="8" t="s">
        <v>14</v>
      </c>
      <c r="B1100" s="8">
        <v>2016</v>
      </c>
      <c r="C1100" s="8" t="s">
        <v>10</v>
      </c>
      <c r="D1100" s="8" t="s">
        <v>25</v>
      </c>
      <c r="E1100" s="8" t="s">
        <v>27</v>
      </c>
      <c r="F1100" s="15"/>
      <c r="G1100" s="15"/>
      <c r="H1100" s="26"/>
      <c r="J1100" s="46" t="e">
        <f>+IF(A1100=#REF!,"si","no")</f>
        <v>#REF!</v>
      </c>
    </row>
    <row r="1101" spans="1:10" x14ac:dyDescent="0.2">
      <c r="A1101" s="8" t="s">
        <v>14</v>
      </c>
      <c r="B1101" s="8">
        <v>2016</v>
      </c>
      <c r="C1101" s="8" t="s">
        <v>10</v>
      </c>
      <c r="D1101" s="8" t="s">
        <v>25</v>
      </c>
      <c r="E1101" s="8" t="s">
        <v>28</v>
      </c>
      <c r="F1101" s="15">
        <v>29722.696304000001</v>
      </c>
      <c r="G1101" s="15">
        <v>9.7426620054312529</v>
      </c>
      <c r="H1101" s="26">
        <v>3.4447667566070007E-3</v>
      </c>
      <c r="J1101" s="46" t="e">
        <f>+IF(A1101=#REF!,"si","no")</f>
        <v>#REF!</v>
      </c>
    </row>
    <row r="1102" spans="1:10" x14ac:dyDescent="0.2">
      <c r="A1102" s="8" t="s">
        <v>14</v>
      </c>
      <c r="B1102" s="8">
        <v>2016</v>
      </c>
      <c r="C1102" s="8" t="s">
        <v>10</v>
      </c>
      <c r="D1102" s="8" t="s">
        <v>25</v>
      </c>
      <c r="E1102" s="8" t="s">
        <v>40</v>
      </c>
      <c r="F1102" s="15">
        <v>6121411.6418832997</v>
      </c>
      <c r="G1102" s="15">
        <v>2006.5085621103269</v>
      </c>
      <c r="H1102" s="26">
        <v>0.70945230243559232</v>
      </c>
      <c r="J1102" s="46" t="e">
        <f>+IF(A1102=#REF!,"si","no")</f>
        <v>#REF!</v>
      </c>
    </row>
    <row r="1103" spans="1:10" x14ac:dyDescent="0.2">
      <c r="A1103" s="8" t="s">
        <v>14</v>
      </c>
      <c r="B1103" s="8">
        <v>2017</v>
      </c>
      <c r="C1103" s="8" t="s">
        <v>10</v>
      </c>
      <c r="D1103" s="8" t="s">
        <v>25</v>
      </c>
      <c r="E1103" s="8" t="s">
        <v>26</v>
      </c>
      <c r="F1103" s="15">
        <v>3432557.9956410713</v>
      </c>
      <c r="G1103" s="15">
        <v>1163.6307676347024</v>
      </c>
      <c r="H1103" s="26">
        <v>0.37309761749528997</v>
      </c>
      <c r="J1103" s="46" t="e">
        <f>+IF(A1103=#REF!,"si","no")</f>
        <v>#REF!</v>
      </c>
    </row>
    <row r="1104" spans="1:10" x14ac:dyDescent="0.2">
      <c r="A1104" s="8" t="s">
        <v>14</v>
      </c>
      <c r="B1104" s="8">
        <v>2017</v>
      </c>
      <c r="C1104" s="8" t="s">
        <v>10</v>
      </c>
      <c r="D1104" s="8" t="s">
        <v>25</v>
      </c>
      <c r="E1104" s="8" t="s">
        <v>27</v>
      </c>
      <c r="F1104" s="15"/>
      <c r="G1104" s="15"/>
      <c r="H1104" s="26"/>
      <c r="J1104" s="46" t="e">
        <f>+IF(A1104=#REF!,"si","no")</f>
        <v>#REF!</v>
      </c>
    </row>
    <row r="1105" spans="1:10" x14ac:dyDescent="0.2">
      <c r="A1105" s="8" t="s">
        <v>14</v>
      </c>
      <c r="B1105" s="8">
        <v>2017</v>
      </c>
      <c r="C1105" s="8" t="s">
        <v>10</v>
      </c>
      <c r="D1105" s="8" t="s">
        <v>25</v>
      </c>
      <c r="E1105" s="8" t="s">
        <v>28</v>
      </c>
      <c r="F1105" s="15">
        <v>4611.7643193800004</v>
      </c>
      <c r="G1105" s="15">
        <v>1.5633795151968708</v>
      </c>
      <c r="H1105" s="26">
        <v>5.0126998063702508E-4</v>
      </c>
      <c r="J1105" s="46" t="e">
        <f>+IF(A1105=#REF!,"si","no")</f>
        <v>#REF!</v>
      </c>
    </row>
    <row r="1106" spans="1:10" x14ac:dyDescent="0.2">
      <c r="A1106" s="8" t="s">
        <v>14</v>
      </c>
      <c r="B1106" s="8">
        <v>2017</v>
      </c>
      <c r="C1106" s="8" t="s">
        <v>10</v>
      </c>
      <c r="D1106" s="8" t="s">
        <v>25</v>
      </c>
      <c r="E1106" s="8" t="s">
        <v>40</v>
      </c>
      <c r="F1106" s="15">
        <v>3437169.7599604512</v>
      </c>
      <c r="G1106" s="15">
        <v>1165.1941471498992</v>
      </c>
      <c r="H1106" s="26">
        <v>0.37359888747592701</v>
      </c>
      <c r="J1106" s="46" t="e">
        <f>+IF(A1106=#REF!,"si","no")</f>
        <v>#REF!</v>
      </c>
    </row>
    <row r="1107" spans="1:10" x14ac:dyDescent="0.2">
      <c r="A1107" s="8" t="s">
        <v>14</v>
      </c>
      <c r="B1107" s="8">
        <v>2018</v>
      </c>
      <c r="C1107" s="8" t="s">
        <v>10</v>
      </c>
      <c r="D1107" s="8" t="s">
        <v>25</v>
      </c>
      <c r="E1107" s="8" t="s">
        <v>26</v>
      </c>
      <c r="F1107" s="15">
        <v>2351804.1907845014</v>
      </c>
      <c r="G1107" s="15">
        <v>795.25821538359685</v>
      </c>
      <c r="H1107" s="26">
        <v>0.23840896212485974</v>
      </c>
      <c r="J1107" s="46" t="e">
        <f>+IF(A1107=#REF!,"si","no")</f>
        <v>#REF!</v>
      </c>
    </row>
    <row r="1108" spans="1:10" x14ac:dyDescent="0.2">
      <c r="A1108" s="8" t="s">
        <v>14</v>
      </c>
      <c r="B1108" s="8">
        <v>2018</v>
      </c>
      <c r="C1108" s="8" t="s">
        <v>10</v>
      </c>
      <c r="D1108" s="8" t="s">
        <v>25</v>
      </c>
      <c r="E1108" s="8" t="s">
        <v>27</v>
      </c>
      <c r="F1108" s="15">
        <v>4868.9708035000003</v>
      </c>
      <c r="G1108" s="15">
        <v>1.6464334263536704</v>
      </c>
      <c r="H1108" s="26">
        <v>4.9358117500907439E-4</v>
      </c>
      <c r="J1108" s="46" t="e">
        <f>+IF(A1108=#REF!,"si","no")</f>
        <v>#REF!</v>
      </c>
    </row>
    <row r="1109" spans="1:10" x14ac:dyDescent="0.2">
      <c r="A1109" s="8" t="s">
        <v>14</v>
      </c>
      <c r="B1109" s="8">
        <v>2018</v>
      </c>
      <c r="C1109" s="8" t="s">
        <v>10</v>
      </c>
      <c r="D1109" s="8" t="s">
        <v>25</v>
      </c>
      <c r="E1109" s="8" t="s">
        <v>28</v>
      </c>
      <c r="F1109" s="15">
        <v>53358.784383150007</v>
      </c>
      <c r="G1109" s="15">
        <v>18.043173751394292</v>
      </c>
      <c r="H1109" s="26">
        <v>5.4091290656249312E-3</v>
      </c>
      <c r="J1109" s="46" t="e">
        <f>+IF(A1109=#REF!,"si","no")</f>
        <v>#REF!</v>
      </c>
    </row>
    <row r="1110" spans="1:10" x14ac:dyDescent="0.2">
      <c r="A1110" s="8" t="s">
        <v>14</v>
      </c>
      <c r="B1110" s="8">
        <v>2018</v>
      </c>
      <c r="C1110" s="8" t="s">
        <v>10</v>
      </c>
      <c r="D1110" s="8" t="s">
        <v>25</v>
      </c>
      <c r="E1110" s="8" t="s">
        <v>40</v>
      </c>
      <c r="F1110" s="15">
        <v>2410031.9459711513</v>
      </c>
      <c r="G1110" s="15">
        <v>814.94782256134476</v>
      </c>
      <c r="H1110" s="26">
        <v>0.24431167236549375</v>
      </c>
      <c r="J1110" s="46" t="e">
        <f>+IF(A1110=#REF!,"si","no")</f>
        <v>#REF!</v>
      </c>
    </row>
    <row r="1111" spans="1:10" x14ac:dyDescent="0.2">
      <c r="A1111" s="8" t="s">
        <v>14</v>
      </c>
      <c r="B1111" s="8">
        <v>2019</v>
      </c>
      <c r="C1111" s="8" t="s">
        <v>10</v>
      </c>
      <c r="D1111" s="8" t="s">
        <v>25</v>
      </c>
      <c r="E1111" s="8" t="s">
        <v>26</v>
      </c>
      <c r="F1111" s="15">
        <v>2871072.9129027226</v>
      </c>
      <c r="G1111" s="15">
        <v>874.94703566673411</v>
      </c>
      <c r="H1111" s="26">
        <v>0.27036583470273245</v>
      </c>
      <c r="J1111" s="46" t="e">
        <f>+IF(A1111=#REF!,"si","no")</f>
        <v>#REF!</v>
      </c>
    </row>
    <row r="1112" spans="1:10" x14ac:dyDescent="0.2">
      <c r="A1112" s="8" t="s">
        <v>14</v>
      </c>
      <c r="B1112" s="8">
        <v>2019</v>
      </c>
      <c r="C1112" s="8" t="s">
        <v>10</v>
      </c>
      <c r="D1112" s="8" t="s">
        <v>25</v>
      </c>
      <c r="E1112" s="8" t="s">
        <v>27</v>
      </c>
      <c r="F1112" s="15"/>
      <c r="G1112" s="15"/>
      <c r="H1112" s="26"/>
      <c r="J1112" s="46" t="e">
        <f>+IF(A1112=#REF!,"si","no")</f>
        <v>#REF!</v>
      </c>
    </row>
    <row r="1113" spans="1:10" x14ac:dyDescent="0.2">
      <c r="A1113" s="8" t="s">
        <v>14</v>
      </c>
      <c r="B1113" s="8">
        <v>2019</v>
      </c>
      <c r="C1113" s="8" t="s">
        <v>10</v>
      </c>
      <c r="D1113" s="8" t="s">
        <v>25</v>
      </c>
      <c r="E1113" s="8" t="s">
        <v>28</v>
      </c>
      <c r="F1113" s="15">
        <v>21607.296368160001</v>
      </c>
      <c r="G1113" s="15">
        <v>6.5847299875712801</v>
      </c>
      <c r="H1113" s="26">
        <v>2.0347357574909603E-3</v>
      </c>
      <c r="J1113" s="46" t="e">
        <f>+IF(A1113=#REF!,"si","no")</f>
        <v>#REF!</v>
      </c>
    </row>
    <row r="1114" spans="1:10" x14ac:dyDescent="0.2">
      <c r="A1114" s="8" t="s">
        <v>14</v>
      </c>
      <c r="B1114" s="8">
        <v>2019</v>
      </c>
      <c r="C1114" s="8" t="s">
        <v>10</v>
      </c>
      <c r="D1114" s="8" t="s">
        <v>25</v>
      </c>
      <c r="E1114" s="8" t="s">
        <v>40</v>
      </c>
      <c r="F1114" s="15">
        <v>2892680.2092708824</v>
      </c>
      <c r="G1114" s="15">
        <v>881.53176565430533</v>
      </c>
      <c r="H1114" s="26">
        <v>0.27240057046022342</v>
      </c>
      <c r="J1114" s="46" t="e">
        <f>+IF(A1114=#REF!,"si","no")</f>
        <v>#REF!</v>
      </c>
    </row>
    <row r="1115" spans="1:10" x14ac:dyDescent="0.2">
      <c r="A1115" s="8" t="s">
        <v>14</v>
      </c>
      <c r="B1115" s="8">
        <v>2008</v>
      </c>
      <c r="C1115" s="8" t="s">
        <v>10</v>
      </c>
      <c r="D1115" s="8" t="s">
        <v>30</v>
      </c>
      <c r="E1115" s="8" t="s">
        <v>31</v>
      </c>
      <c r="F1115" s="15">
        <v>600221.12494500005</v>
      </c>
      <c r="G1115" s="15">
        <v>304.92093586837092</v>
      </c>
      <c r="H1115" s="26">
        <v>0.12590312407615489</v>
      </c>
      <c r="J1115" s="46" t="e">
        <f>+IF(A1115=#REF!,"si","no")</f>
        <v>#REF!</v>
      </c>
    </row>
    <row r="1116" spans="1:10" x14ac:dyDescent="0.2">
      <c r="A1116" s="8" t="s">
        <v>14</v>
      </c>
      <c r="B1116" s="8">
        <v>2008</v>
      </c>
      <c r="C1116" s="8" t="s">
        <v>10</v>
      </c>
      <c r="D1116" s="8" t="s">
        <v>30</v>
      </c>
      <c r="E1116" s="8" t="s">
        <v>32</v>
      </c>
      <c r="F1116" s="15"/>
      <c r="G1116" s="15"/>
      <c r="H1116" s="26"/>
      <c r="J1116" s="46" t="e">
        <f>+IF(A1116=#REF!,"si","no")</f>
        <v>#REF!</v>
      </c>
    </row>
    <row r="1117" spans="1:10" x14ac:dyDescent="0.2">
      <c r="A1117" s="8" t="s">
        <v>14</v>
      </c>
      <c r="B1117" s="8">
        <v>2008</v>
      </c>
      <c r="C1117" s="8" t="s">
        <v>10</v>
      </c>
      <c r="D1117" s="8" t="s">
        <v>30</v>
      </c>
      <c r="E1117" s="8" t="s">
        <v>40</v>
      </c>
      <c r="F1117" s="15">
        <v>600221.12494500005</v>
      </c>
      <c r="G1117" s="15">
        <v>304.92093586837092</v>
      </c>
      <c r="H1117" s="26">
        <v>0.12590312407615489</v>
      </c>
      <c r="J1117" s="46" t="e">
        <f>+IF(A1117=#REF!,"si","no")</f>
        <v>#REF!</v>
      </c>
    </row>
    <row r="1118" spans="1:10" x14ac:dyDescent="0.2">
      <c r="A1118" s="8" t="s">
        <v>14</v>
      </c>
      <c r="B1118" s="8">
        <v>2009</v>
      </c>
      <c r="C1118" s="8" t="s">
        <v>10</v>
      </c>
      <c r="D1118" s="8" t="s">
        <v>30</v>
      </c>
      <c r="E1118" s="8" t="s">
        <v>31</v>
      </c>
      <c r="F1118" s="15">
        <v>5350402.5818548799</v>
      </c>
      <c r="G1118" s="15">
        <v>2480.8522310278286</v>
      </c>
      <c r="H1118" s="26">
        <v>1.0675022971809414</v>
      </c>
      <c r="J1118" s="46" t="e">
        <f>+IF(A1118=#REF!,"si","no")</f>
        <v>#REF!</v>
      </c>
    </row>
    <row r="1119" spans="1:10" x14ac:dyDescent="0.2">
      <c r="A1119" s="8" t="s">
        <v>14</v>
      </c>
      <c r="B1119" s="8">
        <v>2009</v>
      </c>
      <c r="C1119" s="8" t="s">
        <v>10</v>
      </c>
      <c r="D1119" s="8" t="s">
        <v>30</v>
      </c>
      <c r="E1119" s="8" t="s">
        <v>32</v>
      </c>
      <c r="F1119" s="15"/>
      <c r="G1119" s="15"/>
      <c r="H1119" s="26"/>
      <c r="J1119" s="46" t="e">
        <f>+IF(A1119=#REF!,"si","no")</f>
        <v>#REF!</v>
      </c>
    </row>
    <row r="1120" spans="1:10" x14ac:dyDescent="0.2">
      <c r="A1120" s="8" t="s">
        <v>14</v>
      </c>
      <c r="B1120" s="8">
        <v>2009</v>
      </c>
      <c r="C1120" s="8" t="s">
        <v>10</v>
      </c>
      <c r="D1120" s="8" t="s">
        <v>30</v>
      </c>
      <c r="E1120" s="8" t="s">
        <v>40</v>
      </c>
      <c r="F1120" s="15">
        <v>5350402.5818548799</v>
      </c>
      <c r="G1120" s="15">
        <v>2480.8522310278286</v>
      </c>
      <c r="H1120" s="26">
        <v>1.0675022971809414</v>
      </c>
      <c r="J1120" s="46" t="e">
        <f>+IF(A1120=#REF!,"si","no")</f>
        <v>#REF!</v>
      </c>
    </row>
    <row r="1121" spans="1:10" x14ac:dyDescent="0.2">
      <c r="A1121" s="8" t="s">
        <v>14</v>
      </c>
      <c r="B1121" s="8">
        <v>2010</v>
      </c>
      <c r="C1121" s="8" t="s">
        <v>10</v>
      </c>
      <c r="D1121" s="8" t="s">
        <v>30</v>
      </c>
      <c r="E1121" s="8" t="s">
        <v>31</v>
      </c>
      <c r="F1121" s="15">
        <v>457111.49485942005</v>
      </c>
      <c r="G1121" s="15">
        <v>240.78111933448386</v>
      </c>
      <c r="H1121" s="26">
        <v>8.402376982181585E-2</v>
      </c>
      <c r="J1121" s="46" t="e">
        <f>+IF(A1121=#REF!,"si","no")</f>
        <v>#REF!</v>
      </c>
    </row>
    <row r="1122" spans="1:10" x14ac:dyDescent="0.2">
      <c r="A1122" s="8" t="s">
        <v>14</v>
      </c>
      <c r="B1122" s="8">
        <v>2010</v>
      </c>
      <c r="C1122" s="8" t="s">
        <v>10</v>
      </c>
      <c r="D1122" s="8" t="s">
        <v>30</v>
      </c>
      <c r="E1122" s="8" t="s">
        <v>32</v>
      </c>
      <c r="F1122" s="15"/>
      <c r="G1122" s="15"/>
      <c r="H1122" s="26"/>
      <c r="J1122" s="46" t="e">
        <f>+IF(A1122=#REF!,"si","no")</f>
        <v>#REF!</v>
      </c>
    </row>
    <row r="1123" spans="1:10" x14ac:dyDescent="0.2">
      <c r="A1123" s="8" t="s">
        <v>14</v>
      </c>
      <c r="B1123" s="8">
        <v>2010</v>
      </c>
      <c r="C1123" s="8" t="s">
        <v>10</v>
      </c>
      <c r="D1123" s="8" t="s">
        <v>30</v>
      </c>
      <c r="E1123" s="8" t="s">
        <v>40</v>
      </c>
      <c r="F1123" s="15">
        <v>457111.49485942005</v>
      </c>
      <c r="G1123" s="15">
        <v>240.78111933448386</v>
      </c>
      <c r="H1123" s="26">
        <v>8.402376982181585E-2</v>
      </c>
      <c r="J1123" s="46" t="e">
        <f>+IF(A1123=#REF!,"si","no")</f>
        <v>#REF!</v>
      </c>
    </row>
    <row r="1124" spans="1:10" x14ac:dyDescent="0.2">
      <c r="A1124" s="8" t="s">
        <v>14</v>
      </c>
      <c r="B1124" s="8">
        <v>2011</v>
      </c>
      <c r="C1124" s="8" t="s">
        <v>10</v>
      </c>
      <c r="D1124" s="8" t="s">
        <v>30</v>
      </c>
      <c r="E1124" s="8" t="s">
        <v>31</v>
      </c>
      <c r="F1124" s="15">
        <v>400187.87765640003</v>
      </c>
      <c r="G1124" s="15">
        <v>216.55869264216039</v>
      </c>
      <c r="H1124" s="26">
        <v>6.4655217565929388E-2</v>
      </c>
      <c r="J1124" s="46" t="e">
        <f>+IF(A1124=#REF!,"si","no")</f>
        <v>#REF!</v>
      </c>
    </row>
    <row r="1125" spans="1:10" x14ac:dyDescent="0.2">
      <c r="A1125" s="8" t="s">
        <v>14</v>
      </c>
      <c r="B1125" s="8">
        <v>2011</v>
      </c>
      <c r="C1125" s="8" t="s">
        <v>10</v>
      </c>
      <c r="D1125" s="8" t="s">
        <v>30</v>
      </c>
      <c r="E1125" s="8" t="s">
        <v>32</v>
      </c>
      <c r="F1125" s="15"/>
      <c r="G1125" s="15"/>
      <c r="H1125" s="26"/>
      <c r="J1125" s="46" t="e">
        <f>+IF(A1125=#REF!,"si","no")</f>
        <v>#REF!</v>
      </c>
    </row>
    <row r="1126" spans="1:10" x14ac:dyDescent="0.2">
      <c r="A1126" s="8" t="s">
        <v>14</v>
      </c>
      <c r="B1126" s="8">
        <v>2011</v>
      </c>
      <c r="C1126" s="8" t="s">
        <v>10</v>
      </c>
      <c r="D1126" s="8" t="s">
        <v>30</v>
      </c>
      <c r="E1126" s="8" t="s">
        <v>40</v>
      </c>
      <c r="F1126" s="15">
        <v>400187.87765640003</v>
      </c>
      <c r="G1126" s="15">
        <v>216.55869264216039</v>
      </c>
      <c r="H1126" s="26">
        <v>6.4655217565929388E-2</v>
      </c>
      <c r="J1126" s="46" t="e">
        <f>+IF(A1126=#REF!,"si","no")</f>
        <v>#REF!</v>
      </c>
    </row>
    <row r="1127" spans="1:10" x14ac:dyDescent="0.2">
      <c r="A1127" s="8" t="s">
        <v>14</v>
      </c>
      <c r="B1127" s="8">
        <v>2012</v>
      </c>
      <c r="C1127" s="8" t="s">
        <v>10</v>
      </c>
      <c r="D1127" s="8" t="s">
        <v>30</v>
      </c>
      <c r="E1127" s="8" t="s">
        <v>31</v>
      </c>
      <c r="F1127" s="15">
        <v>422778.32227100001</v>
      </c>
      <c r="G1127" s="15">
        <v>235.3020301520769</v>
      </c>
      <c r="H1127" s="26">
        <v>6.343718162581137E-2</v>
      </c>
      <c r="J1127" s="46" t="e">
        <f>+IF(A1127=#REF!,"si","no")</f>
        <v>#REF!</v>
      </c>
    </row>
    <row r="1128" spans="1:10" x14ac:dyDescent="0.2">
      <c r="A1128" s="8" t="s">
        <v>14</v>
      </c>
      <c r="B1128" s="8">
        <v>2012</v>
      </c>
      <c r="C1128" s="8" t="s">
        <v>10</v>
      </c>
      <c r="D1128" s="8" t="s">
        <v>30</v>
      </c>
      <c r="E1128" s="8" t="s">
        <v>32</v>
      </c>
      <c r="F1128" s="15"/>
      <c r="G1128" s="15"/>
      <c r="H1128" s="26"/>
      <c r="J1128" s="46" t="e">
        <f>+IF(A1128=#REF!,"si","no")</f>
        <v>#REF!</v>
      </c>
    </row>
    <row r="1129" spans="1:10" x14ac:dyDescent="0.2">
      <c r="A1129" s="8" t="s">
        <v>14</v>
      </c>
      <c r="B1129" s="8">
        <v>2012</v>
      </c>
      <c r="C1129" s="8" t="s">
        <v>10</v>
      </c>
      <c r="D1129" s="8" t="s">
        <v>30</v>
      </c>
      <c r="E1129" s="8" t="s">
        <v>40</v>
      </c>
      <c r="F1129" s="15">
        <v>422778.32227100001</v>
      </c>
      <c r="G1129" s="15">
        <v>235.3020301520769</v>
      </c>
      <c r="H1129" s="26">
        <v>6.343718162581137E-2</v>
      </c>
      <c r="J1129" s="46" t="e">
        <f>+IF(A1129=#REF!,"si","no")</f>
        <v>#REF!</v>
      </c>
    </row>
    <row r="1130" spans="1:10" x14ac:dyDescent="0.2">
      <c r="A1130" s="8" t="s">
        <v>14</v>
      </c>
      <c r="B1130" s="8">
        <v>2013</v>
      </c>
      <c r="C1130" s="8" t="s">
        <v>10</v>
      </c>
      <c r="D1130" s="8" t="s">
        <v>30</v>
      </c>
      <c r="E1130" s="8" t="s">
        <v>31</v>
      </c>
      <c r="F1130" s="15">
        <v>421347.51908140001</v>
      </c>
      <c r="G1130" s="15">
        <v>225.40582453710715</v>
      </c>
      <c r="H1130" s="26">
        <v>5.8988828841026152E-2</v>
      </c>
      <c r="J1130" s="46" t="e">
        <f>+IF(A1130=#REF!,"si","no")</f>
        <v>#REF!</v>
      </c>
    </row>
    <row r="1131" spans="1:10" x14ac:dyDescent="0.2">
      <c r="A1131" s="8" t="s">
        <v>14</v>
      </c>
      <c r="B1131" s="8">
        <v>2013</v>
      </c>
      <c r="C1131" s="8" t="s">
        <v>10</v>
      </c>
      <c r="D1131" s="8" t="s">
        <v>30</v>
      </c>
      <c r="E1131" s="8" t="s">
        <v>32</v>
      </c>
      <c r="F1131" s="15"/>
      <c r="G1131" s="15"/>
      <c r="H1131" s="26"/>
      <c r="J1131" s="46" t="e">
        <f>+IF(A1131=#REF!,"si","no")</f>
        <v>#REF!</v>
      </c>
    </row>
    <row r="1132" spans="1:10" x14ac:dyDescent="0.2">
      <c r="A1132" s="8" t="s">
        <v>14</v>
      </c>
      <c r="B1132" s="8">
        <v>2013</v>
      </c>
      <c r="C1132" s="8" t="s">
        <v>10</v>
      </c>
      <c r="D1132" s="8" t="s">
        <v>30</v>
      </c>
      <c r="E1132" s="8" t="s">
        <v>40</v>
      </c>
      <c r="F1132" s="15">
        <v>421347.51908140001</v>
      </c>
      <c r="G1132" s="15">
        <v>225.40582453710715</v>
      </c>
      <c r="H1132" s="26">
        <v>5.8988828841026152E-2</v>
      </c>
      <c r="J1132" s="46" t="e">
        <f>+IF(A1132=#REF!,"si","no")</f>
        <v>#REF!</v>
      </c>
    </row>
    <row r="1133" spans="1:10" x14ac:dyDescent="0.2">
      <c r="A1133" s="8" t="s">
        <v>14</v>
      </c>
      <c r="B1133" s="8">
        <v>2014</v>
      </c>
      <c r="C1133" s="8" t="s">
        <v>10</v>
      </c>
      <c r="D1133" s="8" t="s">
        <v>30</v>
      </c>
      <c r="E1133" s="8" t="s">
        <v>31</v>
      </c>
      <c r="F1133" s="15">
        <v>318939.71256952995</v>
      </c>
      <c r="G1133" s="15">
        <v>159.27533965986893</v>
      </c>
      <c r="H1133" s="26">
        <v>4.1792253585701072E-2</v>
      </c>
      <c r="J1133" s="46" t="e">
        <f>+IF(A1133=#REF!,"si","no")</f>
        <v>#REF!</v>
      </c>
    </row>
    <row r="1134" spans="1:10" x14ac:dyDescent="0.2">
      <c r="A1134" s="8" t="s">
        <v>14</v>
      </c>
      <c r="B1134" s="8">
        <v>2014</v>
      </c>
      <c r="C1134" s="8" t="s">
        <v>10</v>
      </c>
      <c r="D1134" s="8" t="s">
        <v>30</v>
      </c>
      <c r="E1134" s="8" t="s">
        <v>32</v>
      </c>
      <c r="F1134" s="15"/>
      <c r="G1134" s="15"/>
      <c r="H1134" s="26"/>
      <c r="J1134" s="46" t="e">
        <f>+IF(A1134=#REF!,"si","no")</f>
        <v>#REF!</v>
      </c>
    </row>
    <row r="1135" spans="1:10" x14ac:dyDescent="0.2">
      <c r="A1135" s="8" t="s">
        <v>14</v>
      </c>
      <c r="B1135" s="8">
        <v>2014</v>
      </c>
      <c r="C1135" s="8" t="s">
        <v>10</v>
      </c>
      <c r="D1135" s="8" t="s">
        <v>30</v>
      </c>
      <c r="E1135" s="8" t="s">
        <v>40</v>
      </c>
      <c r="F1135" s="15">
        <v>318939.71256952995</v>
      </c>
      <c r="G1135" s="15">
        <v>159.27533965986893</v>
      </c>
      <c r="H1135" s="26">
        <v>4.1792253585701072E-2</v>
      </c>
      <c r="J1135" s="46" t="e">
        <f>+IF(A1135=#REF!,"si","no")</f>
        <v>#REF!</v>
      </c>
    </row>
    <row r="1136" spans="1:10" x14ac:dyDescent="0.2">
      <c r="A1136" s="8" t="s">
        <v>14</v>
      </c>
      <c r="B1136" s="8">
        <v>2015</v>
      </c>
      <c r="C1136" s="8" t="s">
        <v>10</v>
      </c>
      <c r="D1136" s="8" t="s">
        <v>30</v>
      </c>
      <c r="E1136" s="8" t="s">
        <v>31</v>
      </c>
      <c r="F1136" s="15">
        <v>369213.34763133002</v>
      </c>
      <c r="G1136" s="15">
        <v>134.48228138439427</v>
      </c>
      <c r="H1136" s="26">
        <v>4.5823046909581548E-2</v>
      </c>
      <c r="J1136" s="46" t="e">
        <f>+IF(A1136=#REF!,"si","no")</f>
        <v>#REF!</v>
      </c>
    </row>
    <row r="1137" spans="1:10" x14ac:dyDescent="0.2">
      <c r="A1137" s="8" t="s">
        <v>14</v>
      </c>
      <c r="B1137" s="8">
        <v>2015</v>
      </c>
      <c r="C1137" s="8" t="s">
        <v>10</v>
      </c>
      <c r="D1137" s="8" t="s">
        <v>30</v>
      </c>
      <c r="E1137" s="8" t="s">
        <v>32</v>
      </c>
      <c r="F1137" s="15"/>
      <c r="G1137" s="15"/>
      <c r="H1137" s="26"/>
      <c r="J1137" s="46" t="e">
        <f>+IF(A1137=#REF!,"si","no")</f>
        <v>#REF!</v>
      </c>
    </row>
    <row r="1138" spans="1:10" x14ac:dyDescent="0.2">
      <c r="A1138" s="8" t="s">
        <v>14</v>
      </c>
      <c r="B1138" s="8">
        <v>2015</v>
      </c>
      <c r="C1138" s="8" t="s">
        <v>10</v>
      </c>
      <c r="D1138" s="8" t="s">
        <v>30</v>
      </c>
      <c r="E1138" s="8" t="s">
        <v>40</v>
      </c>
      <c r="F1138" s="15">
        <v>369213.34763133002</v>
      </c>
      <c r="G1138" s="15">
        <v>134.48228138439427</v>
      </c>
      <c r="H1138" s="26">
        <v>4.5823046909581548E-2</v>
      </c>
      <c r="J1138" s="46" t="e">
        <f>+IF(A1138=#REF!,"si","no")</f>
        <v>#REF!</v>
      </c>
    </row>
    <row r="1139" spans="1:10" x14ac:dyDescent="0.2">
      <c r="A1139" s="8" t="s">
        <v>14</v>
      </c>
      <c r="B1139" s="8">
        <v>2016</v>
      </c>
      <c r="C1139" s="8" t="s">
        <v>10</v>
      </c>
      <c r="D1139" s="8" t="s">
        <v>30</v>
      </c>
      <c r="E1139" s="8" t="s">
        <v>31</v>
      </c>
      <c r="F1139" s="15">
        <v>145998.92661775</v>
      </c>
      <c r="G1139" s="15">
        <v>47.856297445029348</v>
      </c>
      <c r="H1139" s="26">
        <v>1.6920815116138938E-2</v>
      </c>
      <c r="J1139" s="46" t="e">
        <f>+IF(A1139=#REF!,"si","no")</f>
        <v>#REF!</v>
      </c>
    </row>
    <row r="1140" spans="1:10" x14ac:dyDescent="0.2">
      <c r="A1140" s="8" t="s">
        <v>14</v>
      </c>
      <c r="B1140" s="8">
        <v>2016</v>
      </c>
      <c r="C1140" s="8" t="s">
        <v>10</v>
      </c>
      <c r="D1140" s="8" t="s">
        <v>30</v>
      </c>
      <c r="E1140" s="8" t="s">
        <v>32</v>
      </c>
      <c r="F1140" s="15"/>
      <c r="G1140" s="15"/>
      <c r="H1140" s="26"/>
      <c r="J1140" s="46" t="e">
        <f>+IF(A1140=#REF!,"si","no")</f>
        <v>#REF!</v>
      </c>
    </row>
    <row r="1141" spans="1:10" x14ac:dyDescent="0.2">
      <c r="A1141" s="8" t="s">
        <v>14</v>
      </c>
      <c r="B1141" s="8">
        <v>2016</v>
      </c>
      <c r="C1141" s="8" t="s">
        <v>10</v>
      </c>
      <c r="D1141" s="8" t="s">
        <v>30</v>
      </c>
      <c r="E1141" s="8" t="s">
        <v>40</v>
      </c>
      <c r="F1141" s="15">
        <v>145998.92661775</v>
      </c>
      <c r="G1141" s="15">
        <v>47.856297445029348</v>
      </c>
      <c r="H1141" s="26">
        <v>1.6920815116138938E-2</v>
      </c>
      <c r="J1141" s="46" t="e">
        <f>+IF(A1141=#REF!,"si","no")</f>
        <v>#REF!</v>
      </c>
    </row>
    <row r="1142" spans="1:10" x14ac:dyDescent="0.2">
      <c r="A1142" s="8" t="s">
        <v>14</v>
      </c>
      <c r="B1142" s="8">
        <v>2017</v>
      </c>
      <c r="C1142" s="8" t="s">
        <v>10</v>
      </c>
      <c r="D1142" s="8" t="s">
        <v>30</v>
      </c>
      <c r="E1142" s="8" t="s">
        <v>31</v>
      </c>
      <c r="F1142" s="15">
        <v>78253.655342450002</v>
      </c>
      <c r="G1142" s="15">
        <v>26.527843419394369</v>
      </c>
      <c r="H1142" s="26">
        <v>8.5056836346658459E-3</v>
      </c>
      <c r="J1142" s="46" t="e">
        <f>+IF(A1142=#REF!,"si","no")</f>
        <v>#REF!</v>
      </c>
    </row>
    <row r="1143" spans="1:10" x14ac:dyDescent="0.2">
      <c r="A1143" s="8" t="s">
        <v>14</v>
      </c>
      <c r="B1143" s="8">
        <v>2017</v>
      </c>
      <c r="C1143" s="8" t="s">
        <v>10</v>
      </c>
      <c r="D1143" s="8" t="s">
        <v>30</v>
      </c>
      <c r="E1143" s="8" t="s">
        <v>32</v>
      </c>
      <c r="F1143" s="15"/>
      <c r="G1143" s="15"/>
      <c r="H1143" s="26"/>
      <c r="J1143" s="46" t="e">
        <f>+IF(A1143=#REF!,"si","no")</f>
        <v>#REF!</v>
      </c>
    </row>
    <row r="1144" spans="1:10" x14ac:dyDescent="0.2">
      <c r="A1144" s="8" t="s">
        <v>14</v>
      </c>
      <c r="B1144" s="8">
        <v>2017</v>
      </c>
      <c r="C1144" s="8" t="s">
        <v>10</v>
      </c>
      <c r="D1144" s="8" t="s">
        <v>30</v>
      </c>
      <c r="E1144" s="8" t="s">
        <v>40</v>
      </c>
      <c r="F1144" s="15">
        <v>78253.655342450002</v>
      </c>
      <c r="G1144" s="15">
        <v>26.527843419394369</v>
      </c>
      <c r="H1144" s="26">
        <v>8.5056836346658459E-3</v>
      </c>
      <c r="J1144" s="46" t="e">
        <f>+IF(A1144=#REF!,"si","no")</f>
        <v>#REF!</v>
      </c>
    </row>
    <row r="1145" spans="1:10" x14ac:dyDescent="0.2">
      <c r="A1145" s="8" t="s">
        <v>14</v>
      </c>
      <c r="B1145" s="8">
        <v>2018</v>
      </c>
      <c r="C1145" s="8" t="s">
        <v>10</v>
      </c>
      <c r="D1145" s="8" t="s">
        <v>30</v>
      </c>
      <c r="E1145" s="8" t="s">
        <v>31</v>
      </c>
      <c r="F1145" s="15">
        <v>2106724.3160294001</v>
      </c>
      <c r="G1145" s="15">
        <v>712.38491131011313</v>
      </c>
      <c r="H1145" s="26">
        <v>0.21356453042981977</v>
      </c>
      <c r="J1145" s="46" t="e">
        <f>+IF(A1145=#REF!,"si","no")</f>
        <v>#REF!</v>
      </c>
    </row>
    <row r="1146" spans="1:10" x14ac:dyDescent="0.2">
      <c r="A1146" s="8" t="s">
        <v>14</v>
      </c>
      <c r="B1146" s="8">
        <v>2018</v>
      </c>
      <c r="C1146" s="8" t="s">
        <v>10</v>
      </c>
      <c r="D1146" s="8" t="s">
        <v>30</v>
      </c>
      <c r="E1146" s="8" t="s">
        <v>32</v>
      </c>
      <c r="F1146" s="15"/>
      <c r="G1146" s="15"/>
      <c r="H1146" s="26"/>
      <c r="J1146" s="46" t="e">
        <f>+IF(A1146=#REF!,"si","no")</f>
        <v>#REF!</v>
      </c>
    </row>
    <row r="1147" spans="1:10" x14ac:dyDescent="0.2">
      <c r="A1147" s="8" t="s">
        <v>14</v>
      </c>
      <c r="B1147" s="8">
        <v>2018</v>
      </c>
      <c r="C1147" s="8" t="s">
        <v>10</v>
      </c>
      <c r="D1147" s="8" t="s">
        <v>30</v>
      </c>
      <c r="E1147" s="8" t="s">
        <v>40</v>
      </c>
      <c r="F1147" s="15">
        <v>2106724.3160294001</v>
      </c>
      <c r="G1147" s="15">
        <v>712.38491131011313</v>
      </c>
      <c r="H1147" s="26">
        <v>0.21356453042981977</v>
      </c>
      <c r="J1147" s="46" t="e">
        <f>+IF(A1147=#REF!,"si","no")</f>
        <v>#REF!</v>
      </c>
    </row>
    <row r="1148" spans="1:10" x14ac:dyDescent="0.2">
      <c r="A1148" s="8" t="s">
        <v>14</v>
      </c>
      <c r="B1148" s="8">
        <v>2019</v>
      </c>
      <c r="C1148" s="8" t="s">
        <v>10</v>
      </c>
      <c r="D1148" s="8" t="s">
        <v>30</v>
      </c>
      <c r="E1148" s="8" t="s">
        <v>31</v>
      </c>
      <c r="F1148" s="15">
        <v>2061787.2081385204</v>
      </c>
      <c r="G1148" s="15">
        <v>628.32072213469121</v>
      </c>
      <c r="H1148" s="26">
        <v>0.19415627412408892</v>
      </c>
      <c r="J1148" s="46" t="e">
        <f>+IF(A1148=#REF!,"si","no")</f>
        <v>#REF!</v>
      </c>
    </row>
    <row r="1149" spans="1:10" x14ac:dyDescent="0.2">
      <c r="A1149" s="8" t="s">
        <v>14</v>
      </c>
      <c r="B1149" s="8">
        <v>2019</v>
      </c>
      <c r="C1149" s="8" t="s">
        <v>10</v>
      </c>
      <c r="D1149" s="8" t="s">
        <v>30</v>
      </c>
      <c r="E1149" s="8" t="s">
        <v>32</v>
      </c>
      <c r="F1149" s="15"/>
      <c r="G1149" s="15"/>
      <c r="H1149" s="26"/>
      <c r="J1149" s="46" t="e">
        <f>+IF(A1149=#REF!,"si","no")</f>
        <v>#REF!</v>
      </c>
    </row>
    <row r="1150" spans="1:10" x14ac:dyDescent="0.2">
      <c r="A1150" s="8" t="s">
        <v>14</v>
      </c>
      <c r="B1150" s="8">
        <v>2019</v>
      </c>
      <c r="C1150" s="8" t="s">
        <v>10</v>
      </c>
      <c r="D1150" s="8" t="s">
        <v>30</v>
      </c>
      <c r="E1150" s="8" t="s">
        <v>40</v>
      </c>
      <c r="F1150" s="15">
        <v>2061787.2081385204</v>
      </c>
      <c r="G1150" s="15">
        <v>628.32072213469121</v>
      </c>
      <c r="H1150" s="26">
        <v>0.19415627412408892</v>
      </c>
      <c r="J1150" s="46" t="e">
        <f>+IF(A1150=#REF!,"si","no")</f>
        <v>#REF!</v>
      </c>
    </row>
    <row r="1151" spans="1:10" x14ac:dyDescent="0.2">
      <c r="A1151" s="8" t="s">
        <v>14</v>
      </c>
      <c r="B1151" s="8">
        <v>2008</v>
      </c>
      <c r="C1151" s="8" t="s">
        <v>10</v>
      </c>
      <c r="D1151" s="8" t="s">
        <v>33</v>
      </c>
      <c r="E1151" s="8" t="s">
        <v>34</v>
      </c>
      <c r="F1151" s="15">
        <v>100265.690338</v>
      </c>
      <c r="G1151" s="15">
        <v>50.936408038208818</v>
      </c>
      <c r="H1151" s="26">
        <v>2.1031854972387538E-2</v>
      </c>
      <c r="J1151" s="46" t="e">
        <f>+IF(A1151=#REF!,"si","no")</f>
        <v>#REF!</v>
      </c>
    </row>
    <row r="1152" spans="1:10" x14ac:dyDescent="0.2">
      <c r="A1152" s="8" t="s">
        <v>14</v>
      </c>
      <c r="B1152" s="8">
        <v>2008</v>
      </c>
      <c r="C1152" s="8" t="s">
        <v>10</v>
      </c>
      <c r="D1152" s="8" t="s">
        <v>33</v>
      </c>
      <c r="E1152" s="8" t="s">
        <v>35</v>
      </c>
      <c r="F1152" s="15">
        <v>5440394.0845147297</v>
      </c>
      <c r="G1152" s="15">
        <v>2763.7981850355391</v>
      </c>
      <c r="H1152" s="26">
        <v>1.1411837787425465</v>
      </c>
      <c r="J1152" s="46" t="e">
        <f>+IF(A1152=#REF!,"si","no")</f>
        <v>#REF!</v>
      </c>
    </row>
    <row r="1153" spans="1:10" x14ac:dyDescent="0.2">
      <c r="A1153" s="8" t="s">
        <v>14</v>
      </c>
      <c r="B1153" s="8">
        <v>2008</v>
      </c>
      <c r="C1153" s="8" t="s">
        <v>10</v>
      </c>
      <c r="D1153" s="8" t="s">
        <v>33</v>
      </c>
      <c r="E1153" s="8" t="s">
        <v>36</v>
      </c>
      <c r="F1153" s="15">
        <v>41044.138597999998</v>
      </c>
      <c r="G1153" s="15">
        <v>20.851010790998217</v>
      </c>
      <c r="H1153" s="26">
        <v>8.6094691768411388E-3</v>
      </c>
      <c r="J1153" s="46" t="e">
        <f>+IF(A1153=#REF!,"si","no")</f>
        <v>#REF!</v>
      </c>
    </row>
    <row r="1154" spans="1:10" x14ac:dyDescent="0.2">
      <c r="A1154" s="8" t="s">
        <v>14</v>
      </c>
      <c r="B1154" s="8">
        <v>2008</v>
      </c>
      <c r="C1154" s="8" t="s">
        <v>10</v>
      </c>
      <c r="D1154" s="8" t="s">
        <v>33</v>
      </c>
      <c r="E1154" s="8" t="s">
        <v>42</v>
      </c>
      <c r="F1154" s="15">
        <v>90782.862894999998</v>
      </c>
      <c r="G1154" s="15">
        <v>46.118995757255213</v>
      </c>
      <c r="H1154" s="26">
        <v>1.9042725382424842E-2</v>
      </c>
      <c r="J1154" s="46" t="e">
        <f>+IF(A1154=#REF!,"si","no")</f>
        <v>#REF!</v>
      </c>
    </row>
    <row r="1155" spans="1:10" x14ac:dyDescent="0.2">
      <c r="A1155" s="8" t="s">
        <v>14</v>
      </c>
      <c r="B1155" s="8">
        <v>2008</v>
      </c>
      <c r="C1155" s="8" t="s">
        <v>10</v>
      </c>
      <c r="D1155" s="8" t="s">
        <v>33</v>
      </c>
      <c r="E1155" s="8" t="s">
        <v>40</v>
      </c>
      <c r="F1155" s="15">
        <v>5672486.7763457289</v>
      </c>
      <c r="G1155" s="15">
        <v>2881.7045996220008</v>
      </c>
      <c r="H1155" s="26">
        <v>1.1898678282741997</v>
      </c>
      <c r="J1155" s="46" t="e">
        <f>+IF(A1155=#REF!,"si","no")</f>
        <v>#REF!</v>
      </c>
    </row>
    <row r="1156" spans="1:10" x14ac:dyDescent="0.2">
      <c r="A1156" s="8" t="s">
        <v>14</v>
      </c>
      <c r="B1156" s="8">
        <v>2009</v>
      </c>
      <c r="C1156" s="8" t="s">
        <v>10</v>
      </c>
      <c r="D1156" s="8" t="s">
        <v>33</v>
      </c>
      <c r="E1156" s="8" t="s">
        <v>34</v>
      </c>
      <c r="F1156" s="15">
        <v>123208.70513</v>
      </c>
      <c r="G1156" s="15">
        <v>57.128895691030998</v>
      </c>
      <c r="H1156" s="26">
        <v>2.4582369970628803E-2</v>
      </c>
      <c r="J1156" s="46" t="e">
        <f>+IF(A1156=#REF!,"si","no")</f>
        <v>#REF!</v>
      </c>
    </row>
    <row r="1157" spans="1:10" x14ac:dyDescent="0.2">
      <c r="A1157" s="8" t="s">
        <v>14</v>
      </c>
      <c r="B1157" s="8">
        <v>2009</v>
      </c>
      <c r="C1157" s="8" t="s">
        <v>10</v>
      </c>
      <c r="D1157" s="8" t="s">
        <v>33</v>
      </c>
      <c r="E1157" s="8" t="s">
        <v>35</v>
      </c>
      <c r="F1157" s="15">
        <v>6530349.3675424559</v>
      </c>
      <c r="G1157" s="15">
        <v>3027.9650082409985</v>
      </c>
      <c r="H1157" s="26">
        <v>1.3029230687962388</v>
      </c>
      <c r="J1157" s="46" t="e">
        <f>+IF(A1157=#REF!,"si","no")</f>
        <v>#REF!</v>
      </c>
    </row>
    <row r="1158" spans="1:10" x14ac:dyDescent="0.2">
      <c r="A1158" s="8" t="s">
        <v>14</v>
      </c>
      <c r="B1158" s="8">
        <v>2009</v>
      </c>
      <c r="C1158" s="8" t="s">
        <v>10</v>
      </c>
      <c r="D1158" s="8" t="s">
        <v>33</v>
      </c>
      <c r="E1158" s="8" t="s">
        <v>36</v>
      </c>
      <c r="F1158" s="15">
        <v>20692.318778000001</v>
      </c>
      <c r="G1158" s="15">
        <v>9.5945275930514438</v>
      </c>
      <c r="H1158" s="26">
        <v>4.1284926679026586E-3</v>
      </c>
      <c r="J1158" s="46" t="e">
        <f>+IF(A1158=#REF!,"si","no")</f>
        <v>#REF!</v>
      </c>
    </row>
    <row r="1159" spans="1:10" x14ac:dyDescent="0.2">
      <c r="A1159" s="8" t="s">
        <v>14</v>
      </c>
      <c r="B1159" s="8">
        <v>2009</v>
      </c>
      <c r="C1159" s="8" t="s">
        <v>10</v>
      </c>
      <c r="D1159" s="8" t="s">
        <v>33</v>
      </c>
      <c r="E1159" s="8" t="s">
        <v>42</v>
      </c>
      <c r="F1159" s="15">
        <v>91403.353000999996</v>
      </c>
      <c r="G1159" s="15">
        <v>42.381523398813549</v>
      </c>
      <c r="H1159" s="26">
        <v>1.8236625712897522E-2</v>
      </c>
      <c r="J1159" s="46" t="e">
        <f>+IF(A1159=#REF!,"si","no")</f>
        <v>#REF!</v>
      </c>
    </row>
    <row r="1160" spans="1:10" x14ac:dyDescent="0.2">
      <c r="A1160" s="8" t="s">
        <v>14</v>
      </c>
      <c r="B1160" s="8">
        <v>2009</v>
      </c>
      <c r="C1160" s="8" t="s">
        <v>10</v>
      </c>
      <c r="D1160" s="8" t="s">
        <v>33</v>
      </c>
      <c r="E1160" s="8" t="s">
        <v>40</v>
      </c>
      <c r="F1160" s="15">
        <v>6765653.7444514558</v>
      </c>
      <c r="G1160" s="15">
        <v>3137.0699549238948</v>
      </c>
      <c r="H1160" s="26">
        <v>1.3498705571476679</v>
      </c>
      <c r="J1160" s="46" t="e">
        <f>+IF(A1160=#REF!,"si","no")</f>
        <v>#REF!</v>
      </c>
    </row>
    <row r="1161" spans="1:10" x14ac:dyDescent="0.2">
      <c r="A1161" s="8" t="s">
        <v>14</v>
      </c>
      <c r="B1161" s="8">
        <v>2010</v>
      </c>
      <c r="C1161" s="8" t="s">
        <v>10</v>
      </c>
      <c r="D1161" s="8" t="s">
        <v>33</v>
      </c>
      <c r="E1161" s="8" t="s">
        <v>34</v>
      </c>
      <c r="F1161" s="15">
        <v>125885.172712</v>
      </c>
      <c r="G1161" s="15">
        <v>66.309364638778007</v>
      </c>
      <c r="H1161" s="26">
        <v>2.3139533559937225E-2</v>
      </c>
      <c r="J1161" s="46" t="e">
        <f>+IF(A1161=#REF!,"si","no")</f>
        <v>#REF!</v>
      </c>
    </row>
    <row r="1162" spans="1:10" x14ac:dyDescent="0.2">
      <c r="A1162" s="8" t="s">
        <v>14</v>
      </c>
      <c r="B1162" s="8">
        <v>2010</v>
      </c>
      <c r="C1162" s="8" t="s">
        <v>10</v>
      </c>
      <c r="D1162" s="8" t="s">
        <v>33</v>
      </c>
      <c r="E1162" s="8" t="s">
        <v>35</v>
      </c>
      <c r="F1162" s="15">
        <v>6699922.2184524117</v>
      </c>
      <c r="G1162" s="15">
        <v>3529.1494293073456</v>
      </c>
      <c r="H1162" s="26">
        <v>1.2315435700877433</v>
      </c>
      <c r="J1162" s="46" t="e">
        <f>+IF(A1162=#REF!,"si","no")</f>
        <v>#REF!</v>
      </c>
    </row>
    <row r="1163" spans="1:10" x14ac:dyDescent="0.2">
      <c r="A1163" s="8" t="s">
        <v>14</v>
      </c>
      <c r="B1163" s="8">
        <v>2010</v>
      </c>
      <c r="C1163" s="8" t="s">
        <v>10</v>
      </c>
      <c r="D1163" s="8" t="s">
        <v>33</v>
      </c>
      <c r="E1163" s="8" t="s">
        <v>36</v>
      </c>
      <c r="F1163" s="15">
        <v>29131.348935999999</v>
      </c>
      <c r="G1163" s="15">
        <v>15.344787613994862</v>
      </c>
      <c r="H1163" s="26">
        <v>5.3547674585392724E-3</v>
      </c>
      <c r="J1163" s="46" t="e">
        <f>+IF(A1163=#REF!,"si","no")</f>
        <v>#REF!</v>
      </c>
    </row>
    <row r="1164" spans="1:10" x14ac:dyDescent="0.2">
      <c r="A1164" s="8" t="s">
        <v>14</v>
      </c>
      <c r="B1164" s="8">
        <v>2010</v>
      </c>
      <c r="C1164" s="8" t="s">
        <v>10</v>
      </c>
      <c r="D1164" s="8" t="s">
        <v>33</v>
      </c>
      <c r="E1164" s="8" t="s">
        <v>42</v>
      </c>
      <c r="F1164" s="15">
        <v>53290.101406000002</v>
      </c>
      <c r="G1164" s="15">
        <v>28.070285718653722</v>
      </c>
      <c r="H1164" s="26">
        <v>9.7954990514863786E-3</v>
      </c>
      <c r="J1164" s="46" t="e">
        <f>+IF(A1164=#REF!,"si","no")</f>
        <v>#REF!</v>
      </c>
    </row>
    <row r="1165" spans="1:10" x14ac:dyDescent="0.2">
      <c r="A1165" s="8" t="s">
        <v>14</v>
      </c>
      <c r="B1165" s="8">
        <v>2010</v>
      </c>
      <c r="C1165" s="8" t="s">
        <v>10</v>
      </c>
      <c r="D1165" s="8" t="s">
        <v>33</v>
      </c>
      <c r="E1165" s="8" t="s">
        <v>40</v>
      </c>
      <c r="F1165" s="15">
        <v>6908228.8415064113</v>
      </c>
      <c r="G1165" s="15">
        <v>3638.8738672787722</v>
      </c>
      <c r="H1165" s="26">
        <v>1.269833370157706</v>
      </c>
      <c r="J1165" s="46" t="e">
        <f>+IF(A1165=#REF!,"si","no")</f>
        <v>#REF!</v>
      </c>
    </row>
    <row r="1166" spans="1:10" x14ac:dyDescent="0.2">
      <c r="A1166" s="8" t="s">
        <v>14</v>
      </c>
      <c r="B1166" s="8">
        <v>2011</v>
      </c>
      <c r="C1166" s="8" t="s">
        <v>10</v>
      </c>
      <c r="D1166" s="8" t="s">
        <v>33</v>
      </c>
      <c r="E1166" s="8" t="s">
        <v>34</v>
      </c>
      <c r="F1166" s="15">
        <v>90108.085630000001</v>
      </c>
      <c r="G1166" s="15">
        <v>48.761320144922095</v>
      </c>
      <c r="H1166" s="26">
        <v>1.4558056868127306E-2</v>
      </c>
      <c r="J1166" s="46" t="e">
        <f>+IF(A1166=#REF!,"si","no")</f>
        <v>#REF!</v>
      </c>
    </row>
    <row r="1167" spans="1:10" ht="14.5" customHeight="1" x14ac:dyDescent="0.2">
      <c r="A1167" s="8" t="s">
        <v>14</v>
      </c>
      <c r="B1167" s="8">
        <v>2011</v>
      </c>
      <c r="C1167" s="8" t="s">
        <v>10</v>
      </c>
      <c r="D1167" s="8" t="s">
        <v>33</v>
      </c>
      <c r="E1167" s="8" t="s">
        <v>35</v>
      </c>
      <c r="F1167" s="15">
        <v>7498546.3383920025</v>
      </c>
      <c r="G1167" s="15">
        <v>4057.7825627019238</v>
      </c>
      <c r="H1167" s="26">
        <v>1.2114813366565866</v>
      </c>
      <c r="J1167" s="46" t="e">
        <f>+IF(A1167=#REF!,"si","no")</f>
        <v>#REF!</v>
      </c>
    </row>
    <row r="1168" spans="1:10" ht="14.5" customHeight="1" x14ac:dyDescent="0.2">
      <c r="A1168" s="8" t="s">
        <v>14</v>
      </c>
      <c r="B1168" s="8">
        <v>2011</v>
      </c>
      <c r="C1168" s="8" t="s">
        <v>10</v>
      </c>
      <c r="D1168" s="8" t="s">
        <v>33</v>
      </c>
      <c r="E1168" s="8" t="s">
        <v>36</v>
      </c>
      <c r="F1168" s="15">
        <v>35264.80298</v>
      </c>
      <c r="G1168" s="15">
        <v>19.083285766564817</v>
      </c>
      <c r="H1168" s="26">
        <v>5.6974577102237491E-3</v>
      </c>
      <c r="J1168" s="46" t="e">
        <f>+IF(A1168=#REF!,"si","no")</f>
        <v>#REF!</v>
      </c>
    </row>
    <row r="1169" spans="1:10" ht="14.5" customHeight="1" x14ac:dyDescent="0.2">
      <c r="A1169" s="8" t="s">
        <v>14</v>
      </c>
      <c r="B1169" s="8">
        <v>2011</v>
      </c>
      <c r="C1169" s="8" t="s">
        <v>10</v>
      </c>
      <c r="D1169" s="8" t="s">
        <v>33</v>
      </c>
      <c r="E1169" s="8" t="s">
        <v>42</v>
      </c>
      <c r="F1169" s="15">
        <v>71164.253005999999</v>
      </c>
      <c r="G1169" s="15">
        <v>38.510006060371794</v>
      </c>
      <c r="H1169" s="26">
        <v>1.1497450367475391E-2</v>
      </c>
      <c r="J1169" s="46" t="e">
        <f>+IF(A1169=#REF!,"si","no")</f>
        <v>#REF!</v>
      </c>
    </row>
    <row r="1170" spans="1:10" ht="14.5" customHeight="1" x14ac:dyDescent="0.2">
      <c r="A1170" s="8" t="s">
        <v>14</v>
      </c>
      <c r="B1170" s="8">
        <v>2011</v>
      </c>
      <c r="C1170" s="8" t="s">
        <v>10</v>
      </c>
      <c r="D1170" s="8" t="s">
        <v>33</v>
      </c>
      <c r="E1170" s="8" t="s">
        <v>40</v>
      </c>
      <c r="F1170" s="15">
        <v>7695083.4800080024</v>
      </c>
      <c r="G1170" s="15">
        <v>4164.1371746737823</v>
      </c>
      <c r="H1170" s="26">
        <v>1.243234301602413</v>
      </c>
      <c r="J1170" s="46" t="e">
        <f>+IF(A1170=#REF!,"si","no")</f>
        <v>#REF!</v>
      </c>
    </row>
    <row r="1171" spans="1:10" ht="14.5" customHeight="1" x14ac:dyDescent="0.2">
      <c r="A1171" s="8" t="s">
        <v>14</v>
      </c>
      <c r="B1171" s="8">
        <v>2012</v>
      </c>
      <c r="C1171" s="8" t="s">
        <v>10</v>
      </c>
      <c r="D1171" s="8" t="s">
        <v>33</v>
      </c>
      <c r="E1171" s="8" t="s">
        <v>34</v>
      </c>
      <c r="F1171" s="15">
        <v>212324.54737799999</v>
      </c>
      <c r="G1171" s="15">
        <v>118.17161480937929</v>
      </c>
      <c r="H1171" s="26">
        <v>3.1858943957402346E-2</v>
      </c>
      <c r="J1171" s="46" t="e">
        <f>+IF(A1171=#REF!,"si","no")</f>
        <v>#REF!</v>
      </c>
    </row>
    <row r="1172" spans="1:10" ht="14.5" customHeight="1" x14ac:dyDescent="0.2">
      <c r="A1172" s="8" t="s">
        <v>14</v>
      </c>
      <c r="B1172" s="8">
        <v>2012</v>
      </c>
      <c r="C1172" s="8" t="s">
        <v>10</v>
      </c>
      <c r="D1172" s="8" t="s">
        <v>33</v>
      </c>
      <c r="E1172" s="8" t="s">
        <v>35</v>
      </c>
      <c r="F1172" s="15">
        <v>9126900.5127229989</v>
      </c>
      <c r="G1172" s="15">
        <v>5079.679128541411</v>
      </c>
      <c r="H1172" s="26">
        <v>1.3694761888363605</v>
      </c>
      <c r="J1172" s="46" t="e">
        <f>+IF(A1172=#REF!,"si","no")</f>
        <v>#REF!</v>
      </c>
    </row>
    <row r="1173" spans="1:10" ht="14.5" customHeight="1" x14ac:dyDescent="0.2">
      <c r="A1173" s="8" t="s">
        <v>14</v>
      </c>
      <c r="B1173" s="8">
        <v>2012</v>
      </c>
      <c r="C1173" s="8" t="s">
        <v>10</v>
      </c>
      <c r="D1173" s="8" t="s">
        <v>33</v>
      </c>
      <c r="E1173" s="8" t="s">
        <v>36</v>
      </c>
      <c r="F1173" s="15">
        <v>41024.23416</v>
      </c>
      <c r="G1173" s="15">
        <v>22.832498912029308</v>
      </c>
      <c r="H1173" s="26">
        <v>6.155617864909267E-3</v>
      </c>
      <c r="J1173" s="46" t="e">
        <f>+IF(A1173=#REF!,"si","no")</f>
        <v>#REF!</v>
      </c>
    </row>
    <row r="1174" spans="1:10" ht="14.5" customHeight="1" x14ac:dyDescent="0.2">
      <c r="A1174" s="8" t="s">
        <v>14</v>
      </c>
      <c r="B1174" s="8">
        <v>2012</v>
      </c>
      <c r="C1174" s="8" t="s">
        <v>10</v>
      </c>
      <c r="D1174" s="8" t="s">
        <v>33</v>
      </c>
      <c r="E1174" s="8" t="s">
        <v>42</v>
      </c>
      <c r="F1174" s="15">
        <v>37917.615933000001</v>
      </c>
      <c r="G1174" s="15">
        <v>21.103475598360021</v>
      </c>
      <c r="H1174" s="26">
        <v>5.6894749849961132E-3</v>
      </c>
      <c r="J1174" s="46" t="e">
        <f>+IF(A1174=#REF!,"si","no")</f>
        <v>#REF!</v>
      </c>
    </row>
    <row r="1175" spans="1:10" ht="14.5" customHeight="1" x14ac:dyDescent="0.2">
      <c r="A1175" s="8" t="s">
        <v>14</v>
      </c>
      <c r="B1175" s="8">
        <v>2012</v>
      </c>
      <c r="C1175" s="8" t="s">
        <v>10</v>
      </c>
      <c r="D1175" s="8" t="s">
        <v>33</v>
      </c>
      <c r="E1175" s="8" t="s">
        <v>40</v>
      </c>
      <c r="F1175" s="15">
        <v>9418166.9101939984</v>
      </c>
      <c r="G1175" s="15">
        <v>5241.7867178611796</v>
      </c>
      <c r="H1175" s="26">
        <v>1.4131802256436683</v>
      </c>
      <c r="J1175" s="46" t="e">
        <f>+IF(A1175=#REF!,"si","no")</f>
        <v>#REF!</v>
      </c>
    </row>
    <row r="1176" spans="1:10" ht="14.5" customHeight="1" x14ac:dyDescent="0.2">
      <c r="A1176" s="8" t="s">
        <v>14</v>
      </c>
      <c r="B1176" s="8">
        <v>2013</v>
      </c>
      <c r="C1176" s="8" t="s">
        <v>10</v>
      </c>
      <c r="D1176" s="8" t="s">
        <v>33</v>
      </c>
      <c r="E1176" s="8" t="s">
        <v>34</v>
      </c>
      <c r="F1176" s="15">
        <v>360160.36634499999</v>
      </c>
      <c r="G1176" s="15">
        <v>192.67289034612239</v>
      </c>
      <c r="H1176" s="26">
        <v>5.0422601874966971E-2</v>
      </c>
      <c r="J1176" s="46" t="e">
        <f>+IF(A1176=#REF!,"si","no")</f>
        <v>#REF!</v>
      </c>
    </row>
    <row r="1177" spans="1:10" ht="14.5" customHeight="1" x14ac:dyDescent="0.2">
      <c r="A1177" s="8" t="s">
        <v>14</v>
      </c>
      <c r="B1177" s="8">
        <v>2013</v>
      </c>
      <c r="C1177" s="8" t="s">
        <v>10</v>
      </c>
      <c r="D1177" s="8" t="s">
        <v>33</v>
      </c>
      <c r="E1177" s="8" t="s">
        <v>35</v>
      </c>
      <c r="F1177" s="15">
        <v>14268426.838202002</v>
      </c>
      <c r="G1177" s="15">
        <v>7633.0970770258091</v>
      </c>
      <c r="H1177" s="26">
        <v>1.9975857231208674</v>
      </c>
      <c r="J1177" s="46" t="e">
        <f>+IF(A1177=#REF!,"si","no")</f>
        <v>#REF!</v>
      </c>
    </row>
    <row r="1178" spans="1:10" ht="14.5" customHeight="1" x14ac:dyDescent="0.2">
      <c r="A1178" s="8" t="s">
        <v>14</v>
      </c>
      <c r="B1178" s="8">
        <v>2013</v>
      </c>
      <c r="C1178" s="8" t="s">
        <v>10</v>
      </c>
      <c r="D1178" s="8" t="s">
        <v>33</v>
      </c>
      <c r="E1178" s="8" t="s">
        <v>36</v>
      </c>
      <c r="F1178" s="15">
        <v>34710.043316000003</v>
      </c>
      <c r="G1178" s="15">
        <v>18.568629406953264</v>
      </c>
      <c r="H1178" s="26">
        <v>4.8594205768577722E-3</v>
      </c>
      <c r="J1178" s="46" t="e">
        <f>+IF(A1178=#REF!,"si","no")</f>
        <v>#REF!</v>
      </c>
    </row>
    <row r="1179" spans="1:10" ht="14.5" customHeight="1" x14ac:dyDescent="0.2">
      <c r="A1179" s="8" t="s">
        <v>14</v>
      </c>
      <c r="B1179" s="8">
        <v>2013</v>
      </c>
      <c r="C1179" s="8" t="s">
        <v>10</v>
      </c>
      <c r="D1179" s="8" t="s">
        <v>33</v>
      </c>
      <c r="E1179" s="8" t="s">
        <v>42</v>
      </c>
      <c r="F1179" s="15">
        <v>137210.85639</v>
      </c>
      <c r="G1179" s="15">
        <v>73.40289148363432</v>
      </c>
      <c r="H1179" s="26">
        <v>1.9209577263837336E-2</v>
      </c>
      <c r="J1179" s="46" t="e">
        <f>+IF(A1179=#REF!,"si","no")</f>
        <v>#REF!</v>
      </c>
    </row>
    <row r="1180" spans="1:10" ht="14.5" customHeight="1" x14ac:dyDescent="0.2">
      <c r="A1180" s="8" t="s">
        <v>14</v>
      </c>
      <c r="B1180" s="8">
        <v>2013</v>
      </c>
      <c r="C1180" s="8" t="s">
        <v>10</v>
      </c>
      <c r="D1180" s="8" t="s">
        <v>33</v>
      </c>
      <c r="E1180" s="8" t="s">
        <v>40</v>
      </c>
      <c r="F1180" s="15">
        <v>14800508.104253</v>
      </c>
      <c r="G1180" s="15">
        <v>7917.741488262518</v>
      </c>
      <c r="H1180" s="26">
        <v>2.0720773228365292</v>
      </c>
      <c r="J1180" s="46" t="e">
        <f>+IF(A1180=#REF!,"si","no")</f>
        <v>#REF!</v>
      </c>
    </row>
    <row r="1181" spans="1:10" ht="14.5" customHeight="1" x14ac:dyDescent="0.2">
      <c r="A1181" s="8" t="s">
        <v>14</v>
      </c>
      <c r="B1181" s="8">
        <v>2014</v>
      </c>
      <c r="C1181" s="8" t="s">
        <v>10</v>
      </c>
      <c r="D1181" s="8" t="s">
        <v>33</v>
      </c>
      <c r="E1181" s="8" t="s">
        <v>34</v>
      </c>
      <c r="F1181" s="15">
        <v>543332.05651699996</v>
      </c>
      <c r="G1181" s="15">
        <v>271.33465805383014</v>
      </c>
      <c r="H1181" s="26">
        <v>7.1195496177819853E-2</v>
      </c>
      <c r="J1181" s="46" t="e">
        <f>+IF(A1181=#REF!,"si","no")</f>
        <v>#REF!</v>
      </c>
    </row>
    <row r="1182" spans="1:10" ht="14.5" customHeight="1" x14ac:dyDescent="0.2">
      <c r="A1182" s="8" t="s">
        <v>14</v>
      </c>
      <c r="B1182" s="8">
        <v>2014</v>
      </c>
      <c r="C1182" s="8" t="s">
        <v>10</v>
      </c>
      <c r="D1182" s="8" t="s">
        <v>33</v>
      </c>
      <c r="E1182" s="8" t="s">
        <v>35</v>
      </c>
      <c r="F1182" s="15">
        <v>9040613.1438238826</v>
      </c>
      <c r="G1182" s="15">
        <v>4514.7928353453672</v>
      </c>
      <c r="H1182" s="26">
        <v>1.1846364130479432</v>
      </c>
      <c r="J1182" s="46" t="e">
        <f>+IF(A1182=#REF!,"si","no")</f>
        <v>#REF!</v>
      </c>
    </row>
    <row r="1183" spans="1:10" ht="14.5" customHeight="1" x14ac:dyDescent="0.2">
      <c r="A1183" s="8" t="s">
        <v>14</v>
      </c>
      <c r="B1183" s="8">
        <v>2014</v>
      </c>
      <c r="C1183" s="8" t="s">
        <v>10</v>
      </c>
      <c r="D1183" s="8" t="s">
        <v>33</v>
      </c>
      <c r="E1183" s="8" t="s">
        <v>36</v>
      </c>
      <c r="F1183" s="15">
        <v>73847.509218000007</v>
      </c>
      <c r="G1183" s="15">
        <v>36.878716102711977</v>
      </c>
      <c r="H1183" s="26">
        <v>9.6766056727358475E-3</v>
      </c>
      <c r="J1183" s="46" t="e">
        <f>+IF(A1183=#REF!,"si","no")</f>
        <v>#REF!</v>
      </c>
    </row>
    <row r="1184" spans="1:10" ht="14.5" customHeight="1" x14ac:dyDescent="0.2">
      <c r="A1184" s="8" t="s">
        <v>14</v>
      </c>
      <c r="B1184" s="8">
        <v>2014</v>
      </c>
      <c r="C1184" s="8" t="s">
        <v>10</v>
      </c>
      <c r="D1184" s="8" t="s">
        <v>33</v>
      </c>
      <c r="E1184" s="8" t="s">
        <v>42</v>
      </c>
      <c r="F1184" s="15">
        <v>70864.33977377</v>
      </c>
      <c r="G1184" s="15">
        <v>35.388950771625794</v>
      </c>
      <c r="H1184" s="26">
        <v>9.2857061735861571E-3</v>
      </c>
      <c r="J1184" s="46" t="e">
        <f>+IF(A1184=#REF!,"si","no")</f>
        <v>#REF!</v>
      </c>
    </row>
    <row r="1185" spans="1:10" ht="14.5" customHeight="1" x14ac:dyDescent="0.2">
      <c r="A1185" s="8" t="s">
        <v>14</v>
      </c>
      <c r="B1185" s="8">
        <v>2014</v>
      </c>
      <c r="C1185" s="8" t="s">
        <v>10</v>
      </c>
      <c r="D1185" s="8" t="s">
        <v>33</v>
      </c>
      <c r="E1185" s="8" t="s">
        <v>40</v>
      </c>
      <c r="F1185" s="15">
        <v>9728657.0493326522</v>
      </c>
      <c r="G1185" s="15">
        <v>4858.3951602735342</v>
      </c>
      <c r="H1185" s="26">
        <v>1.2747942210720848</v>
      </c>
      <c r="J1185" s="46" t="e">
        <f>+IF(A1185=#REF!,"si","no")</f>
        <v>#REF!</v>
      </c>
    </row>
    <row r="1186" spans="1:10" ht="14.5" customHeight="1" x14ac:dyDescent="0.2">
      <c r="A1186" s="8" t="s">
        <v>14</v>
      </c>
      <c r="B1186" s="8">
        <v>2015</v>
      </c>
      <c r="C1186" s="8" t="s">
        <v>10</v>
      </c>
      <c r="D1186" s="8" t="s">
        <v>33</v>
      </c>
      <c r="E1186" s="8" t="s">
        <v>34</v>
      </c>
      <c r="F1186" s="15">
        <v>402200.63232899999</v>
      </c>
      <c r="G1186" s="15">
        <v>146.49757100292899</v>
      </c>
      <c r="H1186" s="26">
        <v>4.9917096877759859E-2</v>
      </c>
      <c r="J1186" s="46" t="e">
        <f>+IF(A1186=#REF!,"si","no")</f>
        <v>#REF!</v>
      </c>
    </row>
    <row r="1187" spans="1:10" ht="14.5" customHeight="1" x14ac:dyDescent="0.2">
      <c r="A1187" s="8" t="s">
        <v>14</v>
      </c>
      <c r="B1187" s="8">
        <v>2015</v>
      </c>
      <c r="C1187" s="8" t="s">
        <v>10</v>
      </c>
      <c r="D1187" s="8" t="s">
        <v>33</v>
      </c>
      <c r="E1187" s="8" t="s">
        <v>35</v>
      </c>
      <c r="F1187" s="15">
        <v>10873605.491026998</v>
      </c>
      <c r="G1187" s="15">
        <v>3960.602406951285</v>
      </c>
      <c r="H1187" s="26">
        <v>1.3495225394428105</v>
      </c>
      <c r="J1187" s="46" t="e">
        <f>+IF(A1187=#REF!,"si","no")</f>
        <v>#REF!</v>
      </c>
    </row>
    <row r="1188" spans="1:10" ht="14.5" customHeight="1" x14ac:dyDescent="0.2">
      <c r="A1188" s="8" t="s">
        <v>14</v>
      </c>
      <c r="B1188" s="8">
        <v>2015</v>
      </c>
      <c r="C1188" s="8" t="s">
        <v>10</v>
      </c>
      <c r="D1188" s="8" t="s">
        <v>33</v>
      </c>
      <c r="E1188" s="8" t="s">
        <v>36</v>
      </c>
      <c r="F1188" s="15">
        <v>67618.351395000005</v>
      </c>
      <c r="G1188" s="15">
        <v>24.629310444462387</v>
      </c>
      <c r="H1188" s="26">
        <v>8.3921096238795054E-3</v>
      </c>
      <c r="J1188" s="46" t="e">
        <f>+IF(A1188=#REF!,"si","no")</f>
        <v>#REF!</v>
      </c>
    </row>
    <row r="1189" spans="1:10" ht="14.5" customHeight="1" x14ac:dyDescent="0.2">
      <c r="A1189" s="8" t="s">
        <v>14</v>
      </c>
      <c r="B1189" s="8">
        <v>2015</v>
      </c>
      <c r="C1189" s="8" t="s">
        <v>10</v>
      </c>
      <c r="D1189" s="8" t="s">
        <v>33</v>
      </c>
      <c r="E1189" s="8" t="s">
        <v>42</v>
      </c>
      <c r="F1189" s="15">
        <v>43785.147165000002</v>
      </c>
      <c r="G1189" s="15">
        <v>15.948303384146078</v>
      </c>
      <c r="H1189" s="26">
        <v>5.4341720453945849E-3</v>
      </c>
      <c r="J1189" s="46" t="e">
        <f>+IF(A1189=#REF!,"si","no")</f>
        <v>#REF!</v>
      </c>
    </row>
    <row r="1190" spans="1:10" ht="14.5" customHeight="1" x14ac:dyDescent="0.2">
      <c r="A1190" s="8" t="s">
        <v>14</v>
      </c>
      <c r="B1190" s="8">
        <v>2015</v>
      </c>
      <c r="C1190" s="8" t="s">
        <v>10</v>
      </c>
      <c r="D1190" s="8" t="s">
        <v>33</v>
      </c>
      <c r="E1190" s="8" t="s">
        <v>40</v>
      </c>
      <c r="F1190" s="15">
        <v>11387209.621915998</v>
      </c>
      <c r="G1190" s="15">
        <v>4147.6775917828227</v>
      </c>
      <c r="H1190" s="26">
        <v>1.4132659179898446</v>
      </c>
      <c r="J1190" s="46" t="e">
        <f>+IF(A1190=#REF!,"si","no")</f>
        <v>#REF!</v>
      </c>
    </row>
    <row r="1191" spans="1:10" ht="14.5" customHeight="1" x14ac:dyDescent="0.2">
      <c r="A1191" s="8" t="s">
        <v>14</v>
      </c>
      <c r="B1191" s="8">
        <v>2016</v>
      </c>
      <c r="C1191" s="8" t="s">
        <v>10</v>
      </c>
      <c r="D1191" s="8" t="s">
        <v>33</v>
      </c>
      <c r="E1191" s="8" t="s">
        <v>34</v>
      </c>
      <c r="F1191" s="15">
        <v>350669.67462880001</v>
      </c>
      <c r="G1191" s="15">
        <v>114.94435365216756</v>
      </c>
      <c r="H1191" s="26">
        <v>4.0641509281542455E-2</v>
      </c>
      <c r="J1191" s="46" t="e">
        <f>+IF(A1191=#REF!,"si","no")</f>
        <v>#REF!</v>
      </c>
    </row>
    <row r="1192" spans="1:10" ht="14.5" customHeight="1" x14ac:dyDescent="0.2">
      <c r="A1192" s="8" t="s">
        <v>14</v>
      </c>
      <c r="B1192" s="8">
        <v>2016</v>
      </c>
      <c r="C1192" s="8" t="s">
        <v>10</v>
      </c>
      <c r="D1192" s="8" t="s">
        <v>33</v>
      </c>
      <c r="E1192" s="8" t="s">
        <v>35</v>
      </c>
      <c r="F1192" s="15">
        <v>7444579.4490763824</v>
      </c>
      <c r="G1192" s="15">
        <v>2440.2234778131451</v>
      </c>
      <c r="H1192" s="26">
        <v>0.86280327803392343</v>
      </c>
      <c r="J1192" s="46" t="e">
        <f>+IF(A1192=#REF!,"si","no")</f>
        <v>#REF!</v>
      </c>
    </row>
    <row r="1193" spans="1:10" ht="14.5" customHeight="1" x14ac:dyDescent="0.2">
      <c r="A1193" s="8" t="s">
        <v>14</v>
      </c>
      <c r="B1193" s="8">
        <v>2016</v>
      </c>
      <c r="C1193" s="8" t="s">
        <v>10</v>
      </c>
      <c r="D1193" s="8" t="s">
        <v>33</v>
      </c>
      <c r="E1193" s="8" t="s">
        <v>36</v>
      </c>
      <c r="F1193" s="15">
        <v>34588.905967999999</v>
      </c>
      <c r="G1193" s="15">
        <v>11.337733849486494</v>
      </c>
      <c r="H1193" s="26">
        <v>4.0087451086978582E-3</v>
      </c>
      <c r="J1193" s="46" t="e">
        <f>+IF(A1193=#REF!,"si","no")</f>
        <v>#REF!</v>
      </c>
    </row>
    <row r="1194" spans="1:10" ht="14.5" customHeight="1" x14ac:dyDescent="0.2">
      <c r="A1194" s="8" t="s">
        <v>14</v>
      </c>
      <c r="B1194" s="8">
        <v>2016</v>
      </c>
      <c r="C1194" s="8" t="s">
        <v>10</v>
      </c>
      <c r="D1194" s="8" t="s">
        <v>33</v>
      </c>
      <c r="E1194" s="8" t="s">
        <v>42</v>
      </c>
      <c r="F1194" s="15">
        <v>125147.85725959999</v>
      </c>
      <c r="G1194" s="15">
        <v>41.021624065113905</v>
      </c>
      <c r="H1194" s="26">
        <v>1.4504241941551282E-2</v>
      </c>
      <c r="J1194" s="46" t="e">
        <f>+IF(A1194=#REF!,"si","no")</f>
        <v>#REF!</v>
      </c>
    </row>
    <row r="1195" spans="1:10" ht="14.5" customHeight="1" x14ac:dyDescent="0.2">
      <c r="A1195" s="8" t="s">
        <v>14</v>
      </c>
      <c r="B1195" s="8">
        <v>2016</v>
      </c>
      <c r="C1195" s="8" t="s">
        <v>10</v>
      </c>
      <c r="D1195" s="8" t="s">
        <v>33</v>
      </c>
      <c r="E1195" s="8" t="s">
        <v>40</v>
      </c>
      <c r="F1195" s="15">
        <v>7954985.8869327828</v>
      </c>
      <c r="G1195" s="15">
        <v>2607.5271893799136</v>
      </c>
      <c r="H1195" s="26">
        <v>0.92195777436571524</v>
      </c>
      <c r="J1195" s="46" t="e">
        <f>+IF(A1195=#REF!,"si","no")</f>
        <v>#REF!</v>
      </c>
    </row>
    <row r="1196" spans="1:10" x14ac:dyDescent="0.2">
      <c r="A1196" s="8" t="s">
        <v>14</v>
      </c>
      <c r="B1196" s="8">
        <v>2017</v>
      </c>
      <c r="C1196" s="8" t="s">
        <v>10</v>
      </c>
      <c r="D1196" s="8" t="s">
        <v>33</v>
      </c>
      <c r="E1196" s="8" t="s">
        <v>34</v>
      </c>
      <c r="F1196" s="15">
        <v>64131.371382910002</v>
      </c>
      <c r="G1196" s="15">
        <v>21.74041545882886</v>
      </c>
      <c r="H1196" s="26">
        <v>6.9706795631869992E-3</v>
      </c>
      <c r="J1196" s="46" t="e">
        <f>+IF(A1196=#REF!,"si","no")</f>
        <v>#REF!</v>
      </c>
    </row>
    <row r="1197" spans="1:10" x14ac:dyDescent="0.2">
      <c r="A1197" s="8" t="s">
        <v>14</v>
      </c>
      <c r="B1197" s="8">
        <v>2017</v>
      </c>
      <c r="C1197" s="8" t="s">
        <v>10</v>
      </c>
      <c r="D1197" s="8" t="s">
        <v>33</v>
      </c>
      <c r="E1197" s="8" t="s">
        <v>35</v>
      </c>
      <c r="F1197" s="15">
        <v>4810096.5061578481</v>
      </c>
      <c r="G1197" s="15">
        <v>1630.6137571354034</v>
      </c>
      <c r="H1197" s="26">
        <v>0.52282745073757797</v>
      </c>
      <c r="J1197" s="46" t="e">
        <f>+IF(A1197=#REF!,"si","no")</f>
        <v>#REF!</v>
      </c>
    </row>
    <row r="1198" spans="1:10" x14ac:dyDescent="0.2">
      <c r="A1198" s="8" t="s">
        <v>14</v>
      </c>
      <c r="B1198" s="8">
        <v>2017</v>
      </c>
      <c r="C1198" s="8" t="s">
        <v>10</v>
      </c>
      <c r="D1198" s="8" t="s">
        <v>33</v>
      </c>
      <c r="E1198" s="8" t="s">
        <v>36</v>
      </c>
      <c r="F1198" s="15">
        <v>20097.881721000002</v>
      </c>
      <c r="G1198" s="15">
        <v>6.8131444725877017</v>
      </c>
      <c r="H1198" s="26">
        <v>2.1845142300084604E-3</v>
      </c>
      <c r="J1198" s="46" t="e">
        <f>+IF(A1198=#REF!,"si","no")</f>
        <v>#REF!</v>
      </c>
    </row>
    <row r="1199" spans="1:10" x14ac:dyDescent="0.2">
      <c r="A1199" s="8" t="s">
        <v>14</v>
      </c>
      <c r="B1199" s="8">
        <v>2017</v>
      </c>
      <c r="C1199" s="8" t="s">
        <v>10</v>
      </c>
      <c r="D1199" s="8" t="s">
        <v>33</v>
      </c>
      <c r="E1199" s="8" t="s">
        <v>42</v>
      </c>
      <c r="F1199" s="15">
        <v>50793.021124839994</v>
      </c>
      <c r="G1199" s="15">
        <v>17.218739563042625</v>
      </c>
      <c r="H1199" s="26">
        <v>5.5208841893220374E-3</v>
      </c>
      <c r="J1199" s="46" t="e">
        <f>+IF(A1199=#REF!,"si","no")</f>
        <v>#REF!</v>
      </c>
    </row>
    <row r="1200" spans="1:10" x14ac:dyDescent="0.2">
      <c r="A1200" s="8" t="s">
        <v>14</v>
      </c>
      <c r="B1200" s="8">
        <v>2017</v>
      </c>
      <c r="C1200" s="8" t="s">
        <v>10</v>
      </c>
      <c r="D1200" s="8" t="s">
        <v>33</v>
      </c>
      <c r="E1200" s="8" t="s">
        <v>40</v>
      </c>
      <c r="F1200" s="15">
        <v>4945118.7803865978</v>
      </c>
      <c r="G1200" s="15">
        <v>1676.3860566298624</v>
      </c>
      <c r="H1200" s="26">
        <v>0.53750352872009532</v>
      </c>
      <c r="J1200" s="46" t="e">
        <f>+IF(A1200=#REF!,"si","no")</f>
        <v>#REF!</v>
      </c>
    </row>
    <row r="1201" spans="1:10" x14ac:dyDescent="0.2">
      <c r="A1201" s="8" t="s">
        <v>14</v>
      </c>
      <c r="B1201" s="8">
        <v>2018</v>
      </c>
      <c r="C1201" s="8" t="s">
        <v>10</v>
      </c>
      <c r="D1201" s="8" t="s">
        <v>33</v>
      </c>
      <c r="E1201" s="8" t="s">
        <v>34</v>
      </c>
      <c r="F1201" s="15">
        <v>272841.10200708004</v>
      </c>
      <c r="G1201" s="15">
        <v>92.260711463850953</v>
      </c>
      <c r="H1201" s="26">
        <v>2.7658664870740226E-2</v>
      </c>
      <c r="J1201" s="46" t="e">
        <f>+IF(A1201=#REF!,"si","no")</f>
        <v>#REF!</v>
      </c>
    </row>
    <row r="1202" spans="1:10" x14ac:dyDescent="0.2">
      <c r="A1202" s="8" t="s">
        <v>14</v>
      </c>
      <c r="B1202" s="8">
        <v>2018</v>
      </c>
      <c r="C1202" s="8" t="s">
        <v>10</v>
      </c>
      <c r="D1202" s="8" t="s">
        <v>33</v>
      </c>
      <c r="E1202" s="8" t="s">
        <v>35</v>
      </c>
      <c r="F1202" s="15">
        <v>6750802.6671946421</v>
      </c>
      <c r="G1202" s="15">
        <v>2282.7713729556708</v>
      </c>
      <c r="H1202" s="26">
        <v>0.68434772916138809</v>
      </c>
      <c r="J1202" s="46" t="e">
        <f>+IF(A1202=#REF!,"si","no")</f>
        <v>#REF!</v>
      </c>
    </row>
    <row r="1203" spans="1:10" x14ac:dyDescent="0.2">
      <c r="A1203" s="8" t="s">
        <v>14</v>
      </c>
      <c r="B1203" s="8">
        <v>2018</v>
      </c>
      <c r="C1203" s="8" t="s">
        <v>10</v>
      </c>
      <c r="D1203" s="8" t="s">
        <v>33</v>
      </c>
      <c r="E1203" s="8" t="s">
        <v>36</v>
      </c>
      <c r="F1203" s="15">
        <v>136535.79647810999</v>
      </c>
      <c r="G1203" s="15">
        <v>46.169325774923394</v>
      </c>
      <c r="H1203" s="26">
        <v>1.3841015191140969E-2</v>
      </c>
      <c r="J1203" s="46" t="e">
        <f>+IF(A1203=#REF!,"si","no")</f>
        <v>#REF!</v>
      </c>
    </row>
    <row r="1204" spans="1:10" x14ac:dyDescent="0.2">
      <c r="A1204" s="8" t="s">
        <v>14</v>
      </c>
      <c r="B1204" s="8">
        <v>2018</v>
      </c>
      <c r="C1204" s="8" t="s">
        <v>10</v>
      </c>
      <c r="D1204" s="8" t="s">
        <v>33</v>
      </c>
      <c r="E1204" s="8" t="s">
        <v>42</v>
      </c>
      <c r="F1204" s="15">
        <v>33436.505943620003</v>
      </c>
      <c r="G1204" s="15">
        <v>11.306492330263394</v>
      </c>
      <c r="H1204" s="26">
        <v>3.3895520342792822E-3</v>
      </c>
      <c r="J1204" s="46" t="e">
        <f>+IF(A1204=#REF!,"si","no")</f>
        <v>#REF!</v>
      </c>
    </row>
    <row r="1205" spans="1:10" x14ac:dyDescent="0.2">
      <c r="A1205" s="8" t="s">
        <v>14</v>
      </c>
      <c r="B1205" s="8">
        <v>2018</v>
      </c>
      <c r="C1205" s="8" t="s">
        <v>10</v>
      </c>
      <c r="D1205" s="8" t="s">
        <v>33</v>
      </c>
      <c r="E1205" s="8" t="s">
        <v>40</v>
      </c>
      <c r="F1205" s="15">
        <v>7193616.071623452</v>
      </c>
      <c r="G1205" s="15">
        <v>2432.5079025247087</v>
      </c>
      <c r="H1205" s="26">
        <v>0.72923696125754867</v>
      </c>
      <c r="J1205" s="46" t="e">
        <f>+IF(A1205=#REF!,"si","no")</f>
        <v>#REF!</v>
      </c>
    </row>
    <row r="1206" spans="1:10" x14ac:dyDescent="0.2">
      <c r="A1206" s="8" t="s">
        <v>14</v>
      </c>
      <c r="B1206" s="8">
        <v>2019</v>
      </c>
      <c r="C1206" s="8" t="s">
        <v>10</v>
      </c>
      <c r="D1206" s="8" t="s">
        <v>33</v>
      </c>
      <c r="E1206" s="8" t="s">
        <v>34</v>
      </c>
      <c r="F1206" s="15">
        <v>514253.15576353006</v>
      </c>
      <c r="G1206" s="15">
        <v>156.71642200220529</v>
      </c>
      <c r="H1206" s="26">
        <v>4.8426664151121096E-2</v>
      </c>
      <c r="J1206" s="46" t="e">
        <f>+IF(A1206=#REF!,"si","no")</f>
        <v>#REF!</v>
      </c>
    </row>
    <row r="1207" spans="1:10" x14ac:dyDescent="0.2">
      <c r="A1207" s="8" t="s">
        <v>14</v>
      </c>
      <c r="B1207" s="8">
        <v>2019</v>
      </c>
      <c r="C1207" s="8" t="s">
        <v>10</v>
      </c>
      <c r="D1207" s="8" t="s">
        <v>33</v>
      </c>
      <c r="E1207" s="8" t="s">
        <v>35</v>
      </c>
      <c r="F1207" s="15">
        <v>8306691.3645845773</v>
      </c>
      <c r="G1207" s="15">
        <v>2531.428217297937</v>
      </c>
      <c r="H1207" s="26">
        <v>0.78223215241624988</v>
      </c>
      <c r="J1207" s="46" t="e">
        <f>+IF(A1207=#REF!,"si","no")</f>
        <v>#REF!</v>
      </c>
    </row>
    <row r="1208" spans="1:10" x14ac:dyDescent="0.2">
      <c r="A1208" s="8" t="s">
        <v>14</v>
      </c>
      <c r="B1208" s="8">
        <v>2019</v>
      </c>
      <c r="C1208" s="8" t="s">
        <v>10</v>
      </c>
      <c r="D1208" s="8" t="s">
        <v>33</v>
      </c>
      <c r="E1208" s="8" t="s">
        <v>36</v>
      </c>
      <c r="F1208" s="15">
        <v>70011.823535949996</v>
      </c>
      <c r="G1208" s="15">
        <v>21.335800003236429</v>
      </c>
      <c r="H1208" s="26">
        <v>6.5929377914056729E-3</v>
      </c>
      <c r="J1208" s="46" t="e">
        <f>+IF(A1208=#REF!,"si","no")</f>
        <v>#REF!</v>
      </c>
    </row>
    <row r="1209" spans="1:10" x14ac:dyDescent="0.2">
      <c r="A1209" s="8" t="s">
        <v>14</v>
      </c>
      <c r="B1209" s="8">
        <v>2019</v>
      </c>
      <c r="C1209" s="8" t="s">
        <v>10</v>
      </c>
      <c r="D1209" s="8" t="s">
        <v>33</v>
      </c>
      <c r="E1209" s="8" t="s">
        <v>42</v>
      </c>
      <c r="F1209" s="15">
        <v>58891.336731019997</v>
      </c>
      <c r="G1209" s="15">
        <v>17.946879811966387</v>
      </c>
      <c r="H1209" s="26">
        <v>5.5457335620028485E-3</v>
      </c>
      <c r="J1209" s="46" t="e">
        <f>+IF(A1209=#REF!,"si","no")</f>
        <v>#REF!</v>
      </c>
    </row>
    <row r="1210" spans="1:10" x14ac:dyDescent="0.2">
      <c r="A1210" s="8" t="s">
        <v>14</v>
      </c>
      <c r="B1210" s="8">
        <v>2019</v>
      </c>
      <c r="C1210" s="8" t="s">
        <v>10</v>
      </c>
      <c r="D1210" s="8" t="s">
        <v>33</v>
      </c>
      <c r="E1210" s="8" t="s">
        <v>40</v>
      </c>
      <c r="F1210" s="15">
        <v>8949847.6806150787</v>
      </c>
      <c r="G1210" s="15">
        <v>2727.4273191153457</v>
      </c>
      <c r="H1210" s="26">
        <v>0.84279748792077958</v>
      </c>
      <c r="J1210" s="46" t="e">
        <f>+IF(A1210=#REF!,"si","no")</f>
        <v>#REF!</v>
      </c>
    </row>
    <row r="1211" spans="1:10" x14ac:dyDescent="0.2">
      <c r="A1211" s="8" t="s">
        <v>14</v>
      </c>
      <c r="B1211" s="8">
        <v>2008</v>
      </c>
      <c r="C1211" s="8" t="s">
        <v>10</v>
      </c>
      <c r="D1211" s="8" t="s">
        <v>37</v>
      </c>
      <c r="E1211" s="8" t="s">
        <v>40</v>
      </c>
      <c r="F1211" s="15">
        <v>378344.03677499999</v>
      </c>
      <c r="G1211" s="15">
        <v>192.20419438622986</v>
      </c>
      <c r="H1211" s="26">
        <v>7.936191217848429E-2</v>
      </c>
      <c r="J1211" s="46" t="e">
        <f>+IF(A1211=#REF!,"si","no")</f>
        <v>#REF!</v>
      </c>
    </row>
    <row r="1212" spans="1:10" x14ac:dyDescent="0.2">
      <c r="A1212" s="8" t="s">
        <v>14</v>
      </c>
      <c r="B1212" s="8">
        <v>2009</v>
      </c>
      <c r="C1212" s="8" t="s">
        <v>10</v>
      </c>
      <c r="D1212" s="8" t="s">
        <v>37</v>
      </c>
      <c r="E1212" s="8" t="s">
        <v>40</v>
      </c>
      <c r="F1212" s="15">
        <v>552065.53022900003</v>
      </c>
      <c r="G1212" s="15">
        <v>255.97942984457907</v>
      </c>
      <c r="H1212" s="26">
        <v>0.11014708009309504</v>
      </c>
      <c r="J1212" s="46" t="e">
        <f>+IF(A1212=#REF!,"si","no")</f>
        <v>#REF!</v>
      </c>
    </row>
    <row r="1213" spans="1:10" x14ac:dyDescent="0.2">
      <c r="A1213" s="8" t="s">
        <v>14</v>
      </c>
      <c r="B1213" s="8">
        <v>2010</v>
      </c>
      <c r="C1213" s="8" t="s">
        <v>10</v>
      </c>
      <c r="D1213" s="8" t="s">
        <v>37</v>
      </c>
      <c r="E1213" s="8" t="s">
        <v>40</v>
      </c>
      <c r="F1213" s="15">
        <v>619977.274156</v>
      </c>
      <c r="G1213" s="15">
        <v>326.56982751906736</v>
      </c>
      <c r="H1213" s="26">
        <v>0.11396087905087836</v>
      </c>
      <c r="J1213" s="46" t="e">
        <f>+IF(A1213=#REF!,"si","no")</f>
        <v>#REF!</v>
      </c>
    </row>
    <row r="1214" spans="1:10" x14ac:dyDescent="0.2">
      <c r="A1214" s="8" t="s">
        <v>14</v>
      </c>
      <c r="B1214" s="8">
        <v>2011</v>
      </c>
      <c r="C1214" s="8" t="s">
        <v>10</v>
      </c>
      <c r="D1214" s="8" t="s">
        <v>37</v>
      </c>
      <c r="E1214" s="8" t="s">
        <v>40</v>
      </c>
      <c r="F1214" s="15">
        <v>706632.94722500001</v>
      </c>
      <c r="G1214" s="15">
        <v>382.38916212327558</v>
      </c>
      <c r="H1214" s="26">
        <v>0.1141651446556645</v>
      </c>
      <c r="J1214" s="46" t="e">
        <f>+IF(A1214=#REF!,"si","no")</f>
        <v>#REF!</v>
      </c>
    </row>
    <row r="1215" spans="1:10" x14ac:dyDescent="0.2">
      <c r="A1215" s="8" t="s">
        <v>14</v>
      </c>
      <c r="B1215" s="8">
        <v>2012</v>
      </c>
      <c r="C1215" s="8" t="s">
        <v>10</v>
      </c>
      <c r="D1215" s="8" t="s">
        <v>37</v>
      </c>
      <c r="E1215" s="8" t="s">
        <v>40</v>
      </c>
      <c r="F1215" s="15">
        <v>760725.96910600003</v>
      </c>
      <c r="G1215" s="15">
        <v>423.39059381883135</v>
      </c>
      <c r="H1215" s="26">
        <v>0.11414566198764375</v>
      </c>
      <c r="J1215" s="46" t="e">
        <f>+IF(A1215=#REF!,"si","no")</f>
        <v>#REF!</v>
      </c>
    </row>
    <row r="1216" spans="1:10" x14ac:dyDescent="0.2">
      <c r="A1216" s="8" t="s">
        <v>14</v>
      </c>
      <c r="B1216" s="8">
        <v>2013</v>
      </c>
      <c r="C1216" s="8" t="s">
        <v>10</v>
      </c>
      <c r="D1216" s="8" t="s">
        <v>37</v>
      </c>
      <c r="E1216" s="8" t="s">
        <v>40</v>
      </c>
      <c r="F1216" s="15">
        <v>943104.18492899998</v>
      </c>
      <c r="G1216" s="15">
        <v>504.52694462702914</v>
      </c>
      <c r="H1216" s="26">
        <v>0.13203498021139318</v>
      </c>
      <c r="J1216" s="46" t="e">
        <f>+IF(A1216=#REF!,"si","no")</f>
        <v>#REF!</v>
      </c>
    </row>
    <row r="1217" spans="1:10" x14ac:dyDescent="0.2">
      <c r="A1217" s="8" t="s">
        <v>14</v>
      </c>
      <c r="B1217" s="8">
        <v>2014</v>
      </c>
      <c r="C1217" s="8" t="s">
        <v>10</v>
      </c>
      <c r="D1217" s="8" t="s">
        <v>37</v>
      </c>
      <c r="E1217" s="8" t="s">
        <v>40</v>
      </c>
      <c r="F1217" s="15">
        <v>1258503.0881690001</v>
      </c>
      <c r="G1217" s="15">
        <v>628.48400161962593</v>
      </c>
      <c r="H1217" s="26">
        <v>0.16490790618518769</v>
      </c>
      <c r="J1217" s="46" t="e">
        <f>+IF(A1217=#REF!,"si","no")</f>
        <v>#REF!</v>
      </c>
    </row>
    <row r="1218" spans="1:10" x14ac:dyDescent="0.2">
      <c r="A1218" s="8" t="s">
        <v>14</v>
      </c>
      <c r="B1218" s="8">
        <v>2015</v>
      </c>
      <c r="C1218" s="8" t="s">
        <v>10</v>
      </c>
      <c r="D1218" s="8" t="s">
        <v>37</v>
      </c>
      <c r="E1218" s="8" t="s">
        <v>40</v>
      </c>
      <c r="F1218" s="15">
        <v>853364.65398800001</v>
      </c>
      <c r="G1218" s="15">
        <v>310.82956847947975</v>
      </c>
      <c r="H1218" s="26">
        <v>0.10591103713216016</v>
      </c>
      <c r="J1218" s="46" t="e">
        <f>+IF(A1218=#REF!,"si","no")</f>
        <v>#REF!</v>
      </c>
    </row>
    <row r="1219" spans="1:10" x14ac:dyDescent="0.2">
      <c r="A1219" s="8" t="s">
        <v>14</v>
      </c>
      <c r="B1219" s="8">
        <v>2016</v>
      </c>
      <c r="C1219" s="8" t="s">
        <v>10</v>
      </c>
      <c r="D1219" s="8" t="s">
        <v>37</v>
      </c>
      <c r="E1219" s="8" t="s">
        <v>40</v>
      </c>
      <c r="F1219" s="15">
        <v>831112.22395300004</v>
      </c>
      <c r="G1219" s="15">
        <v>272.42634395408663</v>
      </c>
      <c r="H1219" s="26">
        <v>9.6323285438196057E-2</v>
      </c>
      <c r="J1219" s="46" t="e">
        <f>+IF(A1219=#REF!,"si","no")</f>
        <v>#REF!</v>
      </c>
    </row>
    <row r="1220" spans="1:10" x14ac:dyDescent="0.2">
      <c r="A1220" s="8" t="s">
        <v>14</v>
      </c>
      <c r="B1220" s="8">
        <v>2017</v>
      </c>
      <c r="C1220" s="8" t="s">
        <v>10</v>
      </c>
      <c r="D1220" s="8" t="s">
        <v>37</v>
      </c>
      <c r="E1220" s="8" t="s">
        <v>40</v>
      </c>
      <c r="F1220" s="15">
        <v>228136.421863</v>
      </c>
      <c r="G1220" s="15">
        <v>77.337822124196308</v>
      </c>
      <c r="H1220" s="26">
        <v>2.4797004324201965E-2</v>
      </c>
      <c r="J1220" s="46" t="e">
        <f>+IF(A1220=#REF!,"si","no")</f>
        <v>#REF!</v>
      </c>
    </row>
    <row r="1221" spans="1:10" x14ac:dyDescent="0.2">
      <c r="A1221" s="8" t="s">
        <v>14</v>
      </c>
      <c r="B1221" s="8">
        <v>2018</v>
      </c>
      <c r="C1221" s="8" t="s">
        <v>10</v>
      </c>
      <c r="D1221" s="8" t="s">
        <v>37</v>
      </c>
      <c r="E1221" s="8" t="s">
        <v>40</v>
      </c>
      <c r="F1221" s="15">
        <v>1001534.34887288</v>
      </c>
      <c r="G1221" s="15">
        <v>338.66697833561324</v>
      </c>
      <c r="H1221" s="26">
        <v>0.10152833538728043</v>
      </c>
      <c r="J1221" s="46" t="e">
        <f>+IF(A1221=#REF!,"si","no")</f>
        <v>#REF!</v>
      </c>
    </row>
    <row r="1222" spans="1:10" x14ac:dyDescent="0.2">
      <c r="A1222" s="8" t="s">
        <v>14</v>
      </c>
      <c r="B1222" s="8">
        <v>2019</v>
      </c>
      <c r="C1222" s="8" t="s">
        <v>10</v>
      </c>
      <c r="D1222" s="8" t="s">
        <v>37</v>
      </c>
      <c r="E1222" s="8" t="s">
        <v>40</v>
      </c>
      <c r="F1222" s="15">
        <v>1150279.0294140899</v>
      </c>
      <c r="G1222" s="15">
        <v>350.54255238608278</v>
      </c>
      <c r="H1222" s="26">
        <v>0.10832053359946364</v>
      </c>
      <c r="J1222" s="46" t="e">
        <f>+IF(A1222=#REF!,"si","no")</f>
        <v>#REF!</v>
      </c>
    </row>
    <row r="1223" spans="1:10" x14ac:dyDescent="0.2">
      <c r="A1223" s="73" t="s">
        <v>15</v>
      </c>
      <c r="B1223" s="74">
        <v>2008</v>
      </c>
      <c r="C1223" s="73" t="s">
        <v>10</v>
      </c>
      <c r="D1223" s="73" t="s">
        <v>41</v>
      </c>
      <c r="E1223" s="73" t="s">
        <v>40</v>
      </c>
      <c r="F1223" s="76">
        <v>551998.10520625999</v>
      </c>
      <c r="G1223" s="80">
        <v>1048.4256509408765</v>
      </c>
      <c r="H1223" s="84">
        <v>3.4247802455058229</v>
      </c>
    </row>
    <row r="1224" spans="1:10" x14ac:dyDescent="0.2">
      <c r="A1224" s="73" t="s">
        <v>15</v>
      </c>
      <c r="B1224" s="74">
        <v>2009</v>
      </c>
      <c r="C1224" s="73" t="s">
        <v>10</v>
      </c>
      <c r="D1224" s="73" t="s">
        <v>41</v>
      </c>
      <c r="E1224" s="73" t="s">
        <v>40</v>
      </c>
      <c r="F1224" s="76">
        <v>742756.95286374004</v>
      </c>
      <c r="G1224" s="80">
        <v>1295.8144239841502</v>
      </c>
      <c r="H1224" s="84">
        <v>4.239902542123251</v>
      </c>
    </row>
    <row r="1225" spans="1:10" x14ac:dyDescent="0.2">
      <c r="A1225" s="73" t="s">
        <v>15</v>
      </c>
      <c r="B1225" s="74">
        <v>2010</v>
      </c>
      <c r="C1225" s="73" t="s">
        <v>10</v>
      </c>
      <c r="D1225" s="73" t="s">
        <v>41</v>
      </c>
      <c r="E1225" s="73" t="s">
        <v>40</v>
      </c>
      <c r="F1225" s="76">
        <v>723341.39373189001</v>
      </c>
      <c r="G1225" s="80">
        <v>1376.4126486245029</v>
      </c>
      <c r="H1225" s="84">
        <v>3.6932198882405567</v>
      </c>
    </row>
    <row r="1226" spans="1:10" x14ac:dyDescent="0.2">
      <c r="A1226" s="73" t="s">
        <v>15</v>
      </c>
      <c r="B1226" s="74">
        <v>2011</v>
      </c>
      <c r="C1226" s="73" t="s">
        <v>10</v>
      </c>
      <c r="D1226" s="73" t="s">
        <v>41</v>
      </c>
      <c r="E1226" s="73" t="s">
        <v>40</v>
      </c>
      <c r="F1226" s="76">
        <v>774341.61095237499</v>
      </c>
      <c r="G1226" s="80">
        <v>1531.200065939435</v>
      </c>
      <c r="H1226" s="84">
        <v>3.6230535793070411</v>
      </c>
    </row>
    <row r="1227" spans="1:10" x14ac:dyDescent="0.2">
      <c r="A1227" s="73" t="s">
        <v>15</v>
      </c>
      <c r="B1227" s="74">
        <v>2012</v>
      </c>
      <c r="C1227" s="73" t="s">
        <v>10</v>
      </c>
      <c r="D1227" s="73" t="s">
        <v>41</v>
      </c>
      <c r="E1227" s="73" t="s">
        <v>40</v>
      </c>
      <c r="F1227" s="76">
        <v>858937.80577139009</v>
      </c>
      <c r="G1227" s="80">
        <v>1707.444065048207</v>
      </c>
      <c r="H1227" s="84">
        <v>3.674045623700037</v>
      </c>
    </row>
    <row r="1228" spans="1:10" x14ac:dyDescent="0.2">
      <c r="A1228" s="73" t="s">
        <v>15</v>
      </c>
      <c r="B1228" s="74">
        <v>2013</v>
      </c>
      <c r="C1228" s="73" t="s">
        <v>10</v>
      </c>
      <c r="D1228" s="73" t="s">
        <v>41</v>
      </c>
      <c r="E1228" s="73" t="s">
        <v>40</v>
      </c>
      <c r="F1228" s="76">
        <v>731358.17525174096</v>
      </c>
      <c r="G1228" s="80">
        <v>1462.2516500666154</v>
      </c>
      <c r="H1228" s="84">
        <v>2.939489708144106</v>
      </c>
    </row>
    <row r="1229" spans="1:10" x14ac:dyDescent="0.2">
      <c r="A1229" s="73" t="s">
        <v>15</v>
      </c>
      <c r="B1229" s="74">
        <v>2014</v>
      </c>
      <c r="C1229" s="73" t="s">
        <v>10</v>
      </c>
      <c r="D1229" s="73" t="s">
        <v>41</v>
      </c>
      <c r="E1229" s="73" t="s">
        <v>40</v>
      </c>
      <c r="F1229" s="76">
        <v>767484.94049245003</v>
      </c>
      <c r="G1229" s="80">
        <v>1424.6275813034574</v>
      </c>
      <c r="H1229" s="84">
        <v>2.8167069971921186</v>
      </c>
    </row>
    <row r="1230" spans="1:10" x14ac:dyDescent="0.2">
      <c r="A1230" s="73" t="s">
        <v>15</v>
      </c>
      <c r="B1230" s="74">
        <v>2015</v>
      </c>
      <c r="C1230" s="73" t="s">
        <v>10</v>
      </c>
      <c r="D1230" s="73" t="s">
        <v>41</v>
      </c>
      <c r="E1230" s="73" t="s">
        <v>40</v>
      </c>
      <c r="F1230" s="76">
        <v>723934.87377486296</v>
      </c>
      <c r="G1230" s="80">
        <v>1352.0648272349208</v>
      </c>
      <c r="H1230" s="84">
        <v>2.468352723033918</v>
      </c>
    </row>
    <row r="1231" spans="1:10" x14ac:dyDescent="0.2">
      <c r="A1231" s="73" t="s">
        <v>15</v>
      </c>
      <c r="B1231" s="74">
        <v>2016</v>
      </c>
      <c r="C1231" s="73" t="s">
        <v>10</v>
      </c>
      <c r="D1231" s="73" t="s">
        <v>41</v>
      </c>
      <c r="E1231" s="73" t="s">
        <v>40</v>
      </c>
      <c r="F1231" s="76">
        <v>774902.18764934002</v>
      </c>
      <c r="G1231" s="80">
        <v>1420.1765263598154</v>
      </c>
      <c r="H1231" s="84">
        <v>2.4846506681595546</v>
      </c>
    </row>
    <row r="1232" spans="1:10" x14ac:dyDescent="0.2">
      <c r="A1232" s="73" t="s">
        <v>15</v>
      </c>
      <c r="B1232" s="74">
        <v>2017</v>
      </c>
      <c r="C1232" s="73" t="s">
        <v>10</v>
      </c>
      <c r="D1232" s="73" t="s">
        <v>41</v>
      </c>
      <c r="E1232" s="73" t="s">
        <v>40</v>
      </c>
      <c r="F1232" s="76">
        <v>790528.94807005092</v>
      </c>
      <c r="G1232" s="80">
        <v>1390.9386628729485</v>
      </c>
      <c r="H1232" s="84">
        <v>2.3784104775020221</v>
      </c>
    </row>
    <row r="1233" spans="1:8" x14ac:dyDescent="0.2">
      <c r="A1233" s="73" t="s">
        <v>15</v>
      </c>
      <c r="B1233" s="74">
        <v>2018</v>
      </c>
      <c r="C1233" s="73" t="s">
        <v>10</v>
      </c>
      <c r="D1233" s="73" t="s">
        <v>41</v>
      </c>
      <c r="E1233" s="73" t="s">
        <v>40</v>
      </c>
      <c r="F1233" s="76">
        <v>748478.37219309108</v>
      </c>
      <c r="G1233" s="80">
        <v>1228.483877744007</v>
      </c>
      <c r="H1233" s="84">
        <v>2.0782568878616492</v>
      </c>
    </row>
    <row r="1234" spans="1:8" x14ac:dyDescent="0.2">
      <c r="A1234" s="73" t="s">
        <v>15</v>
      </c>
      <c r="B1234" s="74">
        <v>2019</v>
      </c>
      <c r="C1234" s="73" t="s">
        <v>10</v>
      </c>
      <c r="D1234" s="73" t="s">
        <v>41</v>
      </c>
      <c r="E1234" s="73" t="s">
        <v>40</v>
      </c>
      <c r="F1234" s="76">
        <v>909593.35322673025</v>
      </c>
      <c r="G1234" s="80">
        <v>1587.5614856911252</v>
      </c>
      <c r="H1234" s="84">
        <v>2.4042867202045781</v>
      </c>
    </row>
    <row r="1235" spans="1:8" x14ac:dyDescent="0.2">
      <c r="A1235" s="73" t="s">
        <v>15</v>
      </c>
      <c r="B1235" s="74">
        <v>2020</v>
      </c>
      <c r="C1235" s="73" t="s">
        <v>10</v>
      </c>
      <c r="D1235" s="73" t="s">
        <v>41</v>
      </c>
      <c r="E1235" s="73" t="s">
        <v>40</v>
      </c>
      <c r="F1235" s="76">
        <v>639898.08411419985</v>
      </c>
      <c r="G1235" s="80">
        <v>1116.848039295226</v>
      </c>
      <c r="H1235" s="84">
        <v>1.6914134876452072</v>
      </c>
    </row>
    <row r="1236" spans="1:8" x14ac:dyDescent="0.2">
      <c r="A1236" s="73" t="s">
        <v>15</v>
      </c>
      <c r="B1236" s="74">
        <v>2021</v>
      </c>
      <c r="C1236" s="73" t="s">
        <v>10</v>
      </c>
      <c r="D1236" s="73" t="s">
        <v>41</v>
      </c>
      <c r="E1236" s="73" t="s">
        <v>40</v>
      </c>
      <c r="F1236" s="76">
        <v>487117.17718966899</v>
      </c>
      <c r="G1236" s="80">
        <v>850.19142541176188</v>
      </c>
      <c r="H1236" s="84">
        <v>1.2875746685549159</v>
      </c>
    </row>
    <row r="1237" spans="1:8" x14ac:dyDescent="0.2">
      <c r="A1237" s="73" t="s">
        <v>15</v>
      </c>
      <c r="B1237" s="74">
        <v>2022</v>
      </c>
      <c r="C1237" s="73" t="s">
        <v>10</v>
      </c>
      <c r="D1237" s="73" t="s">
        <v>41</v>
      </c>
      <c r="E1237" s="73" t="s">
        <v>40</v>
      </c>
      <c r="F1237" s="76">
        <v>442250.64015512395</v>
      </c>
      <c r="G1237" s="80">
        <v>771.88348050462332</v>
      </c>
      <c r="H1237" s="84">
        <v>1.1689809928304244</v>
      </c>
    </row>
    <row r="1238" spans="1:8" x14ac:dyDescent="0.2">
      <c r="A1238" s="73" t="s">
        <v>15</v>
      </c>
      <c r="B1238" s="74">
        <v>2023</v>
      </c>
      <c r="C1238" s="73" t="s">
        <v>10</v>
      </c>
      <c r="D1238" s="73" t="s">
        <v>41</v>
      </c>
      <c r="E1238" s="73" t="s">
        <v>40</v>
      </c>
      <c r="F1238" s="76">
        <v>480183.99808296497</v>
      </c>
      <c r="G1238" s="80">
        <v>838.09058047467477</v>
      </c>
      <c r="H1238" s="84">
        <v>1.2692485117114045</v>
      </c>
    </row>
    <row r="1239" spans="1:8" x14ac:dyDescent="0.2">
      <c r="A1239" s="73" t="s">
        <v>15</v>
      </c>
      <c r="B1239" s="74">
        <v>2008</v>
      </c>
      <c r="C1239" s="73" t="s">
        <v>10</v>
      </c>
      <c r="D1239" s="73" t="s">
        <v>25</v>
      </c>
      <c r="E1239" s="73" t="s">
        <v>40</v>
      </c>
      <c r="F1239" s="76">
        <v>11715.369999999999</v>
      </c>
      <c r="G1239" s="80">
        <v>22.251334383971582</v>
      </c>
      <c r="H1239" s="84">
        <v>7.2686060633848221E-2</v>
      </c>
    </row>
    <row r="1240" spans="1:8" x14ac:dyDescent="0.2">
      <c r="A1240" s="73" t="s">
        <v>15</v>
      </c>
      <c r="B1240" s="74">
        <v>2009</v>
      </c>
      <c r="C1240" s="73" t="s">
        <v>10</v>
      </c>
      <c r="D1240" s="73" t="s">
        <v>25</v>
      </c>
      <c r="E1240" s="73" t="s">
        <v>40</v>
      </c>
      <c r="F1240" s="76">
        <v>11239.593601570001</v>
      </c>
      <c r="G1240" s="80">
        <v>19.608604742749865</v>
      </c>
      <c r="H1240" s="84">
        <v>6.4159320622975344E-2</v>
      </c>
    </row>
    <row r="1241" spans="1:8" x14ac:dyDescent="0.2">
      <c r="A1241" s="73" t="s">
        <v>15</v>
      </c>
      <c r="B1241" s="74">
        <v>2010</v>
      </c>
      <c r="C1241" s="73" t="s">
        <v>10</v>
      </c>
      <c r="D1241" s="73" t="s">
        <v>25</v>
      </c>
      <c r="E1241" s="73" t="s">
        <v>40</v>
      </c>
      <c r="F1241" s="76">
        <v>17749.367691529998</v>
      </c>
      <c r="G1241" s="80">
        <v>33.774445106295481</v>
      </c>
      <c r="H1241" s="84">
        <v>9.0624314231282949E-2</v>
      </c>
    </row>
    <row r="1242" spans="1:8" x14ac:dyDescent="0.2">
      <c r="A1242" s="73" t="s">
        <v>15</v>
      </c>
      <c r="B1242" s="74">
        <v>2011</v>
      </c>
      <c r="C1242" s="73" t="s">
        <v>10</v>
      </c>
      <c r="D1242" s="73" t="s">
        <v>25</v>
      </c>
      <c r="E1242" s="73" t="s">
        <v>40</v>
      </c>
      <c r="F1242" s="76">
        <v>18871.045581085</v>
      </c>
      <c r="G1242" s="80">
        <v>37.316018962954338</v>
      </c>
      <c r="H1242" s="84">
        <v>8.8295408991034302E-2</v>
      </c>
    </row>
    <row r="1243" spans="1:8" x14ac:dyDescent="0.2">
      <c r="A1243" s="73" t="s">
        <v>15</v>
      </c>
      <c r="B1243" s="74">
        <v>2012</v>
      </c>
      <c r="C1243" s="73" t="s">
        <v>10</v>
      </c>
      <c r="D1243" s="73" t="s">
        <v>25</v>
      </c>
      <c r="E1243" s="73" t="s">
        <v>40</v>
      </c>
      <c r="F1243" s="76">
        <v>19838.975686040001</v>
      </c>
      <c r="G1243" s="80">
        <v>39.43701285955548</v>
      </c>
      <c r="H1243" s="84">
        <v>8.4859813257988664E-2</v>
      </c>
    </row>
    <row r="1244" spans="1:8" x14ac:dyDescent="0.2">
      <c r="A1244" s="73" t="s">
        <v>15</v>
      </c>
      <c r="B1244" s="74">
        <v>2013</v>
      </c>
      <c r="C1244" s="73" t="s">
        <v>10</v>
      </c>
      <c r="D1244" s="73" t="s">
        <v>25</v>
      </c>
      <c r="E1244" s="73" t="s">
        <v>40</v>
      </c>
      <c r="F1244" s="76">
        <v>34851.0420476</v>
      </c>
      <c r="G1244" s="80">
        <v>69.679939959791668</v>
      </c>
      <c r="H1244" s="84">
        <v>0.14007401965768049</v>
      </c>
    </row>
    <row r="1245" spans="1:8" x14ac:dyDescent="0.2">
      <c r="A1245" s="73" t="s">
        <v>15</v>
      </c>
      <c r="B1245" s="74">
        <v>2014</v>
      </c>
      <c r="C1245" s="73" t="s">
        <v>10</v>
      </c>
      <c r="D1245" s="73" t="s">
        <v>25</v>
      </c>
      <c r="E1245" s="73" t="s">
        <v>40</v>
      </c>
      <c r="F1245" s="76">
        <v>41656.889033830004</v>
      </c>
      <c r="G1245" s="80">
        <v>77.324713408465328</v>
      </c>
      <c r="H1245" s="84">
        <v>0.15288280542359237</v>
      </c>
    </row>
    <row r="1246" spans="1:8" x14ac:dyDescent="0.2">
      <c r="A1246" s="73" t="s">
        <v>15</v>
      </c>
      <c r="B1246" s="74">
        <v>2015</v>
      </c>
      <c r="C1246" s="73" t="s">
        <v>10</v>
      </c>
      <c r="D1246" s="73" t="s">
        <v>25</v>
      </c>
      <c r="E1246" s="73" t="s">
        <v>40</v>
      </c>
      <c r="F1246" s="76">
        <v>53021.21994825</v>
      </c>
      <c r="G1246" s="80">
        <v>99.025657122037899</v>
      </c>
      <c r="H1246" s="84">
        <v>0.1807829369448834</v>
      </c>
    </row>
    <row r="1247" spans="1:8" x14ac:dyDescent="0.2">
      <c r="A1247" s="73" t="s">
        <v>15</v>
      </c>
      <c r="B1247" s="74">
        <v>2016</v>
      </c>
      <c r="C1247" s="73" t="s">
        <v>10</v>
      </c>
      <c r="D1247" s="73" t="s">
        <v>25</v>
      </c>
      <c r="E1247" s="73" t="s">
        <v>40</v>
      </c>
      <c r="F1247" s="76">
        <v>47843.163028049996</v>
      </c>
      <c r="G1247" s="80">
        <v>87.682985236311268</v>
      </c>
      <c r="H1247" s="84">
        <v>0.15340458302887613</v>
      </c>
    </row>
    <row r="1248" spans="1:8" x14ac:dyDescent="0.2">
      <c r="A1248" s="73" t="s">
        <v>15</v>
      </c>
      <c r="B1248" s="74">
        <v>2017</v>
      </c>
      <c r="C1248" s="73" t="s">
        <v>10</v>
      </c>
      <c r="D1248" s="73" t="s">
        <v>25</v>
      </c>
      <c r="E1248" s="73" t="s">
        <v>40</v>
      </c>
      <c r="F1248" s="76">
        <v>60736.427576809998</v>
      </c>
      <c r="G1248" s="80">
        <v>106.86597317860866</v>
      </c>
      <c r="H1248" s="84">
        <v>0.18273354324012303</v>
      </c>
    </row>
    <row r="1249" spans="1:8" x14ac:dyDescent="0.2">
      <c r="A1249" s="73" t="s">
        <v>15</v>
      </c>
      <c r="B1249" s="74">
        <v>2018</v>
      </c>
      <c r="C1249" s="73" t="s">
        <v>10</v>
      </c>
      <c r="D1249" s="73" t="s">
        <v>25</v>
      </c>
      <c r="E1249" s="73" t="s">
        <v>40</v>
      </c>
      <c r="F1249" s="76">
        <v>49093.136495320003</v>
      </c>
      <c r="G1249" s="80">
        <v>80.576979820637817</v>
      </c>
      <c r="H1249" s="84">
        <v>0.13631409117297763</v>
      </c>
    </row>
    <row r="1250" spans="1:8" x14ac:dyDescent="0.2">
      <c r="A1250" s="73" t="s">
        <v>15</v>
      </c>
      <c r="B1250" s="74">
        <v>2019</v>
      </c>
      <c r="C1250" s="73" t="s">
        <v>10</v>
      </c>
      <c r="D1250" s="73" t="s">
        <v>25</v>
      </c>
      <c r="E1250" s="73" t="s">
        <v>40</v>
      </c>
      <c r="F1250" s="76">
        <v>55621.708062289996</v>
      </c>
      <c r="G1250" s="80">
        <v>97.079514900584684</v>
      </c>
      <c r="H1250" s="84">
        <v>0.14702232989594566</v>
      </c>
    </row>
    <row r="1251" spans="1:8" x14ac:dyDescent="0.2">
      <c r="A1251" s="73" t="s">
        <v>15</v>
      </c>
      <c r="B1251" s="74">
        <v>2020</v>
      </c>
      <c r="C1251" s="73" t="s">
        <v>10</v>
      </c>
      <c r="D1251" s="73" t="s">
        <v>25</v>
      </c>
      <c r="E1251" s="73" t="s">
        <v>40</v>
      </c>
      <c r="F1251" s="76">
        <v>59414.29399654</v>
      </c>
      <c r="G1251" s="80">
        <v>103.69891612974953</v>
      </c>
      <c r="H1251" s="84">
        <v>0.15704709971710223</v>
      </c>
    </row>
    <row r="1252" spans="1:8" x14ac:dyDescent="0.2">
      <c r="A1252" s="73" t="s">
        <v>15</v>
      </c>
      <c r="B1252" s="74">
        <v>2021</v>
      </c>
      <c r="C1252" s="73" t="s">
        <v>10</v>
      </c>
      <c r="D1252" s="73" t="s">
        <v>25</v>
      </c>
      <c r="E1252" s="73" t="s">
        <v>40</v>
      </c>
      <c r="F1252" s="76">
        <v>60769.707589329999</v>
      </c>
      <c r="G1252" s="80">
        <v>106.06459130697267</v>
      </c>
      <c r="H1252" s="84">
        <v>0.16062980278982081</v>
      </c>
    </row>
    <row r="1253" spans="1:8" x14ac:dyDescent="0.2">
      <c r="A1253" s="73" t="s">
        <v>15</v>
      </c>
      <c r="B1253" s="74">
        <v>2022</v>
      </c>
      <c r="C1253" s="73" t="s">
        <v>10</v>
      </c>
      <c r="D1253" s="73" t="s">
        <v>25</v>
      </c>
      <c r="E1253" s="73" t="s">
        <v>40</v>
      </c>
      <c r="F1253" s="76">
        <v>52690.174043640996</v>
      </c>
      <c r="G1253" s="80">
        <v>91.962953213440954</v>
      </c>
      <c r="H1253" s="84">
        <v>0.13927353942176013</v>
      </c>
    </row>
    <row r="1254" spans="1:8" x14ac:dyDescent="0.2">
      <c r="A1254" s="73" t="s">
        <v>15</v>
      </c>
      <c r="B1254" s="74">
        <v>2023</v>
      </c>
      <c r="C1254" s="73" t="s">
        <v>10</v>
      </c>
      <c r="D1254" s="73" t="s">
        <v>25</v>
      </c>
      <c r="E1254" s="73" t="s">
        <v>40</v>
      </c>
      <c r="F1254" s="76">
        <v>49711.063724359999</v>
      </c>
      <c r="G1254" s="80">
        <v>86.763354087372363</v>
      </c>
      <c r="H1254" s="84">
        <v>0.13139899267703878</v>
      </c>
    </row>
    <row r="1255" spans="1:8" x14ac:dyDescent="0.2">
      <c r="A1255" s="73" t="s">
        <v>15</v>
      </c>
      <c r="B1255" s="74">
        <v>2008</v>
      </c>
      <c r="C1255" s="73" t="s">
        <v>10</v>
      </c>
      <c r="D1255" s="73" t="s">
        <v>25</v>
      </c>
      <c r="E1255" s="73" t="s">
        <v>26</v>
      </c>
      <c r="F1255" s="76">
        <v>10738.97</v>
      </c>
      <c r="G1255" s="80">
        <v>20.396830182012117</v>
      </c>
      <c r="H1255" s="84">
        <v>6.6628149564638348E-2</v>
      </c>
    </row>
    <row r="1256" spans="1:8" x14ac:dyDescent="0.2">
      <c r="A1256" s="73" t="s">
        <v>15</v>
      </c>
      <c r="B1256" s="74">
        <v>2009</v>
      </c>
      <c r="C1256" s="73" t="s">
        <v>10</v>
      </c>
      <c r="D1256" s="73" t="s">
        <v>25</v>
      </c>
      <c r="E1256" s="73" t="s">
        <v>26</v>
      </c>
      <c r="F1256" s="76">
        <v>10155.42</v>
      </c>
      <c r="G1256" s="80">
        <v>17.717154537402571</v>
      </c>
      <c r="H1256" s="84">
        <v>5.797049883991913E-2</v>
      </c>
    </row>
    <row r="1257" spans="1:8" x14ac:dyDescent="0.2">
      <c r="A1257" s="73" t="s">
        <v>15</v>
      </c>
      <c r="B1257" s="74">
        <v>2010</v>
      </c>
      <c r="C1257" s="73" t="s">
        <v>10</v>
      </c>
      <c r="D1257" s="73" t="s">
        <v>25</v>
      </c>
      <c r="E1257" s="73" t="s">
        <v>26</v>
      </c>
      <c r="F1257" s="76">
        <v>16075.25</v>
      </c>
      <c r="G1257" s="80">
        <v>30.588844522842574</v>
      </c>
      <c r="H1257" s="84">
        <v>8.2076642540997141E-2</v>
      </c>
    </row>
    <row r="1258" spans="1:8" x14ac:dyDescent="0.2">
      <c r="A1258" s="73" t="s">
        <v>15</v>
      </c>
      <c r="B1258" s="74">
        <v>2011</v>
      </c>
      <c r="C1258" s="73" t="s">
        <v>10</v>
      </c>
      <c r="D1258" s="73" t="s">
        <v>25</v>
      </c>
      <c r="E1258" s="73" t="s">
        <v>26</v>
      </c>
      <c r="F1258" s="76">
        <v>17357.48</v>
      </c>
      <c r="G1258" s="80">
        <v>34.323061223397254</v>
      </c>
      <c r="H1258" s="84">
        <v>8.1213613155057693E-2</v>
      </c>
    </row>
    <row r="1259" spans="1:8" x14ac:dyDescent="0.2">
      <c r="A1259" s="73" t="s">
        <v>15</v>
      </c>
      <c r="B1259" s="74">
        <v>2012</v>
      </c>
      <c r="C1259" s="73" t="s">
        <v>10</v>
      </c>
      <c r="D1259" s="73" t="s">
        <v>25</v>
      </c>
      <c r="E1259" s="73" t="s">
        <v>26</v>
      </c>
      <c r="F1259" s="76">
        <v>18256.86</v>
      </c>
      <c r="G1259" s="80">
        <v>36.291995816182201</v>
      </c>
      <c r="H1259" s="84">
        <v>7.8092425475747379E-2</v>
      </c>
    </row>
    <row r="1260" spans="1:8" x14ac:dyDescent="0.2">
      <c r="A1260" s="73" t="s">
        <v>15</v>
      </c>
      <c r="B1260" s="74">
        <v>2013</v>
      </c>
      <c r="C1260" s="73" t="s">
        <v>10</v>
      </c>
      <c r="D1260" s="73" t="s">
        <v>25</v>
      </c>
      <c r="E1260" s="73" t="s">
        <v>26</v>
      </c>
      <c r="F1260" s="76">
        <v>32839.747687039999</v>
      </c>
      <c r="G1260" s="80">
        <v>65.658629202601844</v>
      </c>
      <c r="H1260" s="84">
        <v>0.13199018430453172</v>
      </c>
    </row>
    <row r="1261" spans="1:8" x14ac:dyDescent="0.2">
      <c r="A1261" s="73" t="s">
        <v>15</v>
      </c>
      <c r="B1261" s="74">
        <v>2014</v>
      </c>
      <c r="C1261" s="73" t="s">
        <v>10</v>
      </c>
      <c r="D1261" s="73" t="s">
        <v>25</v>
      </c>
      <c r="E1261" s="73" t="s">
        <v>26</v>
      </c>
      <c r="F1261" s="76">
        <v>37304.050000000003</v>
      </c>
      <c r="G1261" s="80">
        <v>69.244848622337301</v>
      </c>
      <c r="H1261" s="84">
        <v>0.13690767481533184</v>
      </c>
    </row>
    <row r="1262" spans="1:8" x14ac:dyDescent="0.2">
      <c r="A1262" s="73" t="s">
        <v>15</v>
      </c>
      <c r="B1262" s="74">
        <v>2015</v>
      </c>
      <c r="C1262" s="73" t="s">
        <v>10</v>
      </c>
      <c r="D1262" s="73" t="s">
        <v>25</v>
      </c>
      <c r="E1262" s="73" t="s">
        <v>26</v>
      </c>
      <c r="F1262" s="76">
        <v>43607.54</v>
      </c>
      <c r="G1262" s="80">
        <v>81.444095556275101</v>
      </c>
      <c r="H1262" s="84">
        <v>0.14868573680190625</v>
      </c>
    </row>
    <row r="1263" spans="1:8" x14ac:dyDescent="0.2">
      <c r="A1263" s="73" t="s">
        <v>15</v>
      </c>
      <c r="B1263" s="74">
        <v>2016</v>
      </c>
      <c r="C1263" s="73" t="s">
        <v>10</v>
      </c>
      <c r="D1263" s="73" t="s">
        <v>25</v>
      </c>
      <c r="E1263" s="73" t="s">
        <v>26</v>
      </c>
      <c r="F1263" s="76">
        <v>41082.49</v>
      </c>
      <c r="G1263" s="80">
        <v>75.292583854226962</v>
      </c>
      <c r="H1263" s="84">
        <v>0.13172712357130376</v>
      </c>
    </row>
    <row r="1264" spans="1:8" x14ac:dyDescent="0.2">
      <c r="A1264" s="73" t="s">
        <v>15</v>
      </c>
      <c r="B1264" s="74">
        <v>2017</v>
      </c>
      <c r="C1264" s="73" t="s">
        <v>10</v>
      </c>
      <c r="D1264" s="73" t="s">
        <v>25</v>
      </c>
      <c r="E1264" s="73" t="s">
        <v>26</v>
      </c>
      <c r="F1264" s="76">
        <v>54419.444755500001</v>
      </c>
      <c r="G1264" s="80">
        <v>95.751218101877782</v>
      </c>
      <c r="H1264" s="84">
        <v>0.16372806827923314</v>
      </c>
    </row>
    <row r="1265" spans="1:8" x14ac:dyDescent="0.2">
      <c r="A1265" s="73" t="s">
        <v>15</v>
      </c>
      <c r="B1265" s="74">
        <v>2018</v>
      </c>
      <c r="C1265" s="73" t="s">
        <v>10</v>
      </c>
      <c r="D1265" s="73" t="s">
        <v>25</v>
      </c>
      <c r="E1265" s="73" t="s">
        <v>26</v>
      </c>
      <c r="F1265" s="76">
        <v>46363.505381030001</v>
      </c>
      <c r="G1265" s="80">
        <v>76.096813204375735</v>
      </c>
      <c r="H1265" s="84">
        <v>0.12873488130486513</v>
      </c>
    </row>
    <row r="1266" spans="1:8" x14ac:dyDescent="0.2">
      <c r="A1266" s="73" t="s">
        <v>15</v>
      </c>
      <c r="B1266" s="74">
        <v>2019</v>
      </c>
      <c r="C1266" s="73" t="s">
        <v>10</v>
      </c>
      <c r="D1266" s="73" t="s">
        <v>25</v>
      </c>
      <c r="E1266" s="73" t="s">
        <v>26</v>
      </c>
      <c r="F1266" s="76">
        <v>52417.46</v>
      </c>
      <c r="G1266" s="80">
        <v>91.486970939872577</v>
      </c>
      <c r="H1266" s="84">
        <v>0.1385526867998568</v>
      </c>
    </row>
    <row r="1267" spans="1:8" x14ac:dyDescent="0.2">
      <c r="A1267" s="73" t="s">
        <v>15</v>
      </c>
      <c r="B1267" s="74">
        <v>2020</v>
      </c>
      <c r="C1267" s="73" t="s">
        <v>10</v>
      </c>
      <c r="D1267" s="73" t="s">
        <v>25</v>
      </c>
      <c r="E1267" s="73" t="s">
        <v>26</v>
      </c>
      <c r="F1267" s="76">
        <v>55283.12</v>
      </c>
      <c r="G1267" s="80">
        <v>96.488559211100437</v>
      </c>
      <c r="H1267" s="84">
        <v>0.14612735547809641</v>
      </c>
    </row>
    <row r="1268" spans="1:8" x14ac:dyDescent="0.2">
      <c r="A1268" s="73" t="s">
        <v>15</v>
      </c>
      <c r="B1268" s="74">
        <v>2021</v>
      </c>
      <c r="C1268" s="73" t="s">
        <v>10</v>
      </c>
      <c r="D1268" s="73" t="s">
        <v>25</v>
      </c>
      <c r="E1268" s="73" t="s">
        <v>26</v>
      </c>
      <c r="F1268" s="76">
        <v>57695.64</v>
      </c>
      <c r="G1268" s="80">
        <v>100.69925822497599</v>
      </c>
      <c r="H1268" s="84">
        <v>0.15250425981413998</v>
      </c>
    </row>
    <row r="1269" spans="1:8" x14ac:dyDescent="0.2">
      <c r="A1269" s="73" t="s">
        <v>15</v>
      </c>
      <c r="B1269" s="74">
        <v>2022</v>
      </c>
      <c r="C1269" s="73" t="s">
        <v>10</v>
      </c>
      <c r="D1269" s="73" t="s">
        <v>25</v>
      </c>
      <c r="E1269" s="73" t="s">
        <v>26</v>
      </c>
      <c r="F1269" s="76">
        <v>50677.45</v>
      </c>
      <c r="G1269" s="80">
        <v>88.450039270442431</v>
      </c>
      <c r="H1269" s="84">
        <v>0.13395339754473801</v>
      </c>
    </row>
    <row r="1270" spans="1:8" x14ac:dyDescent="0.2">
      <c r="A1270" s="73" t="s">
        <v>15</v>
      </c>
      <c r="B1270" s="74">
        <v>2023</v>
      </c>
      <c r="C1270" s="73" t="s">
        <v>10</v>
      </c>
      <c r="D1270" s="73" t="s">
        <v>25</v>
      </c>
      <c r="E1270" s="73" t="s">
        <v>26</v>
      </c>
      <c r="F1270" s="76">
        <v>45478.06</v>
      </c>
      <c r="G1270" s="80">
        <v>79.375268348023383</v>
      </c>
      <c r="H1270" s="84">
        <v>0.12021008655217355</v>
      </c>
    </row>
    <row r="1271" spans="1:8" x14ac:dyDescent="0.2">
      <c r="A1271" s="73" t="s">
        <v>15</v>
      </c>
      <c r="B1271" s="74">
        <v>2008</v>
      </c>
      <c r="C1271" s="73" t="s">
        <v>10</v>
      </c>
      <c r="D1271" s="73" t="s">
        <v>25</v>
      </c>
      <c r="E1271" s="73" t="s">
        <v>27</v>
      </c>
      <c r="F1271" s="76"/>
      <c r="G1271" s="80">
        <v>0</v>
      </c>
      <c r="H1271" s="84">
        <v>0</v>
      </c>
    </row>
    <row r="1272" spans="1:8" x14ac:dyDescent="0.2">
      <c r="A1272" s="73" t="s">
        <v>15</v>
      </c>
      <c r="B1272" s="74">
        <v>2009</v>
      </c>
      <c r="C1272" s="73" t="s">
        <v>10</v>
      </c>
      <c r="D1272" s="73" t="s">
        <v>25</v>
      </c>
      <c r="E1272" s="73" t="s">
        <v>27</v>
      </c>
      <c r="F1272" s="83"/>
      <c r="G1272" s="80">
        <v>0</v>
      </c>
      <c r="H1272" s="84">
        <v>0</v>
      </c>
    </row>
    <row r="1273" spans="1:8" x14ac:dyDescent="0.2">
      <c r="A1273" s="73" t="s">
        <v>15</v>
      </c>
      <c r="B1273" s="74">
        <v>2010</v>
      </c>
      <c r="C1273" s="73" t="s">
        <v>10</v>
      </c>
      <c r="D1273" s="73" t="s">
        <v>25</v>
      </c>
      <c r="E1273" s="73" t="s">
        <v>27</v>
      </c>
      <c r="F1273" s="83"/>
      <c r="G1273" s="80">
        <v>0</v>
      </c>
      <c r="H1273" s="84">
        <v>0</v>
      </c>
    </row>
    <row r="1274" spans="1:8" x14ac:dyDescent="0.2">
      <c r="A1274" s="73" t="s">
        <v>15</v>
      </c>
      <c r="B1274" s="74">
        <v>2011</v>
      </c>
      <c r="C1274" s="73" t="s">
        <v>10</v>
      </c>
      <c r="D1274" s="73" t="s">
        <v>25</v>
      </c>
      <c r="E1274" s="73" t="s">
        <v>27</v>
      </c>
      <c r="F1274" s="83"/>
      <c r="G1274" s="80">
        <v>0</v>
      </c>
      <c r="H1274" s="84">
        <v>0</v>
      </c>
    </row>
    <row r="1275" spans="1:8" x14ac:dyDescent="0.2">
      <c r="A1275" s="73" t="s">
        <v>15</v>
      </c>
      <c r="B1275" s="74">
        <v>2012</v>
      </c>
      <c r="C1275" s="73" t="s">
        <v>10</v>
      </c>
      <c r="D1275" s="73" t="s">
        <v>25</v>
      </c>
      <c r="E1275" s="73" t="s">
        <v>27</v>
      </c>
      <c r="F1275" s="83"/>
      <c r="G1275" s="80">
        <v>0</v>
      </c>
      <c r="H1275" s="84">
        <v>0</v>
      </c>
    </row>
    <row r="1276" spans="1:8" x14ac:dyDescent="0.2">
      <c r="A1276" s="73" t="s">
        <v>15</v>
      </c>
      <c r="B1276" s="74">
        <v>2013</v>
      </c>
      <c r="C1276" s="73" t="s">
        <v>10</v>
      </c>
      <c r="D1276" s="73" t="s">
        <v>25</v>
      </c>
      <c r="E1276" s="73" t="s">
        <v>27</v>
      </c>
      <c r="F1276" s="83"/>
      <c r="G1276" s="80">
        <v>0</v>
      </c>
      <c r="H1276" s="84">
        <v>0</v>
      </c>
    </row>
    <row r="1277" spans="1:8" x14ac:dyDescent="0.2">
      <c r="A1277" s="73" t="s">
        <v>15</v>
      </c>
      <c r="B1277" s="74">
        <v>2014</v>
      </c>
      <c r="C1277" s="73" t="s">
        <v>10</v>
      </c>
      <c r="D1277" s="73" t="s">
        <v>25</v>
      </c>
      <c r="E1277" s="73" t="s">
        <v>27</v>
      </c>
      <c r="F1277" s="83"/>
      <c r="G1277" s="80">
        <v>0</v>
      </c>
      <c r="H1277" s="84">
        <v>0</v>
      </c>
    </row>
    <row r="1278" spans="1:8" x14ac:dyDescent="0.2">
      <c r="A1278" s="73" t="s">
        <v>15</v>
      </c>
      <c r="B1278" s="74">
        <v>2015</v>
      </c>
      <c r="C1278" s="73" t="s">
        <v>10</v>
      </c>
      <c r="D1278" s="73" t="s">
        <v>25</v>
      </c>
      <c r="E1278" s="73" t="s">
        <v>27</v>
      </c>
      <c r="F1278" s="83"/>
      <c r="G1278" s="80">
        <v>0</v>
      </c>
      <c r="H1278" s="84">
        <v>0</v>
      </c>
    </row>
    <row r="1279" spans="1:8" x14ac:dyDescent="0.2">
      <c r="A1279" s="73" t="s">
        <v>15</v>
      </c>
      <c r="B1279" s="74">
        <v>2016</v>
      </c>
      <c r="C1279" s="73" t="s">
        <v>10</v>
      </c>
      <c r="D1279" s="73" t="s">
        <v>25</v>
      </c>
      <c r="E1279" s="73" t="s">
        <v>27</v>
      </c>
      <c r="F1279" s="83"/>
      <c r="G1279" s="80">
        <v>0</v>
      </c>
      <c r="H1279" s="84">
        <v>0</v>
      </c>
    </row>
    <row r="1280" spans="1:8" x14ac:dyDescent="0.2">
      <c r="A1280" s="73" t="s">
        <v>15</v>
      </c>
      <c r="B1280" s="74">
        <v>2017</v>
      </c>
      <c r="C1280" s="73" t="s">
        <v>10</v>
      </c>
      <c r="D1280" s="73" t="s">
        <v>25</v>
      </c>
      <c r="E1280" s="73" t="s">
        <v>27</v>
      </c>
      <c r="F1280" s="83"/>
      <c r="G1280" s="80">
        <v>0</v>
      </c>
      <c r="H1280" s="84">
        <v>0</v>
      </c>
    </row>
    <row r="1281" spans="1:8" x14ac:dyDescent="0.2">
      <c r="A1281" s="73" t="s">
        <v>15</v>
      </c>
      <c r="B1281" s="74">
        <v>2018</v>
      </c>
      <c r="C1281" s="73" t="s">
        <v>10</v>
      </c>
      <c r="D1281" s="73" t="s">
        <v>25</v>
      </c>
      <c r="E1281" s="73" t="s">
        <v>27</v>
      </c>
      <c r="F1281" s="83"/>
      <c r="G1281" s="80">
        <v>0</v>
      </c>
      <c r="H1281" s="84">
        <v>0</v>
      </c>
    </row>
    <row r="1282" spans="1:8" x14ac:dyDescent="0.2">
      <c r="A1282" s="73" t="s">
        <v>15</v>
      </c>
      <c r="B1282" s="74">
        <v>2019</v>
      </c>
      <c r="C1282" s="73" t="s">
        <v>10</v>
      </c>
      <c r="D1282" s="73" t="s">
        <v>25</v>
      </c>
      <c r="E1282" s="73" t="s">
        <v>27</v>
      </c>
      <c r="F1282" s="83"/>
      <c r="G1282" s="80">
        <v>0</v>
      </c>
      <c r="H1282" s="84">
        <v>0</v>
      </c>
    </row>
    <row r="1283" spans="1:8" x14ac:dyDescent="0.2">
      <c r="A1283" s="73" t="s">
        <v>15</v>
      </c>
      <c r="B1283" s="74">
        <v>2020</v>
      </c>
      <c r="C1283" s="73" t="s">
        <v>10</v>
      </c>
      <c r="D1283" s="73" t="s">
        <v>25</v>
      </c>
      <c r="E1283" s="73" t="s">
        <v>27</v>
      </c>
      <c r="F1283" s="83"/>
      <c r="G1283" s="80">
        <v>0</v>
      </c>
      <c r="H1283" s="84">
        <v>0</v>
      </c>
    </row>
    <row r="1284" spans="1:8" x14ac:dyDescent="0.2">
      <c r="A1284" s="73" t="s">
        <v>15</v>
      </c>
      <c r="B1284" s="74">
        <v>2021</v>
      </c>
      <c r="C1284" s="73" t="s">
        <v>10</v>
      </c>
      <c r="D1284" s="73" t="s">
        <v>25</v>
      </c>
      <c r="E1284" s="73" t="s">
        <v>27</v>
      </c>
      <c r="F1284" s="83"/>
      <c r="G1284" s="80">
        <v>0</v>
      </c>
      <c r="H1284" s="84">
        <v>0</v>
      </c>
    </row>
    <row r="1285" spans="1:8" x14ac:dyDescent="0.2">
      <c r="A1285" s="73" t="s">
        <v>15</v>
      </c>
      <c r="B1285" s="74">
        <v>2022</v>
      </c>
      <c r="C1285" s="73" t="s">
        <v>10</v>
      </c>
      <c r="D1285" s="73" t="s">
        <v>25</v>
      </c>
      <c r="E1285" s="73" t="s">
        <v>27</v>
      </c>
      <c r="F1285" s="83"/>
      <c r="G1285" s="80"/>
      <c r="H1285" s="84"/>
    </row>
    <row r="1286" spans="1:8" x14ac:dyDescent="0.2">
      <c r="A1286" s="73" t="s">
        <v>15</v>
      </c>
      <c r="B1286" s="74">
        <v>2023</v>
      </c>
      <c r="C1286" s="73" t="s">
        <v>10</v>
      </c>
      <c r="D1286" s="73" t="s">
        <v>25</v>
      </c>
      <c r="E1286" s="73" t="s">
        <v>27</v>
      </c>
      <c r="F1286" s="83"/>
      <c r="G1286" s="80"/>
      <c r="H1286" s="84"/>
    </row>
    <row r="1287" spans="1:8" x14ac:dyDescent="0.2">
      <c r="A1287" s="73" t="s">
        <v>15</v>
      </c>
      <c r="B1287" s="74">
        <v>2008</v>
      </c>
      <c r="C1287" s="73" t="s">
        <v>10</v>
      </c>
      <c r="D1287" s="73" t="s">
        <v>25</v>
      </c>
      <c r="E1287" s="73" t="s">
        <v>28</v>
      </c>
      <c r="F1287" s="76">
        <v>976.4</v>
      </c>
      <c r="G1287" s="80">
        <v>1.8545042019594646</v>
      </c>
      <c r="H1287" s="84">
        <v>6.0579110692098852E-3</v>
      </c>
    </row>
    <row r="1288" spans="1:8" x14ac:dyDescent="0.2">
      <c r="A1288" s="73" t="s">
        <v>15</v>
      </c>
      <c r="B1288" s="74">
        <v>2009</v>
      </c>
      <c r="C1288" s="73" t="s">
        <v>10</v>
      </c>
      <c r="D1288" s="73" t="s">
        <v>25</v>
      </c>
      <c r="E1288" s="73" t="s">
        <v>28</v>
      </c>
      <c r="F1288" s="76">
        <v>1084.1736015700001</v>
      </c>
      <c r="G1288" s="80">
        <v>1.8914502053472937</v>
      </c>
      <c r="H1288" s="84">
        <v>6.1888217830562038E-3</v>
      </c>
    </row>
    <row r="1289" spans="1:8" x14ac:dyDescent="0.2">
      <c r="A1289" s="73" t="s">
        <v>15</v>
      </c>
      <c r="B1289" s="74">
        <v>2010</v>
      </c>
      <c r="C1289" s="73" t="s">
        <v>10</v>
      </c>
      <c r="D1289" s="73" t="s">
        <v>25</v>
      </c>
      <c r="E1289" s="73" t="s">
        <v>28</v>
      </c>
      <c r="F1289" s="76">
        <v>1674.11769153</v>
      </c>
      <c r="G1289" s="80">
        <v>3.1856005834529042</v>
      </c>
      <c r="H1289" s="84">
        <v>8.5476716902858196E-3</v>
      </c>
    </row>
    <row r="1290" spans="1:8" x14ac:dyDescent="0.2">
      <c r="A1290" s="73" t="s">
        <v>15</v>
      </c>
      <c r="B1290" s="74">
        <v>2011</v>
      </c>
      <c r="C1290" s="73" t="s">
        <v>10</v>
      </c>
      <c r="D1290" s="73" t="s">
        <v>25</v>
      </c>
      <c r="E1290" s="73" t="s">
        <v>28</v>
      </c>
      <c r="F1290" s="76">
        <v>1513.5655810850001</v>
      </c>
      <c r="G1290" s="80">
        <v>2.9929577395570841</v>
      </c>
      <c r="H1290" s="84">
        <v>7.081795835976611E-3</v>
      </c>
    </row>
    <row r="1291" spans="1:8" x14ac:dyDescent="0.2">
      <c r="A1291" s="73" t="s">
        <v>15</v>
      </c>
      <c r="B1291" s="74">
        <v>2012</v>
      </c>
      <c r="C1291" s="73" t="s">
        <v>10</v>
      </c>
      <c r="D1291" s="73" t="s">
        <v>25</v>
      </c>
      <c r="E1291" s="73" t="s">
        <v>28</v>
      </c>
      <c r="F1291" s="76">
        <v>1582.1156860399999</v>
      </c>
      <c r="G1291" s="80">
        <v>3.1450170433732803</v>
      </c>
      <c r="H1291" s="84">
        <v>6.7673877822412853E-3</v>
      </c>
    </row>
    <row r="1292" spans="1:8" x14ac:dyDescent="0.2">
      <c r="A1292" s="73" t="s">
        <v>15</v>
      </c>
      <c r="B1292" s="74">
        <v>2013</v>
      </c>
      <c r="C1292" s="73" t="s">
        <v>10</v>
      </c>
      <c r="D1292" s="73" t="s">
        <v>25</v>
      </c>
      <c r="E1292" s="73" t="s">
        <v>28</v>
      </c>
      <c r="F1292" s="76">
        <v>2011.2943605600001</v>
      </c>
      <c r="G1292" s="80">
        <v>4.0213107571898128</v>
      </c>
      <c r="H1292" s="84">
        <v>8.0838353531487769E-3</v>
      </c>
    </row>
    <row r="1293" spans="1:8" x14ac:dyDescent="0.2">
      <c r="A1293" s="73" t="s">
        <v>15</v>
      </c>
      <c r="B1293" s="74">
        <v>2014</v>
      </c>
      <c r="C1293" s="73" t="s">
        <v>10</v>
      </c>
      <c r="D1293" s="73" t="s">
        <v>25</v>
      </c>
      <c r="E1293" s="73" t="s">
        <v>28</v>
      </c>
      <c r="F1293" s="76">
        <v>4352.8390338299996</v>
      </c>
      <c r="G1293" s="80">
        <v>8.0798647861280273</v>
      </c>
      <c r="H1293" s="84">
        <v>1.5975130608260519E-2</v>
      </c>
    </row>
    <row r="1294" spans="1:8" x14ac:dyDescent="0.2">
      <c r="A1294" s="73" t="s">
        <v>15</v>
      </c>
      <c r="B1294" s="74">
        <v>2015</v>
      </c>
      <c r="C1294" s="73" t="s">
        <v>10</v>
      </c>
      <c r="D1294" s="73" t="s">
        <v>25</v>
      </c>
      <c r="E1294" s="73" t="s">
        <v>28</v>
      </c>
      <c r="F1294" s="76">
        <v>9413.6799482499991</v>
      </c>
      <c r="G1294" s="80">
        <v>17.581561565762797</v>
      </c>
      <c r="H1294" s="84">
        <v>3.209720014297715E-2</v>
      </c>
    </row>
    <row r="1295" spans="1:8" x14ac:dyDescent="0.2">
      <c r="A1295" s="73" t="s">
        <v>15</v>
      </c>
      <c r="B1295" s="74">
        <v>2016</v>
      </c>
      <c r="C1295" s="73" t="s">
        <v>10</v>
      </c>
      <c r="D1295" s="73" t="s">
        <v>25</v>
      </c>
      <c r="E1295" s="73" t="s">
        <v>28</v>
      </c>
      <c r="F1295" s="76">
        <v>6760.6730280499996</v>
      </c>
      <c r="G1295" s="80">
        <v>12.390401382084317</v>
      </c>
      <c r="H1295" s="84">
        <v>2.1677459457572379E-2</v>
      </c>
    </row>
    <row r="1296" spans="1:8" x14ac:dyDescent="0.2">
      <c r="A1296" s="73" t="s">
        <v>15</v>
      </c>
      <c r="B1296" s="74">
        <v>2017</v>
      </c>
      <c r="C1296" s="73" t="s">
        <v>10</v>
      </c>
      <c r="D1296" s="73" t="s">
        <v>25</v>
      </c>
      <c r="E1296" s="73" t="s">
        <v>28</v>
      </c>
      <c r="F1296" s="76">
        <v>6316.98282131</v>
      </c>
      <c r="G1296" s="80">
        <v>11.114755076730875</v>
      </c>
      <c r="H1296" s="84">
        <v>1.90054749608899E-2</v>
      </c>
    </row>
    <row r="1297" spans="1:8" x14ac:dyDescent="0.2">
      <c r="A1297" s="73" t="s">
        <v>15</v>
      </c>
      <c r="B1297" s="74">
        <v>2018</v>
      </c>
      <c r="C1297" s="73" t="s">
        <v>10</v>
      </c>
      <c r="D1297" s="73" t="s">
        <v>25</v>
      </c>
      <c r="E1297" s="73" t="s">
        <v>28</v>
      </c>
      <c r="F1297" s="76">
        <v>2729.6311142899999</v>
      </c>
      <c r="G1297" s="80">
        <v>4.4801666162620846</v>
      </c>
      <c r="H1297" s="84">
        <v>7.5792098681125063E-3</v>
      </c>
    </row>
    <row r="1298" spans="1:8" x14ac:dyDescent="0.2">
      <c r="A1298" s="73" t="s">
        <v>15</v>
      </c>
      <c r="B1298" s="74">
        <v>2019</v>
      </c>
      <c r="C1298" s="73" t="s">
        <v>10</v>
      </c>
      <c r="D1298" s="73" t="s">
        <v>25</v>
      </c>
      <c r="E1298" s="73" t="s">
        <v>28</v>
      </c>
      <c r="F1298" s="76">
        <v>3204.2480622899998</v>
      </c>
      <c r="G1298" s="80">
        <v>5.5925439607121028</v>
      </c>
      <c r="H1298" s="84">
        <v>8.4696430960888667E-3</v>
      </c>
    </row>
    <row r="1299" spans="1:8" x14ac:dyDescent="0.2">
      <c r="A1299" s="73" t="s">
        <v>15</v>
      </c>
      <c r="B1299" s="74">
        <v>2020</v>
      </c>
      <c r="C1299" s="73" t="s">
        <v>10</v>
      </c>
      <c r="D1299" s="73" t="s">
        <v>25</v>
      </c>
      <c r="E1299" s="73" t="s">
        <v>28</v>
      </c>
      <c r="F1299" s="76">
        <v>4131.1739965400002</v>
      </c>
      <c r="G1299" s="80">
        <v>7.2103569186490963</v>
      </c>
      <c r="H1299" s="84">
        <v>1.0919744239005845E-2</v>
      </c>
    </row>
    <row r="1300" spans="1:8" x14ac:dyDescent="0.2">
      <c r="A1300" s="73" t="s">
        <v>15</v>
      </c>
      <c r="B1300" s="74">
        <v>2021</v>
      </c>
      <c r="C1300" s="73" t="s">
        <v>10</v>
      </c>
      <c r="D1300" s="73" t="s">
        <v>25</v>
      </c>
      <c r="E1300" s="73" t="s">
        <v>28</v>
      </c>
      <c r="F1300" s="76">
        <v>3074.0675893299999</v>
      </c>
      <c r="G1300" s="80">
        <v>5.3653330819966829</v>
      </c>
      <c r="H1300" s="84">
        <v>8.1255429756808169E-3</v>
      </c>
    </row>
    <row r="1301" spans="1:8" x14ac:dyDescent="0.2">
      <c r="A1301" s="73" t="s">
        <v>15</v>
      </c>
      <c r="B1301" s="74">
        <v>2022</v>
      </c>
      <c r="C1301" s="73" t="s">
        <v>10</v>
      </c>
      <c r="D1301" s="73" t="s">
        <v>25</v>
      </c>
      <c r="E1301" s="73" t="s">
        <v>28</v>
      </c>
      <c r="F1301" s="76">
        <v>2012.724043641</v>
      </c>
      <c r="G1301" s="80">
        <v>3.5129139429985163</v>
      </c>
      <c r="H1301" s="84">
        <v>5.3201418770221368E-3</v>
      </c>
    </row>
    <row r="1302" spans="1:8" x14ac:dyDescent="0.2">
      <c r="A1302" s="73" t="s">
        <v>15</v>
      </c>
      <c r="B1302" s="74">
        <v>2023</v>
      </c>
      <c r="C1302" s="73" t="s">
        <v>10</v>
      </c>
      <c r="D1302" s="73" t="s">
        <v>25</v>
      </c>
      <c r="E1302" s="73" t="s">
        <v>28</v>
      </c>
      <c r="F1302" s="76">
        <v>4233.00372436</v>
      </c>
      <c r="G1302" s="80">
        <v>7.3880857393489823</v>
      </c>
      <c r="H1302" s="84">
        <v>1.1188906124865233E-2</v>
      </c>
    </row>
    <row r="1303" spans="1:8" x14ac:dyDescent="0.2">
      <c r="A1303" s="73" t="s">
        <v>15</v>
      </c>
      <c r="B1303" s="74">
        <v>2008</v>
      </c>
      <c r="C1303" s="73" t="s">
        <v>10</v>
      </c>
      <c r="D1303" s="73" t="s">
        <v>30</v>
      </c>
      <c r="E1303" s="73" t="s">
        <v>40</v>
      </c>
      <c r="F1303" s="76">
        <v>200797.71740683998</v>
      </c>
      <c r="G1303" s="80">
        <v>381.38079749575371</v>
      </c>
      <c r="H1303" s="84">
        <v>1.2458159718875197</v>
      </c>
    </row>
    <row r="1304" spans="1:8" x14ac:dyDescent="0.2">
      <c r="A1304" s="73" t="s">
        <v>15</v>
      </c>
      <c r="B1304" s="74">
        <v>2009</v>
      </c>
      <c r="C1304" s="73" t="s">
        <v>10</v>
      </c>
      <c r="D1304" s="73" t="s">
        <v>30</v>
      </c>
      <c r="E1304" s="73" t="s">
        <v>40</v>
      </c>
      <c r="F1304" s="76">
        <v>320963.24270796002</v>
      </c>
      <c r="G1304" s="80">
        <v>559.95275152409022</v>
      </c>
      <c r="H1304" s="84">
        <v>1.8321644293449684</v>
      </c>
    </row>
    <row r="1305" spans="1:8" x14ac:dyDescent="0.2">
      <c r="A1305" s="73" t="s">
        <v>15</v>
      </c>
      <c r="B1305" s="74">
        <v>2010</v>
      </c>
      <c r="C1305" s="73" t="s">
        <v>10</v>
      </c>
      <c r="D1305" s="73" t="s">
        <v>30</v>
      </c>
      <c r="E1305" s="73" t="s">
        <v>40</v>
      </c>
      <c r="F1305" s="76">
        <v>355748.97719958</v>
      </c>
      <c r="G1305" s="80">
        <v>676.93815976225699</v>
      </c>
      <c r="H1305" s="84">
        <v>1.816374963744593</v>
      </c>
    </row>
    <row r="1306" spans="1:8" x14ac:dyDescent="0.2">
      <c r="A1306" s="73" t="s">
        <v>15</v>
      </c>
      <c r="B1306" s="74">
        <v>2011</v>
      </c>
      <c r="C1306" s="73" t="s">
        <v>10</v>
      </c>
      <c r="D1306" s="73" t="s">
        <v>30</v>
      </c>
      <c r="E1306" s="73" t="s">
        <v>40</v>
      </c>
      <c r="F1306" s="76">
        <v>378511.32863647997</v>
      </c>
      <c r="G1306" s="80">
        <v>748.47659375320268</v>
      </c>
      <c r="H1306" s="84">
        <v>1.7710101131437279</v>
      </c>
    </row>
    <row r="1307" spans="1:8" x14ac:dyDescent="0.2">
      <c r="A1307" s="73" t="s">
        <v>15</v>
      </c>
      <c r="B1307" s="74">
        <v>2012</v>
      </c>
      <c r="C1307" s="73" t="s">
        <v>10</v>
      </c>
      <c r="D1307" s="73" t="s">
        <v>30</v>
      </c>
      <c r="E1307" s="73" t="s">
        <v>40</v>
      </c>
      <c r="F1307" s="76">
        <v>402109.96414365002</v>
      </c>
      <c r="G1307" s="80">
        <v>799.33642128747886</v>
      </c>
      <c r="H1307" s="84">
        <v>1.7199968892757811</v>
      </c>
    </row>
    <row r="1308" spans="1:8" x14ac:dyDescent="0.2">
      <c r="A1308" s="73" t="s">
        <v>15</v>
      </c>
      <c r="B1308" s="74">
        <v>2013</v>
      </c>
      <c r="C1308" s="73" t="s">
        <v>10</v>
      </c>
      <c r="D1308" s="73" t="s">
        <v>30</v>
      </c>
      <c r="E1308" s="73" t="s">
        <v>40</v>
      </c>
      <c r="F1308" s="76">
        <v>344206.76313596102</v>
      </c>
      <c r="G1308" s="80">
        <v>688.1948194349518</v>
      </c>
      <c r="H1308" s="84">
        <v>1.3834428491395263</v>
      </c>
    </row>
    <row r="1309" spans="1:8" x14ac:dyDescent="0.2">
      <c r="A1309" s="73" t="s">
        <v>15</v>
      </c>
      <c r="B1309" s="74">
        <v>2014</v>
      </c>
      <c r="C1309" s="73" t="s">
        <v>10</v>
      </c>
      <c r="D1309" s="73" t="s">
        <v>30</v>
      </c>
      <c r="E1309" s="73" t="s">
        <v>40</v>
      </c>
      <c r="F1309" s="76">
        <v>318124.97668571002</v>
      </c>
      <c r="G1309" s="80">
        <v>590.51271520348519</v>
      </c>
      <c r="H1309" s="84">
        <v>1.1675341111413429</v>
      </c>
    </row>
    <row r="1310" spans="1:8" x14ac:dyDescent="0.2">
      <c r="A1310" s="73" t="s">
        <v>15</v>
      </c>
      <c r="B1310" s="74">
        <v>2015</v>
      </c>
      <c r="C1310" s="73" t="s">
        <v>10</v>
      </c>
      <c r="D1310" s="73" t="s">
        <v>30</v>
      </c>
      <c r="E1310" s="73" t="s">
        <v>40</v>
      </c>
      <c r="F1310" s="76">
        <v>242913.72160727301</v>
      </c>
      <c r="G1310" s="80">
        <v>453.68044963125988</v>
      </c>
      <c r="H1310" s="84">
        <v>0.82824680494406522</v>
      </c>
    </row>
    <row r="1311" spans="1:8" x14ac:dyDescent="0.2">
      <c r="A1311" s="73" t="s">
        <v>15</v>
      </c>
      <c r="B1311" s="74">
        <v>2016</v>
      </c>
      <c r="C1311" s="73" t="s">
        <v>10</v>
      </c>
      <c r="D1311" s="73" t="s">
        <v>30</v>
      </c>
      <c r="E1311" s="73" t="s">
        <v>40</v>
      </c>
      <c r="F1311" s="76">
        <v>192216.07833965</v>
      </c>
      <c r="G1311" s="80">
        <v>352.27770265431224</v>
      </c>
      <c r="H1311" s="84">
        <v>0.61632269864456801</v>
      </c>
    </row>
    <row r="1312" spans="1:8" x14ac:dyDescent="0.2">
      <c r="A1312" s="73" t="s">
        <v>15</v>
      </c>
      <c r="B1312" s="74">
        <v>2017</v>
      </c>
      <c r="C1312" s="73" t="s">
        <v>10</v>
      </c>
      <c r="D1312" s="73" t="s">
        <v>30</v>
      </c>
      <c r="E1312" s="73" t="s">
        <v>40</v>
      </c>
      <c r="F1312" s="76">
        <v>174588.555666361</v>
      </c>
      <c r="G1312" s="80">
        <v>307.18922155140183</v>
      </c>
      <c r="H1312" s="84">
        <v>0.52527266846149967</v>
      </c>
    </row>
    <row r="1313" spans="1:8" x14ac:dyDescent="0.2">
      <c r="A1313" s="73" t="s">
        <v>15</v>
      </c>
      <c r="B1313" s="74">
        <v>2018</v>
      </c>
      <c r="C1313" s="73" t="s">
        <v>10</v>
      </c>
      <c r="D1313" s="73" t="s">
        <v>30</v>
      </c>
      <c r="E1313" s="73" t="s">
        <v>40</v>
      </c>
      <c r="F1313" s="76">
        <v>121784.44367245099</v>
      </c>
      <c r="G1313" s="80">
        <v>199.88583661176654</v>
      </c>
      <c r="H1313" s="84">
        <v>0.33815186690708571</v>
      </c>
    </row>
    <row r="1314" spans="1:8" x14ac:dyDescent="0.2">
      <c r="A1314" s="73" t="s">
        <v>15</v>
      </c>
      <c r="B1314" s="74">
        <v>2019</v>
      </c>
      <c r="C1314" s="73" t="s">
        <v>10</v>
      </c>
      <c r="D1314" s="73" t="s">
        <v>30</v>
      </c>
      <c r="E1314" s="73" t="s">
        <v>40</v>
      </c>
      <c r="F1314" s="76">
        <v>220724.65873657999</v>
      </c>
      <c r="G1314" s="80">
        <v>385.2424447797888</v>
      </c>
      <c r="H1314" s="84">
        <v>0.5834314465243956</v>
      </c>
    </row>
    <row r="1315" spans="1:8" x14ac:dyDescent="0.2">
      <c r="A1315" s="73" t="s">
        <v>15</v>
      </c>
      <c r="B1315" s="74">
        <v>2020</v>
      </c>
      <c r="C1315" s="73" t="s">
        <v>10</v>
      </c>
      <c r="D1315" s="73" t="s">
        <v>106</v>
      </c>
      <c r="E1315" s="73" t="s">
        <v>40</v>
      </c>
      <c r="F1315" s="76">
        <v>98801.982233969989</v>
      </c>
      <c r="G1315" s="80">
        <v>172.44433586520637</v>
      </c>
      <c r="H1315" s="84">
        <v>0.26115878372718287</v>
      </c>
    </row>
    <row r="1316" spans="1:8" x14ac:dyDescent="0.2">
      <c r="A1316" s="73" t="s">
        <v>15</v>
      </c>
      <c r="B1316" s="74">
        <v>2021</v>
      </c>
      <c r="C1316" s="73" t="s">
        <v>10</v>
      </c>
      <c r="D1316" s="73" t="s">
        <v>106</v>
      </c>
      <c r="E1316" s="73" t="s">
        <v>40</v>
      </c>
      <c r="F1316" s="76">
        <v>67547.717462769011</v>
      </c>
      <c r="G1316" s="80">
        <v>117.89461115763855</v>
      </c>
      <c r="H1316" s="84">
        <v>0.17854580785990493</v>
      </c>
    </row>
    <row r="1317" spans="1:8" x14ac:dyDescent="0.2">
      <c r="A1317" s="73" t="s">
        <v>15</v>
      </c>
      <c r="B1317" s="74">
        <v>2022</v>
      </c>
      <c r="C1317" s="73" t="s">
        <v>10</v>
      </c>
      <c r="D1317" s="73" t="s">
        <v>106</v>
      </c>
      <c r="E1317" s="73" t="s">
        <v>40</v>
      </c>
      <c r="F1317" s="76">
        <v>74814.867272322997</v>
      </c>
      <c r="G1317" s="80">
        <v>130.57835286206998</v>
      </c>
      <c r="H1317" s="84">
        <v>0.19775473426516704</v>
      </c>
    </row>
    <row r="1318" spans="1:8" x14ac:dyDescent="0.2">
      <c r="A1318" s="73" t="s">
        <v>15</v>
      </c>
      <c r="B1318" s="74">
        <v>2023</v>
      </c>
      <c r="C1318" s="73" t="s">
        <v>10</v>
      </c>
      <c r="D1318" s="73" t="s">
        <v>106</v>
      </c>
      <c r="E1318" s="73" t="s">
        <v>40</v>
      </c>
      <c r="F1318" s="76">
        <v>93412.339927330002</v>
      </c>
      <c r="G1318" s="80">
        <v>163.03750750908455</v>
      </c>
      <c r="H1318" s="84">
        <v>0.24691258746976888</v>
      </c>
    </row>
    <row r="1319" spans="1:8" x14ac:dyDescent="0.2">
      <c r="A1319" s="73" t="s">
        <v>15</v>
      </c>
      <c r="B1319" s="74">
        <v>2008</v>
      </c>
      <c r="C1319" s="73" t="s">
        <v>10</v>
      </c>
      <c r="D1319" s="73" t="s">
        <v>30</v>
      </c>
      <c r="E1319" s="73" t="s">
        <v>31</v>
      </c>
      <c r="F1319" s="76">
        <v>200797.71740683998</v>
      </c>
      <c r="G1319" s="80">
        <v>381.38079749575371</v>
      </c>
      <c r="H1319" s="84">
        <v>1.2458159718875197</v>
      </c>
    </row>
    <row r="1320" spans="1:8" x14ac:dyDescent="0.2">
      <c r="A1320" s="73" t="s">
        <v>15</v>
      </c>
      <c r="B1320" s="74">
        <v>2009</v>
      </c>
      <c r="C1320" s="73" t="s">
        <v>10</v>
      </c>
      <c r="D1320" s="73" t="s">
        <v>30</v>
      </c>
      <c r="E1320" s="73" t="s">
        <v>31</v>
      </c>
      <c r="F1320" s="76">
        <v>320963.24270796002</v>
      </c>
      <c r="G1320" s="80">
        <v>559.95275152409022</v>
      </c>
      <c r="H1320" s="84">
        <v>1.8321644293449684</v>
      </c>
    </row>
    <row r="1321" spans="1:8" x14ac:dyDescent="0.2">
      <c r="A1321" s="73" t="s">
        <v>15</v>
      </c>
      <c r="B1321" s="74">
        <v>2010</v>
      </c>
      <c r="C1321" s="73" t="s">
        <v>10</v>
      </c>
      <c r="D1321" s="73" t="s">
        <v>30</v>
      </c>
      <c r="E1321" s="73" t="s">
        <v>31</v>
      </c>
      <c r="F1321" s="76">
        <v>355748.97719958</v>
      </c>
      <c r="G1321" s="80">
        <v>676.93815976225699</v>
      </c>
      <c r="H1321" s="84">
        <v>1.816374963744593</v>
      </c>
    </row>
    <row r="1322" spans="1:8" x14ac:dyDescent="0.2">
      <c r="A1322" s="73" t="s">
        <v>15</v>
      </c>
      <c r="B1322" s="74">
        <v>2011</v>
      </c>
      <c r="C1322" s="73" t="s">
        <v>10</v>
      </c>
      <c r="D1322" s="73" t="s">
        <v>30</v>
      </c>
      <c r="E1322" s="73" t="s">
        <v>31</v>
      </c>
      <c r="F1322" s="76">
        <v>378511.32863647997</v>
      </c>
      <c r="G1322" s="80">
        <v>748.47659375320268</v>
      </c>
      <c r="H1322" s="84">
        <v>1.7710101131437279</v>
      </c>
    </row>
    <row r="1323" spans="1:8" x14ac:dyDescent="0.2">
      <c r="A1323" s="73" t="s">
        <v>15</v>
      </c>
      <c r="B1323" s="74">
        <v>2012</v>
      </c>
      <c r="C1323" s="73" t="s">
        <v>10</v>
      </c>
      <c r="D1323" s="73" t="s">
        <v>30</v>
      </c>
      <c r="E1323" s="73" t="s">
        <v>31</v>
      </c>
      <c r="F1323" s="76">
        <v>402109.96414365002</v>
      </c>
      <c r="G1323" s="80">
        <v>799.33642128747886</v>
      </c>
      <c r="H1323" s="84">
        <v>1.7199968892757811</v>
      </c>
    </row>
    <row r="1324" spans="1:8" x14ac:dyDescent="0.2">
      <c r="A1324" s="73" t="s">
        <v>15</v>
      </c>
      <c r="B1324" s="74">
        <v>2013</v>
      </c>
      <c r="C1324" s="73" t="s">
        <v>10</v>
      </c>
      <c r="D1324" s="73" t="s">
        <v>30</v>
      </c>
      <c r="E1324" s="73" t="s">
        <v>31</v>
      </c>
      <c r="F1324" s="76">
        <v>344206.76313596102</v>
      </c>
      <c r="G1324" s="80">
        <v>688.1948194349518</v>
      </c>
      <c r="H1324" s="84">
        <v>1.3834428491395263</v>
      </c>
    </row>
    <row r="1325" spans="1:8" x14ac:dyDescent="0.2">
      <c r="A1325" s="73" t="s">
        <v>15</v>
      </c>
      <c r="B1325" s="74">
        <v>2014</v>
      </c>
      <c r="C1325" s="73" t="s">
        <v>10</v>
      </c>
      <c r="D1325" s="73" t="s">
        <v>30</v>
      </c>
      <c r="E1325" s="73" t="s">
        <v>31</v>
      </c>
      <c r="F1325" s="76">
        <v>318124.97668571002</v>
      </c>
      <c r="G1325" s="80">
        <v>590.51271520348519</v>
      </c>
      <c r="H1325" s="84">
        <v>1.1675341111413429</v>
      </c>
    </row>
    <row r="1326" spans="1:8" x14ac:dyDescent="0.2">
      <c r="A1326" s="73" t="s">
        <v>15</v>
      </c>
      <c r="B1326" s="74">
        <v>2015</v>
      </c>
      <c r="C1326" s="73" t="s">
        <v>10</v>
      </c>
      <c r="D1326" s="73" t="s">
        <v>30</v>
      </c>
      <c r="E1326" s="73" t="s">
        <v>31</v>
      </c>
      <c r="F1326" s="76">
        <v>242913.72160727301</v>
      </c>
      <c r="G1326" s="80">
        <v>453.68044963125988</v>
      </c>
      <c r="H1326" s="84">
        <v>0.82824680494406522</v>
      </c>
    </row>
    <row r="1327" spans="1:8" x14ac:dyDescent="0.2">
      <c r="A1327" s="73" t="s">
        <v>15</v>
      </c>
      <c r="B1327" s="74">
        <v>2016</v>
      </c>
      <c r="C1327" s="73" t="s">
        <v>10</v>
      </c>
      <c r="D1327" s="73" t="s">
        <v>30</v>
      </c>
      <c r="E1327" s="73" t="s">
        <v>31</v>
      </c>
      <c r="F1327" s="76">
        <v>192216.07833965</v>
      </c>
      <c r="G1327" s="80">
        <v>352.27770265431224</v>
      </c>
      <c r="H1327" s="84">
        <v>0.61632269864456801</v>
      </c>
    </row>
    <row r="1328" spans="1:8" x14ac:dyDescent="0.2">
      <c r="A1328" s="73" t="s">
        <v>15</v>
      </c>
      <c r="B1328" s="74">
        <v>2017</v>
      </c>
      <c r="C1328" s="73" t="s">
        <v>10</v>
      </c>
      <c r="D1328" s="73" t="s">
        <v>30</v>
      </c>
      <c r="E1328" s="73" t="s">
        <v>31</v>
      </c>
      <c r="F1328" s="76">
        <v>174588.555666361</v>
      </c>
      <c r="G1328" s="80">
        <v>307.18922155140183</v>
      </c>
      <c r="H1328" s="84">
        <v>0.52527266846149967</v>
      </c>
    </row>
    <row r="1329" spans="1:8" x14ac:dyDescent="0.2">
      <c r="A1329" s="73" t="s">
        <v>15</v>
      </c>
      <c r="B1329" s="74">
        <v>2018</v>
      </c>
      <c r="C1329" s="73" t="s">
        <v>10</v>
      </c>
      <c r="D1329" s="73" t="s">
        <v>30</v>
      </c>
      <c r="E1329" s="73" t="s">
        <v>31</v>
      </c>
      <c r="F1329" s="76">
        <v>121784.44367245099</v>
      </c>
      <c r="G1329" s="80">
        <v>199.88583661176654</v>
      </c>
      <c r="H1329" s="84">
        <v>0.33815186690708571</v>
      </c>
    </row>
    <row r="1330" spans="1:8" x14ac:dyDescent="0.2">
      <c r="A1330" s="73" t="s">
        <v>15</v>
      </c>
      <c r="B1330" s="74">
        <v>2019</v>
      </c>
      <c r="C1330" s="73" t="s">
        <v>10</v>
      </c>
      <c r="D1330" s="73" t="s">
        <v>30</v>
      </c>
      <c r="E1330" s="73" t="s">
        <v>31</v>
      </c>
      <c r="F1330" s="76">
        <v>220724.65873657999</v>
      </c>
      <c r="G1330" s="80">
        <v>385.2424447797888</v>
      </c>
      <c r="H1330" s="84">
        <v>0.5834314465243956</v>
      </c>
    </row>
    <row r="1331" spans="1:8" x14ac:dyDescent="0.2">
      <c r="A1331" s="73" t="s">
        <v>15</v>
      </c>
      <c r="B1331" s="74">
        <v>2020</v>
      </c>
      <c r="C1331" s="73" t="s">
        <v>10</v>
      </c>
      <c r="D1331" s="73" t="s">
        <v>106</v>
      </c>
      <c r="E1331" s="73" t="s">
        <v>31</v>
      </c>
      <c r="F1331" s="76">
        <v>98801.982233969989</v>
      </c>
      <c r="G1331" s="80">
        <v>172.44433586520637</v>
      </c>
      <c r="H1331" s="84">
        <v>0.26115878372718287</v>
      </c>
    </row>
    <row r="1332" spans="1:8" x14ac:dyDescent="0.2">
      <c r="A1332" s="73" t="s">
        <v>15</v>
      </c>
      <c r="B1332" s="74">
        <v>2021</v>
      </c>
      <c r="C1332" s="73" t="s">
        <v>10</v>
      </c>
      <c r="D1332" s="73" t="s">
        <v>106</v>
      </c>
      <c r="E1332" s="73" t="s">
        <v>31</v>
      </c>
      <c r="F1332" s="76">
        <v>67547.717462769011</v>
      </c>
      <c r="G1332" s="80">
        <v>117.89461115763855</v>
      </c>
      <c r="H1332" s="84">
        <v>0.17854580785990493</v>
      </c>
    </row>
    <row r="1333" spans="1:8" x14ac:dyDescent="0.2">
      <c r="A1333" s="73" t="s">
        <v>15</v>
      </c>
      <c r="B1333" s="74">
        <v>2022</v>
      </c>
      <c r="C1333" s="73" t="s">
        <v>10</v>
      </c>
      <c r="D1333" s="73" t="s">
        <v>106</v>
      </c>
      <c r="E1333" s="73" t="s">
        <v>31</v>
      </c>
      <c r="F1333" s="76">
        <v>74814.867272322997</v>
      </c>
      <c r="G1333" s="80">
        <v>130.57835286206998</v>
      </c>
      <c r="H1333" s="84">
        <v>0.19775473426516704</v>
      </c>
    </row>
    <row r="1334" spans="1:8" x14ac:dyDescent="0.2">
      <c r="A1334" s="73" t="s">
        <v>15</v>
      </c>
      <c r="B1334" s="74">
        <v>2023</v>
      </c>
      <c r="C1334" s="73" t="s">
        <v>10</v>
      </c>
      <c r="D1334" s="73" t="s">
        <v>106</v>
      </c>
      <c r="E1334" s="73" t="s">
        <v>31</v>
      </c>
      <c r="F1334" s="76">
        <v>93412.339927330002</v>
      </c>
      <c r="G1334" s="80">
        <v>163.03750750908455</v>
      </c>
      <c r="H1334" s="84">
        <v>0.24691258746976888</v>
      </c>
    </row>
    <row r="1335" spans="1:8" x14ac:dyDescent="0.2">
      <c r="A1335" s="73" t="s">
        <v>15</v>
      </c>
      <c r="B1335" s="74">
        <v>2008</v>
      </c>
      <c r="C1335" s="73" t="s">
        <v>10</v>
      </c>
      <c r="D1335" s="73" t="s">
        <v>30</v>
      </c>
      <c r="E1335" s="73" t="s">
        <v>32</v>
      </c>
      <c r="F1335" s="83"/>
      <c r="G1335" s="80">
        <v>0</v>
      </c>
      <c r="H1335" s="84">
        <v>0</v>
      </c>
    </row>
    <row r="1336" spans="1:8" x14ac:dyDescent="0.2">
      <c r="A1336" s="73" t="s">
        <v>15</v>
      </c>
      <c r="B1336" s="74">
        <v>2009</v>
      </c>
      <c r="C1336" s="73" t="s">
        <v>10</v>
      </c>
      <c r="D1336" s="73" t="s">
        <v>30</v>
      </c>
      <c r="E1336" s="73" t="s">
        <v>32</v>
      </c>
      <c r="F1336" s="83"/>
      <c r="G1336" s="80">
        <v>0</v>
      </c>
      <c r="H1336" s="84">
        <v>0</v>
      </c>
    </row>
    <row r="1337" spans="1:8" x14ac:dyDescent="0.2">
      <c r="A1337" s="73" t="s">
        <v>15</v>
      </c>
      <c r="B1337" s="74">
        <v>2010</v>
      </c>
      <c r="C1337" s="73" t="s">
        <v>10</v>
      </c>
      <c r="D1337" s="73" t="s">
        <v>30</v>
      </c>
      <c r="E1337" s="73" t="s">
        <v>32</v>
      </c>
      <c r="F1337" s="83"/>
      <c r="G1337" s="80">
        <v>0</v>
      </c>
      <c r="H1337" s="84">
        <v>0</v>
      </c>
    </row>
    <row r="1338" spans="1:8" x14ac:dyDescent="0.2">
      <c r="A1338" s="73" t="s">
        <v>15</v>
      </c>
      <c r="B1338" s="74">
        <v>2011</v>
      </c>
      <c r="C1338" s="73" t="s">
        <v>10</v>
      </c>
      <c r="D1338" s="73" t="s">
        <v>30</v>
      </c>
      <c r="E1338" s="73" t="s">
        <v>32</v>
      </c>
      <c r="F1338" s="83"/>
      <c r="G1338" s="80">
        <v>0</v>
      </c>
      <c r="H1338" s="84">
        <v>0</v>
      </c>
    </row>
    <row r="1339" spans="1:8" x14ac:dyDescent="0.2">
      <c r="A1339" s="73" t="s">
        <v>15</v>
      </c>
      <c r="B1339" s="74">
        <v>2012</v>
      </c>
      <c r="C1339" s="73" t="s">
        <v>10</v>
      </c>
      <c r="D1339" s="73" t="s">
        <v>30</v>
      </c>
      <c r="E1339" s="73" t="s">
        <v>32</v>
      </c>
      <c r="F1339" s="83"/>
      <c r="G1339" s="80">
        <v>0</v>
      </c>
      <c r="H1339" s="84">
        <v>0</v>
      </c>
    </row>
    <row r="1340" spans="1:8" x14ac:dyDescent="0.2">
      <c r="A1340" s="73" t="s">
        <v>15</v>
      </c>
      <c r="B1340" s="74">
        <v>2013</v>
      </c>
      <c r="C1340" s="73" t="s">
        <v>10</v>
      </c>
      <c r="D1340" s="73" t="s">
        <v>30</v>
      </c>
      <c r="E1340" s="73" t="s">
        <v>32</v>
      </c>
      <c r="F1340" s="83"/>
      <c r="G1340" s="80">
        <v>0</v>
      </c>
      <c r="H1340" s="84">
        <v>0</v>
      </c>
    </row>
    <row r="1341" spans="1:8" x14ac:dyDescent="0.2">
      <c r="A1341" s="73" t="s">
        <v>15</v>
      </c>
      <c r="B1341" s="74">
        <v>2014</v>
      </c>
      <c r="C1341" s="73" t="s">
        <v>10</v>
      </c>
      <c r="D1341" s="73" t="s">
        <v>30</v>
      </c>
      <c r="E1341" s="73" t="s">
        <v>32</v>
      </c>
      <c r="F1341" s="83"/>
      <c r="G1341" s="80">
        <v>0</v>
      </c>
      <c r="H1341" s="84">
        <v>0</v>
      </c>
    </row>
    <row r="1342" spans="1:8" x14ac:dyDescent="0.2">
      <c r="A1342" s="73" t="s">
        <v>15</v>
      </c>
      <c r="B1342" s="74">
        <v>2015</v>
      </c>
      <c r="C1342" s="73" t="s">
        <v>10</v>
      </c>
      <c r="D1342" s="73" t="s">
        <v>30</v>
      </c>
      <c r="E1342" s="73" t="s">
        <v>32</v>
      </c>
      <c r="F1342" s="83"/>
      <c r="G1342" s="80">
        <v>0</v>
      </c>
      <c r="H1342" s="84">
        <v>0</v>
      </c>
    </row>
    <row r="1343" spans="1:8" x14ac:dyDescent="0.2">
      <c r="A1343" s="73" t="s">
        <v>15</v>
      </c>
      <c r="B1343" s="74">
        <v>2016</v>
      </c>
      <c r="C1343" s="73" t="s">
        <v>10</v>
      </c>
      <c r="D1343" s="73" t="s">
        <v>30</v>
      </c>
      <c r="E1343" s="73" t="s">
        <v>32</v>
      </c>
      <c r="F1343" s="83"/>
      <c r="G1343" s="80">
        <v>0</v>
      </c>
      <c r="H1343" s="84">
        <v>0</v>
      </c>
    </row>
    <row r="1344" spans="1:8" x14ac:dyDescent="0.2">
      <c r="A1344" s="73" t="s">
        <v>15</v>
      </c>
      <c r="B1344" s="74">
        <v>2017</v>
      </c>
      <c r="C1344" s="73" t="s">
        <v>10</v>
      </c>
      <c r="D1344" s="73" t="s">
        <v>30</v>
      </c>
      <c r="E1344" s="73" t="s">
        <v>32</v>
      </c>
      <c r="F1344" s="83"/>
      <c r="G1344" s="80">
        <v>0</v>
      </c>
      <c r="H1344" s="84">
        <v>0</v>
      </c>
    </row>
    <row r="1345" spans="1:8" x14ac:dyDescent="0.2">
      <c r="A1345" s="73" t="s">
        <v>15</v>
      </c>
      <c r="B1345" s="74">
        <v>2018</v>
      </c>
      <c r="C1345" s="73" t="s">
        <v>10</v>
      </c>
      <c r="D1345" s="73" t="s">
        <v>30</v>
      </c>
      <c r="E1345" s="73" t="s">
        <v>32</v>
      </c>
      <c r="F1345" s="83"/>
      <c r="G1345" s="80">
        <v>0</v>
      </c>
      <c r="H1345" s="84">
        <v>0</v>
      </c>
    </row>
    <row r="1346" spans="1:8" x14ac:dyDescent="0.2">
      <c r="A1346" s="73" t="s">
        <v>15</v>
      </c>
      <c r="B1346" s="74">
        <v>2019</v>
      </c>
      <c r="C1346" s="73" t="s">
        <v>10</v>
      </c>
      <c r="D1346" s="73" t="s">
        <v>30</v>
      </c>
      <c r="E1346" s="73" t="s">
        <v>32</v>
      </c>
      <c r="F1346" s="83"/>
      <c r="G1346" s="80">
        <v>0</v>
      </c>
      <c r="H1346" s="84">
        <v>0</v>
      </c>
    </row>
    <row r="1347" spans="1:8" x14ac:dyDescent="0.2">
      <c r="A1347" s="73" t="s">
        <v>15</v>
      </c>
      <c r="B1347" s="74">
        <v>2020</v>
      </c>
      <c r="C1347" s="73" t="s">
        <v>10</v>
      </c>
      <c r="D1347" s="73" t="s">
        <v>106</v>
      </c>
      <c r="E1347" s="73" t="s">
        <v>32</v>
      </c>
      <c r="F1347" s="83"/>
      <c r="G1347" s="80">
        <v>0</v>
      </c>
      <c r="H1347" s="84">
        <v>0</v>
      </c>
    </row>
    <row r="1348" spans="1:8" x14ac:dyDescent="0.2">
      <c r="A1348" s="73" t="s">
        <v>15</v>
      </c>
      <c r="B1348" s="74">
        <v>2021</v>
      </c>
      <c r="C1348" s="73" t="s">
        <v>10</v>
      </c>
      <c r="D1348" s="73" t="s">
        <v>106</v>
      </c>
      <c r="E1348" s="73" t="s">
        <v>32</v>
      </c>
      <c r="F1348" s="83"/>
      <c r="G1348" s="80">
        <v>0</v>
      </c>
      <c r="H1348" s="84">
        <v>0</v>
      </c>
    </row>
    <row r="1349" spans="1:8" x14ac:dyDescent="0.2">
      <c r="A1349" s="73" t="s">
        <v>15</v>
      </c>
      <c r="B1349" s="74">
        <v>2022</v>
      </c>
      <c r="C1349" s="73" t="s">
        <v>10</v>
      </c>
      <c r="D1349" s="73" t="s">
        <v>106</v>
      </c>
      <c r="E1349" s="73" t="s">
        <v>32</v>
      </c>
      <c r="F1349" s="83"/>
      <c r="G1349" s="80"/>
      <c r="H1349" s="84"/>
    </row>
    <row r="1350" spans="1:8" x14ac:dyDescent="0.2">
      <c r="A1350" s="73" t="s">
        <v>15</v>
      </c>
      <c r="B1350" s="74">
        <v>2023</v>
      </c>
      <c r="C1350" s="73" t="s">
        <v>10</v>
      </c>
      <c r="D1350" s="73" t="s">
        <v>106</v>
      </c>
      <c r="E1350" s="73" t="s">
        <v>32</v>
      </c>
      <c r="F1350" s="83"/>
      <c r="G1350" s="80"/>
      <c r="H1350" s="84"/>
    </row>
    <row r="1351" spans="1:8" x14ac:dyDescent="0.2">
      <c r="A1351" s="73" t="s">
        <v>15</v>
      </c>
      <c r="B1351" s="74">
        <v>2008</v>
      </c>
      <c r="C1351" s="73" t="s">
        <v>10</v>
      </c>
      <c r="D1351" s="73" t="s">
        <v>33</v>
      </c>
      <c r="E1351" s="73" t="s">
        <v>40</v>
      </c>
      <c r="F1351" s="76">
        <v>184861.03076442002</v>
      </c>
      <c r="G1351" s="80">
        <v>351.11179673409958</v>
      </c>
      <c r="H1351" s="84">
        <v>1.1469394556875556</v>
      </c>
    </row>
    <row r="1352" spans="1:8" x14ac:dyDescent="0.2">
      <c r="A1352" s="73" t="s">
        <v>15</v>
      </c>
      <c r="B1352" s="74">
        <v>2009</v>
      </c>
      <c r="C1352" s="73" t="s">
        <v>10</v>
      </c>
      <c r="D1352" s="73" t="s">
        <v>33</v>
      </c>
      <c r="E1352" s="73" t="s">
        <v>40</v>
      </c>
      <c r="F1352" s="76">
        <v>243315.48323131001</v>
      </c>
      <c r="G1352" s="80">
        <v>424.48840301552303</v>
      </c>
      <c r="H1352" s="84">
        <v>1.3889253165693807</v>
      </c>
    </row>
    <row r="1353" spans="1:8" x14ac:dyDescent="0.2">
      <c r="A1353" s="73" t="s">
        <v>15</v>
      </c>
      <c r="B1353" s="74">
        <v>2010</v>
      </c>
      <c r="C1353" s="73" t="s">
        <v>10</v>
      </c>
      <c r="D1353" s="73" t="s">
        <v>33</v>
      </c>
      <c r="E1353" s="73" t="s">
        <v>40</v>
      </c>
      <c r="F1353" s="76">
        <v>181305.11979406999</v>
      </c>
      <c r="G1353" s="80">
        <v>344.9970681996333</v>
      </c>
      <c r="H1353" s="84">
        <v>0.92570351989490351</v>
      </c>
    </row>
    <row r="1354" spans="1:8" x14ac:dyDescent="0.2">
      <c r="A1354" s="73" t="s">
        <v>15</v>
      </c>
      <c r="B1354" s="74">
        <v>2011</v>
      </c>
      <c r="C1354" s="73" t="s">
        <v>10</v>
      </c>
      <c r="D1354" s="73" t="s">
        <v>33</v>
      </c>
      <c r="E1354" s="73" t="s">
        <v>40</v>
      </c>
      <c r="F1354" s="76">
        <v>198426.21578601</v>
      </c>
      <c r="G1354" s="80">
        <v>392.37234625937958</v>
      </c>
      <c r="H1354" s="84">
        <v>0.92841299132518196</v>
      </c>
    </row>
    <row r="1355" spans="1:8" x14ac:dyDescent="0.2">
      <c r="A1355" s="73" t="s">
        <v>15</v>
      </c>
      <c r="B1355" s="74">
        <v>2012</v>
      </c>
      <c r="C1355" s="73" t="s">
        <v>10</v>
      </c>
      <c r="D1355" s="73" t="s">
        <v>33</v>
      </c>
      <c r="E1355" s="73" t="s">
        <v>40</v>
      </c>
      <c r="F1355" s="76">
        <v>226296.7991418</v>
      </c>
      <c r="G1355" s="80">
        <v>449.84529035494762</v>
      </c>
      <c r="H1355" s="84">
        <v>0.9679685292203144</v>
      </c>
    </row>
    <row r="1356" spans="1:8" x14ac:dyDescent="0.2">
      <c r="A1356" s="73" t="s">
        <v>15</v>
      </c>
      <c r="B1356" s="74">
        <v>2013</v>
      </c>
      <c r="C1356" s="73" t="s">
        <v>10</v>
      </c>
      <c r="D1356" s="73" t="s">
        <v>33</v>
      </c>
      <c r="E1356" s="73" t="s">
        <v>40</v>
      </c>
      <c r="F1356" s="76">
        <v>247536.73447467998</v>
      </c>
      <c r="G1356" s="80">
        <v>494.91618564749314</v>
      </c>
      <c r="H1356" s="84">
        <v>0.99490469649219948</v>
      </c>
    </row>
    <row r="1357" spans="1:8" x14ac:dyDescent="0.2">
      <c r="A1357" s="73" t="s">
        <v>15</v>
      </c>
      <c r="B1357" s="74">
        <v>2014</v>
      </c>
      <c r="C1357" s="73" t="s">
        <v>10</v>
      </c>
      <c r="D1357" s="73" t="s">
        <v>33</v>
      </c>
      <c r="E1357" s="73" t="s">
        <v>40</v>
      </c>
      <c r="F1357" s="76">
        <v>294604.85158903</v>
      </c>
      <c r="G1357" s="80">
        <v>546.85398372800069</v>
      </c>
      <c r="H1357" s="84">
        <v>1.0812141100060184</v>
      </c>
    </row>
    <row r="1358" spans="1:8" x14ac:dyDescent="0.2">
      <c r="A1358" s="73" t="s">
        <v>15</v>
      </c>
      <c r="B1358" s="74">
        <v>2015</v>
      </c>
      <c r="C1358" s="73" t="s">
        <v>10</v>
      </c>
      <c r="D1358" s="73" t="s">
        <v>33</v>
      </c>
      <c r="E1358" s="73" t="s">
        <v>40</v>
      </c>
      <c r="F1358" s="76">
        <v>306262.31690053997</v>
      </c>
      <c r="G1358" s="80">
        <v>571.99414144741445</v>
      </c>
      <c r="H1358" s="84">
        <v>1.044242308624052</v>
      </c>
    </row>
    <row r="1359" spans="1:8" x14ac:dyDescent="0.2">
      <c r="A1359" s="73" t="s">
        <v>15</v>
      </c>
      <c r="B1359" s="74">
        <v>2016</v>
      </c>
      <c r="C1359" s="73" t="s">
        <v>10</v>
      </c>
      <c r="D1359" s="73" t="s">
        <v>33</v>
      </c>
      <c r="E1359" s="73" t="s">
        <v>40</v>
      </c>
      <c r="F1359" s="76">
        <v>398671.63154944003</v>
      </c>
      <c r="G1359" s="80">
        <v>730.65233506386028</v>
      </c>
      <c r="H1359" s="84">
        <v>1.2783029284127219</v>
      </c>
    </row>
    <row r="1360" spans="1:8" x14ac:dyDescent="0.2">
      <c r="A1360" s="73" t="s">
        <v>15</v>
      </c>
      <c r="B1360" s="74">
        <v>2017</v>
      </c>
      <c r="C1360" s="73" t="s">
        <v>10</v>
      </c>
      <c r="D1360" s="73" t="s">
        <v>33</v>
      </c>
      <c r="E1360" s="73" t="s">
        <v>40</v>
      </c>
      <c r="F1360" s="76">
        <v>404610.71726020996</v>
      </c>
      <c r="G1360" s="80">
        <v>711.91408160819276</v>
      </c>
      <c r="H1360" s="84">
        <v>1.2173246426847064</v>
      </c>
    </row>
    <row r="1361" spans="1:8" x14ac:dyDescent="0.2">
      <c r="A1361" s="73" t="s">
        <v>15</v>
      </c>
      <c r="B1361" s="74">
        <v>2018</v>
      </c>
      <c r="C1361" s="73" t="s">
        <v>10</v>
      </c>
      <c r="D1361" s="73" t="s">
        <v>33</v>
      </c>
      <c r="E1361" s="73" t="s">
        <v>40</v>
      </c>
      <c r="F1361" s="76">
        <v>424732.58617449005</v>
      </c>
      <c r="G1361" s="80">
        <v>697.11718314456652</v>
      </c>
      <c r="H1361" s="84">
        <v>1.1793305665333336</v>
      </c>
    </row>
    <row r="1362" spans="1:8" x14ac:dyDescent="0.2">
      <c r="A1362" s="73" t="s">
        <v>15</v>
      </c>
      <c r="B1362" s="74">
        <v>2019</v>
      </c>
      <c r="C1362" s="73" t="s">
        <v>10</v>
      </c>
      <c r="D1362" s="73" t="s">
        <v>33</v>
      </c>
      <c r="E1362" s="73" t="s">
        <v>40</v>
      </c>
      <c r="F1362" s="76">
        <v>505202.63764995005</v>
      </c>
      <c r="G1362" s="80">
        <v>881.75693803988133</v>
      </c>
      <c r="H1362" s="84">
        <v>1.3353791432239386</v>
      </c>
    </row>
    <row r="1363" spans="1:8" x14ac:dyDescent="0.2">
      <c r="A1363" s="73" t="s">
        <v>15</v>
      </c>
      <c r="B1363" s="74">
        <v>2020</v>
      </c>
      <c r="C1363" s="73" t="s">
        <v>10</v>
      </c>
      <c r="D1363" s="73" t="s">
        <v>33</v>
      </c>
      <c r="E1363" s="73" t="s">
        <v>40</v>
      </c>
      <c r="F1363" s="76">
        <v>389549.96351904998</v>
      </c>
      <c r="G1363" s="80">
        <v>679.90219655999647</v>
      </c>
      <c r="H1363" s="84">
        <v>1.029679692383999</v>
      </c>
    </row>
    <row r="1364" spans="1:8" x14ac:dyDescent="0.2">
      <c r="A1364" s="73" t="s">
        <v>15</v>
      </c>
      <c r="B1364" s="74">
        <v>2021</v>
      </c>
      <c r="C1364" s="73" t="s">
        <v>10</v>
      </c>
      <c r="D1364" s="73" t="s">
        <v>33</v>
      </c>
      <c r="E1364" s="73" t="s">
        <v>40</v>
      </c>
      <c r="F1364" s="76">
        <v>249372.1678955</v>
      </c>
      <c r="G1364" s="80">
        <v>435.24246076533723</v>
      </c>
      <c r="H1364" s="84">
        <v>0.65915410390023688</v>
      </c>
    </row>
    <row r="1365" spans="1:8" x14ac:dyDescent="0.2">
      <c r="A1365" s="73" t="s">
        <v>15</v>
      </c>
      <c r="B1365" s="74">
        <v>2022</v>
      </c>
      <c r="C1365" s="73" t="s">
        <v>10</v>
      </c>
      <c r="D1365" s="73" t="s">
        <v>33</v>
      </c>
      <c r="E1365" s="73" t="s">
        <v>40</v>
      </c>
      <c r="F1365" s="76">
        <v>225288.47628036002</v>
      </c>
      <c r="G1365" s="80">
        <v>393.20791741052449</v>
      </c>
      <c r="H1365" s="84">
        <v>0.59549477776469306</v>
      </c>
    </row>
    <row r="1366" spans="1:8" x14ac:dyDescent="0.2">
      <c r="A1366" s="73" t="s">
        <v>15</v>
      </c>
      <c r="B1366" s="74">
        <v>2023</v>
      </c>
      <c r="C1366" s="73" t="s">
        <v>10</v>
      </c>
      <c r="D1366" s="73" t="s">
        <v>33</v>
      </c>
      <c r="E1366" s="73" t="s">
        <v>40</v>
      </c>
      <c r="F1366" s="76">
        <v>233234.42472662</v>
      </c>
      <c r="G1366" s="80">
        <v>407.07640235032721</v>
      </c>
      <c r="H1366" s="84">
        <v>0.61649794171812511</v>
      </c>
    </row>
    <row r="1367" spans="1:8" x14ac:dyDescent="0.2">
      <c r="A1367" s="73" t="s">
        <v>15</v>
      </c>
      <c r="B1367" s="74">
        <v>2008</v>
      </c>
      <c r="C1367" s="73" t="s">
        <v>10</v>
      </c>
      <c r="D1367" s="73" t="s">
        <v>33</v>
      </c>
      <c r="E1367" s="73" t="s">
        <v>34</v>
      </c>
      <c r="F1367" s="76">
        <v>16765.414638009999</v>
      </c>
      <c r="G1367" s="80">
        <v>31.843027338982242</v>
      </c>
      <c r="H1367" s="84">
        <v>0.10401822092942874</v>
      </c>
    </row>
    <row r="1368" spans="1:8" x14ac:dyDescent="0.2">
      <c r="A1368" s="73" t="s">
        <v>15</v>
      </c>
      <c r="B1368" s="74">
        <v>2009</v>
      </c>
      <c r="C1368" s="73" t="s">
        <v>10</v>
      </c>
      <c r="D1368" s="73" t="s">
        <v>33</v>
      </c>
      <c r="E1368" s="73" t="s">
        <v>34</v>
      </c>
      <c r="F1368" s="76">
        <v>12490.486646560001</v>
      </c>
      <c r="G1368" s="80">
        <v>21.790913833644176</v>
      </c>
      <c r="H1368" s="84">
        <v>7.1299832173798011E-2</v>
      </c>
    </row>
    <row r="1369" spans="1:8" x14ac:dyDescent="0.2">
      <c r="A1369" s="73" t="s">
        <v>15</v>
      </c>
      <c r="B1369" s="74">
        <v>2010</v>
      </c>
      <c r="C1369" s="73" t="s">
        <v>10</v>
      </c>
      <c r="D1369" s="73" t="s">
        <v>33</v>
      </c>
      <c r="E1369" s="73" t="s">
        <v>34</v>
      </c>
      <c r="F1369" s="76">
        <v>17930.93403434</v>
      </c>
      <c r="G1369" s="80">
        <v>34.119939243605707</v>
      </c>
      <c r="H1369" s="84">
        <v>9.1551351497657821E-2</v>
      </c>
    </row>
    <row r="1370" spans="1:8" x14ac:dyDescent="0.2">
      <c r="A1370" s="73" t="s">
        <v>15</v>
      </c>
      <c r="B1370" s="74">
        <v>2011</v>
      </c>
      <c r="C1370" s="73" t="s">
        <v>10</v>
      </c>
      <c r="D1370" s="73" t="s">
        <v>33</v>
      </c>
      <c r="E1370" s="73" t="s">
        <v>34</v>
      </c>
      <c r="F1370" s="76">
        <v>3484.41603876</v>
      </c>
      <c r="G1370" s="80">
        <v>6.8901606123784562</v>
      </c>
      <c r="H1370" s="84">
        <v>1.6303173977048117E-2</v>
      </c>
    </row>
    <row r="1371" spans="1:8" x14ac:dyDescent="0.2">
      <c r="A1371" s="73" t="s">
        <v>15</v>
      </c>
      <c r="B1371" s="74">
        <v>2012</v>
      </c>
      <c r="C1371" s="73" t="s">
        <v>10</v>
      </c>
      <c r="D1371" s="73" t="s">
        <v>33</v>
      </c>
      <c r="E1371" s="73" t="s">
        <v>34</v>
      </c>
      <c r="F1371" s="76">
        <v>17049.518541329999</v>
      </c>
      <c r="G1371" s="80">
        <v>33.89197570501549</v>
      </c>
      <c r="H1371" s="84">
        <v>7.2928107904983996E-2</v>
      </c>
    </row>
    <row r="1372" spans="1:8" x14ac:dyDescent="0.2">
      <c r="A1372" s="73" t="s">
        <v>15</v>
      </c>
      <c r="B1372" s="74">
        <v>2013</v>
      </c>
      <c r="C1372" s="73" t="s">
        <v>10</v>
      </c>
      <c r="D1372" s="73" t="s">
        <v>33</v>
      </c>
      <c r="E1372" s="73" t="s">
        <v>34</v>
      </c>
      <c r="F1372" s="76">
        <v>8327.0611809999991</v>
      </c>
      <c r="G1372" s="80">
        <v>16.648831399104434</v>
      </c>
      <c r="H1372" s="84">
        <v>3.346829428988124E-2</v>
      </c>
    </row>
    <row r="1373" spans="1:8" x14ac:dyDescent="0.2">
      <c r="A1373" s="73" t="s">
        <v>15</v>
      </c>
      <c r="B1373" s="74">
        <v>2014</v>
      </c>
      <c r="C1373" s="73" t="s">
        <v>10</v>
      </c>
      <c r="D1373" s="73" t="s">
        <v>33</v>
      </c>
      <c r="E1373" s="73" t="s">
        <v>34</v>
      </c>
      <c r="F1373" s="76">
        <v>4980.5878687599998</v>
      </c>
      <c r="G1373" s="80">
        <v>9.2451101964139468</v>
      </c>
      <c r="H1373" s="84">
        <v>1.827899931308747E-2</v>
      </c>
    </row>
    <row r="1374" spans="1:8" x14ac:dyDescent="0.2">
      <c r="A1374" s="73" t="s">
        <v>15</v>
      </c>
      <c r="B1374" s="74">
        <v>2015</v>
      </c>
      <c r="C1374" s="73" t="s">
        <v>10</v>
      </c>
      <c r="D1374" s="73" t="s">
        <v>33</v>
      </c>
      <c r="E1374" s="73" t="s">
        <v>34</v>
      </c>
      <c r="F1374" s="76">
        <v>11672.71351075</v>
      </c>
      <c r="G1374" s="80">
        <v>21.800670126554866</v>
      </c>
      <c r="H1374" s="84">
        <v>3.9799677047213156E-2</v>
      </c>
    </row>
    <row r="1375" spans="1:8" x14ac:dyDescent="0.2">
      <c r="A1375" s="73" t="s">
        <v>15</v>
      </c>
      <c r="B1375" s="74">
        <v>2016</v>
      </c>
      <c r="C1375" s="73" t="s">
        <v>10</v>
      </c>
      <c r="D1375" s="73" t="s">
        <v>33</v>
      </c>
      <c r="E1375" s="73" t="s">
        <v>34</v>
      </c>
      <c r="F1375" s="76">
        <v>9707.8698282700007</v>
      </c>
      <c r="G1375" s="80">
        <v>17.791779492697227</v>
      </c>
      <c r="H1375" s="84">
        <v>3.1127367608016304E-2</v>
      </c>
    </row>
    <row r="1376" spans="1:8" x14ac:dyDescent="0.2">
      <c r="A1376" s="73" t="s">
        <v>15</v>
      </c>
      <c r="B1376" s="74">
        <v>2017</v>
      </c>
      <c r="C1376" s="73" t="s">
        <v>10</v>
      </c>
      <c r="D1376" s="73" t="s">
        <v>33</v>
      </c>
      <c r="E1376" s="73" t="s">
        <v>34</v>
      </c>
      <c r="F1376" s="76">
        <v>13050.80469617</v>
      </c>
      <c r="G1376" s="80">
        <v>22.962940038848675</v>
      </c>
      <c r="H1376" s="84">
        <v>3.9265065125044303E-2</v>
      </c>
    </row>
    <row r="1377" spans="1:8" x14ac:dyDescent="0.2">
      <c r="A1377" s="73" t="s">
        <v>15</v>
      </c>
      <c r="B1377" s="74">
        <v>2018</v>
      </c>
      <c r="C1377" s="73" t="s">
        <v>10</v>
      </c>
      <c r="D1377" s="73" t="s">
        <v>33</v>
      </c>
      <c r="E1377" s="73" t="s">
        <v>34</v>
      </c>
      <c r="F1377" s="76">
        <v>12934.53090939</v>
      </c>
      <c r="G1377" s="80">
        <v>21.22955489255995</v>
      </c>
      <c r="H1377" s="84">
        <v>3.5914568746903464E-2</v>
      </c>
    </row>
    <row r="1378" spans="1:8" x14ac:dyDescent="0.2">
      <c r="A1378" s="73" t="s">
        <v>15</v>
      </c>
      <c r="B1378" s="74">
        <v>2019</v>
      </c>
      <c r="C1378" s="73" t="s">
        <v>10</v>
      </c>
      <c r="D1378" s="73" t="s">
        <v>33</v>
      </c>
      <c r="E1378" s="73" t="s">
        <v>34</v>
      </c>
      <c r="F1378" s="76">
        <v>4162.0889768199995</v>
      </c>
      <c r="G1378" s="80">
        <v>7.2643144721528916</v>
      </c>
      <c r="H1378" s="84">
        <v>1.1001460399616423E-2</v>
      </c>
    </row>
    <row r="1379" spans="1:8" x14ac:dyDescent="0.2">
      <c r="A1379" s="73" t="s">
        <v>15</v>
      </c>
      <c r="B1379" s="74">
        <v>2020</v>
      </c>
      <c r="C1379" s="73" t="s">
        <v>10</v>
      </c>
      <c r="D1379" s="73" t="s">
        <v>33</v>
      </c>
      <c r="E1379" s="73" t="s">
        <v>34</v>
      </c>
      <c r="F1379" s="76">
        <v>2763.4712143899997</v>
      </c>
      <c r="G1379" s="80">
        <v>4.8232327679378644</v>
      </c>
      <c r="H1379" s="84">
        <v>7.3045577112625746E-3</v>
      </c>
    </row>
    <row r="1380" spans="1:8" x14ac:dyDescent="0.2">
      <c r="A1380" s="73" t="s">
        <v>15</v>
      </c>
      <c r="B1380" s="74">
        <v>2021</v>
      </c>
      <c r="C1380" s="73" t="s">
        <v>10</v>
      </c>
      <c r="D1380" s="73" t="s">
        <v>33</v>
      </c>
      <c r="E1380" s="73" t="s">
        <v>34</v>
      </c>
      <c r="F1380" s="76">
        <v>2277.8878857899999</v>
      </c>
      <c r="G1380" s="80">
        <v>3.9757184497600133</v>
      </c>
      <c r="H1380" s="84">
        <v>6.0210373948880735E-3</v>
      </c>
    </row>
    <row r="1381" spans="1:8" x14ac:dyDescent="0.2">
      <c r="A1381" s="73" t="s">
        <v>15</v>
      </c>
      <c r="B1381" s="74">
        <v>2022</v>
      </c>
      <c r="C1381" s="73" t="s">
        <v>10</v>
      </c>
      <c r="D1381" s="73" t="s">
        <v>33</v>
      </c>
      <c r="E1381" s="73" t="s">
        <v>34</v>
      </c>
      <c r="F1381" s="76">
        <v>1837.13223997</v>
      </c>
      <c r="G1381" s="80">
        <v>3.2064442620996596</v>
      </c>
      <c r="H1381" s="84">
        <v>4.8560080525550603E-3</v>
      </c>
    </row>
    <row r="1382" spans="1:8" x14ac:dyDescent="0.2">
      <c r="A1382" s="73" t="s">
        <v>15</v>
      </c>
      <c r="B1382" s="74">
        <v>2023</v>
      </c>
      <c r="C1382" s="73" t="s">
        <v>10</v>
      </c>
      <c r="D1382" s="73" t="s">
        <v>33</v>
      </c>
      <c r="E1382" s="73" t="s">
        <v>34</v>
      </c>
      <c r="F1382" s="76">
        <v>1534.05291435</v>
      </c>
      <c r="G1382" s="80">
        <v>2.677463852604939</v>
      </c>
      <c r="H1382" s="84">
        <v>4.0548922625465462E-3</v>
      </c>
    </row>
    <row r="1383" spans="1:8" x14ac:dyDescent="0.2">
      <c r="A1383" s="73" t="s">
        <v>15</v>
      </c>
      <c r="B1383" s="74">
        <v>2008</v>
      </c>
      <c r="C1383" s="73" t="s">
        <v>10</v>
      </c>
      <c r="D1383" s="73" t="s">
        <v>33</v>
      </c>
      <c r="E1383" s="73" t="s">
        <v>35</v>
      </c>
      <c r="F1383" s="76">
        <v>163286.88996524</v>
      </c>
      <c r="G1383" s="80">
        <v>310.13541946479961</v>
      </c>
      <c r="H1383" s="84">
        <v>1.0130862947329824</v>
      </c>
    </row>
    <row r="1384" spans="1:8" x14ac:dyDescent="0.2">
      <c r="A1384" s="73" t="s">
        <v>15</v>
      </c>
      <c r="B1384" s="74">
        <v>2009</v>
      </c>
      <c r="C1384" s="73" t="s">
        <v>10</v>
      </c>
      <c r="D1384" s="73" t="s">
        <v>33</v>
      </c>
      <c r="E1384" s="73" t="s">
        <v>35</v>
      </c>
      <c r="F1384" s="76">
        <v>220740.30500103001</v>
      </c>
      <c r="G1384" s="80">
        <v>385.10372750084446</v>
      </c>
      <c r="H1384" s="84">
        <v>1.2600587267671455</v>
      </c>
    </row>
    <row r="1385" spans="1:8" x14ac:dyDescent="0.2">
      <c r="A1385" s="73" t="s">
        <v>15</v>
      </c>
      <c r="B1385" s="74">
        <v>2010</v>
      </c>
      <c r="C1385" s="73" t="s">
        <v>10</v>
      </c>
      <c r="D1385" s="73" t="s">
        <v>33</v>
      </c>
      <c r="E1385" s="73" t="s">
        <v>35</v>
      </c>
      <c r="F1385" s="76">
        <v>159246.27880698</v>
      </c>
      <c r="G1385" s="80">
        <v>303.02232707223538</v>
      </c>
      <c r="H1385" s="84">
        <v>0.81307599580874113</v>
      </c>
    </row>
    <row r="1386" spans="1:8" x14ac:dyDescent="0.2">
      <c r="A1386" s="73" t="s">
        <v>15</v>
      </c>
      <c r="B1386" s="74">
        <v>2011</v>
      </c>
      <c r="C1386" s="73" t="s">
        <v>10</v>
      </c>
      <c r="D1386" s="73" t="s">
        <v>33</v>
      </c>
      <c r="E1386" s="73" t="s">
        <v>35</v>
      </c>
      <c r="F1386" s="76">
        <v>189971.35856502</v>
      </c>
      <c r="G1386" s="80">
        <v>375.65352635976728</v>
      </c>
      <c r="H1386" s="84">
        <v>0.8888537060126408</v>
      </c>
    </row>
    <row r="1387" spans="1:8" x14ac:dyDescent="0.2">
      <c r="A1387" s="73" t="s">
        <v>15</v>
      </c>
      <c r="B1387" s="74">
        <v>2012</v>
      </c>
      <c r="C1387" s="73" t="s">
        <v>10</v>
      </c>
      <c r="D1387" s="73" t="s">
        <v>33</v>
      </c>
      <c r="E1387" s="73" t="s">
        <v>35</v>
      </c>
      <c r="F1387" s="76">
        <v>204690.25552315</v>
      </c>
      <c r="G1387" s="80">
        <v>406.89460822175477</v>
      </c>
      <c r="H1387" s="84">
        <v>0.87554806933137896</v>
      </c>
    </row>
    <row r="1388" spans="1:8" x14ac:dyDescent="0.2">
      <c r="A1388" s="73" t="s">
        <v>15</v>
      </c>
      <c r="B1388" s="74">
        <v>2013</v>
      </c>
      <c r="C1388" s="73" t="s">
        <v>10</v>
      </c>
      <c r="D1388" s="73" t="s">
        <v>33</v>
      </c>
      <c r="E1388" s="73" t="s">
        <v>35</v>
      </c>
      <c r="F1388" s="76">
        <v>233920.21242318</v>
      </c>
      <c r="G1388" s="80">
        <v>467.69179339793527</v>
      </c>
      <c r="H1388" s="84">
        <v>0.94017689309091224</v>
      </c>
    </row>
    <row r="1389" spans="1:8" x14ac:dyDescent="0.2">
      <c r="A1389" s="73" t="s">
        <v>15</v>
      </c>
      <c r="B1389" s="74">
        <v>2014</v>
      </c>
      <c r="C1389" s="73" t="s">
        <v>10</v>
      </c>
      <c r="D1389" s="73" t="s">
        <v>33</v>
      </c>
      <c r="E1389" s="73" t="s">
        <v>35</v>
      </c>
      <c r="F1389" s="76">
        <v>284329.33222226996</v>
      </c>
      <c r="G1389" s="80">
        <v>527.78026966566188</v>
      </c>
      <c r="H1389" s="84">
        <v>1.043502454997433</v>
      </c>
    </row>
    <row r="1390" spans="1:8" x14ac:dyDescent="0.2">
      <c r="A1390" s="73" t="s">
        <v>15</v>
      </c>
      <c r="B1390" s="74">
        <v>2015</v>
      </c>
      <c r="C1390" s="73" t="s">
        <v>10</v>
      </c>
      <c r="D1390" s="73" t="s">
        <v>33</v>
      </c>
      <c r="E1390" s="73" t="s">
        <v>35</v>
      </c>
      <c r="F1390" s="76">
        <v>290590.81905608001</v>
      </c>
      <c r="G1390" s="80">
        <v>542.72509834261757</v>
      </c>
      <c r="H1390" s="84">
        <v>0.99080824185961125</v>
      </c>
    </row>
    <row r="1391" spans="1:8" x14ac:dyDescent="0.2">
      <c r="A1391" s="73" t="s">
        <v>15</v>
      </c>
      <c r="B1391" s="74">
        <v>2016</v>
      </c>
      <c r="C1391" s="73" t="s">
        <v>10</v>
      </c>
      <c r="D1391" s="73" t="s">
        <v>33</v>
      </c>
      <c r="E1391" s="73" t="s">
        <v>35</v>
      </c>
      <c r="F1391" s="76">
        <v>384414.59727744001</v>
      </c>
      <c r="G1391" s="80">
        <v>704.52322389174901</v>
      </c>
      <c r="H1391" s="84">
        <v>1.2325890947257168</v>
      </c>
    </row>
    <row r="1392" spans="1:8" x14ac:dyDescent="0.2">
      <c r="A1392" s="73" t="s">
        <v>15</v>
      </c>
      <c r="B1392" s="74">
        <v>2017</v>
      </c>
      <c r="C1392" s="73" t="s">
        <v>10</v>
      </c>
      <c r="D1392" s="73" t="s">
        <v>33</v>
      </c>
      <c r="E1392" s="73" t="s">
        <v>35</v>
      </c>
      <c r="F1392" s="76">
        <v>380049.09830962995</v>
      </c>
      <c r="G1392" s="80">
        <v>668.69782051551579</v>
      </c>
      <c r="H1392" s="84">
        <v>1.143427776543259</v>
      </c>
    </row>
    <row r="1393" spans="1:8" x14ac:dyDescent="0.2">
      <c r="A1393" s="73" t="s">
        <v>15</v>
      </c>
      <c r="B1393" s="74">
        <v>2018</v>
      </c>
      <c r="C1393" s="73" t="s">
        <v>10</v>
      </c>
      <c r="D1393" s="73" t="s">
        <v>33</v>
      </c>
      <c r="E1393" s="73" t="s">
        <v>35</v>
      </c>
      <c r="F1393" s="76">
        <v>398396.22928458999</v>
      </c>
      <c r="G1393" s="80">
        <v>653.89109801006123</v>
      </c>
      <c r="H1393" s="84">
        <v>1.1062039176667218</v>
      </c>
    </row>
    <row r="1394" spans="1:8" x14ac:dyDescent="0.2">
      <c r="A1394" s="73" t="s">
        <v>15</v>
      </c>
      <c r="B1394" s="74">
        <v>2019</v>
      </c>
      <c r="C1394" s="73" t="s">
        <v>10</v>
      </c>
      <c r="D1394" s="73" t="s">
        <v>33</v>
      </c>
      <c r="E1394" s="73" t="s">
        <v>35</v>
      </c>
      <c r="F1394" s="76">
        <v>472805.36057548004</v>
      </c>
      <c r="G1394" s="80">
        <v>825.21225338245915</v>
      </c>
      <c r="H1394" s="84">
        <v>1.2497448949473677</v>
      </c>
    </row>
    <row r="1395" spans="1:8" x14ac:dyDescent="0.2">
      <c r="A1395" s="73" t="s">
        <v>15</v>
      </c>
      <c r="B1395" s="74">
        <v>2020</v>
      </c>
      <c r="C1395" s="73" t="s">
        <v>10</v>
      </c>
      <c r="D1395" s="73" t="s">
        <v>33</v>
      </c>
      <c r="E1395" s="73" t="s">
        <v>35</v>
      </c>
      <c r="F1395" s="76">
        <v>345879.82355838997</v>
      </c>
      <c r="G1395" s="80">
        <v>603.68238687213534</v>
      </c>
      <c r="H1395" s="84">
        <v>0.91424839860373486</v>
      </c>
    </row>
    <row r="1396" spans="1:8" x14ac:dyDescent="0.2">
      <c r="A1396" s="73" t="s">
        <v>15</v>
      </c>
      <c r="B1396" s="74">
        <v>2021</v>
      </c>
      <c r="C1396" s="73" t="s">
        <v>10</v>
      </c>
      <c r="D1396" s="73" t="s">
        <v>33</v>
      </c>
      <c r="E1396" s="73" t="s">
        <v>35</v>
      </c>
      <c r="F1396" s="76">
        <v>228730.08021315001</v>
      </c>
      <c r="G1396" s="80">
        <v>399.2147311513221</v>
      </c>
      <c r="H1396" s="84">
        <v>0.60459181283256935</v>
      </c>
    </row>
    <row r="1397" spans="1:8" x14ac:dyDescent="0.2">
      <c r="A1397" s="73" t="s">
        <v>15</v>
      </c>
      <c r="B1397" s="74">
        <v>2022</v>
      </c>
      <c r="C1397" s="73" t="s">
        <v>10</v>
      </c>
      <c r="D1397" s="73" t="s">
        <v>33</v>
      </c>
      <c r="E1397" s="73" t="s">
        <v>35</v>
      </c>
      <c r="F1397" s="76">
        <v>218230.69298386</v>
      </c>
      <c r="G1397" s="80">
        <v>380.889594177258</v>
      </c>
      <c r="H1397" s="84">
        <v>0.57683926033631661</v>
      </c>
    </row>
    <row r="1398" spans="1:8" x14ac:dyDescent="0.2">
      <c r="A1398" s="73" t="s">
        <v>15</v>
      </c>
      <c r="B1398" s="74">
        <v>2023</v>
      </c>
      <c r="C1398" s="73" t="s">
        <v>10</v>
      </c>
      <c r="D1398" s="73" t="s">
        <v>33</v>
      </c>
      <c r="E1398" s="73" t="s">
        <v>35</v>
      </c>
      <c r="F1398" s="76">
        <v>227300.54397594999</v>
      </c>
      <c r="G1398" s="80">
        <v>396.71968579448463</v>
      </c>
      <c r="H1398" s="84">
        <v>0.60081318474677847</v>
      </c>
    </row>
    <row r="1399" spans="1:8" x14ac:dyDescent="0.2">
      <c r="A1399" s="73" t="s">
        <v>15</v>
      </c>
      <c r="B1399" s="74">
        <v>2008</v>
      </c>
      <c r="C1399" s="73" t="s">
        <v>10</v>
      </c>
      <c r="D1399" s="73" t="s">
        <v>33</v>
      </c>
      <c r="E1399" s="73" t="s">
        <v>36</v>
      </c>
      <c r="F1399" s="76">
        <v>1990.5327614</v>
      </c>
      <c r="G1399" s="80">
        <v>3.7806753074091324</v>
      </c>
      <c r="H1399" s="84">
        <v>1.2349928767830786E-2</v>
      </c>
    </row>
    <row r="1400" spans="1:8" x14ac:dyDescent="0.2">
      <c r="A1400" s="73" t="s">
        <v>15</v>
      </c>
      <c r="B1400" s="74">
        <v>2009</v>
      </c>
      <c r="C1400" s="73" t="s">
        <v>10</v>
      </c>
      <c r="D1400" s="73" t="s">
        <v>33</v>
      </c>
      <c r="E1400" s="73" t="s">
        <v>36</v>
      </c>
      <c r="F1400" s="76">
        <v>847.57383512000001</v>
      </c>
      <c r="G1400" s="80">
        <v>1.4786780476514025</v>
      </c>
      <c r="H1400" s="84">
        <v>4.8382320008005346E-3</v>
      </c>
    </row>
    <row r="1401" spans="1:8" x14ac:dyDescent="0.2">
      <c r="A1401" s="73" t="s">
        <v>15</v>
      </c>
      <c r="B1401" s="74">
        <v>2010</v>
      </c>
      <c r="C1401" s="73" t="s">
        <v>10</v>
      </c>
      <c r="D1401" s="73" t="s">
        <v>33</v>
      </c>
      <c r="E1401" s="73" t="s">
        <v>36</v>
      </c>
      <c r="F1401" s="76">
        <v>1283.93322977</v>
      </c>
      <c r="G1401" s="80">
        <v>2.4431367439477238</v>
      </c>
      <c r="H1401" s="84">
        <v>6.5554768197284797E-3</v>
      </c>
    </row>
    <row r="1402" spans="1:8" x14ac:dyDescent="0.2">
      <c r="A1402" s="73" t="s">
        <v>15</v>
      </c>
      <c r="B1402" s="74">
        <v>2011</v>
      </c>
      <c r="C1402" s="73" t="s">
        <v>10</v>
      </c>
      <c r="D1402" s="73" t="s">
        <v>33</v>
      </c>
      <c r="E1402" s="73" t="s">
        <v>36</v>
      </c>
      <c r="F1402" s="76">
        <v>2446.1493624999998</v>
      </c>
      <c r="G1402" s="80">
        <v>4.8370693401727474</v>
      </c>
      <c r="H1402" s="84">
        <v>1.1445245971510035E-2</v>
      </c>
    </row>
    <row r="1403" spans="1:8" x14ac:dyDescent="0.2">
      <c r="A1403" s="73" t="s">
        <v>15</v>
      </c>
      <c r="B1403" s="74">
        <v>2012</v>
      </c>
      <c r="C1403" s="73" t="s">
        <v>10</v>
      </c>
      <c r="D1403" s="73" t="s">
        <v>33</v>
      </c>
      <c r="E1403" s="73" t="s">
        <v>36</v>
      </c>
      <c r="F1403" s="76">
        <v>2430.3293927099999</v>
      </c>
      <c r="G1403" s="80">
        <v>4.8311431512415579</v>
      </c>
      <c r="H1403" s="84">
        <v>1.0395561831647067E-2</v>
      </c>
    </row>
    <row r="1404" spans="1:8" x14ac:dyDescent="0.2">
      <c r="A1404" s="73" t="s">
        <v>15</v>
      </c>
      <c r="B1404" s="74">
        <v>2013</v>
      </c>
      <c r="C1404" s="73" t="s">
        <v>10</v>
      </c>
      <c r="D1404" s="73" t="s">
        <v>33</v>
      </c>
      <c r="E1404" s="73" t="s">
        <v>36</v>
      </c>
      <c r="F1404" s="76">
        <v>3117.7461179400002</v>
      </c>
      <c r="G1404" s="80">
        <v>6.2335112393832475</v>
      </c>
      <c r="H1404" s="84">
        <v>1.2530908843859344E-2</v>
      </c>
    </row>
    <row r="1405" spans="1:8" x14ac:dyDescent="0.2">
      <c r="A1405" s="73" t="s">
        <v>15</v>
      </c>
      <c r="B1405" s="74">
        <v>2014</v>
      </c>
      <c r="C1405" s="73" t="s">
        <v>10</v>
      </c>
      <c r="D1405" s="73" t="s">
        <v>33</v>
      </c>
      <c r="E1405" s="73" t="s">
        <v>36</v>
      </c>
      <c r="F1405" s="76">
        <v>1738.5869026600001</v>
      </c>
      <c r="G1405" s="80">
        <v>3.2272149241562231</v>
      </c>
      <c r="H1405" s="84">
        <v>6.3806983506501372E-3</v>
      </c>
    </row>
    <row r="1406" spans="1:8" x14ac:dyDescent="0.2">
      <c r="A1406" s="73" t="s">
        <v>15</v>
      </c>
      <c r="B1406" s="74">
        <v>2015</v>
      </c>
      <c r="C1406" s="73" t="s">
        <v>10</v>
      </c>
      <c r="D1406" s="73" t="s">
        <v>33</v>
      </c>
      <c r="E1406" s="73" t="s">
        <v>36</v>
      </c>
      <c r="F1406" s="76">
        <v>1731.82550268</v>
      </c>
      <c r="G1406" s="80">
        <v>3.2344627036302458</v>
      </c>
      <c r="H1406" s="84">
        <v>5.9048905505402838E-3</v>
      </c>
    </row>
    <row r="1407" spans="1:8" x14ac:dyDescent="0.2">
      <c r="A1407" s="73" t="s">
        <v>15</v>
      </c>
      <c r="B1407" s="74">
        <v>2016</v>
      </c>
      <c r="C1407" s="73" t="s">
        <v>10</v>
      </c>
      <c r="D1407" s="73" t="s">
        <v>33</v>
      </c>
      <c r="E1407" s="73" t="s">
        <v>36</v>
      </c>
      <c r="F1407" s="76">
        <v>1362.54050596</v>
      </c>
      <c r="G1407" s="80">
        <v>2.4971513484156906</v>
      </c>
      <c r="H1407" s="84">
        <v>4.3688574280551073E-3</v>
      </c>
    </row>
    <row r="1408" spans="1:8" x14ac:dyDescent="0.2">
      <c r="A1408" s="73" t="s">
        <v>15</v>
      </c>
      <c r="B1408" s="74">
        <v>2017</v>
      </c>
      <c r="C1408" s="73" t="s">
        <v>10</v>
      </c>
      <c r="D1408" s="73" t="s">
        <v>33</v>
      </c>
      <c r="E1408" s="73" t="s">
        <v>36</v>
      </c>
      <c r="F1408" s="76">
        <v>2150.0330824299999</v>
      </c>
      <c r="G1408" s="80">
        <v>3.7829913099435113</v>
      </c>
      <c r="H1408" s="84">
        <v>6.4686577546738296E-3</v>
      </c>
    </row>
    <row r="1409" spans="1:8" x14ac:dyDescent="0.2">
      <c r="A1409" s="73" t="s">
        <v>15</v>
      </c>
      <c r="B1409" s="74">
        <v>2018</v>
      </c>
      <c r="C1409" s="73" t="s">
        <v>10</v>
      </c>
      <c r="D1409" s="73" t="s">
        <v>33</v>
      </c>
      <c r="E1409" s="73" t="s">
        <v>36</v>
      </c>
      <c r="F1409" s="76">
        <v>7853.1656133799997</v>
      </c>
      <c r="G1409" s="80">
        <v>12.889467089106637</v>
      </c>
      <c r="H1409" s="84">
        <v>2.1805433709064882E-2</v>
      </c>
    </row>
    <row r="1410" spans="1:8" x14ac:dyDescent="0.2">
      <c r="A1410" s="73" t="s">
        <v>15</v>
      </c>
      <c r="B1410" s="74">
        <v>2019</v>
      </c>
      <c r="C1410" s="73" t="s">
        <v>10</v>
      </c>
      <c r="D1410" s="73" t="s">
        <v>33</v>
      </c>
      <c r="E1410" s="73" t="s">
        <v>36</v>
      </c>
      <c r="F1410" s="76">
        <v>3416.5148704799999</v>
      </c>
      <c r="G1410" s="80">
        <v>5.9630244706867961</v>
      </c>
      <c r="H1410" s="84">
        <v>9.0307182911317854E-3</v>
      </c>
    </row>
    <row r="1411" spans="1:8" x14ac:dyDescent="0.2">
      <c r="A1411" s="73" t="s">
        <v>15</v>
      </c>
      <c r="B1411" s="74">
        <v>2020</v>
      </c>
      <c r="C1411" s="73" t="s">
        <v>10</v>
      </c>
      <c r="D1411" s="73" t="s">
        <v>33</v>
      </c>
      <c r="E1411" s="73" t="s">
        <v>36</v>
      </c>
      <c r="F1411" s="76">
        <v>11264.902248390001</v>
      </c>
      <c r="G1411" s="80">
        <v>19.66123090739157</v>
      </c>
      <c r="H1411" s="84">
        <v>2.9776003512039351E-2</v>
      </c>
    </row>
    <row r="1412" spans="1:8" x14ac:dyDescent="0.2">
      <c r="A1412" s="73" t="s">
        <v>15</v>
      </c>
      <c r="B1412" s="74">
        <v>2021</v>
      </c>
      <c r="C1412" s="73" t="s">
        <v>10</v>
      </c>
      <c r="D1412" s="73" t="s">
        <v>33</v>
      </c>
      <c r="E1412" s="73" t="s">
        <v>36</v>
      </c>
      <c r="F1412" s="76">
        <v>9426.2422212700003</v>
      </c>
      <c r="G1412" s="80">
        <v>16.452120117409894</v>
      </c>
      <c r="H1412" s="84">
        <v>2.4915957129231531E-2</v>
      </c>
    </row>
    <row r="1413" spans="1:8" x14ac:dyDescent="0.2">
      <c r="A1413" s="73" t="s">
        <v>15</v>
      </c>
      <c r="B1413" s="74">
        <v>2022</v>
      </c>
      <c r="C1413" s="73" t="s">
        <v>10</v>
      </c>
      <c r="D1413" s="73" t="s">
        <v>33</v>
      </c>
      <c r="E1413" s="73" t="s">
        <v>36</v>
      </c>
      <c r="F1413" s="76">
        <v>5220.6510565299996</v>
      </c>
      <c r="G1413" s="80">
        <v>9.1118789711667674</v>
      </c>
      <c r="H1413" s="84">
        <v>1.3799509375821386E-2</v>
      </c>
    </row>
    <row r="1414" spans="1:8" x14ac:dyDescent="0.2">
      <c r="A1414" s="73" t="s">
        <v>15</v>
      </c>
      <c r="B1414" s="74">
        <v>2023</v>
      </c>
      <c r="C1414" s="73" t="s">
        <v>10</v>
      </c>
      <c r="D1414" s="73" t="s">
        <v>33</v>
      </c>
      <c r="E1414" s="73" t="s">
        <v>36</v>
      </c>
      <c r="F1414" s="76">
        <v>4365.34315935</v>
      </c>
      <c r="G1414" s="80">
        <v>7.6190647689152629</v>
      </c>
      <c r="H1414" s="84">
        <v>1.1538712931365195E-2</v>
      </c>
    </row>
    <row r="1415" spans="1:8" x14ac:dyDescent="0.2">
      <c r="A1415" s="73" t="s">
        <v>15</v>
      </c>
      <c r="B1415" s="74">
        <v>2008</v>
      </c>
      <c r="C1415" s="73" t="s">
        <v>10</v>
      </c>
      <c r="D1415" s="73" t="s">
        <v>33</v>
      </c>
      <c r="E1415" s="73" t="s">
        <v>42</v>
      </c>
      <c r="F1415" s="76">
        <v>2818.1933997699998</v>
      </c>
      <c r="G1415" s="80">
        <v>5.3526746229085358</v>
      </c>
      <c r="H1415" s="84">
        <v>1.7485011257313519E-2</v>
      </c>
    </row>
    <row r="1416" spans="1:8" x14ac:dyDescent="0.2">
      <c r="A1416" s="73" t="s">
        <v>15</v>
      </c>
      <c r="B1416" s="74">
        <v>2009</v>
      </c>
      <c r="C1416" s="73" t="s">
        <v>10</v>
      </c>
      <c r="D1416" s="73" t="s">
        <v>33</v>
      </c>
      <c r="E1416" s="73" t="s">
        <v>42</v>
      </c>
      <c r="F1416" s="76">
        <v>9237.1177485999997</v>
      </c>
      <c r="G1416" s="80">
        <v>16.115083633382991</v>
      </c>
      <c r="H1416" s="84">
        <v>5.2728525627636545E-2</v>
      </c>
    </row>
    <row r="1417" spans="1:8" x14ac:dyDescent="0.2">
      <c r="A1417" s="73" t="s">
        <v>15</v>
      </c>
      <c r="B1417" s="74">
        <v>2010</v>
      </c>
      <c r="C1417" s="73" t="s">
        <v>10</v>
      </c>
      <c r="D1417" s="73" t="s">
        <v>33</v>
      </c>
      <c r="E1417" s="73" t="s">
        <v>42</v>
      </c>
      <c r="F1417" s="76">
        <v>2843.9737229800003</v>
      </c>
      <c r="G1417" s="80">
        <v>5.4116651398444811</v>
      </c>
      <c r="H1417" s="84">
        <v>1.4520695768776119E-2</v>
      </c>
    </row>
    <row r="1418" spans="1:8" x14ac:dyDescent="0.2">
      <c r="A1418" s="73" t="s">
        <v>15</v>
      </c>
      <c r="B1418" s="82">
        <v>2011</v>
      </c>
      <c r="C1418" s="73" t="s">
        <v>10</v>
      </c>
      <c r="D1418" s="73" t="s">
        <v>33</v>
      </c>
      <c r="E1418" s="73" t="s">
        <v>42</v>
      </c>
      <c r="F1418" s="76">
        <v>2524.29181973</v>
      </c>
      <c r="G1418" s="80">
        <v>4.9915899470610743</v>
      </c>
      <c r="H1418" s="84">
        <v>1.1810865363983071E-2</v>
      </c>
    </row>
    <row r="1419" spans="1:8" x14ac:dyDescent="0.2">
      <c r="A1419" s="73" t="s">
        <v>15</v>
      </c>
      <c r="B1419" s="82">
        <v>2012</v>
      </c>
      <c r="C1419" s="73" t="s">
        <v>10</v>
      </c>
      <c r="D1419" s="73" t="s">
        <v>33</v>
      </c>
      <c r="E1419" s="73" t="s">
        <v>42</v>
      </c>
      <c r="F1419" s="76">
        <v>2126.6956846100002</v>
      </c>
      <c r="G1419" s="80">
        <v>4.2275632769358404</v>
      </c>
      <c r="H1419" s="84">
        <v>9.0967901523043935E-3</v>
      </c>
    </row>
    <row r="1420" spans="1:8" x14ac:dyDescent="0.2">
      <c r="A1420" s="73" t="s">
        <v>15</v>
      </c>
      <c r="B1420" s="82">
        <v>2013</v>
      </c>
      <c r="C1420" s="73" t="s">
        <v>10</v>
      </c>
      <c r="D1420" s="73" t="s">
        <v>33</v>
      </c>
      <c r="E1420" s="73" t="s">
        <v>42</v>
      </c>
      <c r="F1420" s="76">
        <v>2171.7147525600003</v>
      </c>
      <c r="G1420" s="80">
        <v>4.3420496110702533</v>
      </c>
      <c r="H1420" s="84">
        <v>8.7286002675467447E-3</v>
      </c>
    </row>
    <row r="1421" spans="1:8" x14ac:dyDescent="0.2">
      <c r="A1421" s="73" t="s">
        <v>15</v>
      </c>
      <c r="B1421" s="82">
        <v>2014</v>
      </c>
      <c r="C1421" s="73" t="s">
        <v>10</v>
      </c>
      <c r="D1421" s="73" t="s">
        <v>33</v>
      </c>
      <c r="E1421" s="73" t="s">
        <v>42</v>
      </c>
      <c r="F1421" s="76">
        <v>3556.3445953400001</v>
      </c>
      <c r="G1421" s="80">
        <v>6.6013889417686729</v>
      </c>
      <c r="H1421" s="84">
        <v>1.3051957344847855E-2</v>
      </c>
    </row>
    <row r="1422" spans="1:8" x14ac:dyDescent="0.2">
      <c r="A1422" s="73" t="s">
        <v>15</v>
      </c>
      <c r="B1422" s="82">
        <v>2015</v>
      </c>
      <c r="C1422" s="73" t="s">
        <v>10</v>
      </c>
      <c r="D1422" s="73" t="s">
        <v>33</v>
      </c>
      <c r="E1422" s="73" t="s">
        <v>42</v>
      </c>
      <c r="F1422" s="76">
        <v>2266.9588310300001</v>
      </c>
      <c r="G1422" s="80">
        <v>4.2339102746118913</v>
      </c>
      <c r="H1422" s="84">
        <v>7.7294991666873123E-3</v>
      </c>
    </row>
    <row r="1423" spans="1:8" x14ac:dyDescent="0.2">
      <c r="A1423" s="73" t="s">
        <v>15</v>
      </c>
      <c r="B1423" s="82">
        <v>2016</v>
      </c>
      <c r="C1423" s="73" t="s">
        <v>10</v>
      </c>
      <c r="D1423" s="73" t="s">
        <v>33</v>
      </c>
      <c r="E1423" s="73" t="s">
        <v>42</v>
      </c>
      <c r="F1423" s="76">
        <v>3186.6239377699999</v>
      </c>
      <c r="G1423" s="80">
        <v>5.8401803309983071</v>
      </c>
      <c r="H1423" s="84">
        <v>1.021760865093385E-2</v>
      </c>
    </row>
    <row r="1424" spans="1:8" x14ac:dyDescent="0.2">
      <c r="A1424" s="73" t="s">
        <v>15</v>
      </c>
      <c r="B1424" s="82">
        <v>2017</v>
      </c>
      <c r="C1424" s="73" t="s">
        <v>10</v>
      </c>
      <c r="D1424" s="73" t="s">
        <v>33</v>
      </c>
      <c r="E1424" s="73" t="s">
        <v>42</v>
      </c>
      <c r="F1424" s="76">
        <v>9360.7811719800011</v>
      </c>
      <c r="G1424" s="80">
        <v>16.470329743884815</v>
      </c>
      <c r="H1424" s="84">
        <v>2.816314326172915E-2</v>
      </c>
    </row>
    <row r="1425" spans="1:8" x14ac:dyDescent="0.2">
      <c r="A1425" s="73" t="s">
        <v>15</v>
      </c>
      <c r="B1425" s="82">
        <v>2018</v>
      </c>
      <c r="C1425" s="73" t="s">
        <v>10</v>
      </c>
      <c r="D1425" s="73" t="s">
        <v>33</v>
      </c>
      <c r="E1425" s="73" t="s">
        <v>42</v>
      </c>
      <c r="F1425" s="76">
        <v>5548.6603671299999</v>
      </c>
      <c r="G1425" s="80">
        <v>9.1070631528386432</v>
      </c>
      <c r="H1425" s="84">
        <v>1.5406646410643357E-2</v>
      </c>
    </row>
    <row r="1426" spans="1:8" x14ac:dyDescent="0.2">
      <c r="A1426" s="73" t="s">
        <v>15</v>
      </c>
      <c r="B1426" s="82">
        <v>2019</v>
      </c>
      <c r="C1426" s="73" t="s">
        <v>10</v>
      </c>
      <c r="D1426" s="73" t="s">
        <v>33</v>
      </c>
      <c r="E1426" s="73" t="s">
        <v>42</v>
      </c>
      <c r="F1426" s="76">
        <v>24818.673227169998</v>
      </c>
      <c r="G1426" s="80">
        <v>43.317345714582416</v>
      </c>
      <c r="H1426" s="84">
        <v>6.5602069585822667E-2</v>
      </c>
    </row>
    <row r="1427" spans="1:8" x14ac:dyDescent="0.2">
      <c r="A1427" s="73" t="s">
        <v>15</v>
      </c>
      <c r="B1427" s="82">
        <v>2020</v>
      </c>
      <c r="C1427" s="73" t="s">
        <v>10</v>
      </c>
      <c r="D1427" s="73" t="s">
        <v>33</v>
      </c>
      <c r="E1427" s="73" t="s">
        <v>107</v>
      </c>
      <c r="F1427" s="76">
        <v>29641.766497879998</v>
      </c>
      <c r="G1427" s="80">
        <v>51.735346012531629</v>
      </c>
      <c r="H1427" s="84">
        <v>7.8350732556962038E-2</v>
      </c>
    </row>
    <row r="1428" spans="1:8" x14ac:dyDescent="0.2">
      <c r="A1428" s="73" t="s">
        <v>15</v>
      </c>
      <c r="B1428" s="82">
        <v>2021</v>
      </c>
      <c r="C1428" s="73" t="s">
        <v>10</v>
      </c>
      <c r="D1428" s="73" t="s">
        <v>33</v>
      </c>
      <c r="E1428" s="73" t="s">
        <v>42</v>
      </c>
      <c r="F1428" s="76">
        <v>8937.95757529</v>
      </c>
      <c r="G1428" s="80">
        <v>15.599891046845274</v>
      </c>
      <c r="H1428" s="84">
        <v>2.3625296543547947E-2</v>
      </c>
    </row>
    <row r="1429" spans="1:8" x14ac:dyDescent="0.2">
      <c r="A1429" s="73" t="s">
        <v>15</v>
      </c>
      <c r="B1429" s="82">
        <v>2022</v>
      </c>
      <c r="C1429" s="73" t="s">
        <v>10</v>
      </c>
      <c r="D1429" s="73" t="s">
        <v>33</v>
      </c>
      <c r="E1429" s="73" t="s">
        <v>107</v>
      </c>
      <c r="F1429" s="76">
        <v>0</v>
      </c>
      <c r="G1429" s="80">
        <v>0</v>
      </c>
      <c r="H1429" s="84">
        <v>0</v>
      </c>
    </row>
    <row r="1430" spans="1:8" x14ac:dyDescent="0.2">
      <c r="A1430" s="73" t="s">
        <v>15</v>
      </c>
      <c r="B1430" s="82">
        <v>2023</v>
      </c>
      <c r="C1430" s="73" t="s">
        <v>10</v>
      </c>
      <c r="D1430" s="73" t="s">
        <v>33</v>
      </c>
      <c r="E1430" s="73" t="s">
        <v>42</v>
      </c>
      <c r="F1430" s="76">
        <v>34.484676970000002</v>
      </c>
      <c r="G1430" s="80">
        <v>6.0187934322366701E-2</v>
      </c>
      <c r="H1430" s="84">
        <v>9.115177743482124E-5</v>
      </c>
    </row>
    <row r="1431" spans="1:8" x14ac:dyDescent="0.2">
      <c r="A1431" s="73" t="s">
        <v>15</v>
      </c>
      <c r="B1431" s="74">
        <v>2008</v>
      </c>
      <c r="C1431" s="73" t="s">
        <v>10</v>
      </c>
      <c r="D1431" s="73" t="s">
        <v>37</v>
      </c>
      <c r="E1431" s="73" t="s">
        <v>40</v>
      </c>
      <c r="F1431" s="83">
        <v>154623.987035</v>
      </c>
      <c r="G1431" s="80">
        <v>293.68172232705172</v>
      </c>
      <c r="H1431" s="84">
        <v>0.95933875729689899</v>
      </c>
    </row>
    <row r="1432" spans="1:8" x14ac:dyDescent="0.2">
      <c r="A1432" s="73" t="s">
        <v>15</v>
      </c>
      <c r="B1432" s="74">
        <v>2009</v>
      </c>
      <c r="C1432" s="73" t="s">
        <v>10</v>
      </c>
      <c r="D1432" s="73" t="s">
        <v>37</v>
      </c>
      <c r="E1432" s="73" t="s">
        <v>40</v>
      </c>
      <c r="F1432" s="83">
        <v>167238.63332290002</v>
      </c>
      <c r="G1432" s="80">
        <v>291.76466470178707</v>
      </c>
      <c r="H1432" s="84">
        <v>0.95465347558592717</v>
      </c>
    </row>
    <row r="1433" spans="1:8" x14ac:dyDescent="0.2">
      <c r="A1433" s="73" t="s">
        <v>15</v>
      </c>
      <c r="B1433" s="74">
        <v>2010</v>
      </c>
      <c r="C1433" s="73" t="s">
        <v>10</v>
      </c>
      <c r="D1433" s="73" t="s">
        <v>37</v>
      </c>
      <c r="E1433" s="73" t="s">
        <v>40</v>
      </c>
      <c r="F1433" s="83">
        <v>168537.92904671002</v>
      </c>
      <c r="G1433" s="80">
        <v>320.70297555631709</v>
      </c>
      <c r="H1433" s="84">
        <v>0.86051709036977697</v>
      </c>
    </row>
    <row r="1434" spans="1:8" x14ac:dyDescent="0.2">
      <c r="A1434" s="73" t="s">
        <v>15</v>
      </c>
      <c r="B1434" s="74">
        <v>2011</v>
      </c>
      <c r="C1434" s="73" t="s">
        <v>10</v>
      </c>
      <c r="D1434" s="73" t="s">
        <v>37</v>
      </c>
      <c r="E1434" s="73" t="s">
        <v>40</v>
      </c>
      <c r="F1434" s="83">
        <v>178533.0209488</v>
      </c>
      <c r="G1434" s="80">
        <v>353.03510696389839</v>
      </c>
      <c r="H1434" s="84">
        <v>0.83533506584709627</v>
      </c>
    </row>
    <row r="1435" spans="1:8" x14ac:dyDescent="0.2">
      <c r="A1435" s="73" t="s">
        <v>15</v>
      </c>
      <c r="B1435" s="74">
        <v>2012</v>
      </c>
      <c r="C1435" s="73" t="s">
        <v>10</v>
      </c>
      <c r="D1435" s="73" t="s">
        <v>37</v>
      </c>
      <c r="E1435" s="73" t="s">
        <v>40</v>
      </c>
      <c r="F1435" s="83">
        <v>210692.0667999</v>
      </c>
      <c r="G1435" s="80">
        <v>418.82534054622488</v>
      </c>
      <c r="H1435" s="84">
        <v>0.90122039194595227</v>
      </c>
    </row>
    <row r="1436" spans="1:8" x14ac:dyDescent="0.2">
      <c r="A1436" s="73" t="s">
        <v>15</v>
      </c>
      <c r="B1436" s="74">
        <v>2013</v>
      </c>
      <c r="C1436" s="73" t="s">
        <v>10</v>
      </c>
      <c r="D1436" s="73" t="s">
        <v>37</v>
      </c>
      <c r="E1436" s="73" t="s">
        <v>40</v>
      </c>
      <c r="F1436" s="83">
        <v>104763.6355935</v>
      </c>
      <c r="G1436" s="80">
        <v>209.460705024379</v>
      </c>
      <c r="H1436" s="84">
        <v>0.42106814285470007</v>
      </c>
    </row>
    <row r="1437" spans="1:8" x14ac:dyDescent="0.2">
      <c r="A1437" s="73" t="s">
        <v>15</v>
      </c>
      <c r="B1437" s="74">
        <v>2014</v>
      </c>
      <c r="C1437" s="73" t="s">
        <v>10</v>
      </c>
      <c r="D1437" s="73" t="s">
        <v>37</v>
      </c>
      <c r="E1437" s="73" t="s">
        <v>40</v>
      </c>
      <c r="F1437" s="83">
        <v>113098.22318388001</v>
      </c>
      <c r="G1437" s="80">
        <v>209.93616896350633</v>
      </c>
      <c r="H1437" s="84">
        <v>0.41507597062116497</v>
      </c>
    </row>
    <row r="1438" spans="1:8" x14ac:dyDescent="0.2">
      <c r="A1438" s="73" t="s">
        <v>15</v>
      </c>
      <c r="B1438" s="74">
        <v>2015</v>
      </c>
      <c r="C1438" s="73" t="s">
        <v>10</v>
      </c>
      <c r="D1438" s="73" t="s">
        <v>37</v>
      </c>
      <c r="E1438" s="73" t="s">
        <v>40</v>
      </c>
      <c r="F1438" s="83">
        <v>121737.6153188</v>
      </c>
      <c r="G1438" s="80">
        <v>227.36457903420848</v>
      </c>
      <c r="H1438" s="84">
        <v>0.4150806725209174</v>
      </c>
    </row>
    <row r="1439" spans="1:8" x14ac:dyDescent="0.2">
      <c r="A1439" s="73" t="s">
        <v>15</v>
      </c>
      <c r="B1439" s="74">
        <v>2016</v>
      </c>
      <c r="C1439" s="73" t="s">
        <v>10</v>
      </c>
      <c r="D1439" s="73" t="s">
        <v>37</v>
      </c>
      <c r="E1439" s="73" t="s">
        <v>40</v>
      </c>
      <c r="F1439" s="83">
        <v>136171.3147322</v>
      </c>
      <c r="G1439" s="80">
        <v>249.56350340533155</v>
      </c>
      <c r="H1439" s="84">
        <v>0.43662045807338856</v>
      </c>
    </row>
    <row r="1440" spans="1:8" x14ac:dyDescent="0.2">
      <c r="A1440" s="73" t="s">
        <v>15</v>
      </c>
      <c r="B1440" s="74">
        <v>2017</v>
      </c>
      <c r="C1440" s="73" t="s">
        <v>10</v>
      </c>
      <c r="D1440" s="73" t="s">
        <v>37</v>
      </c>
      <c r="E1440" s="73" t="s">
        <v>40</v>
      </c>
      <c r="F1440" s="83">
        <v>150593.24756667</v>
      </c>
      <c r="G1440" s="80">
        <v>264.96938653474524</v>
      </c>
      <c r="H1440" s="84">
        <v>0.45307962311569278</v>
      </c>
    </row>
    <row r="1441" spans="1:13" x14ac:dyDescent="0.2">
      <c r="A1441" s="73" t="s">
        <v>15</v>
      </c>
      <c r="B1441" s="74">
        <v>2018</v>
      </c>
      <c r="C1441" s="73" t="s">
        <v>10</v>
      </c>
      <c r="D1441" s="73" t="s">
        <v>37</v>
      </c>
      <c r="E1441" s="73" t="s">
        <v>40</v>
      </c>
      <c r="F1441" s="83">
        <v>152868.20585083001</v>
      </c>
      <c r="G1441" s="80">
        <v>250.903878167036</v>
      </c>
      <c r="H1441" s="84">
        <v>0.42446036324825215</v>
      </c>
    </row>
    <row r="1442" spans="1:13" x14ac:dyDescent="0.2">
      <c r="A1442" s="73" t="s">
        <v>15</v>
      </c>
      <c r="B1442" s="74">
        <v>2019</v>
      </c>
      <c r="C1442" s="73" t="s">
        <v>10</v>
      </c>
      <c r="D1442" s="73" t="s">
        <v>37</v>
      </c>
      <c r="E1442" s="73" t="s">
        <v>40</v>
      </c>
      <c r="F1442" s="83">
        <v>128044.3487779102</v>
      </c>
      <c r="G1442" s="80">
        <v>223.48258797087038</v>
      </c>
      <c r="H1442" s="84">
        <v>0.33845380056029839</v>
      </c>
    </row>
    <row r="1443" spans="1:13" x14ac:dyDescent="0.2">
      <c r="A1443" s="73" t="s">
        <v>15</v>
      </c>
      <c r="B1443" s="74">
        <v>2020</v>
      </c>
      <c r="C1443" s="73" t="s">
        <v>10</v>
      </c>
      <c r="D1443" s="73" t="s">
        <v>37</v>
      </c>
      <c r="E1443" s="73" t="s">
        <v>40</v>
      </c>
      <c r="F1443" s="83">
        <v>92131.844364639997</v>
      </c>
      <c r="G1443" s="80">
        <v>160.80259074027401</v>
      </c>
      <c r="H1443" s="84">
        <v>0.24352791181692351</v>
      </c>
    </row>
    <row r="1444" spans="1:13" x14ac:dyDescent="0.2">
      <c r="A1444" s="73" t="s">
        <v>15</v>
      </c>
      <c r="B1444" s="74">
        <v>2021</v>
      </c>
      <c r="C1444" s="73" t="s">
        <v>10</v>
      </c>
      <c r="D1444" s="73" t="s">
        <v>37</v>
      </c>
      <c r="E1444" s="73" t="s">
        <v>40</v>
      </c>
      <c r="F1444" s="83">
        <v>109427.58424207001</v>
      </c>
      <c r="G1444" s="80">
        <v>190.9897621818134</v>
      </c>
      <c r="H1444" s="84">
        <v>0.28924495400495309</v>
      </c>
    </row>
    <row r="1445" spans="1:13" x14ac:dyDescent="0.2">
      <c r="A1445" s="73" t="s">
        <v>15</v>
      </c>
      <c r="B1445" s="74">
        <v>2022</v>
      </c>
      <c r="C1445" s="73" t="s">
        <v>10</v>
      </c>
      <c r="D1445" s="73" t="s">
        <v>37</v>
      </c>
      <c r="E1445" s="73" t="s">
        <v>40</v>
      </c>
      <c r="F1445" s="76">
        <v>89457.122558799994</v>
      </c>
      <c r="G1445" s="80">
        <v>156.13425701858799</v>
      </c>
      <c r="H1445" s="84">
        <v>0.23645794137880427</v>
      </c>
    </row>
    <row r="1446" spans="1:13" x14ac:dyDescent="0.2">
      <c r="A1446" s="73" t="s">
        <v>15</v>
      </c>
      <c r="B1446" s="74">
        <v>2023</v>
      </c>
      <c r="C1446" s="73" t="s">
        <v>10</v>
      </c>
      <c r="D1446" s="73" t="s">
        <v>37</v>
      </c>
      <c r="E1446" s="73" t="s">
        <v>40</v>
      </c>
      <c r="F1446" s="76">
        <v>103826.169704655</v>
      </c>
      <c r="G1446" s="80">
        <v>181.21331652789073</v>
      </c>
      <c r="H1446" s="84">
        <v>0.2744389898464718</v>
      </c>
    </row>
    <row r="1447" spans="1:13" x14ac:dyDescent="0.2">
      <c r="A1447" s="8" t="s">
        <v>45</v>
      </c>
      <c r="B1447" s="8">
        <v>2008</v>
      </c>
      <c r="C1447" s="8" t="s">
        <v>10</v>
      </c>
      <c r="D1447" s="8" t="s">
        <v>41</v>
      </c>
      <c r="E1447" s="8" t="s">
        <v>40</v>
      </c>
      <c r="F1447" s="15">
        <v>1009.6766064800004</v>
      </c>
      <c r="G1447" s="15">
        <v>1009.6766064800004</v>
      </c>
      <c r="H1447" s="26">
        <v>1.6347693172093456</v>
      </c>
      <c r="J1447" s="46" t="e">
        <f>+IF(A1447=#REF!,"si","no")</f>
        <v>#REF!</v>
      </c>
      <c r="K1447" s="46" t="e">
        <f>+IF(F1447=#REF!,"si","no")</f>
        <v>#REF!</v>
      </c>
      <c r="L1447" s="46" t="e">
        <f>+IF(G1447=#REF!,"si","no")</f>
        <v>#REF!</v>
      </c>
      <c r="M1447" s="46" t="e">
        <f>+IF(H1447=#REF!,"si","no")</f>
        <v>#REF!</v>
      </c>
    </row>
    <row r="1448" spans="1:13" x14ac:dyDescent="0.2">
      <c r="A1448" s="8" t="s">
        <v>45</v>
      </c>
      <c r="B1448" s="8">
        <v>2009</v>
      </c>
      <c r="C1448" s="8" t="s">
        <v>10</v>
      </c>
      <c r="D1448" s="8" t="s">
        <v>41</v>
      </c>
      <c r="E1448" s="8" t="s">
        <v>40</v>
      </c>
      <c r="F1448" s="15">
        <v>1542.9419826799997</v>
      </c>
      <c r="G1448" s="15">
        <v>1542.9419826799997</v>
      </c>
      <c r="H1448" s="26">
        <v>2.4679298336207252</v>
      </c>
      <c r="J1448" s="46" t="e">
        <f>+IF(A1448=#REF!,"si","no")</f>
        <v>#REF!</v>
      </c>
      <c r="K1448" s="46" t="e">
        <f>+IF(F1448=#REF!,"si","no")</f>
        <v>#REF!</v>
      </c>
      <c r="L1448" s="46" t="e">
        <f>+IF(G1448=#REF!,"si","no")</f>
        <v>#REF!</v>
      </c>
      <c r="M1448" s="46" t="e">
        <f>+IF(H1448=#REF!,"si","no")</f>
        <v>#REF!</v>
      </c>
    </row>
    <row r="1449" spans="1:13" x14ac:dyDescent="0.2">
      <c r="A1449" s="8" t="s">
        <v>45</v>
      </c>
      <c r="B1449" s="8">
        <v>2010</v>
      </c>
      <c r="C1449" s="8" t="s">
        <v>10</v>
      </c>
      <c r="D1449" s="8" t="s">
        <v>41</v>
      </c>
      <c r="E1449" s="8" t="s">
        <v>40</v>
      </c>
      <c r="F1449" s="15">
        <v>1932.73390339</v>
      </c>
      <c r="G1449" s="15">
        <v>1932.73390339</v>
      </c>
      <c r="H1449" s="26">
        <v>2.7786984480866876</v>
      </c>
      <c r="J1449" s="46" t="e">
        <f>+IF(A1449=#REF!,"si","no")</f>
        <v>#REF!</v>
      </c>
      <c r="K1449" s="46" t="e">
        <f>+IF(F1449=#REF!,"si","no")</f>
        <v>#REF!</v>
      </c>
      <c r="L1449" s="46" t="e">
        <f>+IF(G1449=#REF!,"si","no")</f>
        <v>#REF!</v>
      </c>
      <c r="M1449" s="46" t="e">
        <f>+IF(H1449=#REF!,"si","no")</f>
        <v>#REF!</v>
      </c>
    </row>
    <row r="1450" spans="1:13" x14ac:dyDescent="0.2">
      <c r="A1450" s="8" t="s">
        <v>45</v>
      </c>
      <c r="B1450" s="8">
        <v>2011</v>
      </c>
      <c r="C1450" s="8" t="s">
        <v>10</v>
      </c>
      <c r="D1450" s="8" t="s">
        <v>41</v>
      </c>
      <c r="E1450" s="8" t="s">
        <v>40</v>
      </c>
      <c r="F1450" s="15">
        <v>2165.0810478500002</v>
      </c>
      <c r="G1450" s="15">
        <v>2165.0810478500002</v>
      </c>
      <c r="H1450" s="26">
        <v>2.7310445957337461</v>
      </c>
      <c r="J1450" s="46" t="e">
        <f>+IF(A1450=#REF!,"si","no")</f>
        <v>#REF!</v>
      </c>
      <c r="K1450" s="46" t="e">
        <f>+IF(F1450=#REF!,"si","no")</f>
        <v>#REF!</v>
      </c>
      <c r="L1450" s="46" t="e">
        <f>+IF(G1450=#REF!,"si","no")</f>
        <v>#REF!</v>
      </c>
      <c r="M1450" s="46" t="e">
        <f>+IF(H1450=#REF!,"si","no")</f>
        <v>#REF!</v>
      </c>
    </row>
    <row r="1451" spans="1:13" x14ac:dyDescent="0.2">
      <c r="A1451" s="8" t="s">
        <v>45</v>
      </c>
      <c r="B1451" s="8">
        <v>2012</v>
      </c>
      <c r="C1451" s="8" t="s">
        <v>10</v>
      </c>
      <c r="D1451" s="8" t="s">
        <v>41</v>
      </c>
      <c r="E1451" s="8" t="s">
        <v>40</v>
      </c>
      <c r="F1451" s="15">
        <v>2971.4142242400003</v>
      </c>
      <c r="G1451" s="15">
        <v>2971.4142242400003</v>
      </c>
      <c r="H1451" s="26">
        <v>3.379504844790552</v>
      </c>
      <c r="J1451" s="46" t="e">
        <f>+IF(A1451=#REF!,"si","no")</f>
        <v>#REF!</v>
      </c>
      <c r="K1451" s="46" t="e">
        <f>+IF(F1451=#REF!,"si","no")</f>
        <v>#REF!</v>
      </c>
      <c r="L1451" s="46" t="e">
        <f>+IF(G1451=#REF!,"si","no")</f>
        <v>#REF!</v>
      </c>
      <c r="M1451" s="46" t="e">
        <f>+IF(H1451=#REF!,"si","no")</f>
        <v>#REF!</v>
      </c>
    </row>
    <row r="1452" spans="1:13" x14ac:dyDescent="0.2">
      <c r="A1452" s="8" t="s">
        <v>45</v>
      </c>
      <c r="B1452" s="8">
        <v>2013</v>
      </c>
      <c r="C1452" s="8" t="s">
        <v>10</v>
      </c>
      <c r="D1452" s="8" t="s">
        <v>41</v>
      </c>
      <c r="E1452" s="8" t="s">
        <v>40</v>
      </c>
      <c r="F1452" s="15">
        <v>3834.4846190200001</v>
      </c>
      <c r="G1452" s="15">
        <v>3834.4846190200001</v>
      </c>
      <c r="H1452" s="26">
        <v>4.0307982382444996</v>
      </c>
      <c r="J1452" s="46" t="e">
        <f>+IF(A1452=#REF!,"si","no")</f>
        <v>#REF!</v>
      </c>
      <c r="K1452" s="46" t="e">
        <f>+IF(F1452=#REF!,"si","no")</f>
        <v>#REF!</v>
      </c>
      <c r="L1452" s="46" t="e">
        <f>+IF(G1452=#REF!,"si","no")</f>
        <v>#REF!</v>
      </c>
      <c r="M1452" s="46" t="e">
        <f>+IF(H1452=#REF!,"si","no")</f>
        <v>#REF!</v>
      </c>
    </row>
    <row r="1453" spans="1:13" x14ac:dyDescent="0.2">
      <c r="A1453" s="8" t="s">
        <v>45</v>
      </c>
      <c r="B1453" s="8">
        <v>2014</v>
      </c>
      <c r="C1453" s="8" t="s">
        <v>10</v>
      </c>
      <c r="D1453" s="8" t="s">
        <v>41</v>
      </c>
      <c r="E1453" s="8" t="s">
        <v>40</v>
      </c>
      <c r="F1453" s="15">
        <v>3236.181421589999</v>
      </c>
      <c r="G1453" s="15">
        <v>3236.181421589999</v>
      </c>
      <c r="H1453" s="26">
        <v>3.1812623042405797</v>
      </c>
      <c r="J1453" s="46" t="e">
        <f>+IF(A1453=#REF!,"si","no")</f>
        <v>#REF!</v>
      </c>
      <c r="K1453" s="46" t="e">
        <f>+IF(F1453=#REF!,"si","no")</f>
        <v>#REF!</v>
      </c>
      <c r="L1453" s="46" t="e">
        <f>+IF(G1453=#REF!,"si","no")</f>
        <v>#REF!</v>
      </c>
      <c r="M1453" s="46" t="e">
        <f>+IF(H1453=#REF!,"si","no")</f>
        <v>#REF!</v>
      </c>
    </row>
    <row r="1454" spans="1:13" x14ac:dyDescent="0.2">
      <c r="A1454" s="8" t="s">
        <v>45</v>
      </c>
      <c r="B1454" s="8">
        <v>2015</v>
      </c>
      <c r="C1454" s="8" t="s">
        <v>10</v>
      </c>
      <c r="D1454" s="8" t="s">
        <v>41</v>
      </c>
      <c r="E1454" s="8" t="s">
        <v>40</v>
      </c>
      <c r="F1454" s="15">
        <v>2512.34265456</v>
      </c>
      <c r="G1454" s="15">
        <v>2512.34265456</v>
      </c>
      <c r="H1454" s="26">
        <v>2.5302981308531791</v>
      </c>
      <c r="J1454" s="46" t="e">
        <f>+IF(A1454=#REF!,"si","no")</f>
        <v>#REF!</v>
      </c>
      <c r="K1454" s="46" t="e">
        <f>+IF(F1454=#REF!,"si","no")</f>
        <v>#REF!</v>
      </c>
      <c r="L1454" s="46" t="e">
        <f>+IF(G1454=#REF!,"si","no")</f>
        <v>#REF!</v>
      </c>
      <c r="M1454" s="46" t="e">
        <f>+IF(H1454=#REF!,"si","no")</f>
        <v>#REF!</v>
      </c>
    </row>
    <row r="1455" spans="1:13" x14ac:dyDescent="0.2">
      <c r="A1455" s="8" t="s">
        <v>45</v>
      </c>
      <c r="B1455" s="8">
        <v>2016</v>
      </c>
      <c r="C1455" s="8" t="s">
        <v>10</v>
      </c>
      <c r="D1455" s="8" t="s">
        <v>41</v>
      </c>
      <c r="E1455" s="8" t="s">
        <v>40</v>
      </c>
      <c r="F1455" s="15">
        <v>2912.4406004699995</v>
      </c>
      <c r="G1455" s="15">
        <v>2912.4406004699995</v>
      </c>
      <c r="H1455" s="26">
        <v>2.9142562987143505</v>
      </c>
      <c r="J1455" s="46" t="e">
        <f>+IF(A1455=#REF!,"si","no")</f>
        <v>#REF!</v>
      </c>
      <c r="K1455" s="46" t="e">
        <f>+IF(F1455=#REF!,"si","no")</f>
        <v>#REF!</v>
      </c>
      <c r="L1455" s="46" t="e">
        <f>+IF(G1455=#REF!,"si","no")</f>
        <v>#REF!</v>
      </c>
      <c r="M1455" s="46" t="e">
        <f>+IF(H1455=#REF!,"si","no")</f>
        <v>#REF!</v>
      </c>
    </row>
    <row r="1456" spans="1:13" x14ac:dyDescent="0.2">
      <c r="A1456" s="8" t="s">
        <v>45</v>
      </c>
      <c r="B1456" s="8">
        <v>2017</v>
      </c>
      <c r="C1456" s="8" t="s">
        <v>10</v>
      </c>
      <c r="D1456" s="8" t="s">
        <v>41</v>
      </c>
      <c r="E1456" s="8" t="s">
        <v>40</v>
      </c>
      <c r="F1456" s="15">
        <v>1903.0877498700002</v>
      </c>
      <c r="G1456" s="15">
        <v>1903.0877498700002</v>
      </c>
      <c r="H1456" s="26">
        <v>1.8247011083431097</v>
      </c>
      <c r="J1456" s="46" t="e">
        <f>+IF(A1456=#REF!,"si","no")</f>
        <v>#REF!</v>
      </c>
      <c r="K1456" s="46" t="e">
        <f>+IF(F1456=#REF!,"si","no")</f>
        <v>#REF!</v>
      </c>
      <c r="L1456" s="46" t="e">
        <f>+IF(G1456=#REF!,"si","no")</f>
        <v>#REF!</v>
      </c>
      <c r="M1456" s="46" t="e">
        <f>+IF(H1456=#REF!,"si","no")</f>
        <v>#REF!</v>
      </c>
    </row>
    <row r="1457" spans="1:13" x14ac:dyDescent="0.2">
      <c r="A1457" s="8" t="s">
        <v>45</v>
      </c>
      <c r="B1457" s="8">
        <v>2018</v>
      </c>
      <c r="C1457" s="8" t="s">
        <v>10</v>
      </c>
      <c r="D1457" s="8" t="s">
        <v>41</v>
      </c>
      <c r="E1457" s="8" t="s">
        <v>40</v>
      </c>
      <c r="F1457" s="15">
        <v>1064.88173596</v>
      </c>
      <c r="G1457" s="15">
        <v>1064.88173596</v>
      </c>
      <c r="H1457" s="26">
        <v>0.99001667499674617</v>
      </c>
      <c r="J1457" s="46"/>
      <c r="K1457" s="46"/>
      <c r="L1457" s="46"/>
      <c r="M1457" s="46"/>
    </row>
    <row r="1458" spans="1:13" x14ac:dyDescent="0.2">
      <c r="A1458" s="8" t="s">
        <v>45</v>
      </c>
      <c r="B1458" s="8">
        <v>2019</v>
      </c>
      <c r="C1458" s="8" t="s">
        <v>10</v>
      </c>
      <c r="D1458" s="8" t="s">
        <v>41</v>
      </c>
      <c r="E1458" s="8" t="s">
        <v>40</v>
      </c>
      <c r="F1458" s="15">
        <v>493.26482718</v>
      </c>
      <c r="G1458" s="15">
        <v>493.26482718</v>
      </c>
      <c r="H1458" s="26">
        <v>0.45627042141192142</v>
      </c>
      <c r="J1458" s="46"/>
      <c r="K1458" s="46"/>
      <c r="L1458" s="46"/>
      <c r="M1458" s="46"/>
    </row>
    <row r="1459" spans="1:13" x14ac:dyDescent="0.2">
      <c r="A1459" s="8" t="s">
        <v>45</v>
      </c>
      <c r="B1459" s="8">
        <v>2020</v>
      </c>
      <c r="C1459" s="8" t="s">
        <v>10</v>
      </c>
      <c r="D1459" s="8" t="s">
        <v>41</v>
      </c>
      <c r="E1459" s="8" t="s">
        <v>40</v>
      </c>
      <c r="F1459" s="15">
        <v>289.55435389000002</v>
      </c>
      <c r="G1459" s="15">
        <v>289.55435389000002</v>
      </c>
      <c r="H1459" s="26">
        <v>0.29162195354060289</v>
      </c>
      <c r="J1459" s="46"/>
      <c r="K1459" s="46"/>
      <c r="L1459" s="46"/>
      <c r="M1459" s="46"/>
    </row>
    <row r="1460" spans="1:13" x14ac:dyDescent="0.2">
      <c r="A1460" s="8" t="s">
        <v>45</v>
      </c>
      <c r="B1460" s="8">
        <v>2021</v>
      </c>
      <c r="C1460" s="8" t="s">
        <v>10</v>
      </c>
      <c r="D1460" s="8" t="s">
        <v>41</v>
      </c>
      <c r="E1460" s="8" t="s">
        <v>40</v>
      </c>
      <c r="F1460" s="15">
        <v>283.67485157999994</v>
      </c>
      <c r="G1460" s="15">
        <v>283.67485157999994</v>
      </c>
      <c r="H1460" s="26">
        <v>0.26719934025959341</v>
      </c>
      <c r="J1460" s="46"/>
      <c r="K1460" s="46"/>
      <c r="L1460" s="46"/>
      <c r="M1460" s="46"/>
    </row>
    <row r="1461" spans="1:13" x14ac:dyDescent="0.2">
      <c r="A1461" s="8" t="s">
        <v>45</v>
      </c>
      <c r="B1461" s="8">
        <v>2008</v>
      </c>
      <c r="C1461" s="8" t="s">
        <v>10</v>
      </c>
      <c r="D1461" s="8" t="s">
        <v>25</v>
      </c>
      <c r="E1461" s="8" t="s">
        <v>26</v>
      </c>
      <c r="F1461" s="15">
        <v>476.43537076000013</v>
      </c>
      <c r="G1461" s="15">
        <v>476.43537076000013</v>
      </c>
      <c r="H1461" s="26">
        <v>0.77139741651242721</v>
      </c>
      <c r="J1461" s="46" t="e">
        <f>+IF(A1461=#REF!,"si","no")</f>
        <v>#REF!</v>
      </c>
      <c r="K1461" s="46" t="e">
        <f>+IF(F1461=#REF!,"si","no")</f>
        <v>#REF!</v>
      </c>
      <c r="L1461" s="46" t="e">
        <f>+IF(G1461=#REF!,"si","no")</f>
        <v>#REF!</v>
      </c>
      <c r="M1461" s="46" t="e">
        <f>+IF(H1461=#REF!,"si","no")</f>
        <v>#REF!</v>
      </c>
    </row>
    <row r="1462" spans="1:13" x14ac:dyDescent="0.2">
      <c r="A1462" s="8" t="s">
        <v>45</v>
      </c>
      <c r="B1462" s="8">
        <v>2008</v>
      </c>
      <c r="C1462" s="8" t="s">
        <v>10</v>
      </c>
      <c r="D1462" s="8" t="s">
        <v>25</v>
      </c>
      <c r="E1462" s="8" t="s">
        <v>27</v>
      </c>
      <c r="F1462" s="15"/>
      <c r="G1462" s="15"/>
      <c r="H1462" s="26"/>
      <c r="J1462" s="46" t="e">
        <f>+IF(A1462=#REF!,"si","no")</f>
        <v>#REF!</v>
      </c>
      <c r="K1462" s="46" t="e">
        <f>+IF(F1462=#REF!,"si","no")</f>
        <v>#REF!</v>
      </c>
      <c r="L1462" s="46" t="e">
        <f>+IF(G1462=#REF!,"si","no")</f>
        <v>#REF!</v>
      </c>
      <c r="M1462" s="46" t="e">
        <f>+IF(H1462=#REF!,"si","no")</f>
        <v>#REF!</v>
      </c>
    </row>
    <row r="1463" spans="1:13" x14ac:dyDescent="0.2">
      <c r="A1463" s="8" t="s">
        <v>45</v>
      </c>
      <c r="B1463" s="8">
        <v>2008</v>
      </c>
      <c r="C1463" s="8" t="s">
        <v>10</v>
      </c>
      <c r="D1463" s="8" t="s">
        <v>25</v>
      </c>
      <c r="E1463" s="8" t="s">
        <v>28</v>
      </c>
      <c r="F1463" s="15"/>
      <c r="G1463" s="15"/>
      <c r="H1463" s="26"/>
      <c r="J1463" s="46" t="e">
        <f>+IF(A1463=#REF!,"si","no")</f>
        <v>#REF!</v>
      </c>
      <c r="K1463" s="46" t="e">
        <f>+IF(F1463=#REF!,"si","no")</f>
        <v>#REF!</v>
      </c>
      <c r="L1463" s="46" t="e">
        <f>+IF(G1463=#REF!,"si","no")</f>
        <v>#REF!</v>
      </c>
      <c r="M1463" s="46" t="e">
        <f>+IF(H1463=#REF!,"si","no")</f>
        <v>#REF!</v>
      </c>
    </row>
    <row r="1464" spans="1:13" x14ac:dyDescent="0.2">
      <c r="A1464" s="8" t="s">
        <v>45</v>
      </c>
      <c r="B1464" s="8">
        <v>2008</v>
      </c>
      <c r="C1464" s="8" t="s">
        <v>10</v>
      </c>
      <c r="D1464" s="8" t="s">
        <v>25</v>
      </c>
      <c r="E1464" s="8" t="s">
        <v>40</v>
      </c>
      <c r="F1464" s="15">
        <v>476.43537076000013</v>
      </c>
      <c r="G1464" s="15">
        <v>476.43537076000013</v>
      </c>
      <c r="H1464" s="26">
        <v>0.77139741651242721</v>
      </c>
      <c r="J1464" s="46" t="e">
        <f>+IF(A1464=#REF!,"si","no")</f>
        <v>#REF!</v>
      </c>
      <c r="K1464" s="46" t="e">
        <f>+IF(F1464=#REF!,"si","no")</f>
        <v>#REF!</v>
      </c>
      <c r="L1464" s="46" t="e">
        <f>+IF(G1464=#REF!,"si","no")</f>
        <v>#REF!</v>
      </c>
      <c r="M1464" s="46" t="e">
        <f>+IF(H1464=#REF!,"si","no")</f>
        <v>#REF!</v>
      </c>
    </row>
    <row r="1465" spans="1:13" x14ac:dyDescent="0.2">
      <c r="A1465" s="8" t="s">
        <v>45</v>
      </c>
      <c r="B1465" s="8">
        <v>2009</v>
      </c>
      <c r="C1465" s="8" t="s">
        <v>10</v>
      </c>
      <c r="D1465" s="8" t="s">
        <v>25</v>
      </c>
      <c r="E1465" s="8" t="s">
        <v>26</v>
      </c>
      <c r="F1465" s="15">
        <v>251.91711193000009</v>
      </c>
      <c r="G1465" s="15">
        <v>251.91711193000009</v>
      </c>
      <c r="H1465" s="26">
        <v>0.40294046251287968</v>
      </c>
      <c r="J1465" s="46" t="e">
        <f>+IF(A1465=#REF!,"si","no")</f>
        <v>#REF!</v>
      </c>
    </row>
    <row r="1466" spans="1:13" x14ac:dyDescent="0.2">
      <c r="A1466" s="8" t="s">
        <v>45</v>
      </c>
      <c r="B1466" s="8">
        <v>2009</v>
      </c>
      <c r="C1466" s="8" t="s">
        <v>10</v>
      </c>
      <c r="D1466" s="8" t="s">
        <v>25</v>
      </c>
      <c r="E1466" s="8" t="s">
        <v>27</v>
      </c>
      <c r="F1466" s="15"/>
      <c r="G1466" s="15"/>
      <c r="H1466" s="26"/>
      <c r="J1466" s="46" t="e">
        <f>+IF(A1466=#REF!,"si","no")</f>
        <v>#REF!</v>
      </c>
    </row>
    <row r="1467" spans="1:13" x14ac:dyDescent="0.2">
      <c r="A1467" s="8" t="s">
        <v>45</v>
      </c>
      <c r="B1467" s="8">
        <v>2009</v>
      </c>
      <c r="C1467" s="8" t="s">
        <v>10</v>
      </c>
      <c r="D1467" s="8" t="s">
        <v>25</v>
      </c>
      <c r="E1467" s="8" t="s">
        <v>28</v>
      </c>
      <c r="F1467" s="15"/>
      <c r="G1467" s="15"/>
      <c r="H1467" s="26"/>
      <c r="J1467" s="46" t="e">
        <f>+IF(A1467=#REF!,"si","no")</f>
        <v>#REF!</v>
      </c>
    </row>
    <row r="1468" spans="1:13" x14ac:dyDescent="0.2">
      <c r="A1468" s="8" t="s">
        <v>45</v>
      </c>
      <c r="B1468" s="8">
        <v>2009</v>
      </c>
      <c r="C1468" s="8" t="s">
        <v>10</v>
      </c>
      <c r="D1468" s="8" t="s">
        <v>25</v>
      </c>
      <c r="E1468" s="8" t="s">
        <v>40</v>
      </c>
      <c r="F1468" s="15">
        <v>251.91711193000009</v>
      </c>
      <c r="G1468" s="15">
        <v>251.91711193000009</v>
      </c>
      <c r="H1468" s="26">
        <v>0.40294046251287968</v>
      </c>
      <c r="J1468" s="46" t="e">
        <f>+IF(A1468=#REF!,"si","no")</f>
        <v>#REF!</v>
      </c>
    </row>
    <row r="1469" spans="1:13" x14ac:dyDescent="0.2">
      <c r="A1469" s="8" t="s">
        <v>45</v>
      </c>
      <c r="B1469" s="8">
        <v>2010</v>
      </c>
      <c r="C1469" s="8" t="s">
        <v>10</v>
      </c>
      <c r="D1469" s="8" t="s">
        <v>25</v>
      </c>
      <c r="E1469" s="8" t="s">
        <v>26</v>
      </c>
      <c r="F1469" s="15">
        <v>271.70303754999992</v>
      </c>
      <c r="G1469" s="15">
        <v>271.70303754999992</v>
      </c>
      <c r="H1469" s="26">
        <v>0.39062842921955965</v>
      </c>
      <c r="J1469" s="46" t="e">
        <f>+IF(A1469=#REF!,"si","no")</f>
        <v>#REF!</v>
      </c>
    </row>
    <row r="1470" spans="1:13" x14ac:dyDescent="0.2">
      <c r="A1470" s="8" t="s">
        <v>45</v>
      </c>
      <c r="B1470" s="8">
        <v>2010</v>
      </c>
      <c r="C1470" s="8" t="s">
        <v>10</v>
      </c>
      <c r="D1470" s="8" t="s">
        <v>25</v>
      </c>
      <c r="E1470" s="8" t="s">
        <v>27</v>
      </c>
      <c r="F1470" s="15"/>
      <c r="G1470" s="15"/>
      <c r="H1470" s="26"/>
      <c r="J1470" s="46" t="e">
        <f>+IF(A1470=#REF!,"si","no")</f>
        <v>#REF!</v>
      </c>
    </row>
    <row r="1471" spans="1:13" x14ac:dyDescent="0.2">
      <c r="A1471" s="8" t="s">
        <v>45</v>
      </c>
      <c r="B1471" s="8">
        <v>2010</v>
      </c>
      <c r="C1471" s="8" t="s">
        <v>10</v>
      </c>
      <c r="D1471" s="8" t="s">
        <v>25</v>
      </c>
      <c r="E1471" s="8" t="s">
        <v>28</v>
      </c>
      <c r="F1471" s="15"/>
      <c r="G1471" s="15"/>
      <c r="H1471" s="26"/>
      <c r="J1471" s="46" t="e">
        <f>+IF(A1471=#REF!,"si","no")</f>
        <v>#REF!</v>
      </c>
    </row>
    <row r="1472" spans="1:13" x14ac:dyDescent="0.2">
      <c r="A1472" s="8" t="s">
        <v>45</v>
      </c>
      <c r="B1472" s="8">
        <v>2010</v>
      </c>
      <c r="C1472" s="8" t="s">
        <v>10</v>
      </c>
      <c r="D1472" s="8" t="s">
        <v>25</v>
      </c>
      <c r="E1472" s="8" t="s">
        <v>40</v>
      </c>
      <c r="F1472" s="15">
        <v>271.70303754999992</v>
      </c>
      <c r="G1472" s="15">
        <v>271.70303754999992</v>
      </c>
      <c r="H1472" s="26">
        <v>0.39062842921955965</v>
      </c>
      <c r="J1472" s="46" t="e">
        <f>+IF(A1472=#REF!,"si","no")</f>
        <v>#REF!</v>
      </c>
    </row>
    <row r="1473" spans="1:10" x14ac:dyDescent="0.2">
      <c r="A1473" s="8" t="s">
        <v>45</v>
      </c>
      <c r="B1473" s="8">
        <v>2011</v>
      </c>
      <c r="C1473" s="8" t="s">
        <v>10</v>
      </c>
      <c r="D1473" s="8" t="s">
        <v>25</v>
      </c>
      <c r="E1473" s="8" t="s">
        <v>26</v>
      </c>
      <c r="F1473" s="15">
        <v>286.26220640000031</v>
      </c>
      <c r="G1473" s="15">
        <v>286.26220640000031</v>
      </c>
      <c r="H1473" s="26">
        <v>0.36109264940815411</v>
      </c>
      <c r="J1473" s="46" t="e">
        <f>+IF(A1473=#REF!,"si","no")</f>
        <v>#REF!</v>
      </c>
    </row>
    <row r="1474" spans="1:10" x14ac:dyDescent="0.2">
      <c r="A1474" s="8" t="s">
        <v>45</v>
      </c>
      <c r="B1474" s="8">
        <v>2011</v>
      </c>
      <c r="C1474" s="8" t="s">
        <v>10</v>
      </c>
      <c r="D1474" s="8" t="s">
        <v>25</v>
      </c>
      <c r="E1474" s="8" t="s">
        <v>27</v>
      </c>
      <c r="F1474" s="15"/>
      <c r="G1474" s="15"/>
      <c r="H1474" s="26"/>
      <c r="J1474" s="46" t="e">
        <f>+IF(A1474=#REF!,"si","no")</f>
        <v>#REF!</v>
      </c>
    </row>
    <row r="1475" spans="1:10" x14ac:dyDescent="0.2">
      <c r="A1475" s="8" t="s">
        <v>45</v>
      </c>
      <c r="B1475" s="8">
        <v>2011</v>
      </c>
      <c r="C1475" s="8" t="s">
        <v>10</v>
      </c>
      <c r="D1475" s="8" t="s">
        <v>25</v>
      </c>
      <c r="E1475" s="8" t="s">
        <v>28</v>
      </c>
      <c r="F1475" s="15"/>
      <c r="G1475" s="15"/>
      <c r="H1475" s="26"/>
      <c r="J1475" s="46" t="e">
        <f>+IF(A1475=#REF!,"si","no")</f>
        <v>#REF!</v>
      </c>
    </row>
    <row r="1476" spans="1:10" x14ac:dyDescent="0.2">
      <c r="A1476" s="8" t="s">
        <v>45</v>
      </c>
      <c r="B1476" s="8">
        <v>2011</v>
      </c>
      <c r="C1476" s="8" t="s">
        <v>10</v>
      </c>
      <c r="D1476" s="8" t="s">
        <v>25</v>
      </c>
      <c r="E1476" s="8" t="s">
        <v>40</v>
      </c>
      <c r="F1476" s="15">
        <v>286.26220640000031</v>
      </c>
      <c r="G1476" s="15">
        <v>286.26220640000031</v>
      </c>
      <c r="H1476" s="26">
        <v>0.36109264940815411</v>
      </c>
      <c r="J1476" s="46" t="e">
        <f>+IF(A1476=#REF!,"si","no")</f>
        <v>#REF!</v>
      </c>
    </row>
    <row r="1477" spans="1:10" x14ac:dyDescent="0.2">
      <c r="A1477" s="8" t="s">
        <v>45</v>
      </c>
      <c r="B1477" s="8">
        <v>2012</v>
      </c>
      <c r="C1477" s="8" t="s">
        <v>10</v>
      </c>
      <c r="D1477" s="8" t="s">
        <v>25</v>
      </c>
      <c r="E1477" s="8" t="s">
        <v>26</v>
      </c>
      <c r="F1477" s="15">
        <v>317.00342861000001</v>
      </c>
      <c r="G1477" s="15">
        <v>317.00342861000001</v>
      </c>
      <c r="H1477" s="26">
        <v>0.36054031580760887</v>
      </c>
      <c r="J1477" s="46" t="e">
        <f>+IF(A1477=#REF!,"si","no")</f>
        <v>#REF!</v>
      </c>
    </row>
    <row r="1478" spans="1:10" x14ac:dyDescent="0.2">
      <c r="A1478" s="8" t="s">
        <v>45</v>
      </c>
      <c r="B1478" s="8">
        <v>2012</v>
      </c>
      <c r="C1478" s="8" t="s">
        <v>10</v>
      </c>
      <c r="D1478" s="8" t="s">
        <v>25</v>
      </c>
      <c r="E1478" s="8" t="s">
        <v>27</v>
      </c>
      <c r="F1478" s="15"/>
      <c r="G1478" s="15"/>
      <c r="H1478" s="26"/>
      <c r="J1478" s="46" t="e">
        <f>+IF(A1478=#REF!,"si","no")</f>
        <v>#REF!</v>
      </c>
    </row>
    <row r="1479" spans="1:10" x14ac:dyDescent="0.2">
      <c r="A1479" s="8" t="s">
        <v>45</v>
      </c>
      <c r="B1479" s="8">
        <v>2012</v>
      </c>
      <c r="C1479" s="8" t="s">
        <v>10</v>
      </c>
      <c r="D1479" s="8" t="s">
        <v>25</v>
      </c>
      <c r="E1479" s="8" t="s">
        <v>28</v>
      </c>
      <c r="F1479" s="15"/>
      <c r="G1479" s="15"/>
      <c r="H1479" s="26"/>
      <c r="J1479" s="46" t="e">
        <f>+IF(A1479=#REF!,"si","no")</f>
        <v>#REF!</v>
      </c>
    </row>
    <row r="1480" spans="1:10" x14ac:dyDescent="0.2">
      <c r="A1480" s="8" t="s">
        <v>45</v>
      </c>
      <c r="B1480" s="8">
        <v>2012</v>
      </c>
      <c r="C1480" s="8" t="s">
        <v>10</v>
      </c>
      <c r="D1480" s="8" t="s">
        <v>25</v>
      </c>
      <c r="E1480" s="8" t="s">
        <v>40</v>
      </c>
      <c r="F1480" s="15">
        <v>317.00342861000001</v>
      </c>
      <c r="G1480" s="15">
        <v>317.00342861000001</v>
      </c>
      <c r="H1480" s="26">
        <v>0.36054031580760887</v>
      </c>
      <c r="J1480" s="46" t="e">
        <f>+IF(A1480=#REF!,"si","no")</f>
        <v>#REF!</v>
      </c>
    </row>
    <row r="1481" spans="1:10" x14ac:dyDescent="0.2">
      <c r="A1481" s="8" t="s">
        <v>45</v>
      </c>
      <c r="B1481" s="8">
        <v>2013</v>
      </c>
      <c r="C1481" s="8" t="s">
        <v>10</v>
      </c>
      <c r="D1481" s="8" t="s">
        <v>25</v>
      </c>
      <c r="E1481" s="8" t="s">
        <v>26</v>
      </c>
      <c r="F1481" s="15">
        <v>420.00746409000004</v>
      </c>
      <c r="G1481" s="15">
        <v>420.00746409000004</v>
      </c>
      <c r="H1481" s="26">
        <v>0.44151053257743733</v>
      </c>
      <c r="J1481" s="46" t="e">
        <f>+IF(A1481=#REF!,"si","no")</f>
        <v>#REF!</v>
      </c>
    </row>
    <row r="1482" spans="1:10" x14ac:dyDescent="0.2">
      <c r="A1482" s="8" t="s">
        <v>45</v>
      </c>
      <c r="B1482" s="8">
        <v>2013</v>
      </c>
      <c r="C1482" s="8" t="s">
        <v>10</v>
      </c>
      <c r="D1482" s="8" t="s">
        <v>25</v>
      </c>
      <c r="E1482" s="8" t="s">
        <v>27</v>
      </c>
      <c r="F1482" s="15"/>
      <c r="G1482" s="15"/>
      <c r="H1482" s="26"/>
      <c r="J1482" s="46" t="e">
        <f>+IF(A1482=#REF!,"si","no")</f>
        <v>#REF!</v>
      </c>
    </row>
    <row r="1483" spans="1:10" x14ac:dyDescent="0.2">
      <c r="A1483" s="8" t="s">
        <v>45</v>
      </c>
      <c r="B1483" s="8">
        <v>2013</v>
      </c>
      <c r="C1483" s="8" t="s">
        <v>10</v>
      </c>
      <c r="D1483" s="8" t="s">
        <v>25</v>
      </c>
      <c r="E1483" s="8" t="s">
        <v>28</v>
      </c>
      <c r="F1483" s="15"/>
      <c r="G1483" s="15"/>
      <c r="H1483" s="26"/>
      <c r="J1483" s="46" t="e">
        <f>+IF(A1483=#REF!,"si","no")</f>
        <v>#REF!</v>
      </c>
    </row>
    <row r="1484" spans="1:10" x14ac:dyDescent="0.2">
      <c r="A1484" s="8" t="s">
        <v>45</v>
      </c>
      <c r="B1484" s="8">
        <v>2013</v>
      </c>
      <c r="C1484" s="8" t="s">
        <v>10</v>
      </c>
      <c r="D1484" s="8" t="s">
        <v>25</v>
      </c>
      <c r="E1484" s="8" t="s">
        <v>40</v>
      </c>
      <c r="F1484" s="15">
        <v>420.00746409000004</v>
      </c>
      <c r="G1484" s="15">
        <v>420.00746409000004</v>
      </c>
      <c r="H1484" s="26">
        <v>0.44151053257743733</v>
      </c>
      <c r="J1484" s="46" t="e">
        <f>+IF(A1484=#REF!,"si","no")</f>
        <v>#REF!</v>
      </c>
    </row>
    <row r="1485" spans="1:10" x14ac:dyDescent="0.2">
      <c r="A1485" s="8" t="s">
        <v>45</v>
      </c>
      <c r="B1485" s="8">
        <v>2014</v>
      </c>
      <c r="C1485" s="8" t="s">
        <v>10</v>
      </c>
      <c r="D1485" s="8" t="s">
        <v>25</v>
      </c>
      <c r="E1485" s="8" t="s">
        <v>26</v>
      </c>
      <c r="F1485" s="15">
        <v>316.32734575000001</v>
      </c>
      <c r="G1485" s="15">
        <v>316.32734575000001</v>
      </c>
      <c r="H1485" s="26">
        <v>0.3109591613502703</v>
      </c>
      <c r="J1485" s="46" t="e">
        <f>+IF(A1485=#REF!,"si","no")</f>
        <v>#REF!</v>
      </c>
    </row>
    <row r="1486" spans="1:10" x14ac:dyDescent="0.2">
      <c r="A1486" s="8" t="s">
        <v>45</v>
      </c>
      <c r="B1486" s="8">
        <v>2014</v>
      </c>
      <c r="C1486" s="8" t="s">
        <v>10</v>
      </c>
      <c r="D1486" s="8" t="s">
        <v>25</v>
      </c>
      <c r="E1486" s="8" t="s">
        <v>27</v>
      </c>
      <c r="F1486" s="15"/>
      <c r="G1486" s="15"/>
      <c r="H1486" s="26"/>
      <c r="J1486" s="46" t="e">
        <f>+IF(A1486=#REF!,"si","no")</f>
        <v>#REF!</v>
      </c>
    </row>
    <row r="1487" spans="1:10" x14ac:dyDescent="0.2">
      <c r="A1487" s="8" t="s">
        <v>45</v>
      </c>
      <c r="B1487" s="8">
        <v>2014</v>
      </c>
      <c r="C1487" s="8" t="s">
        <v>10</v>
      </c>
      <c r="D1487" s="8" t="s">
        <v>25</v>
      </c>
      <c r="E1487" s="8" t="s">
        <v>28</v>
      </c>
      <c r="F1487" s="15"/>
      <c r="G1487" s="15"/>
      <c r="H1487" s="26"/>
      <c r="J1487" s="46" t="e">
        <f>+IF(A1487=#REF!,"si","no")</f>
        <v>#REF!</v>
      </c>
    </row>
    <row r="1488" spans="1:10" x14ac:dyDescent="0.2">
      <c r="A1488" s="8" t="s">
        <v>45</v>
      </c>
      <c r="B1488" s="8">
        <v>2014</v>
      </c>
      <c r="C1488" s="8" t="s">
        <v>10</v>
      </c>
      <c r="D1488" s="8" t="s">
        <v>25</v>
      </c>
      <c r="E1488" s="8" t="s">
        <v>40</v>
      </c>
      <c r="F1488" s="15">
        <v>316.32734575000001</v>
      </c>
      <c r="G1488" s="15">
        <v>316.32734575000001</v>
      </c>
      <c r="H1488" s="26">
        <v>0.3109591613502703</v>
      </c>
      <c r="J1488" s="46" t="e">
        <f>+IF(A1488=#REF!,"si","no")</f>
        <v>#REF!</v>
      </c>
    </row>
    <row r="1489" spans="1:10" x14ac:dyDescent="0.2">
      <c r="A1489" s="8" t="s">
        <v>45</v>
      </c>
      <c r="B1489" s="8">
        <v>2015</v>
      </c>
      <c r="C1489" s="8" t="s">
        <v>10</v>
      </c>
      <c r="D1489" s="8" t="s">
        <v>25</v>
      </c>
      <c r="E1489" s="8" t="s">
        <v>26</v>
      </c>
      <c r="F1489" s="15">
        <v>112.58130907000002</v>
      </c>
      <c r="G1489" s="15">
        <v>112.58130907000002</v>
      </c>
      <c r="H1489" s="26">
        <v>0.11338591708093056</v>
      </c>
      <c r="J1489" s="46" t="e">
        <f>+IF(A1489=#REF!,"si","no")</f>
        <v>#REF!</v>
      </c>
    </row>
    <row r="1490" spans="1:10" x14ac:dyDescent="0.2">
      <c r="A1490" s="8" t="s">
        <v>45</v>
      </c>
      <c r="B1490" s="8">
        <v>2015</v>
      </c>
      <c r="C1490" s="8" t="s">
        <v>10</v>
      </c>
      <c r="D1490" s="8" t="s">
        <v>25</v>
      </c>
      <c r="E1490" s="8" t="s">
        <v>27</v>
      </c>
      <c r="F1490" s="15"/>
      <c r="G1490" s="15"/>
      <c r="H1490" s="26"/>
      <c r="J1490" s="46" t="e">
        <f>+IF(A1490=#REF!,"si","no")</f>
        <v>#REF!</v>
      </c>
    </row>
    <row r="1491" spans="1:10" x14ac:dyDescent="0.2">
      <c r="A1491" s="8" t="s">
        <v>45</v>
      </c>
      <c r="B1491" s="8">
        <v>2015</v>
      </c>
      <c r="C1491" s="8" t="s">
        <v>10</v>
      </c>
      <c r="D1491" s="8" t="s">
        <v>25</v>
      </c>
      <c r="E1491" s="8" t="s">
        <v>28</v>
      </c>
      <c r="F1491" s="15"/>
      <c r="G1491" s="15"/>
      <c r="H1491" s="26"/>
      <c r="J1491" s="46" t="e">
        <f>+IF(A1491=#REF!,"si","no")</f>
        <v>#REF!</v>
      </c>
    </row>
    <row r="1492" spans="1:10" x14ac:dyDescent="0.2">
      <c r="A1492" s="8" t="s">
        <v>45</v>
      </c>
      <c r="B1492" s="8">
        <v>2015</v>
      </c>
      <c r="C1492" s="8" t="s">
        <v>10</v>
      </c>
      <c r="D1492" s="8" t="s">
        <v>25</v>
      </c>
      <c r="E1492" s="8" t="s">
        <v>40</v>
      </c>
      <c r="F1492" s="15">
        <v>112.58130907000002</v>
      </c>
      <c r="G1492" s="15">
        <v>112.58130907000002</v>
      </c>
      <c r="H1492" s="26">
        <v>0.11338591708093056</v>
      </c>
      <c r="J1492" s="46" t="e">
        <f>+IF(A1492=#REF!,"si","no")</f>
        <v>#REF!</v>
      </c>
    </row>
    <row r="1493" spans="1:10" x14ac:dyDescent="0.2">
      <c r="A1493" s="8" t="s">
        <v>45</v>
      </c>
      <c r="B1493" s="8">
        <v>2016</v>
      </c>
      <c r="C1493" s="8" t="s">
        <v>10</v>
      </c>
      <c r="D1493" s="8" t="s">
        <v>25</v>
      </c>
      <c r="E1493" s="8" t="s">
        <v>26</v>
      </c>
      <c r="F1493" s="15">
        <v>322.74909828999989</v>
      </c>
      <c r="G1493" s="15">
        <v>322.74909828999989</v>
      </c>
      <c r="H1493" s="26">
        <v>0.32295030925067547</v>
      </c>
      <c r="J1493" s="46" t="e">
        <f>+IF(A1493=#REF!,"si","no")</f>
        <v>#REF!</v>
      </c>
    </row>
    <row r="1494" spans="1:10" x14ac:dyDescent="0.2">
      <c r="A1494" s="8" t="s">
        <v>45</v>
      </c>
      <c r="B1494" s="8">
        <v>2016</v>
      </c>
      <c r="C1494" s="8" t="s">
        <v>10</v>
      </c>
      <c r="D1494" s="8" t="s">
        <v>25</v>
      </c>
      <c r="E1494" s="8" t="s">
        <v>27</v>
      </c>
      <c r="F1494" s="15"/>
      <c r="G1494" s="15"/>
      <c r="H1494" s="26"/>
      <c r="J1494" s="46" t="e">
        <f>+IF(A1494=#REF!,"si","no")</f>
        <v>#REF!</v>
      </c>
    </row>
    <row r="1495" spans="1:10" x14ac:dyDescent="0.2">
      <c r="A1495" s="8" t="s">
        <v>45</v>
      </c>
      <c r="B1495" s="8">
        <v>2016</v>
      </c>
      <c r="C1495" s="8" t="s">
        <v>10</v>
      </c>
      <c r="D1495" s="8" t="s">
        <v>25</v>
      </c>
      <c r="E1495" s="8" t="s">
        <v>28</v>
      </c>
      <c r="F1495" s="15"/>
      <c r="G1495" s="15"/>
      <c r="H1495" s="26"/>
      <c r="J1495" s="46" t="e">
        <f>+IF(A1495=#REF!,"si","no")</f>
        <v>#REF!</v>
      </c>
    </row>
    <row r="1496" spans="1:10" x14ac:dyDescent="0.2">
      <c r="A1496" s="8" t="s">
        <v>45</v>
      </c>
      <c r="B1496" s="8">
        <v>2016</v>
      </c>
      <c r="C1496" s="8" t="s">
        <v>10</v>
      </c>
      <c r="D1496" s="8" t="s">
        <v>25</v>
      </c>
      <c r="E1496" s="8" t="s">
        <v>40</v>
      </c>
      <c r="F1496" s="15">
        <v>322.74909828999989</v>
      </c>
      <c r="G1496" s="15">
        <v>322.74909828999989</v>
      </c>
      <c r="H1496" s="26">
        <v>0.32295030925067547</v>
      </c>
      <c r="J1496" s="46" t="e">
        <f>+IF(A1496=#REF!,"si","no")</f>
        <v>#REF!</v>
      </c>
    </row>
    <row r="1497" spans="1:10" x14ac:dyDescent="0.2">
      <c r="A1497" s="8" t="s">
        <v>45</v>
      </c>
      <c r="B1497" s="8">
        <v>2017</v>
      </c>
      <c r="C1497" s="8" t="s">
        <v>10</v>
      </c>
      <c r="D1497" s="8" t="s">
        <v>25</v>
      </c>
      <c r="E1497" s="8" t="s">
        <v>26</v>
      </c>
      <c r="F1497" s="15">
        <v>192.65912025999998</v>
      </c>
      <c r="G1497" s="15">
        <v>192.65912025999998</v>
      </c>
      <c r="H1497" s="26">
        <v>0.1847236472910114</v>
      </c>
      <c r="J1497" s="46" t="e">
        <f>+IF(A1497=#REF!,"si","no")</f>
        <v>#REF!</v>
      </c>
    </row>
    <row r="1498" spans="1:10" x14ac:dyDescent="0.2">
      <c r="A1498" s="8" t="s">
        <v>45</v>
      </c>
      <c r="B1498" s="8">
        <v>2017</v>
      </c>
      <c r="C1498" s="8" t="s">
        <v>10</v>
      </c>
      <c r="D1498" s="8" t="s">
        <v>25</v>
      </c>
      <c r="E1498" s="8" t="s">
        <v>27</v>
      </c>
      <c r="F1498" s="15"/>
      <c r="G1498" s="15"/>
      <c r="H1498" s="26"/>
      <c r="J1498" s="46" t="e">
        <f>+IF(A1498=#REF!,"si","no")</f>
        <v>#REF!</v>
      </c>
    </row>
    <row r="1499" spans="1:10" x14ac:dyDescent="0.2">
      <c r="A1499" s="8" t="s">
        <v>45</v>
      </c>
      <c r="B1499" s="8">
        <v>2017</v>
      </c>
      <c r="C1499" s="8" t="s">
        <v>10</v>
      </c>
      <c r="D1499" s="8" t="s">
        <v>25</v>
      </c>
      <c r="E1499" s="8" t="s">
        <v>28</v>
      </c>
      <c r="F1499" s="15"/>
      <c r="G1499" s="15"/>
      <c r="H1499" s="26"/>
      <c r="J1499" s="46" t="e">
        <f>+IF(A1499=#REF!,"si","no")</f>
        <v>#REF!</v>
      </c>
    </row>
    <row r="1500" spans="1:10" x14ac:dyDescent="0.2">
      <c r="A1500" s="8" t="s">
        <v>45</v>
      </c>
      <c r="B1500" s="8">
        <v>2017</v>
      </c>
      <c r="C1500" s="8" t="s">
        <v>10</v>
      </c>
      <c r="D1500" s="8" t="s">
        <v>25</v>
      </c>
      <c r="E1500" s="8" t="s">
        <v>40</v>
      </c>
      <c r="F1500" s="15">
        <v>192.65912025999998</v>
      </c>
      <c r="G1500" s="15">
        <v>192.65912025999998</v>
      </c>
      <c r="H1500" s="26">
        <v>0.1847236472910114</v>
      </c>
      <c r="J1500" s="46" t="e">
        <f>+IF(A1500=#REF!,"si","no")</f>
        <v>#REF!</v>
      </c>
    </row>
    <row r="1501" spans="1:10" x14ac:dyDescent="0.2">
      <c r="A1501" s="8" t="s">
        <v>45</v>
      </c>
      <c r="B1501" s="8">
        <v>2018</v>
      </c>
      <c r="C1501" s="8" t="s">
        <v>10</v>
      </c>
      <c r="D1501" s="8" t="s">
        <v>25</v>
      </c>
      <c r="E1501" s="8" t="s">
        <v>26</v>
      </c>
      <c r="F1501" s="15">
        <v>49.428269919999991</v>
      </c>
      <c r="G1501" s="15"/>
      <c r="H1501" s="26"/>
      <c r="J1501" s="46"/>
    </row>
    <row r="1502" spans="1:10" x14ac:dyDescent="0.2">
      <c r="A1502" s="8" t="s">
        <v>45</v>
      </c>
      <c r="B1502" s="8">
        <v>2018</v>
      </c>
      <c r="C1502" s="8" t="s">
        <v>10</v>
      </c>
      <c r="D1502" s="8" t="s">
        <v>25</v>
      </c>
      <c r="E1502" s="8" t="s">
        <v>27</v>
      </c>
      <c r="F1502" s="15">
        <v>0</v>
      </c>
      <c r="G1502" s="15"/>
      <c r="H1502" s="26"/>
      <c r="J1502" s="46"/>
    </row>
    <row r="1503" spans="1:10" x14ac:dyDescent="0.2">
      <c r="A1503" s="8" t="s">
        <v>45</v>
      </c>
      <c r="B1503" s="8">
        <v>2018</v>
      </c>
      <c r="C1503" s="8" t="s">
        <v>10</v>
      </c>
      <c r="D1503" s="8" t="s">
        <v>25</v>
      </c>
      <c r="E1503" s="8" t="s">
        <v>28</v>
      </c>
      <c r="F1503" s="15">
        <v>0</v>
      </c>
      <c r="G1503" s="15"/>
      <c r="H1503" s="26"/>
      <c r="J1503" s="46"/>
    </row>
    <row r="1504" spans="1:10" x14ac:dyDescent="0.2">
      <c r="A1504" s="8" t="s">
        <v>45</v>
      </c>
      <c r="B1504" s="8">
        <v>2018</v>
      </c>
      <c r="C1504" s="8" t="s">
        <v>10</v>
      </c>
      <c r="D1504" s="8" t="s">
        <v>25</v>
      </c>
      <c r="E1504" s="8" t="s">
        <v>40</v>
      </c>
      <c r="F1504" s="15">
        <v>49.428269919999991</v>
      </c>
      <c r="G1504" s="15"/>
      <c r="H1504" s="26"/>
      <c r="J1504" s="46"/>
    </row>
    <row r="1505" spans="1:10" x14ac:dyDescent="0.2">
      <c r="A1505" s="8" t="s">
        <v>45</v>
      </c>
      <c r="B1505" s="8">
        <v>2019</v>
      </c>
      <c r="C1505" s="8" t="s">
        <v>10</v>
      </c>
      <c r="D1505" s="8" t="s">
        <v>25</v>
      </c>
      <c r="E1505" s="8" t="s">
        <v>26</v>
      </c>
      <c r="F1505" s="15">
        <v>73.410595939999993</v>
      </c>
      <c r="G1505" s="15"/>
      <c r="H1505" s="26"/>
      <c r="J1505" s="46"/>
    </row>
    <row r="1506" spans="1:10" x14ac:dyDescent="0.2">
      <c r="A1506" s="8" t="s">
        <v>45</v>
      </c>
      <c r="B1506" s="8">
        <v>2019</v>
      </c>
      <c r="C1506" s="8" t="s">
        <v>10</v>
      </c>
      <c r="D1506" s="8" t="s">
        <v>25</v>
      </c>
      <c r="E1506" s="8" t="s">
        <v>27</v>
      </c>
      <c r="F1506" s="15">
        <v>0</v>
      </c>
      <c r="G1506" s="15"/>
      <c r="H1506" s="26"/>
      <c r="J1506" s="46"/>
    </row>
    <row r="1507" spans="1:10" x14ac:dyDescent="0.2">
      <c r="A1507" s="8" t="s">
        <v>45</v>
      </c>
      <c r="B1507" s="8">
        <v>2019</v>
      </c>
      <c r="C1507" s="8" t="s">
        <v>10</v>
      </c>
      <c r="D1507" s="8" t="s">
        <v>25</v>
      </c>
      <c r="E1507" s="8" t="s">
        <v>28</v>
      </c>
      <c r="F1507" s="15">
        <v>0</v>
      </c>
      <c r="G1507" s="15"/>
      <c r="H1507" s="26"/>
      <c r="J1507" s="46"/>
    </row>
    <row r="1508" spans="1:10" x14ac:dyDescent="0.2">
      <c r="A1508" s="8" t="s">
        <v>45</v>
      </c>
      <c r="B1508" s="8">
        <v>2019</v>
      </c>
      <c r="C1508" s="8" t="s">
        <v>10</v>
      </c>
      <c r="D1508" s="8" t="s">
        <v>25</v>
      </c>
      <c r="E1508" s="8" t="s">
        <v>40</v>
      </c>
      <c r="F1508" s="15">
        <v>73.410595939999993</v>
      </c>
      <c r="G1508" s="15"/>
      <c r="H1508" s="26"/>
      <c r="J1508" s="46"/>
    </row>
    <row r="1509" spans="1:10" x14ac:dyDescent="0.2">
      <c r="A1509" s="8" t="s">
        <v>45</v>
      </c>
      <c r="B1509" s="8">
        <v>2020</v>
      </c>
      <c r="C1509" s="8" t="s">
        <v>10</v>
      </c>
      <c r="D1509" s="8" t="s">
        <v>25</v>
      </c>
      <c r="E1509" s="8" t="s">
        <v>26</v>
      </c>
      <c r="F1509" s="15">
        <v>0</v>
      </c>
      <c r="G1509" s="15"/>
      <c r="H1509" s="26"/>
      <c r="J1509" s="46"/>
    </row>
    <row r="1510" spans="1:10" x14ac:dyDescent="0.2">
      <c r="A1510" s="8" t="s">
        <v>45</v>
      </c>
      <c r="B1510" s="8">
        <v>2020</v>
      </c>
      <c r="C1510" s="8" t="s">
        <v>10</v>
      </c>
      <c r="D1510" s="8" t="s">
        <v>25</v>
      </c>
      <c r="E1510" s="8" t="s">
        <v>27</v>
      </c>
      <c r="F1510" s="15">
        <v>0</v>
      </c>
      <c r="G1510" s="15"/>
      <c r="H1510" s="26"/>
      <c r="J1510" s="46"/>
    </row>
    <row r="1511" spans="1:10" x14ac:dyDescent="0.2">
      <c r="A1511" s="8" t="s">
        <v>45</v>
      </c>
      <c r="B1511" s="8">
        <v>2020</v>
      </c>
      <c r="C1511" s="8" t="s">
        <v>10</v>
      </c>
      <c r="D1511" s="8" t="s">
        <v>25</v>
      </c>
      <c r="E1511" s="8" t="s">
        <v>28</v>
      </c>
      <c r="F1511" s="15">
        <v>0</v>
      </c>
      <c r="G1511" s="15"/>
      <c r="H1511" s="26"/>
      <c r="J1511" s="46"/>
    </row>
    <row r="1512" spans="1:10" x14ac:dyDescent="0.2">
      <c r="A1512" s="8" t="s">
        <v>45</v>
      </c>
      <c r="B1512" s="8">
        <v>2020</v>
      </c>
      <c r="C1512" s="8" t="s">
        <v>10</v>
      </c>
      <c r="D1512" s="8" t="s">
        <v>25</v>
      </c>
      <c r="E1512" s="8" t="s">
        <v>40</v>
      </c>
      <c r="F1512" s="15">
        <v>0</v>
      </c>
      <c r="G1512" s="15"/>
      <c r="H1512" s="26"/>
      <c r="J1512" s="46"/>
    </row>
    <row r="1513" spans="1:10" x14ac:dyDescent="0.2">
      <c r="A1513" s="8" t="s">
        <v>45</v>
      </c>
      <c r="B1513" s="8">
        <v>2021</v>
      </c>
      <c r="C1513" s="8" t="s">
        <v>10</v>
      </c>
      <c r="D1513" s="8" t="s">
        <v>25</v>
      </c>
      <c r="E1513" s="8" t="s">
        <v>26</v>
      </c>
      <c r="F1513" s="15">
        <v>0</v>
      </c>
      <c r="G1513" s="15"/>
      <c r="H1513" s="26"/>
      <c r="J1513" s="46"/>
    </row>
    <row r="1514" spans="1:10" x14ac:dyDescent="0.2">
      <c r="A1514" s="8" t="s">
        <v>45</v>
      </c>
      <c r="B1514" s="8">
        <v>2021</v>
      </c>
      <c r="C1514" s="8" t="s">
        <v>10</v>
      </c>
      <c r="D1514" s="8" t="s">
        <v>25</v>
      </c>
      <c r="E1514" s="8" t="s">
        <v>27</v>
      </c>
      <c r="F1514" s="15">
        <v>0</v>
      </c>
      <c r="G1514" s="15"/>
      <c r="H1514" s="26"/>
      <c r="J1514" s="46"/>
    </row>
    <row r="1515" spans="1:10" x14ac:dyDescent="0.2">
      <c r="A1515" s="8" t="s">
        <v>45</v>
      </c>
      <c r="B1515" s="8">
        <v>2021</v>
      </c>
      <c r="C1515" s="8" t="s">
        <v>10</v>
      </c>
      <c r="D1515" s="8" t="s">
        <v>25</v>
      </c>
      <c r="E1515" s="8" t="s">
        <v>28</v>
      </c>
      <c r="F1515" s="15">
        <v>0</v>
      </c>
      <c r="G1515" s="15"/>
      <c r="H1515" s="26"/>
      <c r="J1515" s="46"/>
    </row>
    <row r="1516" spans="1:10" x14ac:dyDescent="0.2">
      <c r="A1516" s="8" t="s">
        <v>45</v>
      </c>
      <c r="B1516" s="8">
        <v>2021</v>
      </c>
      <c r="C1516" s="8" t="s">
        <v>10</v>
      </c>
      <c r="D1516" s="8" t="s">
        <v>25</v>
      </c>
      <c r="E1516" s="8" t="s">
        <v>40</v>
      </c>
      <c r="F1516" s="15">
        <v>0</v>
      </c>
      <c r="G1516" s="15"/>
      <c r="H1516" s="26"/>
      <c r="J1516" s="46"/>
    </row>
    <row r="1517" spans="1:10" x14ac:dyDescent="0.2">
      <c r="A1517" s="8" t="s">
        <v>45</v>
      </c>
      <c r="B1517" s="8">
        <v>2008</v>
      </c>
      <c r="C1517" s="8" t="s">
        <v>10</v>
      </c>
      <c r="D1517" s="8" t="s">
        <v>30</v>
      </c>
      <c r="E1517" s="8" t="s">
        <v>31</v>
      </c>
      <c r="F1517" s="15">
        <v>11.477875140000011</v>
      </c>
      <c r="G1517" s="15">
        <v>11.477875140000011</v>
      </c>
      <c r="H1517" s="26">
        <v>1.8583849507068487E-2</v>
      </c>
      <c r="J1517" s="46" t="e">
        <f>+IF(A1517=#REF!,"si","no")</f>
        <v>#REF!</v>
      </c>
    </row>
    <row r="1518" spans="1:10" x14ac:dyDescent="0.2">
      <c r="A1518" s="8" t="s">
        <v>45</v>
      </c>
      <c r="B1518" s="8">
        <v>2008</v>
      </c>
      <c r="C1518" s="8" t="s">
        <v>10</v>
      </c>
      <c r="D1518" s="8" t="s">
        <v>30</v>
      </c>
      <c r="E1518" s="8" t="s">
        <v>32</v>
      </c>
      <c r="F1518" s="15"/>
      <c r="G1518" s="15"/>
      <c r="H1518" s="26"/>
      <c r="J1518" s="46" t="e">
        <f>+IF(A1518=#REF!,"si","no")</f>
        <v>#REF!</v>
      </c>
    </row>
    <row r="1519" spans="1:10" x14ac:dyDescent="0.2">
      <c r="A1519" s="8" t="s">
        <v>45</v>
      </c>
      <c r="B1519" s="8">
        <v>2008</v>
      </c>
      <c r="C1519" s="8" t="s">
        <v>10</v>
      </c>
      <c r="D1519" s="8" t="s">
        <v>30</v>
      </c>
      <c r="E1519" s="8" t="s">
        <v>40</v>
      </c>
      <c r="F1519" s="15">
        <v>11.477875140000011</v>
      </c>
      <c r="G1519" s="15">
        <v>11.477875140000011</v>
      </c>
      <c r="H1519" s="26">
        <v>1.8583849507068487E-2</v>
      </c>
      <c r="J1519" s="46" t="e">
        <f>+IF(A1519=#REF!,"si","no")</f>
        <v>#REF!</v>
      </c>
    </row>
    <row r="1520" spans="1:10" x14ac:dyDescent="0.2">
      <c r="A1520" s="8" t="s">
        <v>45</v>
      </c>
      <c r="B1520" s="8">
        <v>2009</v>
      </c>
      <c r="C1520" s="8" t="s">
        <v>10</v>
      </c>
      <c r="D1520" s="8" t="s">
        <v>30</v>
      </c>
      <c r="E1520" s="8" t="s">
        <v>31</v>
      </c>
      <c r="F1520" s="15">
        <v>150.08252643</v>
      </c>
      <c r="G1520" s="15">
        <v>150.08252643</v>
      </c>
      <c r="H1520" s="26">
        <v>0.24005643027381807</v>
      </c>
      <c r="J1520" s="46" t="e">
        <f>+IF(A1520=#REF!,"si","no")</f>
        <v>#REF!</v>
      </c>
    </row>
    <row r="1521" spans="1:10" x14ac:dyDescent="0.2">
      <c r="A1521" s="8" t="s">
        <v>45</v>
      </c>
      <c r="B1521" s="8">
        <v>2009</v>
      </c>
      <c r="C1521" s="8" t="s">
        <v>10</v>
      </c>
      <c r="D1521" s="8" t="s">
        <v>30</v>
      </c>
      <c r="E1521" s="8" t="s">
        <v>32</v>
      </c>
      <c r="F1521" s="15"/>
      <c r="G1521" s="15"/>
      <c r="H1521" s="26"/>
      <c r="J1521" s="46" t="e">
        <f>+IF(A1521=#REF!,"si","no")</f>
        <v>#REF!</v>
      </c>
    </row>
    <row r="1522" spans="1:10" x14ac:dyDescent="0.2">
      <c r="A1522" s="8" t="s">
        <v>45</v>
      </c>
      <c r="B1522" s="8">
        <v>2009</v>
      </c>
      <c r="C1522" s="8" t="s">
        <v>10</v>
      </c>
      <c r="D1522" s="8" t="s">
        <v>30</v>
      </c>
      <c r="E1522" s="8" t="s">
        <v>40</v>
      </c>
      <c r="F1522" s="15">
        <v>150.08252643</v>
      </c>
      <c r="G1522" s="15">
        <v>150.08252643</v>
      </c>
      <c r="H1522" s="26">
        <v>0.24005643027381807</v>
      </c>
      <c r="J1522" s="46" t="e">
        <f>+IF(A1522=#REF!,"si","no")</f>
        <v>#REF!</v>
      </c>
    </row>
    <row r="1523" spans="1:10" x14ac:dyDescent="0.2">
      <c r="A1523" s="8" t="s">
        <v>45</v>
      </c>
      <c r="B1523" s="8">
        <v>2010</v>
      </c>
      <c r="C1523" s="8" t="s">
        <v>10</v>
      </c>
      <c r="D1523" s="8" t="s">
        <v>30</v>
      </c>
      <c r="E1523" s="8" t="s">
        <v>31</v>
      </c>
      <c r="F1523" s="15">
        <v>617.30338824</v>
      </c>
      <c r="G1523" s="15">
        <v>617.30338824</v>
      </c>
      <c r="H1523" s="26">
        <v>0.88749928993976845</v>
      </c>
      <c r="J1523" s="46" t="e">
        <f>+IF(A1523=#REF!,"si","no")</f>
        <v>#REF!</v>
      </c>
    </row>
    <row r="1524" spans="1:10" x14ac:dyDescent="0.2">
      <c r="A1524" s="8" t="s">
        <v>45</v>
      </c>
      <c r="B1524" s="8">
        <v>2010</v>
      </c>
      <c r="C1524" s="8" t="s">
        <v>10</v>
      </c>
      <c r="D1524" s="8" t="s">
        <v>30</v>
      </c>
      <c r="E1524" s="8" t="s">
        <v>32</v>
      </c>
      <c r="F1524" s="15"/>
      <c r="G1524" s="15"/>
      <c r="H1524" s="26"/>
      <c r="J1524" s="46" t="e">
        <f>+IF(A1524=#REF!,"si","no")</f>
        <v>#REF!</v>
      </c>
    </row>
    <row r="1525" spans="1:10" x14ac:dyDescent="0.2">
      <c r="A1525" s="8" t="s">
        <v>45</v>
      </c>
      <c r="B1525" s="8">
        <v>2010</v>
      </c>
      <c r="C1525" s="8" t="s">
        <v>10</v>
      </c>
      <c r="D1525" s="8" t="s">
        <v>30</v>
      </c>
      <c r="E1525" s="8" t="s">
        <v>40</v>
      </c>
      <c r="F1525" s="15">
        <v>617.30338824</v>
      </c>
      <c r="G1525" s="15">
        <v>617.30338824</v>
      </c>
      <c r="H1525" s="26">
        <v>0.88749928993976845</v>
      </c>
      <c r="J1525" s="46" t="e">
        <f>+IF(A1525=#REF!,"si","no")</f>
        <v>#REF!</v>
      </c>
    </row>
    <row r="1526" spans="1:10" x14ac:dyDescent="0.2">
      <c r="A1526" s="8" t="s">
        <v>45</v>
      </c>
      <c r="B1526" s="8">
        <v>2011</v>
      </c>
      <c r="C1526" s="8" t="s">
        <v>10</v>
      </c>
      <c r="D1526" s="8" t="s">
        <v>30</v>
      </c>
      <c r="E1526" s="8" t="s">
        <v>31</v>
      </c>
      <c r="F1526" s="15">
        <v>734.95714255999997</v>
      </c>
      <c r="G1526" s="15">
        <v>734.95714255999997</v>
      </c>
      <c r="H1526" s="26">
        <v>0.92707879655480951</v>
      </c>
      <c r="J1526" s="46" t="e">
        <f>+IF(A1526=#REF!,"si","no")</f>
        <v>#REF!</v>
      </c>
    </row>
    <row r="1527" spans="1:10" x14ac:dyDescent="0.2">
      <c r="A1527" s="8" t="s">
        <v>45</v>
      </c>
      <c r="B1527" s="8">
        <v>2011</v>
      </c>
      <c r="C1527" s="8" t="s">
        <v>10</v>
      </c>
      <c r="D1527" s="8" t="s">
        <v>30</v>
      </c>
      <c r="E1527" s="8" t="s">
        <v>32</v>
      </c>
      <c r="F1527" s="15"/>
      <c r="G1527" s="15"/>
      <c r="H1527" s="26"/>
      <c r="J1527" s="46" t="e">
        <f>+IF(A1527=#REF!,"si","no")</f>
        <v>#REF!</v>
      </c>
    </row>
    <row r="1528" spans="1:10" x14ac:dyDescent="0.2">
      <c r="A1528" s="8" t="s">
        <v>45</v>
      </c>
      <c r="B1528" s="8">
        <v>2011</v>
      </c>
      <c r="C1528" s="8" t="s">
        <v>10</v>
      </c>
      <c r="D1528" s="8" t="s">
        <v>30</v>
      </c>
      <c r="E1528" s="8" t="s">
        <v>40</v>
      </c>
      <c r="F1528" s="15">
        <v>734.95714255999997</v>
      </c>
      <c r="G1528" s="15">
        <v>734.95714255999997</v>
      </c>
      <c r="H1528" s="26">
        <v>0.92707879655480951</v>
      </c>
      <c r="J1528" s="46" t="e">
        <f>+IF(A1528=#REF!,"si","no")</f>
        <v>#REF!</v>
      </c>
    </row>
    <row r="1529" spans="1:10" x14ac:dyDescent="0.2">
      <c r="A1529" s="8" t="s">
        <v>45</v>
      </c>
      <c r="B1529" s="8">
        <v>2012</v>
      </c>
      <c r="C1529" s="8" t="s">
        <v>10</v>
      </c>
      <c r="D1529" s="8" t="s">
        <v>30</v>
      </c>
      <c r="E1529" s="8" t="s">
        <v>31</v>
      </c>
      <c r="F1529" s="15">
        <v>1055.1375288500001</v>
      </c>
      <c r="G1529" s="15">
        <v>1055.1375288500001</v>
      </c>
      <c r="H1529" s="26">
        <v>1.2000489065374058</v>
      </c>
      <c r="J1529" s="46" t="e">
        <f>+IF(A1529=#REF!,"si","no")</f>
        <v>#REF!</v>
      </c>
    </row>
    <row r="1530" spans="1:10" x14ac:dyDescent="0.2">
      <c r="A1530" s="8" t="s">
        <v>45</v>
      </c>
      <c r="B1530" s="8">
        <v>2012</v>
      </c>
      <c r="C1530" s="8" t="s">
        <v>10</v>
      </c>
      <c r="D1530" s="8" t="s">
        <v>30</v>
      </c>
      <c r="E1530" s="8" t="s">
        <v>32</v>
      </c>
      <c r="F1530" s="15"/>
      <c r="G1530" s="15"/>
      <c r="H1530" s="26"/>
      <c r="J1530" s="46" t="e">
        <f>+IF(A1530=#REF!,"si","no")</f>
        <v>#REF!</v>
      </c>
    </row>
    <row r="1531" spans="1:10" x14ac:dyDescent="0.2">
      <c r="A1531" s="8" t="s">
        <v>45</v>
      </c>
      <c r="B1531" s="8">
        <v>2012</v>
      </c>
      <c r="C1531" s="8" t="s">
        <v>10</v>
      </c>
      <c r="D1531" s="8" t="s">
        <v>30</v>
      </c>
      <c r="E1531" s="8" t="s">
        <v>40</v>
      </c>
      <c r="F1531" s="15">
        <v>1055.1375288500001</v>
      </c>
      <c r="G1531" s="15">
        <v>1055.1375288500001</v>
      </c>
      <c r="H1531" s="26">
        <v>1.2000489065374058</v>
      </c>
      <c r="J1531" s="46" t="e">
        <f>+IF(A1531=#REF!,"si","no")</f>
        <v>#REF!</v>
      </c>
    </row>
    <row r="1532" spans="1:10" x14ac:dyDescent="0.2">
      <c r="A1532" s="8" t="s">
        <v>45</v>
      </c>
      <c r="B1532" s="8">
        <v>2013</v>
      </c>
      <c r="C1532" s="8" t="s">
        <v>10</v>
      </c>
      <c r="D1532" s="8" t="s">
        <v>30</v>
      </c>
      <c r="E1532" s="8" t="s">
        <v>31</v>
      </c>
      <c r="F1532" s="15">
        <v>1564.4342998600002</v>
      </c>
      <c r="G1532" s="15">
        <v>1564.4342998600002</v>
      </c>
      <c r="H1532" s="26">
        <v>1.6445284428697473</v>
      </c>
      <c r="J1532" s="46" t="e">
        <f>+IF(A1532=#REF!,"si","no")</f>
        <v>#REF!</v>
      </c>
    </row>
    <row r="1533" spans="1:10" x14ac:dyDescent="0.2">
      <c r="A1533" s="8" t="s">
        <v>45</v>
      </c>
      <c r="B1533" s="8">
        <v>2013</v>
      </c>
      <c r="C1533" s="8" t="s">
        <v>10</v>
      </c>
      <c r="D1533" s="8" t="s">
        <v>30</v>
      </c>
      <c r="E1533" s="8" t="s">
        <v>32</v>
      </c>
      <c r="F1533" s="15"/>
      <c r="G1533" s="15"/>
      <c r="H1533" s="26"/>
      <c r="J1533" s="46" t="e">
        <f>+IF(A1533=#REF!,"si","no")</f>
        <v>#REF!</v>
      </c>
    </row>
    <row r="1534" spans="1:10" x14ac:dyDescent="0.2">
      <c r="A1534" s="8" t="s">
        <v>45</v>
      </c>
      <c r="B1534" s="8">
        <v>2013</v>
      </c>
      <c r="C1534" s="8" t="s">
        <v>10</v>
      </c>
      <c r="D1534" s="8" t="s">
        <v>30</v>
      </c>
      <c r="E1534" s="8" t="s">
        <v>40</v>
      </c>
      <c r="F1534" s="15">
        <v>1564.4342998600002</v>
      </c>
      <c r="G1534" s="15">
        <v>1564.4342998600002</v>
      </c>
      <c r="H1534" s="26">
        <v>1.6445284428697473</v>
      </c>
      <c r="J1534" s="46" t="e">
        <f>+IF(A1534=#REF!,"si","no")</f>
        <v>#REF!</v>
      </c>
    </row>
    <row r="1535" spans="1:10" x14ac:dyDescent="0.2">
      <c r="A1535" s="8" t="s">
        <v>45</v>
      </c>
      <c r="B1535" s="8">
        <v>2014</v>
      </c>
      <c r="C1535" s="8" t="s">
        <v>10</v>
      </c>
      <c r="D1535" s="8" t="s">
        <v>30</v>
      </c>
      <c r="E1535" s="8" t="s">
        <v>31</v>
      </c>
      <c r="F1535" s="15">
        <v>1511.4420725099994</v>
      </c>
      <c r="G1535" s="15">
        <v>1511.4420725099994</v>
      </c>
      <c r="H1535" s="26">
        <v>1.4857923780913709</v>
      </c>
      <c r="J1535" s="46" t="e">
        <f>+IF(A1535=#REF!,"si","no")</f>
        <v>#REF!</v>
      </c>
    </row>
    <row r="1536" spans="1:10" x14ac:dyDescent="0.2">
      <c r="A1536" s="8" t="s">
        <v>45</v>
      </c>
      <c r="B1536" s="8">
        <v>2014</v>
      </c>
      <c r="C1536" s="8" t="s">
        <v>10</v>
      </c>
      <c r="D1536" s="8" t="s">
        <v>30</v>
      </c>
      <c r="E1536" s="8" t="s">
        <v>32</v>
      </c>
      <c r="F1536" s="15"/>
      <c r="G1536" s="15"/>
      <c r="H1536" s="26"/>
      <c r="J1536" s="46" t="e">
        <f>+IF(A1536=#REF!,"si","no")</f>
        <v>#REF!</v>
      </c>
    </row>
    <row r="1537" spans="1:10" x14ac:dyDescent="0.2">
      <c r="A1537" s="8" t="s">
        <v>45</v>
      </c>
      <c r="B1537" s="8">
        <v>2014</v>
      </c>
      <c r="C1537" s="8" t="s">
        <v>10</v>
      </c>
      <c r="D1537" s="8" t="s">
        <v>30</v>
      </c>
      <c r="E1537" s="8" t="s">
        <v>40</v>
      </c>
      <c r="F1537" s="15">
        <v>1511.4420725099994</v>
      </c>
      <c r="G1537" s="15">
        <v>1511.4420725099994</v>
      </c>
      <c r="H1537" s="26">
        <v>1.4857923780913709</v>
      </c>
      <c r="J1537" s="46" t="e">
        <f>+IF(A1537=#REF!,"si","no")</f>
        <v>#REF!</v>
      </c>
    </row>
    <row r="1538" spans="1:10" x14ac:dyDescent="0.2">
      <c r="A1538" s="8" t="s">
        <v>45</v>
      </c>
      <c r="B1538" s="8">
        <v>2015</v>
      </c>
      <c r="C1538" s="8" t="s">
        <v>10</v>
      </c>
      <c r="D1538" s="8" t="s">
        <v>30</v>
      </c>
      <c r="E1538" s="8" t="s">
        <v>31</v>
      </c>
      <c r="F1538" s="15">
        <v>1561.38633635</v>
      </c>
      <c r="G1538" s="15">
        <v>1561.38633635</v>
      </c>
      <c r="H1538" s="26">
        <v>1.5725454174156106</v>
      </c>
      <c r="J1538" s="46" t="e">
        <f>+IF(A1538=#REF!,"si","no")</f>
        <v>#REF!</v>
      </c>
    </row>
    <row r="1539" spans="1:10" x14ac:dyDescent="0.2">
      <c r="A1539" s="8" t="s">
        <v>45</v>
      </c>
      <c r="B1539" s="8">
        <v>2015</v>
      </c>
      <c r="C1539" s="8" t="s">
        <v>10</v>
      </c>
      <c r="D1539" s="8" t="s">
        <v>30</v>
      </c>
      <c r="E1539" s="8" t="s">
        <v>32</v>
      </c>
      <c r="F1539" s="15"/>
      <c r="G1539" s="15"/>
      <c r="H1539" s="26"/>
      <c r="J1539" s="46" t="e">
        <f>+IF(A1539=#REF!,"si","no")</f>
        <v>#REF!</v>
      </c>
    </row>
    <row r="1540" spans="1:10" x14ac:dyDescent="0.2">
      <c r="A1540" s="8" t="s">
        <v>45</v>
      </c>
      <c r="B1540" s="8">
        <v>2015</v>
      </c>
      <c r="C1540" s="8" t="s">
        <v>10</v>
      </c>
      <c r="D1540" s="8" t="s">
        <v>30</v>
      </c>
      <c r="E1540" s="8" t="s">
        <v>40</v>
      </c>
      <c r="F1540" s="15">
        <v>1561.38633635</v>
      </c>
      <c r="G1540" s="15">
        <v>1561.38633635</v>
      </c>
      <c r="H1540" s="26">
        <v>1.5725454174156106</v>
      </c>
      <c r="J1540" s="46" t="e">
        <f>+IF(A1540=#REF!,"si","no")</f>
        <v>#REF!</v>
      </c>
    </row>
    <row r="1541" spans="1:10" x14ac:dyDescent="0.2">
      <c r="A1541" s="8" t="s">
        <v>45</v>
      </c>
      <c r="B1541" s="8">
        <v>2016</v>
      </c>
      <c r="C1541" s="8" t="s">
        <v>10</v>
      </c>
      <c r="D1541" s="8" t="s">
        <v>30</v>
      </c>
      <c r="E1541" s="8" t="s">
        <v>31</v>
      </c>
      <c r="F1541" s="15">
        <v>1349.6249141199996</v>
      </c>
      <c r="G1541" s="15">
        <v>1349.6249141199996</v>
      </c>
      <c r="H1541" s="26">
        <v>1.3504663086489404</v>
      </c>
      <c r="J1541" s="46" t="e">
        <f>+IF(A1541=#REF!,"si","no")</f>
        <v>#REF!</v>
      </c>
    </row>
    <row r="1542" spans="1:10" x14ac:dyDescent="0.2">
      <c r="A1542" s="8" t="s">
        <v>45</v>
      </c>
      <c r="B1542" s="8">
        <v>2016</v>
      </c>
      <c r="C1542" s="8" t="s">
        <v>10</v>
      </c>
      <c r="D1542" s="8" t="s">
        <v>30</v>
      </c>
      <c r="E1542" s="8" t="s">
        <v>32</v>
      </c>
      <c r="F1542" s="15"/>
      <c r="G1542" s="15"/>
      <c r="H1542" s="26"/>
      <c r="J1542" s="46" t="e">
        <f>+IF(A1542=#REF!,"si","no")</f>
        <v>#REF!</v>
      </c>
    </row>
    <row r="1543" spans="1:10" x14ac:dyDescent="0.2">
      <c r="A1543" s="8" t="s">
        <v>45</v>
      </c>
      <c r="B1543" s="8">
        <v>2016</v>
      </c>
      <c r="C1543" s="8" t="s">
        <v>10</v>
      </c>
      <c r="D1543" s="8" t="s">
        <v>30</v>
      </c>
      <c r="E1543" s="8" t="s">
        <v>40</v>
      </c>
      <c r="F1543" s="15">
        <v>1349.6249141199996</v>
      </c>
      <c r="G1543" s="15">
        <v>1349.6249141199996</v>
      </c>
      <c r="H1543" s="26">
        <v>1.3504663086489404</v>
      </c>
      <c r="J1543" s="46" t="e">
        <f>+IF(A1543=#REF!,"si","no")</f>
        <v>#REF!</v>
      </c>
    </row>
    <row r="1544" spans="1:10" x14ac:dyDescent="0.2">
      <c r="A1544" s="8" t="s">
        <v>45</v>
      </c>
      <c r="B1544" s="8">
        <v>2017</v>
      </c>
      <c r="C1544" s="8" t="s">
        <v>10</v>
      </c>
      <c r="D1544" s="8" t="s">
        <v>30</v>
      </c>
      <c r="E1544" s="8" t="s">
        <v>31</v>
      </c>
      <c r="F1544" s="15">
        <v>519.03846165999994</v>
      </c>
      <c r="G1544" s="15">
        <v>519.03846165999994</v>
      </c>
      <c r="H1544" s="26">
        <v>0.49765968822425571</v>
      </c>
      <c r="J1544" s="46" t="e">
        <f>+IF(A1544=#REF!,"si","no")</f>
        <v>#REF!</v>
      </c>
    </row>
    <row r="1545" spans="1:10" x14ac:dyDescent="0.2">
      <c r="A1545" s="8" t="s">
        <v>45</v>
      </c>
      <c r="B1545" s="8">
        <v>2017</v>
      </c>
      <c r="C1545" s="8" t="s">
        <v>10</v>
      </c>
      <c r="D1545" s="8" t="s">
        <v>30</v>
      </c>
      <c r="E1545" s="8" t="s">
        <v>32</v>
      </c>
      <c r="F1545" s="15"/>
      <c r="G1545" s="15"/>
      <c r="H1545" s="26"/>
      <c r="J1545" s="46" t="e">
        <f>+IF(A1545=#REF!,"si","no")</f>
        <v>#REF!</v>
      </c>
    </row>
    <row r="1546" spans="1:10" x14ac:dyDescent="0.2">
      <c r="A1546" s="8" t="s">
        <v>45</v>
      </c>
      <c r="B1546" s="8">
        <v>2017</v>
      </c>
      <c r="C1546" s="8" t="s">
        <v>10</v>
      </c>
      <c r="D1546" s="8" t="s">
        <v>30</v>
      </c>
      <c r="E1546" s="8" t="s">
        <v>40</v>
      </c>
      <c r="F1546" s="15">
        <v>519.03846165999994</v>
      </c>
      <c r="G1546" s="15">
        <v>519.03846165999994</v>
      </c>
      <c r="H1546" s="26">
        <v>0.49765968822425571</v>
      </c>
      <c r="J1546" s="46" t="e">
        <f>+IF(A1546=#REF!,"si","no")</f>
        <v>#REF!</v>
      </c>
    </row>
    <row r="1547" spans="1:10" x14ac:dyDescent="0.2">
      <c r="A1547" s="8" t="s">
        <v>45</v>
      </c>
      <c r="B1547" s="8">
        <v>2018</v>
      </c>
      <c r="C1547" s="8" t="s">
        <v>10</v>
      </c>
      <c r="D1547" s="8" t="s">
        <v>30</v>
      </c>
      <c r="E1547" s="8" t="s">
        <v>31</v>
      </c>
      <c r="F1547" s="15">
        <v>129.67977250999999</v>
      </c>
      <c r="G1547" s="15"/>
      <c r="H1547" s="26"/>
      <c r="J1547" s="46"/>
    </row>
    <row r="1548" spans="1:10" x14ac:dyDescent="0.2">
      <c r="A1548" s="8" t="s">
        <v>45</v>
      </c>
      <c r="B1548" s="8">
        <v>2018</v>
      </c>
      <c r="C1548" s="8" t="s">
        <v>10</v>
      </c>
      <c r="D1548" s="8" t="s">
        <v>30</v>
      </c>
      <c r="E1548" s="8" t="s">
        <v>32</v>
      </c>
      <c r="F1548" s="15">
        <v>0</v>
      </c>
      <c r="G1548" s="15"/>
      <c r="H1548" s="26"/>
      <c r="J1548" s="46"/>
    </row>
    <row r="1549" spans="1:10" x14ac:dyDescent="0.2">
      <c r="A1549" s="8" t="s">
        <v>45</v>
      </c>
      <c r="B1549" s="8">
        <v>2018</v>
      </c>
      <c r="C1549" s="8" t="s">
        <v>10</v>
      </c>
      <c r="D1549" s="8" t="s">
        <v>30</v>
      </c>
      <c r="E1549" s="8" t="s">
        <v>40</v>
      </c>
      <c r="F1549" s="15">
        <v>129.67977250999999</v>
      </c>
      <c r="G1549" s="15"/>
      <c r="H1549" s="26"/>
      <c r="J1549" s="46"/>
    </row>
    <row r="1550" spans="1:10" x14ac:dyDescent="0.2">
      <c r="A1550" s="8" t="s">
        <v>45</v>
      </c>
      <c r="B1550" s="8">
        <v>2019</v>
      </c>
      <c r="C1550" s="8" t="s">
        <v>10</v>
      </c>
      <c r="D1550" s="8" t="s">
        <v>30</v>
      </c>
      <c r="E1550" s="8" t="s">
        <v>31</v>
      </c>
      <c r="F1550" s="15">
        <v>94.951454059999989</v>
      </c>
      <c r="G1550" s="15"/>
      <c r="H1550" s="26"/>
      <c r="J1550" s="46"/>
    </row>
    <row r="1551" spans="1:10" x14ac:dyDescent="0.2">
      <c r="A1551" s="8" t="s">
        <v>45</v>
      </c>
      <c r="B1551" s="8">
        <v>2019</v>
      </c>
      <c r="C1551" s="8" t="s">
        <v>10</v>
      </c>
      <c r="D1551" s="8" t="s">
        <v>30</v>
      </c>
      <c r="E1551" s="8" t="s">
        <v>32</v>
      </c>
      <c r="F1551" s="15">
        <v>0</v>
      </c>
      <c r="G1551" s="15"/>
      <c r="H1551" s="26"/>
      <c r="J1551" s="46"/>
    </row>
    <row r="1552" spans="1:10" x14ac:dyDescent="0.2">
      <c r="A1552" s="8" t="s">
        <v>45</v>
      </c>
      <c r="B1552" s="8">
        <v>2019</v>
      </c>
      <c r="C1552" s="8" t="s">
        <v>10</v>
      </c>
      <c r="D1552" s="8" t="s">
        <v>30</v>
      </c>
      <c r="E1552" s="8" t="s">
        <v>40</v>
      </c>
      <c r="F1552" s="15">
        <v>94.951454059999989</v>
      </c>
      <c r="G1552" s="15"/>
      <c r="H1552" s="26"/>
      <c r="J1552" s="46"/>
    </row>
    <row r="1553" spans="1:10" x14ac:dyDescent="0.2">
      <c r="A1553" s="8" t="s">
        <v>45</v>
      </c>
      <c r="B1553" s="8">
        <v>2020</v>
      </c>
      <c r="C1553" s="8" t="s">
        <v>10</v>
      </c>
      <c r="D1553" s="8" t="s">
        <v>30</v>
      </c>
      <c r="E1553" s="8" t="s">
        <v>31</v>
      </c>
      <c r="F1553" s="15">
        <v>84.618959289999992</v>
      </c>
      <c r="G1553" s="15"/>
      <c r="H1553" s="26"/>
      <c r="J1553" s="46"/>
    </row>
    <row r="1554" spans="1:10" x14ac:dyDescent="0.2">
      <c r="A1554" s="8" t="s">
        <v>45</v>
      </c>
      <c r="B1554" s="8">
        <v>2020</v>
      </c>
      <c r="C1554" s="8" t="s">
        <v>10</v>
      </c>
      <c r="D1554" s="8" t="s">
        <v>30</v>
      </c>
      <c r="E1554" s="8" t="s">
        <v>32</v>
      </c>
      <c r="F1554" s="15">
        <v>0</v>
      </c>
      <c r="G1554" s="15"/>
      <c r="H1554" s="26"/>
      <c r="J1554" s="46"/>
    </row>
    <row r="1555" spans="1:10" x14ac:dyDescent="0.2">
      <c r="A1555" s="8" t="s">
        <v>45</v>
      </c>
      <c r="B1555" s="8">
        <v>2020</v>
      </c>
      <c r="C1555" s="8" t="s">
        <v>10</v>
      </c>
      <c r="D1555" s="8" t="s">
        <v>30</v>
      </c>
      <c r="E1555" s="8" t="s">
        <v>40</v>
      </c>
      <c r="F1555" s="15">
        <v>84.618959289999992</v>
      </c>
      <c r="G1555" s="15"/>
      <c r="H1555" s="26"/>
      <c r="J1555" s="46"/>
    </row>
    <row r="1556" spans="1:10" x14ac:dyDescent="0.2">
      <c r="A1556" s="8" t="s">
        <v>45</v>
      </c>
      <c r="B1556" s="8">
        <v>2021</v>
      </c>
      <c r="C1556" s="8" t="s">
        <v>10</v>
      </c>
      <c r="D1556" s="8" t="s">
        <v>30</v>
      </c>
      <c r="E1556" s="8" t="s">
        <v>31</v>
      </c>
      <c r="F1556" s="15">
        <v>77.733039390000002</v>
      </c>
      <c r="G1556" s="15"/>
      <c r="H1556" s="26"/>
      <c r="J1556" s="46"/>
    </row>
    <row r="1557" spans="1:10" x14ac:dyDescent="0.2">
      <c r="A1557" s="8" t="s">
        <v>45</v>
      </c>
      <c r="B1557" s="8">
        <v>2021</v>
      </c>
      <c r="C1557" s="8" t="s">
        <v>10</v>
      </c>
      <c r="D1557" s="8" t="s">
        <v>30</v>
      </c>
      <c r="E1557" s="8" t="s">
        <v>32</v>
      </c>
      <c r="F1557" s="15">
        <v>0</v>
      </c>
      <c r="G1557" s="15"/>
      <c r="H1557" s="26"/>
      <c r="J1557" s="46"/>
    </row>
    <row r="1558" spans="1:10" x14ac:dyDescent="0.2">
      <c r="A1558" s="8" t="s">
        <v>45</v>
      </c>
      <c r="B1558" s="8">
        <v>2021</v>
      </c>
      <c r="C1558" s="8" t="s">
        <v>10</v>
      </c>
      <c r="D1558" s="8" t="s">
        <v>30</v>
      </c>
      <c r="E1558" s="8" t="s">
        <v>40</v>
      </c>
      <c r="F1558" s="15">
        <v>77.733039390000002</v>
      </c>
      <c r="G1558" s="15"/>
      <c r="H1558" s="26"/>
      <c r="J1558" s="46"/>
    </row>
    <row r="1559" spans="1:10" x14ac:dyDescent="0.2">
      <c r="A1559" s="8" t="s">
        <v>45</v>
      </c>
      <c r="B1559" s="8">
        <v>2008</v>
      </c>
      <c r="C1559" s="8" t="s">
        <v>10</v>
      </c>
      <c r="D1559" s="8" t="s">
        <v>33</v>
      </c>
      <c r="E1559" s="8" t="s">
        <v>34</v>
      </c>
      <c r="F1559" s="15">
        <v>1.8384605600000072</v>
      </c>
      <c r="G1559" s="15">
        <v>1.8384605600000072</v>
      </c>
      <c r="H1559" s="26">
        <v>2.9766549953705946E-3</v>
      </c>
      <c r="J1559" s="46" t="e">
        <f>+IF(A1559=#REF!,"si","no")</f>
        <v>#REF!</v>
      </c>
    </row>
    <row r="1560" spans="1:10" x14ac:dyDescent="0.2">
      <c r="A1560" s="8" t="s">
        <v>45</v>
      </c>
      <c r="B1560" s="8">
        <v>2008</v>
      </c>
      <c r="C1560" s="8" t="s">
        <v>10</v>
      </c>
      <c r="D1560" s="8" t="s">
        <v>33</v>
      </c>
      <c r="E1560" s="8" t="s">
        <v>35</v>
      </c>
      <c r="F1560" s="15">
        <v>519.92490002000011</v>
      </c>
      <c r="G1560" s="15">
        <v>519.92490002000011</v>
      </c>
      <c r="H1560" s="26">
        <v>0.84181139619447931</v>
      </c>
      <c r="J1560" s="46" t="e">
        <f>+IF(A1560=#REF!,"si","no")</f>
        <v>#REF!</v>
      </c>
    </row>
    <row r="1561" spans="1:10" x14ac:dyDescent="0.2">
      <c r="A1561" s="8" t="s">
        <v>45</v>
      </c>
      <c r="B1561" s="8">
        <v>2008</v>
      </c>
      <c r="C1561" s="8" t="s">
        <v>10</v>
      </c>
      <c r="D1561" s="8" t="s">
        <v>33</v>
      </c>
      <c r="E1561" s="8" t="s">
        <v>36</v>
      </c>
      <c r="F1561" s="15"/>
      <c r="G1561" s="15"/>
      <c r="H1561" s="26"/>
      <c r="J1561" s="46" t="e">
        <f>+IF(A1561=#REF!,"si","no")</f>
        <v>#REF!</v>
      </c>
    </row>
    <row r="1562" spans="1:10" x14ac:dyDescent="0.2">
      <c r="A1562" s="8" t="s">
        <v>45</v>
      </c>
      <c r="B1562" s="8">
        <v>2008</v>
      </c>
      <c r="C1562" s="8" t="s">
        <v>10</v>
      </c>
      <c r="D1562" s="8" t="s">
        <v>33</v>
      </c>
      <c r="E1562" s="8" t="s">
        <v>42</v>
      </c>
      <c r="F1562" s="15"/>
      <c r="G1562" s="15"/>
      <c r="H1562" s="26"/>
      <c r="J1562" s="46" t="e">
        <f>+IF(A1562=#REF!,"si","no")</f>
        <v>#REF!</v>
      </c>
    </row>
    <row r="1563" spans="1:10" x14ac:dyDescent="0.2">
      <c r="A1563" s="8" t="s">
        <v>45</v>
      </c>
      <c r="B1563" s="8">
        <v>2008</v>
      </c>
      <c r="C1563" s="8" t="s">
        <v>10</v>
      </c>
      <c r="D1563" s="8" t="s">
        <v>33</v>
      </c>
      <c r="E1563" s="8" t="s">
        <v>40</v>
      </c>
      <c r="F1563" s="15">
        <v>521.76336058000015</v>
      </c>
      <c r="G1563" s="15">
        <v>521.76336058000015</v>
      </c>
      <c r="H1563" s="26">
        <v>0.8447880511898499</v>
      </c>
      <c r="J1563" s="46" t="e">
        <f>+IF(A1563=#REF!,"si","no")</f>
        <v>#REF!</v>
      </c>
    </row>
    <row r="1564" spans="1:10" x14ac:dyDescent="0.2">
      <c r="A1564" s="8" t="s">
        <v>45</v>
      </c>
      <c r="B1564" s="8">
        <v>2009</v>
      </c>
      <c r="C1564" s="8" t="s">
        <v>10</v>
      </c>
      <c r="D1564" s="8" t="s">
        <v>33</v>
      </c>
      <c r="E1564" s="8" t="s">
        <v>34</v>
      </c>
      <c r="F1564" s="15">
        <v>7.4564496999999195</v>
      </c>
      <c r="G1564" s="15">
        <v>7.4564496999999195</v>
      </c>
      <c r="H1564" s="26">
        <v>1.1926562938911625E-2</v>
      </c>
      <c r="J1564" s="46" t="e">
        <f>+IF(A1564=#REF!,"si","no")</f>
        <v>#REF!</v>
      </c>
    </row>
    <row r="1565" spans="1:10" x14ac:dyDescent="0.2">
      <c r="A1565" s="8" t="s">
        <v>45</v>
      </c>
      <c r="B1565" s="8">
        <v>2009</v>
      </c>
      <c r="C1565" s="8" t="s">
        <v>10</v>
      </c>
      <c r="D1565" s="8" t="s">
        <v>33</v>
      </c>
      <c r="E1565" s="8" t="s">
        <v>35</v>
      </c>
      <c r="F1565" s="15">
        <v>1101.1831466099998</v>
      </c>
      <c r="G1565" s="15">
        <v>1101.1831466099998</v>
      </c>
      <c r="H1565" s="26">
        <v>1.7613382552976991</v>
      </c>
      <c r="J1565" s="46" t="e">
        <f>+IF(A1565=#REF!,"si","no")</f>
        <v>#REF!</v>
      </c>
    </row>
    <row r="1566" spans="1:10" x14ac:dyDescent="0.2">
      <c r="A1566" s="8" t="s">
        <v>45</v>
      </c>
      <c r="B1566" s="8">
        <v>2009</v>
      </c>
      <c r="C1566" s="8" t="s">
        <v>10</v>
      </c>
      <c r="D1566" s="8" t="s">
        <v>33</v>
      </c>
      <c r="E1566" s="8" t="s">
        <v>36</v>
      </c>
      <c r="F1566" s="15">
        <v>0.54044322000000034</v>
      </c>
      <c r="G1566" s="15">
        <v>0.54044322000000034</v>
      </c>
      <c r="H1566" s="26">
        <v>8.6443687513081938E-4</v>
      </c>
      <c r="J1566" s="46" t="e">
        <f>+IF(A1566=#REF!,"si","no")</f>
        <v>#REF!</v>
      </c>
    </row>
    <row r="1567" spans="1:10" x14ac:dyDescent="0.2">
      <c r="A1567" s="8" t="s">
        <v>45</v>
      </c>
      <c r="B1567" s="8">
        <v>2009</v>
      </c>
      <c r="C1567" s="8" t="s">
        <v>10</v>
      </c>
      <c r="D1567" s="8" t="s">
        <v>33</v>
      </c>
      <c r="E1567" s="8" t="s">
        <v>42</v>
      </c>
      <c r="F1567" s="15">
        <v>29.084317740000003</v>
      </c>
      <c r="G1567" s="15">
        <v>29.084317740000003</v>
      </c>
      <c r="H1567" s="26">
        <v>4.6520255619965846E-2</v>
      </c>
      <c r="J1567" s="46" t="e">
        <f>+IF(A1567=#REF!,"si","no")</f>
        <v>#REF!</v>
      </c>
    </row>
    <row r="1568" spans="1:10" x14ac:dyDescent="0.2">
      <c r="A1568" s="8" t="s">
        <v>45</v>
      </c>
      <c r="B1568" s="8">
        <v>2009</v>
      </c>
      <c r="C1568" s="8" t="s">
        <v>10</v>
      </c>
      <c r="D1568" s="8" t="s">
        <v>33</v>
      </c>
      <c r="E1568" s="8" t="s">
        <v>40</v>
      </c>
      <c r="F1568" s="15">
        <v>1138.2643572699997</v>
      </c>
      <c r="G1568" s="15">
        <v>1138.2643572699997</v>
      </c>
      <c r="H1568" s="26">
        <v>1.8206495107317071</v>
      </c>
      <c r="J1568" s="46" t="e">
        <f>+IF(A1568=#REF!,"si","no")</f>
        <v>#REF!</v>
      </c>
    </row>
    <row r="1569" spans="1:10" x14ac:dyDescent="0.2">
      <c r="A1569" s="8" t="s">
        <v>45</v>
      </c>
      <c r="B1569" s="8">
        <v>2010</v>
      </c>
      <c r="C1569" s="8" t="s">
        <v>10</v>
      </c>
      <c r="D1569" s="8" t="s">
        <v>33</v>
      </c>
      <c r="E1569" s="8" t="s">
        <v>34</v>
      </c>
      <c r="F1569" s="15">
        <v>4.841005599999991</v>
      </c>
      <c r="G1569" s="15">
        <v>4.841005599999991</v>
      </c>
      <c r="H1569" s="26">
        <v>6.95993107188981E-3</v>
      </c>
      <c r="J1569" s="46" t="e">
        <f>+IF(A1569=#REF!,"si","no")</f>
        <v>#REF!</v>
      </c>
    </row>
    <row r="1570" spans="1:10" x14ac:dyDescent="0.2">
      <c r="A1570" s="8" t="s">
        <v>45</v>
      </c>
      <c r="B1570" s="8">
        <v>2010</v>
      </c>
      <c r="C1570" s="8" t="s">
        <v>10</v>
      </c>
      <c r="D1570" s="8" t="s">
        <v>33</v>
      </c>
      <c r="E1570" s="8" t="s">
        <v>35</v>
      </c>
      <c r="F1570" s="15">
        <v>997.54446709000013</v>
      </c>
      <c r="G1570" s="15">
        <v>997.54446709000013</v>
      </c>
      <c r="H1570" s="26">
        <v>1.4341732494776429</v>
      </c>
      <c r="J1570" s="46" t="e">
        <f>+IF(A1570=#REF!,"si","no")</f>
        <v>#REF!</v>
      </c>
    </row>
    <row r="1571" spans="1:10" x14ac:dyDescent="0.2">
      <c r="A1571" s="8" t="s">
        <v>45</v>
      </c>
      <c r="B1571" s="8">
        <v>2010</v>
      </c>
      <c r="C1571" s="8" t="s">
        <v>10</v>
      </c>
      <c r="D1571" s="8" t="s">
        <v>33</v>
      </c>
      <c r="E1571" s="8" t="s">
        <v>36</v>
      </c>
      <c r="F1571" s="15">
        <v>22.305702</v>
      </c>
      <c r="G1571" s="15">
        <v>22.305702</v>
      </c>
      <c r="H1571" s="26">
        <v>3.2068987573597309E-2</v>
      </c>
      <c r="J1571" s="46" t="e">
        <f>+IF(A1571=#REF!,"si","no")</f>
        <v>#REF!</v>
      </c>
    </row>
    <row r="1572" spans="1:10" x14ac:dyDescent="0.2">
      <c r="A1572" s="8" t="s">
        <v>45</v>
      </c>
      <c r="B1572" s="8">
        <v>2010</v>
      </c>
      <c r="C1572" s="8" t="s">
        <v>10</v>
      </c>
      <c r="D1572" s="8" t="s">
        <v>33</v>
      </c>
      <c r="E1572" s="8" t="s">
        <v>42</v>
      </c>
      <c r="F1572" s="15">
        <v>15.85870409</v>
      </c>
      <c r="G1572" s="15">
        <v>15.85870409</v>
      </c>
      <c r="H1572" s="26">
        <v>2.2800115611495513E-2</v>
      </c>
      <c r="J1572" s="46" t="e">
        <f>+IF(A1572=#REF!,"si","no")</f>
        <v>#REF!</v>
      </c>
    </row>
    <row r="1573" spans="1:10" x14ac:dyDescent="0.2">
      <c r="A1573" s="8" t="s">
        <v>45</v>
      </c>
      <c r="B1573" s="8">
        <v>2010</v>
      </c>
      <c r="C1573" s="8" t="s">
        <v>10</v>
      </c>
      <c r="D1573" s="8" t="s">
        <v>33</v>
      </c>
      <c r="E1573" s="8" t="s">
        <v>40</v>
      </c>
      <c r="F1573" s="15">
        <v>1040.5498787800002</v>
      </c>
      <c r="G1573" s="15">
        <v>1040.5498787800002</v>
      </c>
      <c r="H1573" s="26">
        <v>1.4960022837346256</v>
      </c>
      <c r="J1573" s="46" t="e">
        <f>+IF(A1573=#REF!,"si","no")</f>
        <v>#REF!</v>
      </c>
    </row>
    <row r="1574" spans="1:10" x14ac:dyDescent="0.2">
      <c r="A1574" s="8" t="s">
        <v>45</v>
      </c>
      <c r="B1574" s="8">
        <v>2011</v>
      </c>
      <c r="C1574" s="8" t="s">
        <v>10</v>
      </c>
      <c r="D1574" s="8" t="s">
        <v>33</v>
      </c>
      <c r="E1574" s="8" t="s">
        <v>34</v>
      </c>
      <c r="F1574" s="15">
        <v>9.2235074200000593</v>
      </c>
      <c r="G1574" s="15">
        <v>9.2235074200000593</v>
      </c>
      <c r="H1574" s="26">
        <v>1.1634580662980544E-2</v>
      </c>
      <c r="J1574" s="46" t="e">
        <f>+IF(A1574=#REF!,"si","no")</f>
        <v>#REF!</v>
      </c>
    </row>
    <row r="1575" spans="1:10" x14ac:dyDescent="0.2">
      <c r="A1575" s="8" t="s">
        <v>45</v>
      </c>
      <c r="B1575" s="8">
        <v>2011</v>
      </c>
      <c r="C1575" s="8" t="s">
        <v>10</v>
      </c>
      <c r="D1575" s="8" t="s">
        <v>33</v>
      </c>
      <c r="E1575" s="8" t="s">
        <v>35</v>
      </c>
      <c r="F1575" s="15">
        <v>996.27008806999993</v>
      </c>
      <c r="G1575" s="15">
        <v>996.27008806999993</v>
      </c>
      <c r="H1575" s="26">
        <v>1.2567003173468549</v>
      </c>
      <c r="J1575" s="46" t="e">
        <f>+IF(A1575=#REF!,"si","no")</f>
        <v>#REF!</v>
      </c>
    </row>
    <row r="1576" spans="1:10" x14ac:dyDescent="0.2">
      <c r="A1576" s="8" t="s">
        <v>45</v>
      </c>
      <c r="B1576" s="8">
        <v>2011</v>
      </c>
      <c r="C1576" s="8" t="s">
        <v>10</v>
      </c>
      <c r="D1576" s="8" t="s">
        <v>33</v>
      </c>
      <c r="E1576" s="8" t="s">
        <v>36</v>
      </c>
      <c r="F1576" s="15">
        <v>85.865476729999983</v>
      </c>
      <c r="G1576" s="15">
        <v>85.865476729999983</v>
      </c>
      <c r="H1576" s="26">
        <v>0.10831116295458647</v>
      </c>
      <c r="J1576" s="46" t="e">
        <f>+IF(A1576=#REF!,"si","no")</f>
        <v>#REF!</v>
      </c>
    </row>
    <row r="1577" spans="1:10" x14ac:dyDescent="0.2">
      <c r="A1577" s="8" t="s">
        <v>45</v>
      </c>
      <c r="B1577" s="8">
        <v>2011</v>
      </c>
      <c r="C1577" s="8" t="s">
        <v>10</v>
      </c>
      <c r="D1577" s="8" t="s">
        <v>33</v>
      </c>
      <c r="E1577" s="8" t="s">
        <v>42</v>
      </c>
      <c r="F1577" s="15">
        <v>49.47202467000001</v>
      </c>
      <c r="G1577" s="15">
        <v>49.47202467000001</v>
      </c>
      <c r="H1577" s="26">
        <v>6.2404271539478515E-2</v>
      </c>
      <c r="J1577" s="46" t="e">
        <f>+IF(A1577=#REF!,"si","no")</f>
        <v>#REF!</v>
      </c>
    </row>
    <row r="1578" spans="1:10" x14ac:dyDescent="0.2">
      <c r="A1578" s="8" t="s">
        <v>45</v>
      </c>
      <c r="B1578" s="8">
        <v>2011</v>
      </c>
      <c r="C1578" s="8" t="s">
        <v>10</v>
      </c>
      <c r="D1578" s="8" t="s">
        <v>33</v>
      </c>
      <c r="E1578" s="8" t="s">
        <v>40</v>
      </c>
      <c r="F1578" s="15">
        <v>1140.83109689</v>
      </c>
      <c r="G1578" s="15">
        <v>1140.83109689</v>
      </c>
      <c r="H1578" s="26">
        <v>1.4390503325039006</v>
      </c>
      <c r="J1578" s="46" t="e">
        <f>+IF(A1578=#REF!,"si","no")</f>
        <v>#REF!</v>
      </c>
    </row>
    <row r="1579" spans="1:10" x14ac:dyDescent="0.2">
      <c r="A1579" s="8" t="s">
        <v>45</v>
      </c>
      <c r="B1579" s="8">
        <v>2012</v>
      </c>
      <c r="C1579" s="8" t="s">
        <v>10</v>
      </c>
      <c r="D1579" s="8" t="s">
        <v>33</v>
      </c>
      <c r="E1579" s="8" t="s">
        <v>34</v>
      </c>
      <c r="F1579" s="15">
        <v>9.3857222800000013</v>
      </c>
      <c r="G1579" s="15">
        <v>9.3857222800000013</v>
      </c>
      <c r="H1579" s="26">
        <v>1.0674746610002324E-2</v>
      </c>
      <c r="J1579" s="46" t="e">
        <f>+IF(A1579=#REF!,"si","no")</f>
        <v>#REF!</v>
      </c>
    </row>
    <row r="1580" spans="1:10" x14ac:dyDescent="0.2">
      <c r="A1580" s="8" t="s">
        <v>45</v>
      </c>
      <c r="B1580" s="8">
        <v>2012</v>
      </c>
      <c r="C1580" s="8" t="s">
        <v>10</v>
      </c>
      <c r="D1580" s="8" t="s">
        <v>33</v>
      </c>
      <c r="E1580" s="8" t="s">
        <v>35</v>
      </c>
      <c r="F1580" s="15">
        <v>1391.1105453999999</v>
      </c>
      <c r="G1580" s="15">
        <v>1391.1105453999999</v>
      </c>
      <c r="H1580" s="26">
        <v>1.5821640717295047</v>
      </c>
      <c r="J1580" s="46" t="e">
        <f>+IF(A1580=#REF!,"si","no")</f>
        <v>#REF!</v>
      </c>
    </row>
    <row r="1581" spans="1:10" x14ac:dyDescent="0.2">
      <c r="A1581" s="8" t="s">
        <v>45</v>
      </c>
      <c r="B1581" s="8">
        <v>2012</v>
      </c>
      <c r="C1581" s="8" t="s">
        <v>10</v>
      </c>
      <c r="D1581" s="8" t="s">
        <v>33</v>
      </c>
      <c r="E1581" s="8" t="s">
        <v>36</v>
      </c>
      <c r="F1581" s="15">
        <v>130.68502605</v>
      </c>
      <c r="G1581" s="15">
        <v>130.68502605</v>
      </c>
      <c r="H1581" s="26">
        <v>0.1486331575970414</v>
      </c>
      <c r="J1581" s="46" t="e">
        <f>+IF(A1581=#REF!,"si","no")</f>
        <v>#REF!</v>
      </c>
    </row>
    <row r="1582" spans="1:10" x14ac:dyDescent="0.2">
      <c r="A1582" s="8" t="s">
        <v>45</v>
      </c>
      <c r="B1582" s="8">
        <v>2012</v>
      </c>
      <c r="C1582" s="8" t="s">
        <v>10</v>
      </c>
      <c r="D1582" s="8" t="s">
        <v>33</v>
      </c>
      <c r="E1582" s="8" t="s">
        <v>42</v>
      </c>
      <c r="F1582" s="15">
        <v>67.850476990000004</v>
      </c>
      <c r="G1582" s="15">
        <v>67.850476990000004</v>
      </c>
      <c r="H1582" s="26">
        <v>7.7168983657168594E-2</v>
      </c>
      <c r="J1582" s="46" t="e">
        <f>+IF(A1582=#REF!,"si","no")</f>
        <v>#REF!</v>
      </c>
    </row>
    <row r="1583" spans="1:10" x14ac:dyDescent="0.2">
      <c r="A1583" s="8" t="s">
        <v>45</v>
      </c>
      <c r="B1583" s="8">
        <v>2012</v>
      </c>
      <c r="C1583" s="8" t="s">
        <v>10</v>
      </c>
      <c r="D1583" s="8" t="s">
        <v>33</v>
      </c>
      <c r="E1583" s="8" t="s">
        <v>40</v>
      </c>
      <c r="F1583" s="15">
        <v>1599.0317707199999</v>
      </c>
      <c r="G1583" s="15">
        <v>1599.0317707199999</v>
      </c>
      <c r="H1583" s="26">
        <v>1.8186409595937172</v>
      </c>
      <c r="J1583" s="46" t="e">
        <f>+IF(A1583=#REF!,"si","no")</f>
        <v>#REF!</v>
      </c>
    </row>
    <row r="1584" spans="1:10" x14ac:dyDescent="0.2">
      <c r="A1584" s="8" t="s">
        <v>45</v>
      </c>
      <c r="B1584" s="8">
        <v>2013</v>
      </c>
      <c r="C1584" s="8" t="s">
        <v>10</v>
      </c>
      <c r="D1584" s="8" t="s">
        <v>33</v>
      </c>
      <c r="E1584" s="8" t="s">
        <v>34</v>
      </c>
      <c r="F1584" s="15">
        <v>4.9685183599999991</v>
      </c>
      <c r="G1584" s="15">
        <v>4.9685183599999991</v>
      </c>
      <c r="H1584" s="26">
        <v>5.2228909598004544E-3</v>
      </c>
      <c r="J1584" s="46" t="e">
        <f>+IF(A1584=#REF!,"si","no")</f>
        <v>#REF!</v>
      </c>
    </row>
    <row r="1585" spans="1:10" x14ac:dyDescent="0.2">
      <c r="A1585" s="8" t="s">
        <v>45</v>
      </c>
      <c r="B1585" s="8">
        <v>2013</v>
      </c>
      <c r="C1585" s="8" t="s">
        <v>10</v>
      </c>
      <c r="D1585" s="8" t="s">
        <v>33</v>
      </c>
      <c r="E1585" s="8" t="s">
        <v>35</v>
      </c>
      <c r="F1585" s="15">
        <v>1779.51805212</v>
      </c>
      <c r="G1585" s="15">
        <v>1779.51805212</v>
      </c>
      <c r="H1585" s="26">
        <v>1.8706238105194932</v>
      </c>
      <c r="J1585" s="46" t="e">
        <f>+IF(A1585=#REF!,"si","no")</f>
        <v>#REF!</v>
      </c>
    </row>
    <row r="1586" spans="1:10" x14ac:dyDescent="0.2">
      <c r="A1586" s="8" t="s">
        <v>45</v>
      </c>
      <c r="B1586" s="8">
        <v>2013</v>
      </c>
      <c r="C1586" s="8" t="s">
        <v>10</v>
      </c>
      <c r="D1586" s="8" t="s">
        <v>33</v>
      </c>
      <c r="E1586" s="8" t="s">
        <v>36</v>
      </c>
      <c r="F1586" s="15">
        <v>39.798180000000009</v>
      </c>
      <c r="G1586" s="15">
        <v>39.798180000000009</v>
      </c>
      <c r="H1586" s="26">
        <v>4.1835722337657082E-2</v>
      </c>
      <c r="J1586" s="46" t="e">
        <f>+IF(A1586=#REF!,"si","no")</f>
        <v>#REF!</v>
      </c>
    </row>
    <row r="1587" spans="1:10" x14ac:dyDescent="0.2">
      <c r="A1587" s="8" t="s">
        <v>45</v>
      </c>
      <c r="B1587" s="8">
        <v>2013</v>
      </c>
      <c r="C1587" s="8" t="s">
        <v>10</v>
      </c>
      <c r="D1587" s="8" t="s">
        <v>33</v>
      </c>
      <c r="E1587" s="8" t="s">
        <v>42</v>
      </c>
      <c r="F1587" s="15">
        <v>25.739316089999999</v>
      </c>
      <c r="G1587" s="15">
        <v>25.739316089999999</v>
      </c>
      <c r="H1587" s="26">
        <v>2.7057088567930217E-2</v>
      </c>
      <c r="J1587" s="46" t="e">
        <f>+IF(A1587=#REF!,"si","no")</f>
        <v>#REF!</v>
      </c>
    </row>
    <row r="1588" spans="1:10" x14ac:dyDescent="0.2">
      <c r="A1588" s="8" t="s">
        <v>45</v>
      </c>
      <c r="B1588" s="8">
        <v>2013</v>
      </c>
      <c r="C1588" s="8" t="s">
        <v>10</v>
      </c>
      <c r="D1588" s="8" t="s">
        <v>33</v>
      </c>
      <c r="E1588" s="8" t="s">
        <v>40</v>
      </c>
      <c r="F1588" s="15">
        <v>1850.0240665700001</v>
      </c>
      <c r="G1588" s="15">
        <v>1850.0240665700001</v>
      </c>
      <c r="H1588" s="26">
        <v>1.9447395123848812</v>
      </c>
      <c r="J1588" s="46" t="e">
        <f>+IF(A1588=#REF!,"si","no")</f>
        <v>#REF!</v>
      </c>
    </row>
    <row r="1589" spans="1:10" x14ac:dyDescent="0.2">
      <c r="A1589" s="8" t="s">
        <v>45</v>
      </c>
      <c r="B1589" s="8">
        <v>2014</v>
      </c>
      <c r="C1589" s="8" t="s">
        <v>10</v>
      </c>
      <c r="D1589" s="8" t="s">
        <v>33</v>
      </c>
      <c r="E1589" s="8" t="s">
        <v>34</v>
      </c>
      <c r="F1589" s="15"/>
      <c r="G1589" s="15"/>
      <c r="H1589" s="26"/>
      <c r="J1589" s="46" t="e">
        <f>+IF(A1589=#REF!,"si","no")</f>
        <v>#REF!</v>
      </c>
    </row>
    <row r="1590" spans="1:10" x14ac:dyDescent="0.2">
      <c r="A1590" s="8" t="s">
        <v>45</v>
      </c>
      <c r="B1590" s="8">
        <v>2014</v>
      </c>
      <c r="C1590" s="8" t="s">
        <v>10</v>
      </c>
      <c r="D1590" s="8" t="s">
        <v>33</v>
      </c>
      <c r="E1590" s="8" t="s">
        <v>35</v>
      </c>
      <c r="F1590" s="15">
        <v>1347.1453301199997</v>
      </c>
      <c r="G1590" s="15">
        <v>1347.1453301199997</v>
      </c>
      <c r="H1590" s="26">
        <v>1.3242838082108748</v>
      </c>
      <c r="J1590" s="46" t="e">
        <f>+IF(A1590=#REF!,"si","no")</f>
        <v>#REF!</v>
      </c>
    </row>
    <row r="1591" spans="1:10" x14ac:dyDescent="0.2">
      <c r="A1591" s="8" t="s">
        <v>45</v>
      </c>
      <c r="B1591" s="8">
        <v>2014</v>
      </c>
      <c r="C1591" s="8" t="s">
        <v>10</v>
      </c>
      <c r="D1591" s="8" t="s">
        <v>33</v>
      </c>
      <c r="E1591" s="8" t="s">
        <v>36</v>
      </c>
      <c r="F1591" s="15">
        <v>23.976463429999992</v>
      </c>
      <c r="G1591" s="15">
        <v>23.976463429999992</v>
      </c>
      <c r="H1591" s="26">
        <v>2.3569574557839885E-2</v>
      </c>
      <c r="J1591" s="46" t="e">
        <f>+IF(A1591=#REF!,"si","no")</f>
        <v>#REF!</v>
      </c>
    </row>
    <row r="1592" spans="1:10" x14ac:dyDescent="0.2">
      <c r="A1592" s="8" t="s">
        <v>45</v>
      </c>
      <c r="B1592" s="8">
        <v>2014</v>
      </c>
      <c r="C1592" s="8" t="s">
        <v>10</v>
      </c>
      <c r="D1592" s="8" t="s">
        <v>33</v>
      </c>
      <c r="E1592" s="8" t="s">
        <v>42</v>
      </c>
      <c r="F1592" s="15">
        <v>37.290209779999998</v>
      </c>
      <c r="G1592" s="15">
        <v>37.290209779999998</v>
      </c>
      <c r="H1592" s="26">
        <v>3.6657382030223812E-2</v>
      </c>
      <c r="J1592" s="46" t="e">
        <f>+IF(A1592=#REF!,"si","no")</f>
        <v>#REF!</v>
      </c>
    </row>
    <row r="1593" spans="1:10" x14ac:dyDescent="0.2">
      <c r="A1593" s="8" t="s">
        <v>45</v>
      </c>
      <c r="B1593" s="8">
        <v>2014</v>
      </c>
      <c r="C1593" s="8" t="s">
        <v>10</v>
      </c>
      <c r="D1593" s="8" t="s">
        <v>33</v>
      </c>
      <c r="E1593" s="8" t="s">
        <v>40</v>
      </c>
      <c r="F1593" s="15">
        <v>1408.4120033299996</v>
      </c>
      <c r="G1593" s="15">
        <v>1408.4120033299996</v>
      </c>
      <c r="H1593" s="26">
        <v>1.3845107647989383</v>
      </c>
      <c r="J1593" s="46" t="e">
        <f>+IF(A1593=#REF!,"si","no")</f>
        <v>#REF!</v>
      </c>
    </row>
    <row r="1594" spans="1:10" x14ac:dyDescent="0.2">
      <c r="A1594" s="8" t="s">
        <v>45</v>
      </c>
      <c r="B1594" s="8">
        <v>2015</v>
      </c>
      <c r="C1594" s="8" t="s">
        <v>10</v>
      </c>
      <c r="D1594" s="8" t="s">
        <v>33</v>
      </c>
      <c r="E1594" s="8" t="s">
        <v>34</v>
      </c>
      <c r="F1594" s="15">
        <v>0.51616897000000006</v>
      </c>
      <c r="G1594" s="15">
        <v>0.51616897000000006</v>
      </c>
      <c r="H1594" s="26">
        <v>5.1985798100623673E-4</v>
      </c>
      <c r="J1594" s="46" t="e">
        <f>+IF(A1594=#REF!,"si","no")</f>
        <v>#REF!</v>
      </c>
    </row>
    <row r="1595" spans="1:10" x14ac:dyDescent="0.2">
      <c r="A1595" s="8" t="s">
        <v>45</v>
      </c>
      <c r="B1595" s="8">
        <v>2015</v>
      </c>
      <c r="C1595" s="8" t="s">
        <v>10</v>
      </c>
      <c r="D1595" s="8" t="s">
        <v>33</v>
      </c>
      <c r="E1595" s="8" t="s">
        <v>35</v>
      </c>
      <c r="F1595" s="15">
        <v>792.5588889600001</v>
      </c>
      <c r="G1595" s="15">
        <v>792.5588889600001</v>
      </c>
      <c r="H1595" s="26">
        <v>0.7982232326815224</v>
      </c>
      <c r="J1595" s="46" t="e">
        <f>+IF(A1595=#REF!,"si","no")</f>
        <v>#REF!</v>
      </c>
    </row>
    <row r="1596" spans="1:10" x14ac:dyDescent="0.2">
      <c r="A1596" s="8" t="s">
        <v>45</v>
      </c>
      <c r="B1596" s="8">
        <v>2015</v>
      </c>
      <c r="C1596" s="8" t="s">
        <v>10</v>
      </c>
      <c r="D1596" s="8" t="s">
        <v>33</v>
      </c>
      <c r="E1596" s="8" t="s">
        <v>36</v>
      </c>
      <c r="F1596" s="15">
        <v>14.626588869999999</v>
      </c>
      <c r="G1596" s="15">
        <v>14.626588869999999</v>
      </c>
      <c r="H1596" s="26">
        <v>1.4731123722850856E-2</v>
      </c>
      <c r="J1596" s="46" t="e">
        <f>+IF(A1596=#REF!,"si","no")</f>
        <v>#REF!</v>
      </c>
    </row>
    <row r="1597" spans="1:10" x14ac:dyDescent="0.2">
      <c r="A1597" s="8" t="s">
        <v>45</v>
      </c>
      <c r="B1597" s="8">
        <v>2015</v>
      </c>
      <c r="C1597" s="8" t="s">
        <v>10</v>
      </c>
      <c r="D1597" s="8" t="s">
        <v>33</v>
      </c>
      <c r="E1597" s="8" t="s">
        <v>42</v>
      </c>
      <c r="F1597" s="15">
        <v>30.673362340000001</v>
      </c>
      <c r="G1597" s="15">
        <v>30.673362340000001</v>
      </c>
      <c r="H1597" s="26">
        <v>3.0892581971258628E-2</v>
      </c>
      <c r="J1597" s="46" t="e">
        <f>+IF(A1597=#REF!,"si","no")</f>
        <v>#REF!</v>
      </c>
    </row>
    <row r="1598" spans="1:10" x14ac:dyDescent="0.2">
      <c r="A1598" s="8" t="s">
        <v>45</v>
      </c>
      <c r="B1598" s="8">
        <v>2015</v>
      </c>
      <c r="C1598" s="8" t="s">
        <v>10</v>
      </c>
      <c r="D1598" s="8" t="s">
        <v>33</v>
      </c>
      <c r="E1598" s="8" t="s">
        <v>40</v>
      </c>
      <c r="F1598" s="15">
        <v>838.37500914000009</v>
      </c>
      <c r="G1598" s="15">
        <v>838.37500914000009</v>
      </c>
      <c r="H1598" s="26">
        <v>0.84436679635663814</v>
      </c>
      <c r="J1598" s="46" t="e">
        <f>+IF(A1598=#REF!,"si","no")</f>
        <v>#REF!</v>
      </c>
    </row>
    <row r="1599" spans="1:10" x14ac:dyDescent="0.2">
      <c r="A1599" s="8" t="s">
        <v>45</v>
      </c>
      <c r="B1599" s="8">
        <v>2016</v>
      </c>
      <c r="C1599" s="8" t="s">
        <v>10</v>
      </c>
      <c r="D1599" s="8" t="s">
        <v>33</v>
      </c>
      <c r="E1599" s="8" t="s">
        <v>34</v>
      </c>
      <c r="F1599" s="15">
        <v>0.33575700000000003</v>
      </c>
      <c r="G1599" s="15">
        <v>0.33575700000000003</v>
      </c>
      <c r="H1599" s="26">
        <v>3.3596632045629717E-4</v>
      </c>
      <c r="J1599" s="46" t="e">
        <f>+IF(A1599=#REF!,"si","no")</f>
        <v>#REF!</v>
      </c>
    </row>
    <row r="1600" spans="1:10" x14ac:dyDescent="0.2">
      <c r="A1600" s="8" t="s">
        <v>45</v>
      </c>
      <c r="B1600" s="8">
        <v>2016</v>
      </c>
      <c r="C1600" s="8" t="s">
        <v>10</v>
      </c>
      <c r="D1600" s="8" t="s">
        <v>33</v>
      </c>
      <c r="E1600" s="8" t="s">
        <v>35</v>
      </c>
      <c r="F1600" s="15">
        <v>932.80975066000019</v>
      </c>
      <c r="G1600" s="15">
        <v>932.80975066000019</v>
      </c>
      <c r="H1600" s="26">
        <v>0.93339129076980143</v>
      </c>
      <c r="J1600" s="46" t="e">
        <f>+IF(A1600=#REF!,"si","no")</f>
        <v>#REF!</v>
      </c>
    </row>
    <row r="1601" spans="1:10" x14ac:dyDescent="0.2">
      <c r="A1601" s="8" t="s">
        <v>45</v>
      </c>
      <c r="B1601" s="8">
        <v>2016</v>
      </c>
      <c r="C1601" s="8" t="s">
        <v>10</v>
      </c>
      <c r="D1601" s="8" t="s">
        <v>33</v>
      </c>
      <c r="E1601" s="8" t="s">
        <v>36</v>
      </c>
      <c r="F1601" s="15">
        <v>293.57359922999996</v>
      </c>
      <c r="G1601" s="15">
        <v>293.57359922999996</v>
      </c>
      <c r="H1601" s="26">
        <v>0.29375662135536923</v>
      </c>
      <c r="J1601" s="46" t="e">
        <f>+IF(A1601=#REF!,"si","no")</f>
        <v>#REF!</v>
      </c>
    </row>
    <row r="1602" spans="1:10" x14ac:dyDescent="0.2">
      <c r="A1602" s="8" t="s">
        <v>45</v>
      </c>
      <c r="B1602" s="8">
        <v>2016</v>
      </c>
      <c r="C1602" s="8" t="s">
        <v>10</v>
      </c>
      <c r="D1602" s="8" t="s">
        <v>33</v>
      </c>
      <c r="E1602" s="8" t="s">
        <v>42</v>
      </c>
      <c r="F1602" s="15">
        <v>13.347481170000002</v>
      </c>
      <c r="G1602" s="15">
        <v>13.347481170000002</v>
      </c>
      <c r="H1602" s="26">
        <v>1.3355802369108051E-2</v>
      </c>
      <c r="J1602" s="46" t="e">
        <f>+IF(A1602=#REF!,"si","no")</f>
        <v>#REF!</v>
      </c>
    </row>
    <row r="1603" spans="1:10" x14ac:dyDescent="0.2">
      <c r="A1603" s="8" t="s">
        <v>45</v>
      </c>
      <c r="B1603" s="8">
        <v>2016</v>
      </c>
      <c r="C1603" s="8" t="s">
        <v>10</v>
      </c>
      <c r="D1603" s="8" t="s">
        <v>33</v>
      </c>
      <c r="E1603" s="8" t="s">
        <v>40</v>
      </c>
      <c r="F1603" s="15">
        <v>1240.0665880600002</v>
      </c>
      <c r="G1603" s="15">
        <v>1240.0665880600002</v>
      </c>
      <c r="H1603" s="26">
        <v>1.2408396808147351</v>
      </c>
      <c r="J1603" s="46" t="e">
        <f>+IF(A1603=#REF!,"si","no")</f>
        <v>#REF!</v>
      </c>
    </row>
    <row r="1604" spans="1:10" x14ac:dyDescent="0.2">
      <c r="A1604" s="8" t="s">
        <v>45</v>
      </c>
      <c r="B1604" s="8">
        <v>2017</v>
      </c>
      <c r="C1604" s="8" t="s">
        <v>10</v>
      </c>
      <c r="D1604" s="8" t="s">
        <v>33</v>
      </c>
      <c r="E1604" s="8" t="s">
        <v>34</v>
      </c>
      <c r="F1604" s="15">
        <v>2.1714669999999998</v>
      </c>
      <c r="G1604" s="15">
        <v>2.1714669999999998</v>
      </c>
      <c r="H1604" s="26">
        <v>2.0820260347433534E-3</v>
      </c>
      <c r="J1604" s="46" t="e">
        <f>+IF(A1604=#REF!,"si","no")</f>
        <v>#REF!</v>
      </c>
    </row>
    <row r="1605" spans="1:10" x14ac:dyDescent="0.2">
      <c r="A1605" s="8" t="s">
        <v>45</v>
      </c>
      <c r="B1605" s="8">
        <v>2017</v>
      </c>
      <c r="C1605" s="8" t="s">
        <v>10</v>
      </c>
      <c r="D1605" s="8" t="s">
        <v>33</v>
      </c>
      <c r="E1605" s="8" t="s">
        <v>35</v>
      </c>
      <c r="F1605" s="15">
        <v>858.40354552000019</v>
      </c>
      <c r="G1605" s="15">
        <v>858.40354552000019</v>
      </c>
      <c r="H1605" s="26">
        <v>0.82304659941350333</v>
      </c>
      <c r="J1605" s="46" t="e">
        <f>+IF(A1605=#REF!,"si","no")</f>
        <v>#REF!</v>
      </c>
    </row>
    <row r="1606" spans="1:10" x14ac:dyDescent="0.2">
      <c r="A1606" s="8" t="s">
        <v>45</v>
      </c>
      <c r="B1606" s="8">
        <v>2017</v>
      </c>
      <c r="C1606" s="8" t="s">
        <v>10</v>
      </c>
      <c r="D1606" s="8" t="s">
        <v>33</v>
      </c>
      <c r="E1606" s="8" t="s">
        <v>36</v>
      </c>
      <c r="F1606" s="15">
        <v>294.62102686999992</v>
      </c>
      <c r="G1606" s="15">
        <v>294.62102686999992</v>
      </c>
      <c r="H1606" s="26">
        <v>0.28248582563131791</v>
      </c>
      <c r="J1606" s="46" t="e">
        <f>+IF(A1606=#REF!,"si","no")</f>
        <v>#REF!</v>
      </c>
    </row>
    <row r="1607" spans="1:10" x14ac:dyDescent="0.2">
      <c r="A1607" s="8" t="s">
        <v>45</v>
      </c>
      <c r="B1607" s="8">
        <v>2017</v>
      </c>
      <c r="C1607" s="8" t="s">
        <v>10</v>
      </c>
      <c r="D1607" s="8" t="s">
        <v>33</v>
      </c>
      <c r="E1607" s="8" t="s">
        <v>42</v>
      </c>
      <c r="F1607" s="15">
        <v>36.194128559999996</v>
      </c>
      <c r="G1607" s="15">
        <v>36.194128559999996</v>
      </c>
      <c r="H1607" s="26">
        <v>3.470332174827799E-2</v>
      </c>
      <c r="J1607" s="46" t="e">
        <f>+IF(A1607=#REF!,"si","no")</f>
        <v>#REF!</v>
      </c>
    </row>
    <row r="1608" spans="1:10" x14ac:dyDescent="0.2">
      <c r="A1608" s="8" t="s">
        <v>45</v>
      </c>
      <c r="B1608" s="8">
        <v>2017</v>
      </c>
      <c r="C1608" s="8" t="s">
        <v>10</v>
      </c>
      <c r="D1608" s="8" t="s">
        <v>33</v>
      </c>
      <c r="E1608" s="8" t="s">
        <v>40</v>
      </c>
      <c r="F1608" s="15">
        <v>1191.3901679500002</v>
      </c>
      <c r="G1608" s="15">
        <v>1191.3901679500002</v>
      </c>
      <c r="H1608" s="26">
        <v>1.1423177728278426</v>
      </c>
      <c r="J1608" s="46" t="e">
        <f>+IF(A1608=#REF!,"si","no")</f>
        <v>#REF!</v>
      </c>
    </row>
    <row r="1609" spans="1:10" x14ac:dyDescent="0.2">
      <c r="A1609" s="8" t="s">
        <v>45</v>
      </c>
      <c r="B1609" s="8">
        <v>2018</v>
      </c>
      <c r="C1609" s="8" t="s">
        <v>10</v>
      </c>
      <c r="D1609" s="8" t="s">
        <v>33</v>
      </c>
      <c r="E1609" s="8" t="s">
        <v>34</v>
      </c>
      <c r="F1609" s="15">
        <v>1.6407551200000001</v>
      </c>
      <c r="G1609" s="15"/>
      <c r="H1609" s="26"/>
      <c r="J1609" s="46"/>
    </row>
    <row r="1610" spans="1:10" x14ac:dyDescent="0.2">
      <c r="A1610" s="8" t="s">
        <v>45</v>
      </c>
      <c r="B1610" s="8">
        <v>2018</v>
      </c>
      <c r="C1610" s="8" t="s">
        <v>10</v>
      </c>
      <c r="D1610" s="8" t="s">
        <v>33</v>
      </c>
      <c r="E1610" s="8" t="s">
        <v>35</v>
      </c>
      <c r="F1610" s="15">
        <v>394.45724887</v>
      </c>
      <c r="G1610" s="15"/>
      <c r="H1610" s="26"/>
      <c r="J1610" s="46"/>
    </row>
    <row r="1611" spans="1:10" x14ac:dyDescent="0.2">
      <c r="A1611" s="8" t="s">
        <v>45</v>
      </c>
      <c r="B1611" s="8">
        <v>2018</v>
      </c>
      <c r="C1611" s="8" t="s">
        <v>10</v>
      </c>
      <c r="D1611" s="8" t="s">
        <v>33</v>
      </c>
      <c r="E1611" s="8" t="s">
        <v>36</v>
      </c>
      <c r="F1611" s="15">
        <v>476.20444800999996</v>
      </c>
      <c r="G1611" s="15"/>
      <c r="H1611" s="26"/>
      <c r="J1611" s="46"/>
    </row>
    <row r="1612" spans="1:10" x14ac:dyDescent="0.2">
      <c r="A1612" s="8" t="s">
        <v>45</v>
      </c>
      <c r="B1612" s="8">
        <v>2018</v>
      </c>
      <c r="C1612" s="8" t="s">
        <v>10</v>
      </c>
      <c r="D1612" s="8" t="s">
        <v>33</v>
      </c>
      <c r="E1612" s="8" t="s">
        <v>42</v>
      </c>
      <c r="F1612" s="15">
        <v>13.47124153</v>
      </c>
      <c r="G1612" s="15"/>
      <c r="H1612" s="26"/>
      <c r="J1612" s="46"/>
    </row>
    <row r="1613" spans="1:10" x14ac:dyDescent="0.2">
      <c r="A1613" s="8" t="s">
        <v>45</v>
      </c>
      <c r="B1613" s="8">
        <v>2018</v>
      </c>
      <c r="C1613" s="8" t="s">
        <v>10</v>
      </c>
      <c r="D1613" s="8" t="s">
        <v>33</v>
      </c>
      <c r="E1613" s="8" t="s">
        <v>40</v>
      </c>
      <c r="F1613" s="15">
        <v>885.77369352999995</v>
      </c>
      <c r="G1613" s="15"/>
      <c r="H1613" s="26"/>
      <c r="J1613" s="46"/>
    </row>
    <row r="1614" spans="1:10" x14ac:dyDescent="0.2">
      <c r="A1614" s="8" t="s">
        <v>45</v>
      </c>
      <c r="B1614" s="8">
        <v>2019</v>
      </c>
      <c r="C1614" s="8" t="s">
        <v>10</v>
      </c>
      <c r="D1614" s="8" t="s">
        <v>33</v>
      </c>
      <c r="E1614" s="8" t="s">
        <v>34</v>
      </c>
      <c r="F1614" s="15">
        <v>3.7874152399999996</v>
      </c>
      <c r="G1614" s="15"/>
      <c r="H1614" s="26"/>
      <c r="J1614" s="46"/>
    </row>
    <row r="1615" spans="1:10" x14ac:dyDescent="0.2">
      <c r="A1615" s="8" t="s">
        <v>45</v>
      </c>
      <c r="B1615" s="8">
        <v>2019</v>
      </c>
      <c r="C1615" s="8" t="s">
        <v>10</v>
      </c>
      <c r="D1615" s="8" t="s">
        <v>33</v>
      </c>
      <c r="E1615" s="8" t="s">
        <v>35</v>
      </c>
      <c r="F1615" s="15">
        <v>304.18423348000005</v>
      </c>
      <c r="G1615" s="15"/>
      <c r="H1615" s="26"/>
      <c r="J1615" s="46"/>
    </row>
    <row r="1616" spans="1:10" x14ac:dyDescent="0.2">
      <c r="A1616" s="8" t="s">
        <v>45</v>
      </c>
      <c r="B1616" s="8">
        <v>2019</v>
      </c>
      <c r="C1616" s="8" t="s">
        <v>10</v>
      </c>
      <c r="D1616" s="8" t="s">
        <v>33</v>
      </c>
      <c r="E1616" s="8" t="s">
        <v>36</v>
      </c>
      <c r="F1616" s="15">
        <v>7.9751290099999999</v>
      </c>
      <c r="G1616" s="15"/>
      <c r="H1616" s="26"/>
      <c r="J1616" s="46"/>
    </row>
    <row r="1617" spans="1:10" x14ac:dyDescent="0.2">
      <c r="A1617" s="8" t="s">
        <v>45</v>
      </c>
      <c r="B1617" s="8">
        <v>2019</v>
      </c>
      <c r="C1617" s="8" t="s">
        <v>10</v>
      </c>
      <c r="D1617" s="8" t="s">
        <v>33</v>
      </c>
      <c r="E1617" s="8" t="s">
        <v>42</v>
      </c>
      <c r="F1617" s="15">
        <v>8.9559994499999984</v>
      </c>
      <c r="G1617" s="15"/>
      <c r="H1617" s="26"/>
      <c r="J1617" s="46"/>
    </row>
    <row r="1618" spans="1:10" x14ac:dyDescent="0.2">
      <c r="A1618" s="8" t="s">
        <v>45</v>
      </c>
      <c r="B1618" s="8">
        <v>2019</v>
      </c>
      <c r="C1618" s="8" t="s">
        <v>10</v>
      </c>
      <c r="D1618" s="8" t="s">
        <v>33</v>
      </c>
      <c r="E1618" s="8" t="s">
        <v>40</v>
      </c>
      <c r="F1618" s="15">
        <v>324.90277717999999</v>
      </c>
      <c r="G1618" s="15"/>
      <c r="H1618" s="26"/>
      <c r="J1618" s="46"/>
    </row>
    <row r="1619" spans="1:10" x14ac:dyDescent="0.2">
      <c r="A1619" s="8" t="s">
        <v>45</v>
      </c>
      <c r="B1619" s="8">
        <v>2020</v>
      </c>
      <c r="C1619" s="8" t="s">
        <v>10</v>
      </c>
      <c r="D1619" s="8" t="s">
        <v>33</v>
      </c>
      <c r="E1619" s="8" t="s">
        <v>34</v>
      </c>
      <c r="F1619" s="15">
        <v>0.23773978000000001</v>
      </c>
      <c r="G1619" s="15"/>
      <c r="H1619" s="26"/>
      <c r="J1619" s="46"/>
    </row>
    <row r="1620" spans="1:10" x14ac:dyDescent="0.2">
      <c r="A1620" s="8" t="s">
        <v>45</v>
      </c>
      <c r="B1620" s="8">
        <v>2020</v>
      </c>
      <c r="C1620" s="8" t="s">
        <v>10</v>
      </c>
      <c r="D1620" s="8" t="s">
        <v>33</v>
      </c>
      <c r="E1620" s="8" t="s">
        <v>35</v>
      </c>
      <c r="F1620" s="15">
        <v>199.17193266000001</v>
      </c>
      <c r="G1620" s="15"/>
      <c r="H1620" s="26"/>
      <c r="J1620" s="46"/>
    </row>
    <row r="1621" spans="1:10" x14ac:dyDescent="0.2">
      <c r="A1621" s="8" t="s">
        <v>45</v>
      </c>
      <c r="B1621" s="8">
        <v>2020</v>
      </c>
      <c r="C1621" s="8" t="s">
        <v>10</v>
      </c>
      <c r="D1621" s="8" t="s">
        <v>33</v>
      </c>
      <c r="E1621" s="8" t="s">
        <v>36</v>
      </c>
      <c r="F1621" s="15">
        <v>0</v>
      </c>
      <c r="G1621" s="15"/>
      <c r="H1621" s="26"/>
      <c r="J1621" s="46"/>
    </row>
    <row r="1622" spans="1:10" x14ac:dyDescent="0.2">
      <c r="A1622" s="8" t="s">
        <v>45</v>
      </c>
      <c r="B1622" s="8">
        <v>2020</v>
      </c>
      <c r="C1622" s="8" t="s">
        <v>10</v>
      </c>
      <c r="D1622" s="8" t="s">
        <v>33</v>
      </c>
      <c r="E1622" s="8" t="s">
        <v>42</v>
      </c>
      <c r="F1622" s="15">
        <v>5.5257221599999999</v>
      </c>
      <c r="G1622" s="15"/>
      <c r="H1622" s="26"/>
      <c r="J1622" s="46"/>
    </row>
    <row r="1623" spans="1:10" x14ac:dyDescent="0.2">
      <c r="A1623" s="8" t="s">
        <v>45</v>
      </c>
      <c r="B1623" s="8">
        <v>2020</v>
      </c>
      <c r="C1623" s="8" t="s">
        <v>10</v>
      </c>
      <c r="D1623" s="8" t="s">
        <v>33</v>
      </c>
      <c r="E1623" s="8" t="s">
        <v>40</v>
      </c>
      <c r="F1623" s="15">
        <v>204.9353946</v>
      </c>
      <c r="G1623" s="15"/>
      <c r="H1623" s="26"/>
      <c r="J1623" s="46"/>
    </row>
    <row r="1624" spans="1:10" x14ac:dyDescent="0.2">
      <c r="A1624" s="8" t="s">
        <v>45</v>
      </c>
      <c r="B1624" s="8">
        <v>2021</v>
      </c>
      <c r="C1624" s="8" t="s">
        <v>10</v>
      </c>
      <c r="D1624" s="8" t="s">
        <v>33</v>
      </c>
      <c r="E1624" s="8" t="s">
        <v>34</v>
      </c>
      <c r="F1624" s="15">
        <v>0.19709376000000001</v>
      </c>
      <c r="G1624" s="15"/>
      <c r="H1624" s="26"/>
      <c r="J1624" s="46"/>
    </row>
    <row r="1625" spans="1:10" x14ac:dyDescent="0.2">
      <c r="A1625" s="8" t="s">
        <v>45</v>
      </c>
      <c r="B1625" s="8">
        <v>2021</v>
      </c>
      <c r="C1625" s="8" t="s">
        <v>10</v>
      </c>
      <c r="D1625" s="8" t="s">
        <v>33</v>
      </c>
      <c r="E1625" s="8" t="s">
        <v>35</v>
      </c>
      <c r="F1625" s="15">
        <v>203.56636895999995</v>
      </c>
      <c r="G1625" s="15"/>
      <c r="H1625" s="26"/>
      <c r="J1625" s="46"/>
    </row>
    <row r="1626" spans="1:10" x14ac:dyDescent="0.2">
      <c r="A1626" s="8" t="s">
        <v>45</v>
      </c>
      <c r="B1626" s="8">
        <v>2021</v>
      </c>
      <c r="C1626" s="8" t="s">
        <v>10</v>
      </c>
      <c r="D1626" s="8" t="s">
        <v>33</v>
      </c>
      <c r="E1626" s="8" t="s">
        <v>36</v>
      </c>
      <c r="F1626" s="15">
        <v>0</v>
      </c>
      <c r="G1626" s="15"/>
      <c r="H1626" s="26"/>
      <c r="J1626" s="46"/>
    </row>
    <row r="1627" spans="1:10" x14ac:dyDescent="0.2">
      <c r="A1627" s="8" t="s">
        <v>45</v>
      </c>
      <c r="B1627" s="8">
        <v>2021</v>
      </c>
      <c r="C1627" s="8" t="s">
        <v>10</v>
      </c>
      <c r="D1627" s="8" t="s">
        <v>33</v>
      </c>
      <c r="E1627" s="8" t="s">
        <v>42</v>
      </c>
      <c r="F1627" s="15">
        <v>2.1783494699999997</v>
      </c>
      <c r="G1627" s="15"/>
      <c r="H1627" s="26"/>
      <c r="J1627" s="46"/>
    </row>
    <row r="1628" spans="1:10" x14ac:dyDescent="0.2">
      <c r="A1628" s="8" t="s">
        <v>45</v>
      </c>
      <c r="B1628" s="8">
        <v>2021</v>
      </c>
      <c r="C1628" s="8" t="s">
        <v>10</v>
      </c>
      <c r="D1628" s="8" t="s">
        <v>33</v>
      </c>
      <c r="E1628" s="8" t="s">
        <v>40</v>
      </c>
      <c r="F1628" s="15">
        <v>205.94181218999995</v>
      </c>
      <c r="G1628" s="15"/>
      <c r="H1628" s="26"/>
      <c r="J1628" s="46"/>
    </row>
    <row r="1629" spans="1:10" x14ac:dyDescent="0.2">
      <c r="A1629" s="8" t="s">
        <v>45</v>
      </c>
      <c r="B1629" s="8">
        <v>2008</v>
      </c>
      <c r="C1629" s="8" t="s">
        <v>10</v>
      </c>
      <c r="D1629" s="8" t="s">
        <v>37</v>
      </c>
      <c r="E1629" s="8" t="s">
        <v>40</v>
      </c>
      <c r="F1629" s="15">
        <v>0</v>
      </c>
      <c r="G1629" s="15">
        <v>0</v>
      </c>
      <c r="H1629" s="26">
        <v>0</v>
      </c>
      <c r="J1629" s="46" t="e">
        <f>+IF(A1629=#REF!,"si","no")</f>
        <v>#REF!</v>
      </c>
    </row>
    <row r="1630" spans="1:10" x14ac:dyDescent="0.2">
      <c r="A1630" s="8" t="s">
        <v>45</v>
      </c>
      <c r="B1630" s="8">
        <v>2009</v>
      </c>
      <c r="C1630" s="8" t="s">
        <v>10</v>
      </c>
      <c r="D1630" s="8" t="s">
        <v>37</v>
      </c>
      <c r="E1630" s="8" t="s">
        <v>40</v>
      </c>
      <c r="F1630" s="15">
        <v>2.6779870500000089</v>
      </c>
      <c r="G1630" s="15">
        <v>2.6779870500000089</v>
      </c>
      <c r="H1630" s="26">
        <v>4.2834301023201059E-3</v>
      </c>
      <c r="J1630" s="46" t="e">
        <f>+IF(A1630=#REF!,"si","no")</f>
        <v>#REF!</v>
      </c>
    </row>
    <row r="1631" spans="1:10" x14ac:dyDescent="0.2">
      <c r="A1631" s="8" t="s">
        <v>45</v>
      </c>
      <c r="B1631" s="8">
        <v>2010</v>
      </c>
      <c r="C1631" s="8" t="s">
        <v>10</v>
      </c>
      <c r="D1631" s="8" t="s">
        <v>37</v>
      </c>
      <c r="E1631" s="8" t="s">
        <v>40</v>
      </c>
      <c r="F1631" s="15">
        <v>3.1775988200000005</v>
      </c>
      <c r="G1631" s="15">
        <v>3.1775988200000005</v>
      </c>
      <c r="H1631" s="26">
        <v>4.5684451927340136E-3</v>
      </c>
      <c r="J1631" s="46" t="e">
        <f>+IF(A1631=#REF!,"si","no")</f>
        <v>#REF!</v>
      </c>
    </row>
    <row r="1632" spans="1:10" x14ac:dyDescent="0.2">
      <c r="A1632" s="8" t="s">
        <v>45</v>
      </c>
      <c r="B1632" s="8">
        <v>2011</v>
      </c>
      <c r="C1632" s="8" t="s">
        <v>10</v>
      </c>
      <c r="D1632" s="8" t="s">
        <v>37</v>
      </c>
      <c r="E1632" s="8" t="s">
        <v>40</v>
      </c>
      <c r="F1632" s="15">
        <v>3.0306020000000005</v>
      </c>
      <c r="G1632" s="15">
        <v>3.0306020000000005</v>
      </c>
      <c r="H1632" s="26">
        <v>3.8228172668819671E-3</v>
      </c>
      <c r="J1632" s="46" t="e">
        <f>+IF(A1632=#REF!,"si","no")</f>
        <v>#REF!</v>
      </c>
    </row>
    <row r="1633" spans="1:10" x14ac:dyDescent="0.2">
      <c r="A1633" s="8" t="s">
        <v>45</v>
      </c>
      <c r="B1633" s="8">
        <v>2012</v>
      </c>
      <c r="C1633" s="8" t="s">
        <v>10</v>
      </c>
      <c r="D1633" s="8" t="s">
        <v>37</v>
      </c>
      <c r="E1633" s="8" t="s">
        <v>40</v>
      </c>
      <c r="F1633" s="15">
        <v>0.24149605999999998</v>
      </c>
      <c r="G1633" s="15">
        <v>0.24149605999999998</v>
      </c>
      <c r="H1633" s="26">
        <v>2.7466285181985137E-4</v>
      </c>
      <c r="J1633" s="46" t="e">
        <f>+IF(A1633=#REF!,"si","no")</f>
        <v>#REF!</v>
      </c>
    </row>
    <row r="1634" spans="1:10" x14ac:dyDescent="0.2">
      <c r="A1634" s="8" t="s">
        <v>45</v>
      </c>
      <c r="B1634" s="8">
        <v>2013</v>
      </c>
      <c r="C1634" s="8" t="s">
        <v>10</v>
      </c>
      <c r="D1634" s="8" t="s">
        <v>37</v>
      </c>
      <c r="E1634" s="8" t="s">
        <v>40</v>
      </c>
      <c r="F1634" s="15">
        <v>1.87885E-2</v>
      </c>
      <c r="G1634" s="15">
        <v>1.87885E-2</v>
      </c>
      <c r="H1634" s="26">
        <v>1.9750412434464838E-5</v>
      </c>
      <c r="J1634" s="46" t="e">
        <f>+IF(A1634=#REF!,"si","no")</f>
        <v>#REF!</v>
      </c>
    </row>
    <row r="1635" spans="1:10" x14ac:dyDescent="0.2">
      <c r="A1635" s="8" t="s">
        <v>45</v>
      </c>
      <c r="B1635" s="8">
        <v>2014</v>
      </c>
      <c r="C1635" s="8" t="s">
        <v>10</v>
      </c>
      <c r="D1635" s="8" t="s">
        <v>37</v>
      </c>
      <c r="E1635" s="8" t="s">
        <v>40</v>
      </c>
      <c r="F1635" s="15">
        <v>0</v>
      </c>
      <c r="G1635" s="15">
        <v>0</v>
      </c>
      <c r="H1635" s="26">
        <v>0</v>
      </c>
      <c r="J1635" s="46" t="e">
        <f>+IF(A1635=#REF!,"si","no")</f>
        <v>#REF!</v>
      </c>
    </row>
    <row r="1636" spans="1:10" x14ac:dyDescent="0.2">
      <c r="A1636" s="8" t="s">
        <v>45</v>
      </c>
      <c r="B1636" s="8">
        <v>2015</v>
      </c>
      <c r="C1636" s="8" t="s">
        <v>10</v>
      </c>
      <c r="D1636" s="8" t="s">
        <v>37</v>
      </c>
      <c r="E1636" s="8" t="s">
        <v>40</v>
      </c>
      <c r="F1636" s="15">
        <v>0</v>
      </c>
      <c r="G1636" s="15">
        <v>0</v>
      </c>
      <c r="H1636" s="26">
        <v>0</v>
      </c>
      <c r="J1636" s="46" t="e">
        <f>+IF(A1636=#REF!,"si","no")</f>
        <v>#REF!</v>
      </c>
    </row>
    <row r="1637" spans="1:10" x14ac:dyDescent="0.2">
      <c r="A1637" s="8" t="s">
        <v>45</v>
      </c>
      <c r="B1637" s="8">
        <v>2016</v>
      </c>
      <c r="C1637" s="8" t="s">
        <v>10</v>
      </c>
      <c r="D1637" s="8" t="s">
        <v>37</v>
      </c>
      <c r="E1637" s="8" t="s">
        <v>40</v>
      </c>
      <c r="F1637" s="15">
        <v>0</v>
      </c>
      <c r="G1637" s="15">
        <v>0</v>
      </c>
      <c r="H1637" s="26">
        <v>0</v>
      </c>
      <c r="J1637" s="46" t="e">
        <f>+IF(A1637=#REF!,"si","no")</f>
        <v>#REF!</v>
      </c>
    </row>
    <row r="1638" spans="1:10" x14ac:dyDescent="0.2">
      <c r="A1638" s="8" t="s">
        <v>45</v>
      </c>
      <c r="B1638" s="8">
        <v>2017</v>
      </c>
      <c r="C1638" s="8" t="s">
        <v>10</v>
      </c>
      <c r="D1638" s="8" t="s">
        <v>37</v>
      </c>
      <c r="E1638" s="8" t="s">
        <v>40</v>
      </c>
      <c r="F1638" s="15">
        <v>0</v>
      </c>
      <c r="G1638" s="15">
        <v>0</v>
      </c>
      <c r="H1638" s="26">
        <v>0</v>
      </c>
      <c r="J1638" s="46" t="e">
        <f>+IF(A1638=#REF!,"si","no")</f>
        <v>#REF!</v>
      </c>
    </row>
    <row r="1639" spans="1:10" x14ac:dyDescent="0.2">
      <c r="A1639" s="8" t="s">
        <v>45</v>
      </c>
      <c r="B1639" s="8">
        <v>2018</v>
      </c>
      <c r="C1639" s="8" t="s">
        <v>10</v>
      </c>
      <c r="D1639" s="8" t="s">
        <v>37</v>
      </c>
      <c r="E1639" s="8" t="s">
        <v>40</v>
      </c>
      <c r="F1639" s="15">
        <v>0</v>
      </c>
      <c r="G1639" s="15"/>
      <c r="H1639" s="26"/>
      <c r="J1639" s="46"/>
    </row>
    <row r="1640" spans="1:10" x14ac:dyDescent="0.2">
      <c r="A1640" s="8" t="s">
        <v>45</v>
      </c>
      <c r="B1640" s="8">
        <v>2019</v>
      </c>
      <c r="C1640" s="8" t="s">
        <v>10</v>
      </c>
      <c r="D1640" s="8" t="s">
        <v>37</v>
      </c>
      <c r="E1640" s="8" t="s">
        <v>40</v>
      </c>
      <c r="F1640" s="15">
        <v>0</v>
      </c>
      <c r="G1640" s="15"/>
      <c r="H1640" s="26"/>
      <c r="J1640" s="46"/>
    </row>
    <row r="1641" spans="1:10" x14ac:dyDescent="0.2">
      <c r="A1641" s="8" t="s">
        <v>45</v>
      </c>
      <c r="B1641" s="8">
        <v>2020</v>
      </c>
      <c r="C1641" s="8" t="s">
        <v>10</v>
      </c>
      <c r="D1641" s="8" t="s">
        <v>37</v>
      </c>
      <c r="E1641" s="8" t="s">
        <v>40</v>
      </c>
      <c r="F1641" s="15">
        <v>0</v>
      </c>
      <c r="G1641" s="15"/>
      <c r="H1641" s="26"/>
      <c r="J1641" s="46"/>
    </row>
    <row r="1642" spans="1:10" x14ac:dyDescent="0.2">
      <c r="A1642" s="8" t="s">
        <v>45</v>
      </c>
      <c r="B1642" s="8">
        <v>2021</v>
      </c>
      <c r="C1642" s="8" t="s">
        <v>10</v>
      </c>
      <c r="D1642" s="8" t="s">
        <v>37</v>
      </c>
      <c r="E1642" s="8" t="s">
        <v>40</v>
      </c>
      <c r="F1642" s="15">
        <v>0</v>
      </c>
      <c r="G1642" s="15"/>
      <c r="H1642" s="26"/>
      <c r="J1642" s="46"/>
    </row>
    <row r="1643" spans="1:10" ht="14.5" customHeight="1" x14ac:dyDescent="0.2">
      <c r="A1643" s="73" t="s">
        <v>16</v>
      </c>
      <c r="B1643" s="74">
        <v>2008</v>
      </c>
      <c r="C1643" s="73" t="s">
        <v>10</v>
      </c>
      <c r="D1643" s="73" t="s">
        <v>41</v>
      </c>
      <c r="E1643" s="73" t="s">
        <v>40</v>
      </c>
      <c r="F1643" s="75">
        <v>303.80454986999996</v>
      </c>
      <c r="G1643" s="75">
        <v>303.80454986999996</v>
      </c>
      <c r="H1643" s="73">
        <v>1.6890335868475186</v>
      </c>
    </row>
    <row r="1644" spans="1:10" ht="14.5" customHeight="1" x14ac:dyDescent="0.2">
      <c r="A1644" s="73" t="s">
        <v>16</v>
      </c>
      <c r="B1644" s="74">
        <v>2009</v>
      </c>
      <c r="C1644" s="73" t="s">
        <v>10</v>
      </c>
      <c r="D1644" s="73" t="s">
        <v>41</v>
      </c>
      <c r="E1644" s="73" t="s">
        <v>40</v>
      </c>
      <c r="F1644" s="75">
        <v>313.04573981999999</v>
      </c>
      <c r="G1644" s="75">
        <v>313.04573981999999</v>
      </c>
      <c r="H1644" s="73">
        <v>1.7785056760659894</v>
      </c>
    </row>
    <row r="1645" spans="1:10" ht="14.5" customHeight="1" x14ac:dyDescent="0.2">
      <c r="A1645" s="73" t="s">
        <v>16</v>
      </c>
      <c r="B1645" s="74">
        <v>2010</v>
      </c>
      <c r="C1645" s="73" t="s">
        <v>10</v>
      </c>
      <c r="D1645" s="73" t="s">
        <v>41</v>
      </c>
      <c r="E1645" s="73" t="s">
        <v>40</v>
      </c>
      <c r="F1645" s="75">
        <v>251.60734897</v>
      </c>
      <c r="G1645" s="75">
        <v>251.60734897</v>
      </c>
      <c r="H1645" s="73">
        <v>1.3638790483855581</v>
      </c>
    </row>
    <row r="1646" spans="1:10" ht="14.5" customHeight="1" x14ac:dyDescent="0.2">
      <c r="A1646" s="73" t="s">
        <v>16</v>
      </c>
      <c r="B1646" s="74">
        <v>2011</v>
      </c>
      <c r="C1646" s="73" t="s">
        <v>10</v>
      </c>
      <c r="D1646" s="73" t="s">
        <v>41</v>
      </c>
      <c r="E1646" s="73" t="s">
        <v>40</v>
      </c>
      <c r="F1646" s="75">
        <v>280.59214662900001</v>
      </c>
      <c r="G1646" s="75">
        <v>280.59214662900001</v>
      </c>
      <c r="H1646" s="73">
        <v>1.3833323768607291</v>
      </c>
    </row>
    <row r="1647" spans="1:10" ht="14.5" customHeight="1" x14ac:dyDescent="0.2">
      <c r="A1647" s="73" t="s">
        <v>16</v>
      </c>
      <c r="B1647" s="74">
        <v>2012</v>
      </c>
      <c r="C1647" s="73" t="s">
        <v>10</v>
      </c>
      <c r="D1647" s="73" t="s">
        <v>41</v>
      </c>
      <c r="E1647" s="73" t="s">
        <v>40</v>
      </c>
      <c r="F1647" s="75">
        <v>400.47172828000004</v>
      </c>
      <c r="G1647" s="75">
        <v>400.47172828000004</v>
      </c>
      <c r="H1647" s="73">
        <v>1.8725748756400913</v>
      </c>
    </row>
    <row r="1648" spans="1:10" ht="14.5" customHeight="1" x14ac:dyDescent="0.2">
      <c r="A1648" s="73" t="s">
        <v>16</v>
      </c>
      <c r="B1648" s="74">
        <v>2013</v>
      </c>
      <c r="C1648" s="73" t="s">
        <v>10</v>
      </c>
      <c r="D1648" s="73" t="s">
        <v>41</v>
      </c>
      <c r="E1648" s="73" t="s">
        <v>40</v>
      </c>
      <c r="F1648" s="75">
        <v>365.43211323000003</v>
      </c>
      <c r="G1648" s="75">
        <v>365.43211323000003</v>
      </c>
      <c r="H1648" s="73">
        <v>1.6617377283366155</v>
      </c>
    </row>
    <row r="1649" spans="1:8" ht="14.5" customHeight="1" x14ac:dyDescent="0.2">
      <c r="A1649" s="73" t="s">
        <v>16</v>
      </c>
      <c r="B1649" s="74">
        <v>2014</v>
      </c>
      <c r="C1649" s="73" t="s">
        <v>10</v>
      </c>
      <c r="D1649" s="73" t="s">
        <v>41</v>
      </c>
      <c r="E1649" s="73" t="s">
        <v>40</v>
      </c>
      <c r="F1649" s="75">
        <v>253.18238883000004</v>
      </c>
      <c r="G1649" s="75">
        <v>253.18238883000004</v>
      </c>
      <c r="H1649" s="73">
        <v>1.1205997218863109</v>
      </c>
    </row>
    <row r="1650" spans="1:8" ht="14.5" customHeight="1" x14ac:dyDescent="0.2">
      <c r="A1650" s="73" t="s">
        <v>16</v>
      </c>
      <c r="B1650" s="74">
        <v>2015</v>
      </c>
      <c r="C1650" s="73" t="s">
        <v>10</v>
      </c>
      <c r="D1650" s="73" t="s">
        <v>41</v>
      </c>
      <c r="E1650" s="73" t="s">
        <v>40</v>
      </c>
      <c r="F1650" s="75">
        <v>305.37530521999997</v>
      </c>
      <c r="G1650" s="75">
        <v>305.37530521999997</v>
      </c>
      <c r="H1650" s="73">
        <v>1.3028936134285756</v>
      </c>
    </row>
    <row r="1651" spans="1:8" ht="14.5" customHeight="1" x14ac:dyDescent="0.2">
      <c r="A1651" s="73" t="s">
        <v>16</v>
      </c>
      <c r="B1651" s="74">
        <v>2016</v>
      </c>
      <c r="C1651" s="73" t="s">
        <v>10</v>
      </c>
      <c r="D1651" s="73" t="s">
        <v>41</v>
      </c>
      <c r="E1651" s="73" t="s">
        <v>40</v>
      </c>
      <c r="F1651" s="75">
        <v>280.17163904999995</v>
      </c>
      <c r="G1651" s="75">
        <v>280.17163904999995</v>
      </c>
      <c r="H1651" s="73">
        <v>1.1581441830362744</v>
      </c>
    </row>
    <row r="1652" spans="1:8" ht="14.5" customHeight="1" x14ac:dyDescent="0.2">
      <c r="A1652" s="73" t="s">
        <v>16</v>
      </c>
      <c r="B1652" s="74">
        <v>2017</v>
      </c>
      <c r="C1652" s="73" t="s">
        <v>10</v>
      </c>
      <c r="D1652" s="73" t="s">
        <v>41</v>
      </c>
      <c r="E1652" s="73" t="s">
        <v>40</v>
      </c>
      <c r="F1652" s="75">
        <v>270.89624867999999</v>
      </c>
      <c r="G1652" s="75">
        <v>270.89624867999999</v>
      </c>
      <c r="H1652" s="73">
        <v>1.0844877060866254</v>
      </c>
    </row>
    <row r="1653" spans="1:8" ht="14.5" customHeight="1" x14ac:dyDescent="0.2">
      <c r="A1653" s="73" t="s">
        <v>16</v>
      </c>
      <c r="B1653" s="74">
        <v>2018</v>
      </c>
      <c r="C1653" s="73" t="s">
        <v>10</v>
      </c>
      <c r="D1653" s="73" t="s">
        <v>41</v>
      </c>
      <c r="E1653" s="73" t="s">
        <v>40</v>
      </c>
      <c r="F1653" s="75">
        <v>341.91107354999997</v>
      </c>
      <c r="G1653" s="75">
        <v>341.91107354999997</v>
      </c>
      <c r="H1653" s="73">
        <v>1.3091313662342507</v>
      </c>
    </row>
    <row r="1654" spans="1:8" ht="14.5" customHeight="1" x14ac:dyDescent="0.2">
      <c r="A1654" s="73" t="s">
        <v>16</v>
      </c>
      <c r="B1654" s="74">
        <v>2019</v>
      </c>
      <c r="C1654" s="73" t="s">
        <v>10</v>
      </c>
      <c r="D1654" s="73" t="s">
        <v>41</v>
      </c>
      <c r="E1654" s="73" t="s">
        <v>40</v>
      </c>
      <c r="F1654" s="75">
        <v>296.28008679999994</v>
      </c>
      <c r="G1654" s="75">
        <v>296.28008679999994</v>
      </c>
      <c r="H1654" s="73">
        <v>1.0964142101090184</v>
      </c>
    </row>
    <row r="1655" spans="1:8" ht="14.5" customHeight="1" x14ac:dyDescent="0.2">
      <c r="A1655" s="73" t="s">
        <v>16</v>
      </c>
      <c r="B1655" s="74">
        <v>2020</v>
      </c>
      <c r="C1655" s="73" t="s">
        <v>10</v>
      </c>
      <c r="D1655" s="73" t="s">
        <v>41</v>
      </c>
      <c r="E1655" s="73" t="s">
        <v>40</v>
      </c>
      <c r="F1655" s="75">
        <v>342.79366838999999</v>
      </c>
      <c r="G1655" s="75">
        <v>342.79366838999999</v>
      </c>
      <c r="H1655" s="73">
        <v>1.3912803440681982</v>
      </c>
    </row>
    <row r="1656" spans="1:8" ht="14.5" customHeight="1" x14ac:dyDescent="0.2">
      <c r="A1656" s="73" t="s">
        <v>16</v>
      </c>
      <c r="B1656" s="74">
        <v>2021</v>
      </c>
      <c r="C1656" s="73" t="s">
        <v>10</v>
      </c>
      <c r="D1656" s="73" t="s">
        <v>41</v>
      </c>
      <c r="E1656" s="73" t="s">
        <v>40</v>
      </c>
      <c r="F1656" s="75">
        <v>476.75198138999997</v>
      </c>
      <c r="G1656" s="75">
        <v>476.75198138999997</v>
      </c>
      <c r="H1656" s="73">
        <v>1.707075269944142</v>
      </c>
    </row>
    <row r="1657" spans="1:8" ht="14.5" customHeight="1" x14ac:dyDescent="0.2">
      <c r="A1657" s="73" t="s">
        <v>16</v>
      </c>
      <c r="B1657" s="74">
        <v>2022</v>
      </c>
      <c r="C1657" s="73" t="s">
        <v>10</v>
      </c>
      <c r="D1657" s="73" t="s">
        <v>41</v>
      </c>
      <c r="E1657" s="73" t="s">
        <v>40</v>
      </c>
      <c r="F1657" s="75">
        <v>817.68058354000004</v>
      </c>
      <c r="G1657" s="75">
        <v>817.68058354000004</v>
      </c>
      <c r="H1657" s="73">
        <v>2.5561368859592637</v>
      </c>
    </row>
    <row r="1658" spans="1:8" ht="14.5" customHeight="1" x14ac:dyDescent="0.2">
      <c r="A1658" s="73" t="s">
        <v>16</v>
      </c>
      <c r="B1658" s="74">
        <v>2023</v>
      </c>
      <c r="C1658" s="73" t="s">
        <v>10</v>
      </c>
      <c r="D1658" s="73" t="s">
        <v>41</v>
      </c>
      <c r="E1658" s="73" t="s">
        <v>40</v>
      </c>
      <c r="F1658" s="75">
        <v>742.96653216999994</v>
      </c>
      <c r="G1658" s="75">
        <v>742.96653216999994</v>
      </c>
      <c r="H1658" s="73">
        <v>2.1841922392418538</v>
      </c>
    </row>
    <row r="1659" spans="1:8" ht="14.5" customHeight="1" x14ac:dyDescent="0.2">
      <c r="A1659" s="73" t="s">
        <v>16</v>
      </c>
      <c r="B1659" s="74">
        <v>2008</v>
      </c>
      <c r="C1659" s="73" t="s">
        <v>10</v>
      </c>
      <c r="D1659" s="73" t="s">
        <v>25</v>
      </c>
      <c r="E1659" s="73" t="s">
        <v>26</v>
      </c>
      <c r="F1659" s="75">
        <v>32.08818891</v>
      </c>
      <c r="G1659" s="75">
        <v>32.08818891</v>
      </c>
      <c r="H1659" s="73">
        <v>0.17839768638517681</v>
      </c>
    </row>
    <row r="1660" spans="1:8" ht="14.5" customHeight="1" x14ac:dyDescent="0.2">
      <c r="A1660" s="73" t="s">
        <v>16</v>
      </c>
      <c r="B1660" s="74">
        <v>2008</v>
      </c>
      <c r="C1660" s="73" t="s">
        <v>10</v>
      </c>
      <c r="D1660" s="73" t="s">
        <v>25</v>
      </c>
      <c r="E1660" s="73" t="s">
        <v>27</v>
      </c>
      <c r="F1660" s="75">
        <v>7.7139220000000002</v>
      </c>
      <c r="G1660" s="75">
        <v>7.7139220000000002</v>
      </c>
      <c r="H1660" s="73">
        <v>4.2886366744333534E-2</v>
      </c>
    </row>
    <row r="1661" spans="1:8" ht="14.5" customHeight="1" x14ac:dyDescent="0.2">
      <c r="A1661" s="73" t="s">
        <v>16</v>
      </c>
      <c r="B1661" s="74">
        <v>2008</v>
      </c>
      <c r="C1661" s="73" t="s">
        <v>10</v>
      </c>
      <c r="D1661" s="73" t="s">
        <v>25</v>
      </c>
      <c r="E1661" s="73" t="s">
        <v>28</v>
      </c>
      <c r="F1661" s="75">
        <v>7.502434</v>
      </c>
      <c r="G1661" s="75">
        <v>7.502434</v>
      </c>
      <c r="H1661" s="73">
        <v>4.1710576798567212E-2</v>
      </c>
    </row>
    <row r="1662" spans="1:8" ht="14.5" customHeight="1" x14ac:dyDescent="0.2">
      <c r="A1662" s="73" t="s">
        <v>16</v>
      </c>
      <c r="B1662" s="74">
        <v>2008</v>
      </c>
      <c r="C1662" s="73" t="s">
        <v>10</v>
      </c>
      <c r="D1662" s="73" t="s">
        <v>25</v>
      </c>
      <c r="E1662" s="73" t="s">
        <v>40</v>
      </c>
      <c r="F1662" s="75">
        <v>47.304544909999997</v>
      </c>
      <c r="G1662" s="75">
        <v>47.304544909999997</v>
      </c>
      <c r="H1662" s="73">
        <v>0.26299462992807759</v>
      </c>
    </row>
    <row r="1663" spans="1:8" ht="14.5" customHeight="1" x14ac:dyDescent="0.2">
      <c r="A1663" s="73" t="s">
        <v>16</v>
      </c>
      <c r="B1663" s="74">
        <v>2009</v>
      </c>
      <c r="C1663" s="73" t="s">
        <v>10</v>
      </c>
      <c r="D1663" s="73" t="s">
        <v>25</v>
      </c>
      <c r="E1663" s="73" t="s">
        <v>26</v>
      </c>
      <c r="F1663" s="75">
        <v>18.419442100000001</v>
      </c>
      <c r="G1663" s="75">
        <v>18.419442100000001</v>
      </c>
      <c r="H1663" s="73">
        <v>0.10464631252817939</v>
      </c>
    </row>
    <row r="1664" spans="1:8" ht="14.5" customHeight="1" x14ac:dyDescent="0.2">
      <c r="A1664" s="73" t="s">
        <v>16</v>
      </c>
      <c r="B1664" s="74">
        <v>2009</v>
      </c>
      <c r="C1664" s="73" t="s">
        <v>10</v>
      </c>
      <c r="D1664" s="73" t="s">
        <v>25</v>
      </c>
      <c r="E1664" s="73" t="s">
        <v>27</v>
      </c>
      <c r="F1664" s="75">
        <v>2.0295139999999998</v>
      </c>
      <c r="G1664" s="75">
        <v>2.0295139999999998</v>
      </c>
      <c r="H1664" s="73">
        <v>1.15302708502944E-2</v>
      </c>
    </row>
    <row r="1665" spans="1:8" ht="14.5" customHeight="1" x14ac:dyDescent="0.2">
      <c r="A1665" s="73" t="s">
        <v>16</v>
      </c>
      <c r="B1665" s="74">
        <v>2009</v>
      </c>
      <c r="C1665" s="73" t="s">
        <v>10</v>
      </c>
      <c r="D1665" s="73" t="s">
        <v>25</v>
      </c>
      <c r="E1665" s="73" t="s">
        <v>28</v>
      </c>
      <c r="F1665" s="75">
        <v>1.419332</v>
      </c>
      <c r="G1665" s="75">
        <v>1.419332</v>
      </c>
      <c r="H1665" s="73">
        <v>8.0636459696705968E-3</v>
      </c>
    </row>
    <row r="1666" spans="1:8" ht="14.5" customHeight="1" x14ac:dyDescent="0.2">
      <c r="A1666" s="73" t="s">
        <v>16</v>
      </c>
      <c r="B1666" s="74">
        <v>2009</v>
      </c>
      <c r="C1666" s="73" t="s">
        <v>10</v>
      </c>
      <c r="D1666" s="73" t="s">
        <v>25</v>
      </c>
      <c r="E1666" s="73" t="s">
        <v>40</v>
      </c>
      <c r="F1666" s="75">
        <v>21.868288100000001</v>
      </c>
      <c r="G1666" s="75">
        <v>21.868288100000001</v>
      </c>
      <c r="H1666" s="73">
        <v>0.12424022934814438</v>
      </c>
    </row>
    <row r="1667" spans="1:8" ht="14.5" customHeight="1" x14ac:dyDescent="0.2">
      <c r="A1667" s="73" t="s">
        <v>16</v>
      </c>
      <c r="B1667" s="74">
        <v>2010</v>
      </c>
      <c r="C1667" s="73" t="s">
        <v>10</v>
      </c>
      <c r="D1667" s="73" t="s">
        <v>25</v>
      </c>
      <c r="E1667" s="73" t="s">
        <v>26</v>
      </c>
      <c r="F1667" s="75">
        <v>27.5377914</v>
      </c>
      <c r="G1667" s="75">
        <v>27.5377914</v>
      </c>
      <c r="H1667" s="73">
        <v>0.14927313086451299</v>
      </c>
    </row>
    <row r="1668" spans="1:8" ht="14.5" customHeight="1" x14ac:dyDescent="0.2">
      <c r="A1668" s="73" t="s">
        <v>16</v>
      </c>
      <c r="B1668" s="74">
        <v>2010</v>
      </c>
      <c r="C1668" s="73" t="s">
        <v>10</v>
      </c>
      <c r="D1668" s="73" t="s">
        <v>25</v>
      </c>
      <c r="E1668" s="73" t="s">
        <v>27</v>
      </c>
      <c r="F1668" s="75">
        <v>5.5591679999999997</v>
      </c>
      <c r="G1668" s="75">
        <v>5.5591679999999997</v>
      </c>
      <c r="H1668" s="73">
        <v>3.0134385154860787E-2</v>
      </c>
    </row>
    <row r="1669" spans="1:8" ht="14.5" customHeight="1" x14ac:dyDescent="0.2">
      <c r="A1669" s="73" t="s">
        <v>16</v>
      </c>
      <c r="B1669" s="74">
        <v>2010</v>
      </c>
      <c r="C1669" s="73" t="s">
        <v>10</v>
      </c>
      <c r="D1669" s="73" t="s">
        <v>25</v>
      </c>
      <c r="E1669" s="73" t="s">
        <v>28</v>
      </c>
      <c r="F1669" s="75">
        <v>7.3459999999999998E-2</v>
      </c>
      <c r="G1669" s="75">
        <v>7.3459999999999998E-2</v>
      </c>
      <c r="H1669" s="73">
        <v>3.9820202114346492E-4</v>
      </c>
    </row>
    <row r="1670" spans="1:8" ht="14.5" customHeight="1" x14ac:dyDescent="0.2">
      <c r="A1670" s="73" t="s">
        <v>16</v>
      </c>
      <c r="B1670" s="74">
        <v>2010</v>
      </c>
      <c r="C1670" s="73" t="s">
        <v>10</v>
      </c>
      <c r="D1670" s="73" t="s">
        <v>25</v>
      </c>
      <c r="E1670" s="73" t="s">
        <v>40</v>
      </c>
      <c r="F1670" s="75">
        <v>33.1704194</v>
      </c>
      <c r="G1670" s="75">
        <v>33.1704194</v>
      </c>
      <c r="H1670" s="73">
        <v>0.17980571804051726</v>
      </c>
    </row>
    <row r="1671" spans="1:8" ht="14.5" customHeight="1" x14ac:dyDescent="0.2">
      <c r="A1671" s="73" t="s">
        <v>16</v>
      </c>
      <c r="B1671" s="74">
        <v>2011</v>
      </c>
      <c r="C1671" s="73" t="s">
        <v>10</v>
      </c>
      <c r="D1671" s="73" t="s">
        <v>25</v>
      </c>
      <c r="E1671" s="73" t="s">
        <v>26</v>
      </c>
      <c r="F1671" s="75">
        <v>42.913312830000002</v>
      </c>
      <c r="G1671" s="75">
        <v>42.913312830000002</v>
      </c>
      <c r="H1671" s="73">
        <v>0.21156463482416135</v>
      </c>
    </row>
    <row r="1672" spans="1:8" ht="14.5" customHeight="1" x14ac:dyDescent="0.2">
      <c r="A1672" s="73" t="s">
        <v>16</v>
      </c>
      <c r="B1672" s="74">
        <v>2011</v>
      </c>
      <c r="C1672" s="73" t="s">
        <v>10</v>
      </c>
      <c r="D1672" s="73" t="s">
        <v>25</v>
      </c>
      <c r="E1672" s="73" t="s">
        <v>27</v>
      </c>
      <c r="F1672" s="75">
        <v>15.267967000000001</v>
      </c>
      <c r="G1672" s="75">
        <v>15.267967000000001</v>
      </c>
      <c r="H1672" s="73">
        <v>7.527178979769171E-2</v>
      </c>
    </row>
    <row r="1673" spans="1:8" ht="14.5" customHeight="1" x14ac:dyDescent="0.2">
      <c r="A1673" s="73" t="s">
        <v>16</v>
      </c>
      <c r="B1673" s="74">
        <v>2011</v>
      </c>
      <c r="C1673" s="73" t="s">
        <v>10</v>
      </c>
      <c r="D1673" s="73" t="s">
        <v>25</v>
      </c>
      <c r="E1673" s="73" t="s">
        <v>28</v>
      </c>
      <c r="F1673" s="75">
        <v>1.010181</v>
      </c>
      <c r="G1673" s="75">
        <v>1.010181</v>
      </c>
      <c r="H1673" s="73">
        <v>4.9802394706264424E-3</v>
      </c>
    </row>
    <row r="1674" spans="1:8" ht="14.5" customHeight="1" x14ac:dyDescent="0.2">
      <c r="A1674" s="73" t="s">
        <v>16</v>
      </c>
      <c r="B1674" s="74">
        <v>2011</v>
      </c>
      <c r="C1674" s="73" t="s">
        <v>10</v>
      </c>
      <c r="D1674" s="73" t="s">
        <v>25</v>
      </c>
      <c r="E1674" s="73" t="s">
        <v>40</v>
      </c>
      <c r="F1674" s="75">
        <v>59.191460830000004</v>
      </c>
      <c r="G1674" s="75">
        <v>59.191460830000004</v>
      </c>
      <c r="H1674" s="73">
        <v>0.29181666409247953</v>
      </c>
    </row>
    <row r="1675" spans="1:8" ht="14.5" customHeight="1" x14ac:dyDescent="0.2">
      <c r="A1675" s="73" t="s">
        <v>16</v>
      </c>
      <c r="B1675" s="74">
        <v>2012</v>
      </c>
      <c r="C1675" s="73" t="s">
        <v>10</v>
      </c>
      <c r="D1675" s="73" t="s">
        <v>25</v>
      </c>
      <c r="E1675" s="73" t="s">
        <v>26</v>
      </c>
      <c r="F1675" s="75">
        <v>52.322880099999999</v>
      </c>
      <c r="G1675" s="75">
        <v>52.322880099999999</v>
      </c>
      <c r="H1675" s="73">
        <v>0.24465774679576063</v>
      </c>
    </row>
    <row r="1676" spans="1:8" ht="14.5" customHeight="1" x14ac:dyDescent="0.2">
      <c r="A1676" s="73" t="s">
        <v>16</v>
      </c>
      <c r="B1676" s="74">
        <v>2012</v>
      </c>
      <c r="C1676" s="73" t="s">
        <v>10</v>
      </c>
      <c r="D1676" s="73" t="s">
        <v>25</v>
      </c>
      <c r="E1676" s="73" t="s">
        <v>27</v>
      </c>
      <c r="F1676" s="75">
        <v>2.9739550000000001</v>
      </c>
      <c r="G1676" s="75">
        <v>2.9739550000000001</v>
      </c>
      <c r="H1676" s="73">
        <v>1.3905983921018642E-2</v>
      </c>
    </row>
    <row r="1677" spans="1:8" ht="14.5" customHeight="1" x14ac:dyDescent="0.2">
      <c r="A1677" s="73" t="s">
        <v>16</v>
      </c>
      <c r="B1677" s="74">
        <v>2012</v>
      </c>
      <c r="C1677" s="73" t="s">
        <v>10</v>
      </c>
      <c r="D1677" s="73" t="s">
        <v>25</v>
      </c>
      <c r="E1677" s="73" t="s">
        <v>28</v>
      </c>
      <c r="F1677" s="75">
        <v>3.4126999999999998E-2</v>
      </c>
      <c r="G1677" s="75">
        <v>3.4126999999999998E-2</v>
      </c>
      <c r="H1677" s="73">
        <v>1.5957521659628446E-4</v>
      </c>
    </row>
    <row r="1678" spans="1:8" ht="14.5" customHeight="1" x14ac:dyDescent="0.2">
      <c r="A1678" s="73" t="s">
        <v>16</v>
      </c>
      <c r="B1678" s="74">
        <v>2012</v>
      </c>
      <c r="C1678" s="73" t="s">
        <v>10</v>
      </c>
      <c r="D1678" s="73" t="s">
        <v>25</v>
      </c>
      <c r="E1678" s="73" t="s">
        <v>40</v>
      </c>
      <c r="F1678" s="75">
        <v>55.330962099999994</v>
      </c>
      <c r="G1678" s="75">
        <v>55.330962099999994</v>
      </c>
      <c r="H1678" s="73">
        <v>0.25872330593337556</v>
      </c>
    </row>
    <row r="1679" spans="1:8" ht="14.5" customHeight="1" x14ac:dyDescent="0.2">
      <c r="A1679" s="73" t="s">
        <v>16</v>
      </c>
      <c r="B1679" s="74">
        <v>2013</v>
      </c>
      <c r="C1679" s="73" t="s">
        <v>10</v>
      </c>
      <c r="D1679" s="73" t="s">
        <v>25</v>
      </c>
      <c r="E1679" s="73" t="s">
        <v>26</v>
      </c>
      <c r="F1679" s="75">
        <v>25.704727330000001</v>
      </c>
      <c r="G1679" s="75">
        <v>25.704727330000001</v>
      </c>
      <c r="H1679" s="73">
        <v>0.11688768899733272</v>
      </c>
    </row>
    <row r="1680" spans="1:8" ht="14.5" customHeight="1" x14ac:dyDescent="0.2">
      <c r="A1680" s="73" t="s">
        <v>16</v>
      </c>
      <c r="B1680" s="74">
        <v>2013</v>
      </c>
      <c r="C1680" s="73" t="s">
        <v>10</v>
      </c>
      <c r="D1680" s="73" t="s">
        <v>25</v>
      </c>
      <c r="E1680" s="73" t="s">
        <v>27</v>
      </c>
      <c r="F1680" s="75">
        <v>3.3939089999999998</v>
      </c>
      <c r="G1680" s="75">
        <v>3.3939089999999998</v>
      </c>
      <c r="H1680" s="73">
        <v>1.5433199293822208E-2</v>
      </c>
    </row>
    <row r="1681" spans="1:8" ht="14.5" customHeight="1" x14ac:dyDescent="0.2">
      <c r="A1681" s="73" t="s">
        <v>16</v>
      </c>
      <c r="B1681" s="74">
        <v>2013</v>
      </c>
      <c r="C1681" s="73" t="s">
        <v>10</v>
      </c>
      <c r="D1681" s="73" t="s">
        <v>25</v>
      </c>
      <c r="E1681" s="73" t="s">
        <v>28</v>
      </c>
      <c r="F1681" s="75"/>
      <c r="G1681" s="75"/>
      <c r="H1681" s="73"/>
    </row>
    <row r="1682" spans="1:8" ht="14.5" customHeight="1" x14ac:dyDescent="0.2">
      <c r="A1682" s="73" t="s">
        <v>16</v>
      </c>
      <c r="B1682" s="74">
        <v>2013</v>
      </c>
      <c r="C1682" s="73" t="s">
        <v>10</v>
      </c>
      <c r="D1682" s="73" t="s">
        <v>25</v>
      </c>
      <c r="E1682" s="73" t="s">
        <v>40</v>
      </c>
      <c r="F1682" s="75">
        <v>29.098636330000001</v>
      </c>
      <c r="G1682" s="75">
        <v>29.098636330000001</v>
      </c>
      <c r="H1682" s="73">
        <v>0.13232088829115493</v>
      </c>
    </row>
    <row r="1683" spans="1:8" ht="14.5" customHeight="1" x14ac:dyDescent="0.2">
      <c r="A1683" s="73" t="s">
        <v>16</v>
      </c>
      <c r="B1683" s="74">
        <v>2014</v>
      </c>
      <c r="C1683" s="73" t="s">
        <v>10</v>
      </c>
      <c r="D1683" s="73" t="s">
        <v>25</v>
      </c>
      <c r="E1683" s="73" t="s">
        <v>26</v>
      </c>
      <c r="F1683" s="75">
        <v>24.54519475</v>
      </c>
      <c r="G1683" s="75">
        <v>24.54519475</v>
      </c>
      <c r="H1683" s="73">
        <v>0.10863843467787118</v>
      </c>
    </row>
    <row r="1684" spans="1:8" ht="14.5" customHeight="1" x14ac:dyDescent="0.2">
      <c r="A1684" s="73" t="s">
        <v>16</v>
      </c>
      <c r="B1684" s="74">
        <v>2014</v>
      </c>
      <c r="C1684" s="73" t="s">
        <v>10</v>
      </c>
      <c r="D1684" s="73" t="s">
        <v>25</v>
      </c>
      <c r="E1684" s="73" t="s">
        <v>27</v>
      </c>
      <c r="F1684" s="75">
        <v>4.4631095099999998</v>
      </c>
      <c r="G1684" s="75">
        <v>4.4631095099999998</v>
      </c>
      <c r="H1684" s="73">
        <v>1.9753977750057192E-2</v>
      </c>
    </row>
    <row r="1685" spans="1:8" ht="14.5" customHeight="1" x14ac:dyDescent="0.2">
      <c r="A1685" s="73" t="s">
        <v>16</v>
      </c>
      <c r="B1685" s="74">
        <v>2014</v>
      </c>
      <c r="C1685" s="73" t="s">
        <v>10</v>
      </c>
      <c r="D1685" s="73" t="s">
        <v>25</v>
      </c>
      <c r="E1685" s="73" t="s">
        <v>28</v>
      </c>
      <c r="F1685" s="75">
        <v>0.54674546999999996</v>
      </c>
      <c r="G1685" s="75">
        <v>0.54674546999999996</v>
      </c>
      <c r="H1685" s="73">
        <v>2.4199266957544495E-3</v>
      </c>
    </row>
    <row r="1686" spans="1:8" ht="14.5" customHeight="1" x14ac:dyDescent="0.2">
      <c r="A1686" s="73" t="s">
        <v>16</v>
      </c>
      <c r="B1686" s="74">
        <v>2014</v>
      </c>
      <c r="C1686" s="73" t="s">
        <v>10</v>
      </c>
      <c r="D1686" s="73" t="s">
        <v>25</v>
      </c>
      <c r="E1686" s="73" t="s">
        <v>40</v>
      </c>
      <c r="F1686" s="75">
        <v>29.55504973</v>
      </c>
      <c r="G1686" s="75">
        <v>29.55504973</v>
      </c>
      <c r="H1686" s="73">
        <v>0.13081233912368281</v>
      </c>
    </row>
    <row r="1687" spans="1:8" ht="14.5" customHeight="1" x14ac:dyDescent="0.2">
      <c r="A1687" s="73" t="s">
        <v>16</v>
      </c>
      <c r="B1687" s="74">
        <v>2015</v>
      </c>
      <c r="C1687" s="73" t="s">
        <v>10</v>
      </c>
      <c r="D1687" s="73" t="s">
        <v>25</v>
      </c>
      <c r="E1687" s="73" t="s">
        <v>26</v>
      </c>
      <c r="F1687" s="75">
        <v>29.748170229999999</v>
      </c>
      <c r="G1687" s="75">
        <v>29.748170229999999</v>
      </c>
      <c r="H1687" s="73">
        <v>0.12692153013463334</v>
      </c>
    </row>
    <row r="1688" spans="1:8" ht="14.5" customHeight="1" x14ac:dyDescent="0.2">
      <c r="A1688" s="73" t="s">
        <v>16</v>
      </c>
      <c r="B1688" s="74">
        <v>2015</v>
      </c>
      <c r="C1688" s="73" t="s">
        <v>10</v>
      </c>
      <c r="D1688" s="73" t="s">
        <v>25</v>
      </c>
      <c r="E1688" s="73" t="s">
        <v>27</v>
      </c>
      <c r="F1688" s="75">
        <v>2.04473671</v>
      </c>
      <c r="G1688" s="75">
        <v>2.04473671</v>
      </c>
      <c r="H1688" s="73">
        <v>8.7239352857386172E-3</v>
      </c>
    </row>
    <row r="1689" spans="1:8" ht="14.5" customHeight="1" x14ac:dyDescent="0.2">
      <c r="A1689" s="73" t="s">
        <v>16</v>
      </c>
      <c r="B1689" s="74">
        <v>2015</v>
      </c>
      <c r="C1689" s="73" t="s">
        <v>10</v>
      </c>
      <c r="D1689" s="73" t="s">
        <v>25</v>
      </c>
      <c r="E1689" s="73" t="s">
        <v>28</v>
      </c>
      <c r="F1689" s="75">
        <v>0.30647447999999999</v>
      </c>
      <c r="G1689" s="75">
        <v>0.30647447999999999</v>
      </c>
      <c r="H1689" s="73">
        <v>1.3075832781670918E-3</v>
      </c>
    </row>
    <row r="1690" spans="1:8" ht="14.5" customHeight="1" x14ac:dyDescent="0.2">
      <c r="A1690" s="73" t="s">
        <v>16</v>
      </c>
      <c r="B1690" s="74">
        <v>2015</v>
      </c>
      <c r="C1690" s="73" t="s">
        <v>10</v>
      </c>
      <c r="D1690" s="73" t="s">
        <v>25</v>
      </c>
      <c r="E1690" s="73" t="s">
        <v>40</v>
      </c>
      <c r="F1690" s="75">
        <v>32.09938142</v>
      </c>
      <c r="G1690" s="75">
        <v>32.09938142</v>
      </c>
      <c r="H1690" s="73">
        <v>0.13695304869853905</v>
      </c>
    </row>
    <row r="1691" spans="1:8" ht="14.5" customHeight="1" x14ac:dyDescent="0.2">
      <c r="A1691" s="73" t="s">
        <v>16</v>
      </c>
      <c r="B1691" s="74">
        <v>2016</v>
      </c>
      <c r="C1691" s="73" t="s">
        <v>10</v>
      </c>
      <c r="D1691" s="73" t="s">
        <v>25</v>
      </c>
      <c r="E1691" s="73" t="s">
        <v>26</v>
      </c>
      <c r="F1691" s="75">
        <v>13.40643339</v>
      </c>
      <c r="G1691" s="75">
        <v>13.40643339</v>
      </c>
      <c r="H1691" s="73">
        <v>5.5418110478772889E-2</v>
      </c>
    </row>
    <row r="1692" spans="1:8" ht="14.5" customHeight="1" x14ac:dyDescent="0.2">
      <c r="A1692" s="73" t="s">
        <v>16</v>
      </c>
      <c r="B1692" s="74">
        <v>2016</v>
      </c>
      <c r="C1692" s="73" t="s">
        <v>10</v>
      </c>
      <c r="D1692" s="73" t="s">
        <v>25</v>
      </c>
      <c r="E1692" s="73" t="s">
        <v>27</v>
      </c>
      <c r="F1692" s="75">
        <v>1.60384978</v>
      </c>
      <c r="G1692" s="75">
        <v>1.60384978</v>
      </c>
      <c r="H1692" s="73">
        <v>6.6298262717430769E-3</v>
      </c>
    </row>
    <row r="1693" spans="1:8" ht="14.5" customHeight="1" x14ac:dyDescent="0.2">
      <c r="A1693" s="73" t="s">
        <v>16</v>
      </c>
      <c r="B1693" s="74">
        <v>2016</v>
      </c>
      <c r="C1693" s="73" t="s">
        <v>10</v>
      </c>
      <c r="D1693" s="73" t="s">
        <v>25</v>
      </c>
      <c r="E1693" s="73" t="s">
        <v>28</v>
      </c>
      <c r="F1693" s="75">
        <v>0.37482135</v>
      </c>
      <c r="G1693" s="75">
        <v>0.37482135</v>
      </c>
      <c r="H1693" s="73">
        <v>1.549397246817097E-3</v>
      </c>
    </row>
    <row r="1694" spans="1:8" ht="14.5" customHeight="1" x14ac:dyDescent="0.2">
      <c r="A1694" s="73" t="s">
        <v>16</v>
      </c>
      <c r="B1694" s="74">
        <v>2016</v>
      </c>
      <c r="C1694" s="73" t="s">
        <v>10</v>
      </c>
      <c r="D1694" s="73" t="s">
        <v>25</v>
      </c>
      <c r="E1694" s="73" t="s">
        <v>40</v>
      </c>
      <c r="F1694" s="75">
        <v>15.385104520000001</v>
      </c>
      <c r="G1694" s="75">
        <v>15.385104520000001</v>
      </c>
      <c r="H1694" s="73">
        <v>6.3597333997333069E-2</v>
      </c>
    </row>
    <row r="1695" spans="1:8" ht="14.5" customHeight="1" x14ac:dyDescent="0.2">
      <c r="A1695" s="73" t="s">
        <v>16</v>
      </c>
      <c r="B1695" s="74">
        <v>2017</v>
      </c>
      <c r="C1695" s="73" t="s">
        <v>10</v>
      </c>
      <c r="D1695" s="73" t="s">
        <v>25</v>
      </c>
      <c r="E1695" s="73" t="s">
        <v>26</v>
      </c>
      <c r="F1695" s="75">
        <v>16.496674259999999</v>
      </c>
      <c r="G1695" s="75">
        <v>16.496674259999999</v>
      </c>
      <c r="H1695" s="73">
        <v>6.6041669138870246E-2</v>
      </c>
    </row>
    <row r="1696" spans="1:8" ht="14.5" customHeight="1" x14ac:dyDescent="0.2">
      <c r="A1696" s="73" t="s">
        <v>16</v>
      </c>
      <c r="B1696" s="74">
        <v>2017</v>
      </c>
      <c r="C1696" s="73" t="s">
        <v>10</v>
      </c>
      <c r="D1696" s="73" t="s">
        <v>25</v>
      </c>
      <c r="E1696" s="73" t="s">
        <v>27</v>
      </c>
      <c r="F1696" s="75">
        <v>0.35288976</v>
      </c>
      <c r="G1696" s="75">
        <v>0.35288976</v>
      </c>
      <c r="H1696" s="73">
        <v>1.4127349794936989E-3</v>
      </c>
    </row>
    <row r="1697" spans="1:8" ht="14.5" customHeight="1" x14ac:dyDescent="0.2">
      <c r="A1697" s="73" t="s">
        <v>16</v>
      </c>
      <c r="B1697" s="74">
        <v>2017</v>
      </c>
      <c r="C1697" s="73" t="s">
        <v>10</v>
      </c>
      <c r="D1697" s="73" t="s">
        <v>25</v>
      </c>
      <c r="E1697" s="73" t="s">
        <v>28</v>
      </c>
      <c r="F1697" s="75">
        <v>0.92646452999999995</v>
      </c>
      <c r="G1697" s="75">
        <v>0.92646452999999995</v>
      </c>
      <c r="H1697" s="73">
        <v>3.7089453907395596E-3</v>
      </c>
    </row>
    <row r="1698" spans="1:8" ht="14.5" customHeight="1" x14ac:dyDescent="0.2">
      <c r="A1698" s="73" t="s">
        <v>16</v>
      </c>
      <c r="B1698" s="74">
        <v>2017</v>
      </c>
      <c r="C1698" s="73" t="s">
        <v>10</v>
      </c>
      <c r="D1698" s="73" t="s">
        <v>25</v>
      </c>
      <c r="E1698" s="73" t="s">
        <v>40</v>
      </c>
      <c r="F1698" s="75">
        <v>17.776028549999999</v>
      </c>
      <c r="G1698" s="75">
        <v>17.776028549999999</v>
      </c>
      <c r="H1698" s="73">
        <v>7.116334950910351E-2</v>
      </c>
    </row>
    <row r="1699" spans="1:8" ht="14.5" customHeight="1" x14ac:dyDescent="0.2">
      <c r="A1699" s="73" t="s">
        <v>16</v>
      </c>
      <c r="B1699" s="74">
        <v>2018</v>
      </c>
      <c r="C1699" s="73" t="s">
        <v>10</v>
      </c>
      <c r="D1699" s="73" t="s">
        <v>25</v>
      </c>
      <c r="E1699" s="73" t="s">
        <v>26</v>
      </c>
      <c r="F1699" s="75">
        <v>36.624511869999999</v>
      </c>
      <c r="G1699" s="75">
        <v>36.624511869999999</v>
      </c>
      <c r="H1699" s="73">
        <v>0.14023031416975773</v>
      </c>
    </row>
    <row r="1700" spans="1:8" ht="14.5" customHeight="1" x14ac:dyDescent="0.2">
      <c r="A1700" s="73" t="s">
        <v>16</v>
      </c>
      <c r="B1700" s="74">
        <v>2018</v>
      </c>
      <c r="C1700" s="73" t="s">
        <v>10</v>
      </c>
      <c r="D1700" s="73" t="s">
        <v>25</v>
      </c>
      <c r="E1700" s="73" t="s">
        <v>27</v>
      </c>
      <c r="F1700" s="75">
        <v>9.3100000000000002E-2</v>
      </c>
      <c r="G1700" s="75">
        <v>9.3100000000000002E-2</v>
      </c>
      <c r="H1700" s="73">
        <v>3.5646733792781178E-4</v>
      </c>
    </row>
    <row r="1701" spans="1:8" ht="14.5" customHeight="1" x14ac:dyDescent="0.2">
      <c r="A1701" s="73" t="s">
        <v>16</v>
      </c>
      <c r="B1701" s="74">
        <v>2018</v>
      </c>
      <c r="C1701" s="73" t="s">
        <v>10</v>
      </c>
      <c r="D1701" s="73" t="s">
        <v>25</v>
      </c>
      <c r="E1701" s="73" t="s">
        <v>28</v>
      </c>
      <c r="F1701" s="75">
        <v>1.1611697700000001</v>
      </c>
      <c r="G1701" s="75">
        <v>1.1611697700000001</v>
      </c>
      <c r="H1701" s="73">
        <v>4.4459623715805531E-3</v>
      </c>
    </row>
    <row r="1702" spans="1:8" ht="14.5" customHeight="1" x14ac:dyDescent="0.2">
      <c r="A1702" s="73" t="s">
        <v>16</v>
      </c>
      <c r="B1702" s="74">
        <v>2018</v>
      </c>
      <c r="C1702" s="73" t="s">
        <v>10</v>
      </c>
      <c r="D1702" s="73" t="s">
        <v>25</v>
      </c>
      <c r="E1702" s="73" t="s">
        <v>40</v>
      </c>
      <c r="F1702" s="75">
        <v>37.87878164</v>
      </c>
      <c r="G1702" s="75">
        <v>37.87878164</v>
      </c>
      <c r="H1702" s="73">
        <v>0.14503274387926607</v>
      </c>
    </row>
    <row r="1703" spans="1:8" ht="14.5" customHeight="1" x14ac:dyDescent="0.2">
      <c r="A1703" s="73" t="s">
        <v>16</v>
      </c>
      <c r="B1703" s="74">
        <v>2019</v>
      </c>
      <c r="C1703" s="73" t="s">
        <v>10</v>
      </c>
      <c r="D1703" s="73" t="s">
        <v>25</v>
      </c>
      <c r="E1703" s="73" t="s">
        <v>26</v>
      </c>
      <c r="F1703" s="75">
        <v>34.715044679999998</v>
      </c>
      <c r="G1703" s="75">
        <v>34.715044679999998</v>
      </c>
      <c r="H1703" s="73">
        <v>0.1284665085082643</v>
      </c>
    </row>
    <row r="1704" spans="1:8" ht="14.5" customHeight="1" x14ac:dyDescent="0.2">
      <c r="A1704" s="73" t="s">
        <v>16</v>
      </c>
      <c r="B1704" s="74">
        <v>2019</v>
      </c>
      <c r="C1704" s="73" t="s">
        <v>10</v>
      </c>
      <c r="D1704" s="73" t="s">
        <v>25</v>
      </c>
      <c r="E1704" s="73" t="s">
        <v>27</v>
      </c>
      <c r="F1704" s="75"/>
      <c r="G1704" s="75"/>
      <c r="H1704" s="73"/>
    </row>
    <row r="1705" spans="1:8" ht="14.5" customHeight="1" x14ac:dyDescent="0.2">
      <c r="A1705" s="73" t="s">
        <v>16</v>
      </c>
      <c r="B1705" s="74">
        <v>2019</v>
      </c>
      <c r="C1705" s="73" t="s">
        <v>10</v>
      </c>
      <c r="D1705" s="73" t="s">
        <v>25</v>
      </c>
      <c r="E1705" s="73" t="s">
        <v>28</v>
      </c>
      <c r="F1705" s="75">
        <v>0.20949190000000001</v>
      </c>
      <c r="G1705" s="75">
        <v>0.20949190000000001</v>
      </c>
      <c r="H1705" s="73">
        <v>7.7524581062306307E-4</v>
      </c>
    </row>
    <row r="1706" spans="1:8" ht="14.5" customHeight="1" x14ac:dyDescent="0.2">
      <c r="A1706" s="73" t="s">
        <v>16</v>
      </c>
      <c r="B1706" s="74">
        <v>2019</v>
      </c>
      <c r="C1706" s="73" t="s">
        <v>10</v>
      </c>
      <c r="D1706" s="73" t="s">
        <v>25</v>
      </c>
      <c r="E1706" s="73" t="s">
        <v>40</v>
      </c>
      <c r="F1706" s="75">
        <v>34.924536580000002</v>
      </c>
      <c r="G1706" s="75">
        <v>34.924536580000002</v>
      </c>
      <c r="H1706" s="73">
        <v>0.12924175431888738</v>
      </c>
    </row>
    <row r="1707" spans="1:8" ht="14.5" customHeight="1" x14ac:dyDescent="0.2">
      <c r="A1707" s="73" t="s">
        <v>16</v>
      </c>
      <c r="B1707" s="74">
        <v>2020</v>
      </c>
      <c r="C1707" s="73" t="s">
        <v>10</v>
      </c>
      <c r="D1707" s="73" t="s">
        <v>25</v>
      </c>
      <c r="E1707" s="73" t="s">
        <v>26</v>
      </c>
      <c r="F1707" s="75">
        <v>40.358593880000001</v>
      </c>
      <c r="G1707" s="75"/>
      <c r="H1707" s="73"/>
    </row>
    <row r="1708" spans="1:8" ht="14.5" customHeight="1" x14ac:dyDescent="0.2">
      <c r="A1708" s="73" t="s">
        <v>16</v>
      </c>
      <c r="B1708" s="74">
        <v>2020</v>
      </c>
      <c r="C1708" s="73" t="s">
        <v>10</v>
      </c>
      <c r="D1708" s="73" t="s">
        <v>25</v>
      </c>
      <c r="E1708" s="73" t="s">
        <v>27</v>
      </c>
      <c r="F1708" s="75">
        <v>2.0698193700000003</v>
      </c>
      <c r="G1708" s="75">
        <v>2.0698193700000003</v>
      </c>
      <c r="H1708" s="73">
        <v>8.4006773484986228E-3</v>
      </c>
    </row>
    <row r="1709" spans="1:8" ht="14.5" customHeight="1" x14ac:dyDescent="0.2">
      <c r="A1709" s="73" t="s">
        <v>16</v>
      </c>
      <c r="B1709" s="74">
        <v>2020</v>
      </c>
      <c r="C1709" s="73" t="s">
        <v>10</v>
      </c>
      <c r="D1709" s="73" t="s">
        <v>25</v>
      </c>
      <c r="E1709" s="73" t="s">
        <v>28</v>
      </c>
      <c r="F1709" s="75">
        <v>0.17852593999999999</v>
      </c>
      <c r="G1709" s="75">
        <v>0.17852593999999999</v>
      </c>
      <c r="H1709" s="73">
        <v>7.2457473440178707E-4</v>
      </c>
    </row>
    <row r="1710" spans="1:8" ht="14.5" customHeight="1" x14ac:dyDescent="0.2">
      <c r="A1710" s="73" t="s">
        <v>16</v>
      </c>
      <c r="B1710" s="74">
        <v>2020</v>
      </c>
      <c r="C1710" s="73" t="s">
        <v>10</v>
      </c>
      <c r="D1710" s="73" t="s">
        <v>25</v>
      </c>
      <c r="E1710" s="73" t="s">
        <v>40</v>
      </c>
      <c r="F1710" s="75">
        <v>42.606939189999999</v>
      </c>
      <c r="G1710" s="75">
        <v>42.606939189999999</v>
      </c>
      <c r="H1710" s="73">
        <v>0.17292675589478673</v>
      </c>
    </row>
    <row r="1711" spans="1:8" ht="14.5" customHeight="1" x14ac:dyDescent="0.2">
      <c r="A1711" s="73" t="s">
        <v>16</v>
      </c>
      <c r="B1711" s="74">
        <v>2021</v>
      </c>
      <c r="C1711" s="73" t="s">
        <v>10</v>
      </c>
      <c r="D1711" s="73" t="s">
        <v>25</v>
      </c>
      <c r="E1711" s="73" t="s">
        <v>26</v>
      </c>
      <c r="F1711" s="75">
        <v>41.734451229999998</v>
      </c>
      <c r="G1711" s="75">
        <v>41.734451229999998</v>
      </c>
      <c r="H1711" s="73">
        <v>0.14943587521483814</v>
      </c>
    </row>
    <row r="1712" spans="1:8" ht="14.5" customHeight="1" x14ac:dyDescent="0.2">
      <c r="A1712" s="73" t="s">
        <v>16</v>
      </c>
      <c r="B1712" s="74">
        <v>2021</v>
      </c>
      <c r="C1712" s="73" t="s">
        <v>10</v>
      </c>
      <c r="D1712" s="73" t="s">
        <v>25</v>
      </c>
      <c r="E1712" s="73" t="s">
        <v>27</v>
      </c>
      <c r="F1712" s="75">
        <v>3.0361552999999999</v>
      </c>
      <c r="G1712" s="75">
        <v>3.0361552999999999</v>
      </c>
      <c r="H1712" s="73">
        <v>1.0871366728731022E-2</v>
      </c>
    </row>
    <row r="1713" spans="1:8" ht="14.5" customHeight="1" x14ac:dyDescent="0.2">
      <c r="A1713" s="73" t="s">
        <v>16</v>
      </c>
      <c r="B1713" s="74">
        <v>2021</v>
      </c>
      <c r="C1713" s="73" t="s">
        <v>10</v>
      </c>
      <c r="D1713" s="73" t="s">
        <v>25</v>
      </c>
      <c r="E1713" s="73" t="s">
        <v>28</v>
      </c>
      <c r="F1713" s="75">
        <v>12.767309279999999</v>
      </c>
      <c r="G1713" s="75">
        <v>12.767309279999999</v>
      </c>
      <c r="H1713" s="73">
        <v>4.5715086221712976E-2</v>
      </c>
    </row>
    <row r="1714" spans="1:8" ht="14.5" customHeight="1" x14ac:dyDescent="0.2">
      <c r="A1714" s="73" t="s">
        <v>16</v>
      </c>
      <c r="B1714" s="74">
        <v>2021</v>
      </c>
      <c r="C1714" s="73" t="s">
        <v>10</v>
      </c>
      <c r="D1714" s="73" t="s">
        <v>25</v>
      </c>
      <c r="E1714" s="73" t="s">
        <v>40</v>
      </c>
      <c r="F1714" s="75">
        <v>57.537915809999994</v>
      </c>
      <c r="G1714" s="75">
        <v>57.537915809999994</v>
      </c>
      <c r="H1714" s="73">
        <v>0.20602232816528213</v>
      </c>
    </row>
    <row r="1715" spans="1:8" ht="14.5" customHeight="1" x14ac:dyDescent="0.2">
      <c r="A1715" s="73" t="s">
        <v>16</v>
      </c>
      <c r="B1715" s="74">
        <v>2022</v>
      </c>
      <c r="C1715" s="73" t="s">
        <v>10</v>
      </c>
      <c r="D1715" s="73" t="s">
        <v>25</v>
      </c>
      <c r="E1715" s="73" t="s">
        <v>26</v>
      </c>
      <c r="F1715" s="75">
        <v>63.25769493</v>
      </c>
      <c r="G1715" s="75">
        <v>63.25769493</v>
      </c>
      <c r="H1715" s="73">
        <v>0.19774876716688156</v>
      </c>
    </row>
    <row r="1716" spans="1:8" ht="14.5" customHeight="1" x14ac:dyDescent="0.2">
      <c r="A1716" s="73" t="s">
        <v>16</v>
      </c>
      <c r="B1716" s="74">
        <v>2022</v>
      </c>
      <c r="C1716" s="73" t="s">
        <v>10</v>
      </c>
      <c r="D1716" s="73" t="s">
        <v>25</v>
      </c>
      <c r="E1716" s="73" t="s">
        <v>27</v>
      </c>
      <c r="F1716" s="75">
        <v>11.022260970000001</v>
      </c>
      <c r="G1716" s="75">
        <v>11.022260970000001</v>
      </c>
      <c r="H1716" s="73">
        <v>3.4456496093022218E-2</v>
      </c>
    </row>
    <row r="1717" spans="1:8" ht="14.5" customHeight="1" x14ac:dyDescent="0.2">
      <c r="A1717" s="73" t="s">
        <v>16</v>
      </c>
      <c r="B1717" s="74">
        <v>2022</v>
      </c>
      <c r="C1717" s="73" t="s">
        <v>10</v>
      </c>
      <c r="D1717" s="73" t="s">
        <v>25</v>
      </c>
      <c r="E1717" s="73" t="s">
        <v>28</v>
      </c>
      <c r="F1717" s="75">
        <v>0.44797376</v>
      </c>
      <c r="G1717" s="75">
        <v>0.44797376</v>
      </c>
      <c r="H1717" s="73">
        <v>1.4004028895004896E-3</v>
      </c>
    </row>
    <row r="1718" spans="1:8" ht="14.5" customHeight="1" x14ac:dyDescent="0.2">
      <c r="A1718" s="73" t="s">
        <v>16</v>
      </c>
      <c r="B1718" s="74">
        <v>2022</v>
      </c>
      <c r="C1718" s="73" t="s">
        <v>10</v>
      </c>
      <c r="D1718" s="73" t="s">
        <v>25</v>
      </c>
      <c r="E1718" s="73" t="s">
        <v>40</v>
      </c>
      <c r="F1718" s="75">
        <v>74.727929660000001</v>
      </c>
      <c r="G1718" s="75">
        <v>74.727929660000001</v>
      </c>
      <c r="H1718" s="73">
        <v>0.23360566614940426</v>
      </c>
    </row>
    <row r="1719" spans="1:8" ht="14.5" customHeight="1" x14ac:dyDescent="0.2">
      <c r="A1719" s="73" t="s">
        <v>16</v>
      </c>
      <c r="B1719" s="74">
        <v>2023</v>
      </c>
      <c r="C1719" s="73" t="s">
        <v>10</v>
      </c>
      <c r="D1719" s="73" t="s">
        <v>25</v>
      </c>
      <c r="E1719" s="73" t="s">
        <v>26</v>
      </c>
      <c r="F1719" s="75">
        <v>67.955847419999998</v>
      </c>
      <c r="G1719" s="75">
        <v>67.955847419999998</v>
      </c>
      <c r="H1719" s="73">
        <v>0.19977835894215654</v>
      </c>
    </row>
    <row r="1720" spans="1:8" ht="14.5" customHeight="1" x14ac:dyDescent="0.2">
      <c r="A1720" s="73" t="s">
        <v>16</v>
      </c>
      <c r="B1720" s="74">
        <v>2023</v>
      </c>
      <c r="C1720" s="73" t="s">
        <v>10</v>
      </c>
      <c r="D1720" s="73" t="s">
        <v>25</v>
      </c>
      <c r="E1720" s="73" t="s">
        <v>27</v>
      </c>
      <c r="F1720" s="75">
        <v>22.315731499999998</v>
      </c>
      <c r="G1720" s="75">
        <v>22.315731499999998</v>
      </c>
      <c r="H1720" s="73">
        <v>6.5604364994670095E-2</v>
      </c>
    </row>
    <row r="1721" spans="1:8" ht="14.5" customHeight="1" x14ac:dyDescent="0.2">
      <c r="A1721" s="73" t="s">
        <v>16</v>
      </c>
      <c r="B1721" s="74">
        <v>2023</v>
      </c>
      <c r="C1721" s="73" t="s">
        <v>10</v>
      </c>
      <c r="D1721" s="73" t="s">
        <v>25</v>
      </c>
      <c r="E1721" s="73" t="s">
        <v>28</v>
      </c>
      <c r="F1721" s="75">
        <v>3.5020643900000001</v>
      </c>
      <c r="G1721" s="75">
        <v>3.5020643900000001</v>
      </c>
      <c r="H1721" s="73">
        <v>1.0295459527123128E-2</v>
      </c>
    </row>
    <row r="1722" spans="1:8" ht="14.5" customHeight="1" x14ac:dyDescent="0.2">
      <c r="A1722" s="73" t="s">
        <v>16</v>
      </c>
      <c r="B1722" s="74">
        <v>2023</v>
      </c>
      <c r="C1722" s="73" t="s">
        <v>10</v>
      </c>
      <c r="D1722" s="73" t="s">
        <v>25</v>
      </c>
      <c r="E1722" s="73" t="s">
        <v>40</v>
      </c>
      <c r="F1722" s="75">
        <v>93.773643309999997</v>
      </c>
      <c r="G1722" s="75">
        <v>93.773643309999997</v>
      </c>
      <c r="H1722" s="73">
        <v>0.27567818346394973</v>
      </c>
    </row>
    <row r="1723" spans="1:8" ht="14.5" customHeight="1" x14ac:dyDescent="0.2">
      <c r="A1723" s="73" t="s">
        <v>16</v>
      </c>
      <c r="B1723" s="74">
        <v>2008</v>
      </c>
      <c r="C1723" s="73" t="s">
        <v>10</v>
      </c>
      <c r="D1723" s="73" t="s">
        <v>30</v>
      </c>
      <c r="E1723" s="73" t="s">
        <v>31</v>
      </c>
      <c r="F1723" s="75"/>
      <c r="G1723" s="75"/>
      <c r="H1723" s="73"/>
    </row>
    <row r="1724" spans="1:8" ht="14.5" customHeight="1" x14ac:dyDescent="0.2">
      <c r="A1724" s="73" t="s">
        <v>16</v>
      </c>
      <c r="B1724" s="74">
        <v>2008</v>
      </c>
      <c r="C1724" s="73" t="s">
        <v>10</v>
      </c>
      <c r="D1724" s="73" t="s">
        <v>30</v>
      </c>
      <c r="E1724" s="73" t="s">
        <v>32</v>
      </c>
      <c r="F1724" s="75"/>
      <c r="G1724" s="75"/>
      <c r="H1724" s="73"/>
    </row>
    <row r="1725" spans="1:8" ht="14.5" customHeight="1" x14ac:dyDescent="0.2">
      <c r="A1725" s="73" t="s">
        <v>16</v>
      </c>
      <c r="B1725" s="74">
        <v>2008</v>
      </c>
      <c r="C1725" s="73" t="s">
        <v>10</v>
      </c>
      <c r="D1725" s="73" t="s">
        <v>30</v>
      </c>
      <c r="E1725" s="73" t="s">
        <v>40</v>
      </c>
      <c r="F1725" s="75">
        <v>59.870862359999997</v>
      </c>
      <c r="G1725" s="75">
        <v>59.870862359999997</v>
      </c>
      <c r="H1725" s="73">
        <v>0.33285840334793038</v>
      </c>
    </row>
    <row r="1726" spans="1:8" ht="14.5" customHeight="1" x14ac:dyDescent="0.2">
      <c r="A1726" s="73" t="s">
        <v>16</v>
      </c>
      <c r="B1726" s="74">
        <v>2009</v>
      </c>
      <c r="C1726" s="73" t="s">
        <v>10</v>
      </c>
      <c r="D1726" s="73" t="s">
        <v>30</v>
      </c>
      <c r="E1726" s="73" t="s">
        <v>31</v>
      </c>
      <c r="F1726" s="75"/>
      <c r="G1726" s="75"/>
      <c r="H1726" s="73"/>
    </row>
    <row r="1727" spans="1:8" ht="14.5" customHeight="1" x14ac:dyDescent="0.2">
      <c r="A1727" s="73" t="s">
        <v>16</v>
      </c>
      <c r="B1727" s="74">
        <v>2009</v>
      </c>
      <c r="C1727" s="73" t="s">
        <v>10</v>
      </c>
      <c r="D1727" s="73" t="s">
        <v>30</v>
      </c>
      <c r="E1727" s="73" t="s">
        <v>32</v>
      </c>
      <c r="F1727" s="75"/>
      <c r="G1727" s="75"/>
      <c r="H1727" s="73"/>
    </row>
    <row r="1728" spans="1:8" ht="14.5" customHeight="1" x14ac:dyDescent="0.2">
      <c r="A1728" s="73" t="s">
        <v>16</v>
      </c>
      <c r="B1728" s="74">
        <v>2009</v>
      </c>
      <c r="C1728" s="73" t="s">
        <v>10</v>
      </c>
      <c r="D1728" s="73" t="s">
        <v>30</v>
      </c>
      <c r="E1728" s="73" t="s">
        <v>40</v>
      </c>
      <c r="F1728" s="75">
        <v>69.339929460000008</v>
      </c>
      <c r="G1728" s="75">
        <v>69.339929460000008</v>
      </c>
      <c r="H1728" s="73">
        <v>0.39394070078556143</v>
      </c>
    </row>
    <row r="1729" spans="1:8" ht="14.5" customHeight="1" x14ac:dyDescent="0.2">
      <c r="A1729" s="73" t="s">
        <v>16</v>
      </c>
      <c r="B1729" s="74">
        <v>2010</v>
      </c>
      <c r="C1729" s="73" t="s">
        <v>10</v>
      </c>
      <c r="D1729" s="73" t="s">
        <v>30</v>
      </c>
      <c r="E1729" s="73" t="s">
        <v>31</v>
      </c>
      <c r="F1729" s="75"/>
      <c r="G1729" s="75"/>
      <c r="H1729" s="73"/>
    </row>
    <row r="1730" spans="1:8" ht="14.5" customHeight="1" x14ac:dyDescent="0.2">
      <c r="A1730" s="73" t="s">
        <v>16</v>
      </c>
      <c r="B1730" s="74">
        <v>2010</v>
      </c>
      <c r="C1730" s="73" t="s">
        <v>10</v>
      </c>
      <c r="D1730" s="73" t="s">
        <v>30</v>
      </c>
      <c r="E1730" s="73" t="s">
        <v>32</v>
      </c>
      <c r="F1730" s="75"/>
      <c r="G1730" s="75"/>
      <c r="H1730" s="73"/>
    </row>
    <row r="1731" spans="1:8" ht="14.5" customHeight="1" x14ac:dyDescent="0.2">
      <c r="A1731" s="73" t="s">
        <v>16</v>
      </c>
      <c r="B1731" s="74">
        <v>2010</v>
      </c>
      <c r="C1731" s="73" t="s">
        <v>10</v>
      </c>
      <c r="D1731" s="73" t="s">
        <v>30</v>
      </c>
      <c r="E1731" s="73" t="s">
        <v>40</v>
      </c>
      <c r="F1731" s="75">
        <v>33.171822599999999</v>
      </c>
      <c r="G1731" s="75">
        <v>33.171822599999999</v>
      </c>
      <c r="H1731" s="73">
        <v>0.17981332431707683</v>
      </c>
    </row>
    <row r="1732" spans="1:8" ht="14.5" customHeight="1" x14ac:dyDescent="0.2">
      <c r="A1732" s="73" t="s">
        <v>16</v>
      </c>
      <c r="B1732" s="74">
        <v>2011</v>
      </c>
      <c r="C1732" s="73" t="s">
        <v>10</v>
      </c>
      <c r="D1732" s="73" t="s">
        <v>30</v>
      </c>
      <c r="E1732" s="73" t="s">
        <v>31</v>
      </c>
      <c r="F1732" s="75"/>
      <c r="G1732" s="75"/>
      <c r="H1732" s="73"/>
    </row>
    <row r="1733" spans="1:8" ht="14.5" customHeight="1" x14ac:dyDescent="0.2">
      <c r="A1733" s="73" t="s">
        <v>16</v>
      </c>
      <c r="B1733" s="74">
        <v>2011</v>
      </c>
      <c r="C1733" s="73" t="s">
        <v>10</v>
      </c>
      <c r="D1733" s="73" t="s">
        <v>30</v>
      </c>
      <c r="E1733" s="73" t="s">
        <v>32</v>
      </c>
      <c r="F1733" s="75"/>
      <c r="G1733" s="75"/>
      <c r="H1733" s="73"/>
    </row>
    <row r="1734" spans="1:8" ht="14.5" customHeight="1" x14ac:dyDescent="0.2">
      <c r="A1734" s="73" t="s">
        <v>16</v>
      </c>
      <c r="B1734" s="74">
        <v>2011</v>
      </c>
      <c r="C1734" s="73" t="s">
        <v>10</v>
      </c>
      <c r="D1734" s="73" t="s">
        <v>30</v>
      </c>
      <c r="E1734" s="73" t="s">
        <v>40</v>
      </c>
      <c r="F1734" s="75">
        <v>20.177673110000001</v>
      </c>
      <c r="G1734" s="75">
        <v>20.177673110000001</v>
      </c>
      <c r="H1734" s="73">
        <v>9.9476870034003628E-2</v>
      </c>
    </row>
    <row r="1735" spans="1:8" ht="14.5" customHeight="1" x14ac:dyDescent="0.2">
      <c r="A1735" s="73" t="s">
        <v>16</v>
      </c>
      <c r="B1735" s="74">
        <v>2012</v>
      </c>
      <c r="C1735" s="73" t="s">
        <v>10</v>
      </c>
      <c r="D1735" s="73" t="s">
        <v>30</v>
      </c>
      <c r="E1735" s="73" t="s">
        <v>31</v>
      </c>
      <c r="F1735" s="75"/>
      <c r="G1735" s="75"/>
      <c r="H1735" s="73"/>
    </row>
    <row r="1736" spans="1:8" ht="14.5" customHeight="1" x14ac:dyDescent="0.2">
      <c r="A1736" s="73" t="s">
        <v>16</v>
      </c>
      <c r="B1736" s="74">
        <v>2012</v>
      </c>
      <c r="C1736" s="73" t="s">
        <v>10</v>
      </c>
      <c r="D1736" s="73" t="s">
        <v>30</v>
      </c>
      <c r="E1736" s="73" t="s">
        <v>32</v>
      </c>
      <c r="F1736" s="75"/>
      <c r="G1736" s="75"/>
      <c r="H1736" s="73"/>
    </row>
    <row r="1737" spans="1:8" ht="14.5" customHeight="1" x14ac:dyDescent="0.2">
      <c r="A1737" s="73" t="s">
        <v>16</v>
      </c>
      <c r="B1737" s="74">
        <v>2012</v>
      </c>
      <c r="C1737" s="73" t="s">
        <v>10</v>
      </c>
      <c r="D1737" s="73" t="s">
        <v>30</v>
      </c>
      <c r="E1737" s="73" t="s">
        <v>40</v>
      </c>
      <c r="F1737" s="75">
        <v>65.404860339999999</v>
      </c>
      <c r="G1737" s="75">
        <v>65.404860339999999</v>
      </c>
      <c r="H1737" s="73">
        <v>0.30582807616272267</v>
      </c>
    </row>
    <row r="1738" spans="1:8" ht="14.5" customHeight="1" x14ac:dyDescent="0.2">
      <c r="A1738" s="73" t="s">
        <v>16</v>
      </c>
      <c r="B1738" s="74">
        <v>2013</v>
      </c>
      <c r="C1738" s="73" t="s">
        <v>10</v>
      </c>
      <c r="D1738" s="73" t="s">
        <v>30</v>
      </c>
      <c r="E1738" s="73" t="s">
        <v>31</v>
      </c>
      <c r="F1738" s="75"/>
      <c r="G1738" s="75"/>
      <c r="H1738" s="73"/>
    </row>
    <row r="1739" spans="1:8" ht="14.5" customHeight="1" x14ac:dyDescent="0.2">
      <c r="A1739" s="73" t="s">
        <v>16</v>
      </c>
      <c r="B1739" s="74">
        <v>2013</v>
      </c>
      <c r="C1739" s="73" t="s">
        <v>10</v>
      </c>
      <c r="D1739" s="73" t="s">
        <v>30</v>
      </c>
      <c r="E1739" s="73" t="s">
        <v>32</v>
      </c>
      <c r="F1739" s="75"/>
      <c r="G1739" s="75"/>
      <c r="H1739" s="73"/>
    </row>
    <row r="1740" spans="1:8" ht="14.5" customHeight="1" x14ac:dyDescent="0.2">
      <c r="A1740" s="73" t="s">
        <v>16</v>
      </c>
      <c r="B1740" s="74">
        <v>2013</v>
      </c>
      <c r="C1740" s="73" t="s">
        <v>10</v>
      </c>
      <c r="D1740" s="73" t="s">
        <v>30</v>
      </c>
      <c r="E1740" s="73" t="s">
        <v>40</v>
      </c>
      <c r="F1740" s="75">
        <v>76.794528669999991</v>
      </c>
      <c r="G1740" s="75">
        <v>76.794528669999991</v>
      </c>
      <c r="H1740" s="73">
        <v>0.34920950020735775</v>
      </c>
    </row>
    <row r="1741" spans="1:8" ht="14.5" customHeight="1" x14ac:dyDescent="0.2">
      <c r="A1741" s="73" t="s">
        <v>16</v>
      </c>
      <c r="B1741" s="74">
        <v>2014</v>
      </c>
      <c r="C1741" s="73" t="s">
        <v>10</v>
      </c>
      <c r="D1741" s="73" t="s">
        <v>30</v>
      </c>
      <c r="E1741" s="73" t="s">
        <v>31</v>
      </c>
      <c r="F1741" s="75"/>
      <c r="G1741" s="75"/>
      <c r="H1741" s="73"/>
    </row>
    <row r="1742" spans="1:8" ht="14.5" customHeight="1" x14ac:dyDescent="0.2">
      <c r="A1742" s="73" t="s">
        <v>16</v>
      </c>
      <c r="B1742" s="74">
        <v>2014</v>
      </c>
      <c r="C1742" s="73" t="s">
        <v>10</v>
      </c>
      <c r="D1742" s="73" t="s">
        <v>30</v>
      </c>
      <c r="E1742" s="73" t="s">
        <v>32</v>
      </c>
      <c r="F1742" s="75"/>
      <c r="G1742" s="75"/>
      <c r="H1742" s="73"/>
    </row>
    <row r="1743" spans="1:8" ht="14.5" customHeight="1" x14ac:dyDescent="0.2">
      <c r="A1743" s="73" t="s">
        <v>16</v>
      </c>
      <c r="B1743" s="74">
        <v>2014</v>
      </c>
      <c r="C1743" s="73" t="s">
        <v>10</v>
      </c>
      <c r="D1743" s="73" t="s">
        <v>30</v>
      </c>
      <c r="E1743" s="73" t="s">
        <v>40</v>
      </c>
      <c r="F1743" s="75">
        <v>49.643714920000001</v>
      </c>
      <c r="G1743" s="75">
        <v>49.643714920000001</v>
      </c>
      <c r="H1743" s="73">
        <v>0.21972591928622925</v>
      </c>
    </row>
    <row r="1744" spans="1:8" ht="14.5" customHeight="1" x14ac:dyDescent="0.2">
      <c r="A1744" s="73" t="s">
        <v>16</v>
      </c>
      <c r="B1744" s="74">
        <v>2015</v>
      </c>
      <c r="C1744" s="73" t="s">
        <v>10</v>
      </c>
      <c r="D1744" s="73" t="s">
        <v>30</v>
      </c>
      <c r="E1744" s="73" t="s">
        <v>31</v>
      </c>
      <c r="F1744" s="75"/>
      <c r="G1744" s="75"/>
      <c r="H1744" s="73"/>
    </row>
    <row r="1745" spans="1:8" ht="14.5" customHeight="1" x14ac:dyDescent="0.2">
      <c r="A1745" s="73" t="s">
        <v>16</v>
      </c>
      <c r="B1745" s="74">
        <v>2015</v>
      </c>
      <c r="C1745" s="73" t="s">
        <v>10</v>
      </c>
      <c r="D1745" s="73" t="s">
        <v>30</v>
      </c>
      <c r="E1745" s="73" t="s">
        <v>32</v>
      </c>
      <c r="F1745" s="75"/>
      <c r="G1745" s="75"/>
      <c r="H1745" s="73"/>
    </row>
    <row r="1746" spans="1:8" ht="14.5" customHeight="1" x14ac:dyDescent="0.2">
      <c r="A1746" s="73" t="s">
        <v>16</v>
      </c>
      <c r="B1746" s="74">
        <v>2015</v>
      </c>
      <c r="C1746" s="73" t="s">
        <v>10</v>
      </c>
      <c r="D1746" s="73" t="s">
        <v>30</v>
      </c>
      <c r="E1746" s="73" t="s">
        <v>40</v>
      </c>
      <c r="F1746" s="75">
        <v>70.168540109999995</v>
      </c>
      <c r="G1746" s="75">
        <v>70.168540109999995</v>
      </c>
      <c r="H1746" s="73">
        <v>0.29937634514049211</v>
      </c>
    </row>
    <row r="1747" spans="1:8" ht="14.5" customHeight="1" x14ac:dyDescent="0.2">
      <c r="A1747" s="73" t="s">
        <v>16</v>
      </c>
      <c r="B1747" s="74">
        <v>2016</v>
      </c>
      <c r="C1747" s="73" t="s">
        <v>10</v>
      </c>
      <c r="D1747" s="73" t="s">
        <v>30</v>
      </c>
      <c r="E1747" s="73" t="s">
        <v>31</v>
      </c>
      <c r="F1747" s="75"/>
      <c r="G1747" s="75"/>
      <c r="H1747" s="73"/>
    </row>
    <row r="1748" spans="1:8" ht="14.5" customHeight="1" x14ac:dyDescent="0.2">
      <c r="A1748" s="73" t="s">
        <v>16</v>
      </c>
      <c r="B1748" s="74">
        <v>2016</v>
      </c>
      <c r="C1748" s="73" t="s">
        <v>10</v>
      </c>
      <c r="D1748" s="73" t="s">
        <v>30</v>
      </c>
      <c r="E1748" s="73" t="s">
        <v>32</v>
      </c>
      <c r="F1748" s="75"/>
      <c r="G1748" s="75"/>
      <c r="H1748" s="73"/>
    </row>
    <row r="1749" spans="1:8" ht="14.5" customHeight="1" x14ac:dyDescent="0.2">
      <c r="A1749" s="73" t="s">
        <v>16</v>
      </c>
      <c r="B1749" s="74">
        <v>2016</v>
      </c>
      <c r="C1749" s="73" t="s">
        <v>10</v>
      </c>
      <c r="D1749" s="73" t="s">
        <v>30</v>
      </c>
      <c r="E1749" s="73" t="s">
        <v>40</v>
      </c>
      <c r="F1749" s="75">
        <v>104.18029380999999</v>
      </c>
      <c r="G1749" s="75">
        <v>104.18029380999999</v>
      </c>
      <c r="H1749" s="73">
        <v>0.43064958920245677</v>
      </c>
    </row>
    <row r="1750" spans="1:8" ht="14.5" customHeight="1" x14ac:dyDescent="0.2">
      <c r="A1750" s="73" t="s">
        <v>16</v>
      </c>
      <c r="B1750" s="74">
        <v>2017</v>
      </c>
      <c r="C1750" s="73" t="s">
        <v>10</v>
      </c>
      <c r="D1750" s="73" t="s">
        <v>30</v>
      </c>
      <c r="E1750" s="73" t="s">
        <v>31</v>
      </c>
      <c r="F1750" s="75"/>
      <c r="G1750" s="75"/>
      <c r="H1750" s="73"/>
    </row>
    <row r="1751" spans="1:8" ht="14.5" customHeight="1" x14ac:dyDescent="0.2">
      <c r="A1751" s="73" t="s">
        <v>16</v>
      </c>
      <c r="B1751" s="74">
        <v>2017</v>
      </c>
      <c r="C1751" s="73" t="s">
        <v>10</v>
      </c>
      <c r="D1751" s="73" t="s">
        <v>30</v>
      </c>
      <c r="E1751" s="73" t="s">
        <v>32</v>
      </c>
      <c r="F1751" s="75"/>
      <c r="G1751" s="75"/>
      <c r="H1751" s="73"/>
    </row>
    <row r="1752" spans="1:8" ht="14.5" customHeight="1" x14ac:dyDescent="0.2">
      <c r="A1752" s="73" t="s">
        <v>16</v>
      </c>
      <c r="B1752" s="74">
        <v>2017</v>
      </c>
      <c r="C1752" s="73" t="s">
        <v>10</v>
      </c>
      <c r="D1752" s="73" t="s">
        <v>30</v>
      </c>
      <c r="E1752" s="73" t="s">
        <v>40</v>
      </c>
      <c r="F1752" s="75">
        <v>84.088670179999994</v>
      </c>
      <c r="G1752" s="75">
        <v>84.088670179999994</v>
      </c>
      <c r="H1752" s="73">
        <v>0.33663489057431051</v>
      </c>
    </row>
    <row r="1753" spans="1:8" ht="14.5" customHeight="1" x14ac:dyDescent="0.2">
      <c r="A1753" s="73" t="s">
        <v>16</v>
      </c>
      <c r="B1753" s="74">
        <v>2018</v>
      </c>
      <c r="C1753" s="73" t="s">
        <v>10</v>
      </c>
      <c r="D1753" s="73" t="s">
        <v>30</v>
      </c>
      <c r="E1753" s="73" t="s">
        <v>31</v>
      </c>
      <c r="F1753" s="75"/>
      <c r="G1753" s="75"/>
      <c r="H1753" s="73"/>
    </row>
    <row r="1754" spans="1:8" ht="14.5" customHeight="1" x14ac:dyDescent="0.2">
      <c r="A1754" s="73" t="s">
        <v>16</v>
      </c>
      <c r="B1754" s="74">
        <v>2018</v>
      </c>
      <c r="C1754" s="73" t="s">
        <v>10</v>
      </c>
      <c r="D1754" s="73" t="s">
        <v>30</v>
      </c>
      <c r="E1754" s="73" t="s">
        <v>32</v>
      </c>
      <c r="F1754" s="75"/>
      <c r="G1754" s="75"/>
      <c r="H1754" s="73"/>
    </row>
    <row r="1755" spans="1:8" ht="14.5" customHeight="1" x14ac:dyDescent="0.2">
      <c r="A1755" s="73" t="s">
        <v>16</v>
      </c>
      <c r="B1755" s="74">
        <v>2018</v>
      </c>
      <c r="C1755" s="73" t="s">
        <v>10</v>
      </c>
      <c r="D1755" s="73" t="s">
        <v>30</v>
      </c>
      <c r="E1755" s="73" t="s">
        <v>40</v>
      </c>
      <c r="F1755" s="75">
        <v>45.132356649999998</v>
      </c>
      <c r="G1755" s="75">
        <v>45.132356649999998</v>
      </c>
      <c r="H1755" s="73">
        <v>0.17280570386073116</v>
      </c>
    </row>
    <row r="1756" spans="1:8" ht="14.5" customHeight="1" x14ac:dyDescent="0.2">
      <c r="A1756" s="73" t="s">
        <v>16</v>
      </c>
      <c r="B1756" s="74">
        <v>2019</v>
      </c>
      <c r="C1756" s="73" t="s">
        <v>10</v>
      </c>
      <c r="D1756" s="73" t="s">
        <v>30</v>
      </c>
      <c r="E1756" s="73" t="s">
        <v>31</v>
      </c>
      <c r="F1756" s="75"/>
      <c r="G1756" s="75"/>
      <c r="H1756" s="73"/>
    </row>
    <row r="1757" spans="1:8" ht="14.5" customHeight="1" x14ac:dyDescent="0.2">
      <c r="A1757" s="73" t="s">
        <v>16</v>
      </c>
      <c r="B1757" s="74">
        <v>2019</v>
      </c>
      <c r="C1757" s="73" t="s">
        <v>10</v>
      </c>
      <c r="D1757" s="73" t="s">
        <v>30</v>
      </c>
      <c r="E1757" s="73" t="s">
        <v>32</v>
      </c>
      <c r="F1757" s="75"/>
      <c r="G1757" s="75"/>
      <c r="H1757" s="73"/>
    </row>
    <row r="1758" spans="1:8" ht="14.5" customHeight="1" x14ac:dyDescent="0.2">
      <c r="A1758" s="73" t="s">
        <v>16</v>
      </c>
      <c r="B1758" s="74">
        <v>2019</v>
      </c>
      <c r="C1758" s="73" t="s">
        <v>10</v>
      </c>
      <c r="D1758" s="73" t="s">
        <v>30</v>
      </c>
      <c r="E1758" s="73" t="s">
        <v>40</v>
      </c>
      <c r="F1758" s="75">
        <v>77.184906589999997</v>
      </c>
      <c r="G1758" s="75">
        <v>77.184906589999997</v>
      </c>
      <c r="H1758" s="73">
        <v>0.28563049682221581</v>
      </c>
    </row>
    <row r="1759" spans="1:8" ht="14.5" customHeight="1" x14ac:dyDescent="0.2">
      <c r="A1759" s="73" t="s">
        <v>16</v>
      </c>
      <c r="B1759" s="74">
        <v>2020</v>
      </c>
      <c r="C1759" s="73" t="s">
        <v>10</v>
      </c>
      <c r="D1759" s="73" t="s">
        <v>30</v>
      </c>
      <c r="E1759" s="73" t="s">
        <v>31</v>
      </c>
      <c r="F1759" s="75"/>
      <c r="G1759" s="75"/>
      <c r="H1759" s="73"/>
    </row>
    <row r="1760" spans="1:8" ht="14.5" customHeight="1" x14ac:dyDescent="0.2">
      <c r="A1760" s="73" t="s">
        <v>16</v>
      </c>
      <c r="B1760" s="74">
        <v>2020</v>
      </c>
      <c r="C1760" s="73" t="s">
        <v>10</v>
      </c>
      <c r="D1760" s="73" t="s">
        <v>30</v>
      </c>
      <c r="E1760" s="73" t="s">
        <v>32</v>
      </c>
      <c r="F1760" s="75"/>
      <c r="G1760" s="75"/>
      <c r="H1760" s="73"/>
    </row>
    <row r="1761" spans="1:8" ht="14.5" customHeight="1" x14ac:dyDescent="0.2">
      <c r="A1761" s="73" t="s">
        <v>16</v>
      </c>
      <c r="B1761" s="74">
        <v>2020</v>
      </c>
      <c r="C1761" s="73" t="s">
        <v>10</v>
      </c>
      <c r="D1761" s="73" t="s">
        <v>30</v>
      </c>
      <c r="E1761" s="73" t="s">
        <v>40</v>
      </c>
      <c r="F1761" s="75">
        <v>34.442467310000005</v>
      </c>
      <c r="G1761" s="75">
        <v>34.442467310000005</v>
      </c>
      <c r="H1761" s="73">
        <v>0.13979000252448182</v>
      </c>
    </row>
    <row r="1762" spans="1:8" ht="14.5" customHeight="1" x14ac:dyDescent="0.2">
      <c r="A1762" s="73" t="s">
        <v>16</v>
      </c>
      <c r="B1762" s="74">
        <v>2021</v>
      </c>
      <c r="C1762" s="73" t="s">
        <v>10</v>
      </c>
      <c r="D1762" s="73" t="s">
        <v>30</v>
      </c>
      <c r="E1762" s="73" t="s">
        <v>31</v>
      </c>
      <c r="F1762" s="75"/>
      <c r="G1762" s="75"/>
      <c r="H1762" s="73"/>
    </row>
    <row r="1763" spans="1:8" ht="14.5" customHeight="1" x14ac:dyDescent="0.2">
      <c r="A1763" s="73" t="s">
        <v>16</v>
      </c>
      <c r="B1763" s="74">
        <v>2021</v>
      </c>
      <c r="C1763" s="73" t="s">
        <v>10</v>
      </c>
      <c r="D1763" s="73" t="s">
        <v>30</v>
      </c>
      <c r="E1763" s="73" t="s">
        <v>32</v>
      </c>
      <c r="F1763" s="75"/>
      <c r="G1763" s="75"/>
      <c r="H1763" s="73"/>
    </row>
    <row r="1764" spans="1:8" ht="14.5" customHeight="1" x14ac:dyDescent="0.2">
      <c r="A1764" s="73" t="s">
        <v>16</v>
      </c>
      <c r="B1764" s="74">
        <v>2021</v>
      </c>
      <c r="C1764" s="73" t="s">
        <v>10</v>
      </c>
      <c r="D1764" s="73" t="s">
        <v>30</v>
      </c>
      <c r="E1764" s="73" t="s">
        <v>40</v>
      </c>
      <c r="F1764" s="75">
        <v>67.245445500000002</v>
      </c>
      <c r="G1764" s="75">
        <v>67.245445500000002</v>
      </c>
      <c r="H1764" s="73">
        <v>0.24078145767688344</v>
      </c>
    </row>
    <row r="1765" spans="1:8" ht="14.5" customHeight="1" x14ac:dyDescent="0.2">
      <c r="A1765" s="73" t="s">
        <v>16</v>
      </c>
      <c r="B1765" s="74">
        <v>2022</v>
      </c>
      <c r="C1765" s="73" t="s">
        <v>10</v>
      </c>
      <c r="D1765" s="73" t="s">
        <v>30</v>
      </c>
      <c r="E1765" s="73" t="s">
        <v>31</v>
      </c>
      <c r="F1765" s="75"/>
      <c r="G1765" s="75"/>
      <c r="H1765" s="73"/>
    </row>
    <row r="1766" spans="1:8" ht="14.5" customHeight="1" x14ac:dyDescent="0.2">
      <c r="A1766" s="73" t="s">
        <v>16</v>
      </c>
      <c r="B1766" s="74">
        <v>2022</v>
      </c>
      <c r="C1766" s="73" t="s">
        <v>10</v>
      </c>
      <c r="D1766" s="73" t="s">
        <v>30</v>
      </c>
      <c r="E1766" s="73" t="s">
        <v>32</v>
      </c>
      <c r="F1766" s="75"/>
      <c r="G1766" s="75"/>
      <c r="H1766" s="73"/>
    </row>
    <row r="1767" spans="1:8" ht="14.5" customHeight="1" x14ac:dyDescent="0.2">
      <c r="A1767" s="73" t="s">
        <v>16</v>
      </c>
      <c r="B1767" s="74">
        <v>2022</v>
      </c>
      <c r="C1767" s="73" t="s">
        <v>10</v>
      </c>
      <c r="D1767" s="73" t="s">
        <v>30</v>
      </c>
      <c r="E1767" s="73" t="s">
        <v>40</v>
      </c>
      <c r="F1767" s="75">
        <v>73.908906549999998</v>
      </c>
      <c r="G1767" s="75">
        <v>73.908906549999998</v>
      </c>
      <c r="H1767" s="73">
        <v>0.23104533241509873</v>
      </c>
    </row>
    <row r="1768" spans="1:8" ht="14.5" customHeight="1" x14ac:dyDescent="0.2">
      <c r="A1768" s="73" t="s">
        <v>16</v>
      </c>
      <c r="B1768" s="74">
        <v>2023</v>
      </c>
      <c r="C1768" s="73" t="s">
        <v>10</v>
      </c>
      <c r="D1768" s="73" t="s">
        <v>30</v>
      </c>
      <c r="E1768" s="73" t="s">
        <v>31</v>
      </c>
      <c r="F1768" s="75"/>
      <c r="G1768" s="75"/>
      <c r="H1768" s="73"/>
    </row>
    <row r="1769" spans="1:8" ht="14.5" customHeight="1" x14ac:dyDescent="0.2">
      <c r="A1769" s="73" t="s">
        <v>16</v>
      </c>
      <c r="B1769" s="74">
        <v>2023</v>
      </c>
      <c r="C1769" s="73" t="s">
        <v>10</v>
      </c>
      <c r="D1769" s="73" t="s">
        <v>30</v>
      </c>
      <c r="E1769" s="73" t="s">
        <v>32</v>
      </c>
      <c r="F1769" s="75"/>
      <c r="G1769" s="75"/>
      <c r="H1769" s="73"/>
    </row>
    <row r="1770" spans="1:8" ht="14.5" customHeight="1" x14ac:dyDescent="0.2">
      <c r="A1770" s="73" t="s">
        <v>16</v>
      </c>
      <c r="B1770" s="74">
        <v>2023</v>
      </c>
      <c r="C1770" s="73" t="s">
        <v>10</v>
      </c>
      <c r="D1770" s="73" t="s">
        <v>30</v>
      </c>
      <c r="E1770" s="73" t="s">
        <v>40</v>
      </c>
      <c r="F1770" s="75">
        <v>86.809960480000001</v>
      </c>
      <c r="G1770" s="75">
        <v>86.809960480000001</v>
      </c>
      <c r="H1770" s="73">
        <v>0.25520616846025446</v>
      </c>
    </row>
    <row r="1771" spans="1:8" ht="14.5" customHeight="1" x14ac:dyDescent="0.2">
      <c r="A1771" s="73" t="s">
        <v>16</v>
      </c>
      <c r="B1771" s="74">
        <v>2008</v>
      </c>
      <c r="C1771" s="73" t="s">
        <v>10</v>
      </c>
      <c r="D1771" s="73" t="s">
        <v>33</v>
      </c>
      <c r="E1771" s="73" t="s">
        <v>34</v>
      </c>
      <c r="F1771" s="75">
        <v>4.4363760000000001</v>
      </c>
      <c r="G1771" s="75">
        <v>4.4363760000000001</v>
      </c>
      <c r="H1771" s="73">
        <v>2.4664502460844097E-2</v>
      </c>
    </row>
    <row r="1772" spans="1:8" ht="14.5" customHeight="1" x14ac:dyDescent="0.2">
      <c r="A1772" s="73" t="s">
        <v>16</v>
      </c>
      <c r="B1772" s="74">
        <v>2008</v>
      </c>
      <c r="C1772" s="73" t="s">
        <v>10</v>
      </c>
      <c r="D1772" s="73" t="s">
        <v>33</v>
      </c>
      <c r="E1772" s="73" t="s">
        <v>35</v>
      </c>
      <c r="F1772" s="75">
        <v>143.6988556</v>
      </c>
      <c r="G1772" s="75">
        <v>143.6988556</v>
      </c>
      <c r="H1772" s="73">
        <v>0.79890901437720352</v>
      </c>
    </row>
    <row r="1773" spans="1:8" ht="14.5" customHeight="1" x14ac:dyDescent="0.2">
      <c r="A1773" s="73" t="s">
        <v>16</v>
      </c>
      <c r="B1773" s="74">
        <v>2008</v>
      </c>
      <c r="C1773" s="73" t="s">
        <v>10</v>
      </c>
      <c r="D1773" s="73" t="s">
        <v>33</v>
      </c>
      <c r="E1773" s="73" t="s">
        <v>36</v>
      </c>
      <c r="F1773" s="75"/>
      <c r="G1773" s="75"/>
      <c r="H1773" s="73"/>
    </row>
    <row r="1774" spans="1:8" ht="14.5" customHeight="1" x14ac:dyDescent="0.2">
      <c r="A1774" s="73" t="s">
        <v>16</v>
      </c>
      <c r="B1774" s="74">
        <v>2008</v>
      </c>
      <c r="C1774" s="73" t="s">
        <v>10</v>
      </c>
      <c r="D1774" s="73" t="s">
        <v>33</v>
      </c>
      <c r="E1774" s="73" t="s">
        <v>42</v>
      </c>
      <c r="F1774" s="75">
        <v>48.493910999999997</v>
      </c>
      <c r="G1774" s="75">
        <v>48.493910999999997</v>
      </c>
      <c r="H1774" s="73">
        <v>0.2696070367334632</v>
      </c>
    </row>
    <row r="1775" spans="1:8" ht="14.5" customHeight="1" x14ac:dyDescent="0.2">
      <c r="A1775" s="73" t="s">
        <v>16</v>
      </c>
      <c r="B1775" s="74">
        <v>2008</v>
      </c>
      <c r="C1775" s="73" t="s">
        <v>10</v>
      </c>
      <c r="D1775" s="73" t="s">
        <v>33</v>
      </c>
      <c r="E1775" s="73" t="s">
        <v>40</v>
      </c>
      <c r="F1775" s="75">
        <v>196.62914259999999</v>
      </c>
      <c r="G1775" s="75">
        <v>196.62914259999999</v>
      </c>
      <c r="H1775" s="73">
        <v>1.0931805535715107</v>
      </c>
    </row>
    <row r="1776" spans="1:8" ht="14.5" customHeight="1" x14ac:dyDescent="0.2">
      <c r="A1776" s="73" t="s">
        <v>16</v>
      </c>
      <c r="B1776" s="74">
        <v>2009</v>
      </c>
      <c r="C1776" s="73" t="s">
        <v>10</v>
      </c>
      <c r="D1776" s="73" t="s">
        <v>33</v>
      </c>
      <c r="E1776" s="73" t="s">
        <v>34</v>
      </c>
      <c r="F1776" s="75">
        <v>4.632485</v>
      </c>
      <c r="G1776" s="75">
        <v>4.632485</v>
      </c>
      <c r="H1776" s="73">
        <v>2.6318520966066784E-2</v>
      </c>
    </row>
    <row r="1777" spans="1:25" ht="14.5" customHeight="1" x14ac:dyDescent="0.2">
      <c r="A1777" s="73" t="s">
        <v>16</v>
      </c>
      <c r="B1777" s="74">
        <v>2009</v>
      </c>
      <c r="C1777" s="73" t="s">
        <v>10</v>
      </c>
      <c r="D1777" s="73" t="s">
        <v>33</v>
      </c>
      <c r="E1777" s="73" t="s">
        <v>35</v>
      </c>
      <c r="F1777" s="75">
        <v>210.78583925999999</v>
      </c>
      <c r="G1777" s="75">
        <v>210.78583925999999</v>
      </c>
      <c r="H1777" s="73">
        <v>1.1975368576291758</v>
      </c>
    </row>
    <row r="1778" spans="1:25" ht="14.5" customHeight="1" x14ac:dyDescent="0.2">
      <c r="A1778" s="73" t="s">
        <v>16</v>
      </c>
      <c r="B1778" s="74">
        <v>2009</v>
      </c>
      <c r="C1778" s="73" t="s">
        <v>10</v>
      </c>
      <c r="D1778" s="73" t="s">
        <v>33</v>
      </c>
      <c r="E1778" s="73" t="s">
        <v>36</v>
      </c>
      <c r="F1778" s="75"/>
      <c r="G1778" s="75"/>
      <c r="H1778" s="73"/>
    </row>
    <row r="1779" spans="1:25" ht="14.5" customHeight="1" x14ac:dyDescent="0.2">
      <c r="A1779" s="73" t="s">
        <v>16</v>
      </c>
      <c r="B1779" s="74">
        <v>2009</v>
      </c>
      <c r="C1779" s="73" t="s">
        <v>10</v>
      </c>
      <c r="D1779" s="73" t="s">
        <v>33</v>
      </c>
      <c r="E1779" s="73" t="s">
        <v>42</v>
      </c>
      <c r="F1779" s="75">
        <v>6.4191979999999997</v>
      </c>
      <c r="G1779" s="75">
        <v>6.4191979999999997</v>
      </c>
      <c r="H1779" s="73">
        <v>3.6469367337041342E-2</v>
      </c>
    </row>
    <row r="1780" spans="1:25" x14ac:dyDescent="0.2">
      <c r="A1780" s="73" t="s">
        <v>16</v>
      </c>
      <c r="B1780" s="74">
        <v>2009</v>
      </c>
      <c r="C1780" s="73" t="s">
        <v>10</v>
      </c>
      <c r="D1780" s="73" t="s">
        <v>33</v>
      </c>
      <c r="E1780" s="73" t="s">
        <v>40</v>
      </c>
      <c r="F1780" s="75">
        <v>221.83752225999999</v>
      </c>
      <c r="G1780" s="75">
        <v>221.83752225999999</v>
      </c>
      <c r="H1780" s="73">
        <v>1.2603247459322837</v>
      </c>
    </row>
    <row r="1781" spans="1:25" x14ac:dyDescent="0.2">
      <c r="A1781" s="73" t="s">
        <v>16</v>
      </c>
      <c r="B1781" s="74">
        <v>2010</v>
      </c>
      <c r="C1781" s="73" t="s">
        <v>10</v>
      </c>
      <c r="D1781" s="73" t="s">
        <v>33</v>
      </c>
      <c r="E1781" s="73" t="s">
        <v>34</v>
      </c>
      <c r="F1781" s="75"/>
      <c r="G1781" s="75"/>
      <c r="H1781" s="73"/>
    </row>
    <row r="1782" spans="1:25" x14ac:dyDescent="0.2">
      <c r="A1782" s="73" t="s">
        <v>16</v>
      </c>
      <c r="B1782" s="74">
        <v>2010</v>
      </c>
      <c r="C1782" s="73" t="s">
        <v>10</v>
      </c>
      <c r="D1782" s="73" t="s">
        <v>33</v>
      </c>
      <c r="E1782" s="73" t="s">
        <v>35</v>
      </c>
      <c r="F1782" s="75">
        <v>184.55275497</v>
      </c>
      <c r="G1782" s="75">
        <v>184.55275497</v>
      </c>
      <c r="H1782" s="73">
        <v>1.0003985847624373</v>
      </c>
    </row>
    <row r="1783" spans="1:25" x14ac:dyDescent="0.2">
      <c r="A1783" s="73" t="s">
        <v>16</v>
      </c>
      <c r="B1783" s="74">
        <v>2010</v>
      </c>
      <c r="C1783" s="73" t="s">
        <v>10</v>
      </c>
      <c r="D1783" s="73" t="s">
        <v>33</v>
      </c>
      <c r="E1783" s="73" t="s">
        <v>36</v>
      </c>
      <c r="F1783" s="75"/>
      <c r="G1783" s="75"/>
      <c r="H1783" s="73"/>
    </row>
    <row r="1784" spans="1:25" x14ac:dyDescent="0.2">
      <c r="A1784" s="73" t="s">
        <v>16</v>
      </c>
      <c r="B1784" s="74">
        <v>2010</v>
      </c>
      <c r="C1784" s="73" t="s">
        <v>10</v>
      </c>
      <c r="D1784" s="73" t="s">
        <v>33</v>
      </c>
      <c r="E1784" s="73" t="s">
        <v>42</v>
      </c>
      <c r="F1784" s="75">
        <v>0.71235199999999999</v>
      </c>
      <c r="G1784" s="75">
        <v>0.71235199999999999</v>
      </c>
      <c r="H1784" s="73">
        <v>3.8614212655266743E-3</v>
      </c>
    </row>
    <row r="1785" spans="1:25" x14ac:dyDescent="0.2">
      <c r="A1785" s="73" t="s">
        <v>16</v>
      </c>
      <c r="B1785" s="74">
        <v>2010</v>
      </c>
      <c r="C1785" s="73" t="s">
        <v>10</v>
      </c>
      <c r="D1785" s="73" t="s">
        <v>33</v>
      </c>
      <c r="E1785" s="73" t="s">
        <v>40</v>
      </c>
      <c r="F1785" s="75">
        <v>185.26510697000001</v>
      </c>
      <c r="G1785" s="75">
        <v>185.26510697000001</v>
      </c>
      <c r="H1785" s="73">
        <v>1.0042600060279638</v>
      </c>
    </row>
    <row r="1786" spans="1:25" x14ac:dyDescent="0.2">
      <c r="A1786" s="73" t="s">
        <v>16</v>
      </c>
      <c r="B1786" s="74">
        <v>2011</v>
      </c>
      <c r="C1786" s="73" t="s">
        <v>10</v>
      </c>
      <c r="D1786" s="73" t="s">
        <v>33</v>
      </c>
      <c r="E1786" s="73" t="s">
        <v>34</v>
      </c>
      <c r="F1786" s="75">
        <v>1.668906</v>
      </c>
      <c r="G1786" s="75">
        <v>1.668906</v>
      </c>
      <c r="H1786" s="73">
        <v>8.227784460374225E-3</v>
      </c>
    </row>
    <row r="1787" spans="1:25" s="51" customFormat="1" x14ac:dyDescent="0.2">
      <c r="A1787" s="73" t="s">
        <v>16</v>
      </c>
      <c r="B1787" s="74">
        <v>2011</v>
      </c>
      <c r="C1787" s="73" t="s">
        <v>10</v>
      </c>
      <c r="D1787" s="73" t="s">
        <v>33</v>
      </c>
      <c r="E1787" s="73" t="s">
        <v>35</v>
      </c>
      <c r="F1787" s="75">
        <v>199.02150568900001</v>
      </c>
      <c r="G1787" s="75">
        <v>199.02150568900001</v>
      </c>
      <c r="H1787" s="73">
        <v>0.98118531048976676</v>
      </c>
      <c r="I1787"/>
      <c r="J1787"/>
      <c r="K1787"/>
      <c r="L1787" s="8"/>
      <c r="M1787" s="8"/>
      <c r="N1787" s="8"/>
      <c r="O1787"/>
      <c r="P1787"/>
      <c r="Q1787"/>
      <c r="R1787"/>
      <c r="S1787"/>
      <c r="T1787"/>
      <c r="U1787"/>
      <c r="V1787"/>
      <c r="W1787"/>
      <c r="X1787"/>
      <c r="Y1787"/>
    </row>
    <row r="1788" spans="1:25" ht="14.5" customHeight="1" x14ac:dyDescent="0.2">
      <c r="A1788" s="73" t="s">
        <v>16</v>
      </c>
      <c r="B1788" s="74">
        <v>2011</v>
      </c>
      <c r="C1788" s="73" t="s">
        <v>10</v>
      </c>
      <c r="D1788" s="73" t="s">
        <v>33</v>
      </c>
      <c r="E1788" s="73" t="s">
        <v>36</v>
      </c>
      <c r="F1788" s="75"/>
      <c r="G1788" s="75"/>
      <c r="H1788" s="73"/>
    </row>
    <row r="1789" spans="1:25" ht="14.5" customHeight="1" x14ac:dyDescent="0.2">
      <c r="A1789" s="73" t="s">
        <v>16</v>
      </c>
      <c r="B1789" s="74">
        <v>2011</v>
      </c>
      <c r="C1789" s="73" t="s">
        <v>10</v>
      </c>
      <c r="D1789" s="73" t="s">
        <v>33</v>
      </c>
      <c r="E1789" s="73" t="s">
        <v>42</v>
      </c>
      <c r="F1789" s="75">
        <v>0.53260099999999999</v>
      </c>
      <c r="G1789" s="75">
        <v>0.53260099999999999</v>
      </c>
      <c r="H1789" s="73">
        <v>2.6257477841051396E-3</v>
      </c>
    </row>
    <row r="1790" spans="1:25" x14ac:dyDescent="0.2">
      <c r="A1790" s="73" t="s">
        <v>16</v>
      </c>
      <c r="B1790" s="74">
        <v>2011</v>
      </c>
      <c r="C1790" s="73" t="s">
        <v>10</v>
      </c>
      <c r="D1790" s="73" t="s">
        <v>33</v>
      </c>
      <c r="E1790" s="73" t="s">
        <v>40</v>
      </c>
      <c r="F1790" s="75">
        <v>201.223012689</v>
      </c>
      <c r="G1790" s="75">
        <v>201.223012689</v>
      </c>
      <c r="H1790" s="73">
        <v>0.99203884273424603</v>
      </c>
    </row>
    <row r="1791" spans="1:25" x14ac:dyDescent="0.2">
      <c r="A1791" s="73" t="s">
        <v>16</v>
      </c>
      <c r="B1791" s="74">
        <v>2012</v>
      </c>
      <c r="C1791" s="73" t="s">
        <v>10</v>
      </c>
      <c r="D1791" s="73" t="s">
        <v>33</v>
      </c>
      <c r="E1791" s="73" t="s">
        <v>34</v>
      </c>
      <c r="F1791" s="75"/>
      <c r="G1791" s="75"/>
      <c r="H1791" s="73"/>
    </row>
    <row r="1792" spans="1:25" x14ac:dyDescent="0.2">
      <c r="A1792" s="73" t="s">
        <v>16</v>
      </c>
      <c r="B1792" s="74">
        <v>2012</v>
      </c>
      <c r="C1792" s="73" t="s">
        <v>10</v>
      </c>
      <c r="D1792" s="73" t="s">
        <v>33</v>
      </c>
      <c r="E1792" s="73" t="s">
        <v>35</v>
      </c>
      <c r="F1792" s="75">
        <v>276.91735484000003</v>
      </c>
      <c r="G1792" s="75">
        <v>276.91735484000003</v>
      </c>
      <c r="H1792" s="73">
        <v>1.2948441667261457</v>
      </c>
    </row>
    <row r="1793" spans="1:8" x14ac:dyDescent="0.2">
      <c r="A1793" s="73" t="s">
        <v>16</v>
      </c>
      <c r="B1793" s="74">
        <v>2012</v>
      </c>
      <c r="C1793" s="73" t="s">
        <v>10</v>
      </c>
      <c r="D1793" s="73" t="s">
        <v>33</v>
      </c>
      <c r="E1793" s="73" t="s">
        <v>36</v>
      </c>
      <c r="F1793" s="75"/>
      <c r="G1793" s="75"/>
      <c r="H1793" s="73"/>
    </row>
    <row r="1794" spans="1:8" x14ac:dyDescent="0.2">
      <c r="A1794" s="73" t="s">
        <v>16</v>
      </c>
      <c r="B1794" s="74">
        <v>2012</v>
      </c>
      <c r="C1794" s="73" t="s">
        <v>10</v>
      </c>
      <c r="D1794" s="73" t="s">
        <v>33</v>
      </c>
      <c r="E1794" s="73" t="s">
        <v>42</v>
      </c>
      <c r="F1794" s="75">
        <v>2.8185509999999998</v>
      </c>
      <c r="G1794" s="75">
        <v>2.8185509999999998</v>
      </c>
      <c r="H1794" s="73">
        <v>1.3179326817847281E-2</v>
      </c>
    </row>
    <row r="1795" spans="1:8" x14ac:dyDescent="0.2">
      <c r="A1795" s="73" t="s">
        <v>16</v>
      </c>
      <c r="B1795" s="74">
        <v>2012</v>
      </c>
      <c r="C1795" s="73" t="s">
        <v>10</v>
      </c>
      <c r="D1795" s="73" t="s">
        <v>33</v>
      </c>
      <c r="E1795" s="73" t="s">
        <v>40</v>
      </c>
      <c r="F1795" s="75">
        <v>279.73590584000004</v>
      </c>
      <c r="G1795" s="75">
        <v>279.73590584000004</v>
      </c>
      <c r="H1795" s="73">
        <v>1.3080234935439929</v>
      </c>
    </row>
    <row r="1796" spans="1:8" x14ac:dyDescent="0.2">
      <c r="A1796" s="73" t="s">
        <v>16</v>
      </c>
      <c r="B1796" s="74">
        <v>2013</v>
      </c>
      <c r="C1796" s="73" t="s">
        <v>10</v>
      </c>
      <c r="D1796" s="73" t="s">
        <v>33</v>
      </c>
      <c r="E1796" s="73" t="s">
        <v>34</v>
      </c>
      <c r="F1796" s="75">
        <v>16.947897999999999</v>
      </c>
      <c r="G1796" s="75">
        <v>16.947897999999999</v>
      </c>
      <c r="H1796" s="73">
        <v>7.7067560575540137E-2</v>
      </c>
    </row>
    <row r="1797" spans="1:8" x14ac:dyDescent="0.2">
      <c r="A1797" s="73" t="s">
        <v>16</v>
      </c>
      <c r="B1797" s="74">
        <v>2013</v>
      </c>
      <c r="C1797" s="73" t="s">
        <v>10</v>
      </c>
      <c r="D1797" s="73" t="s">
        <v>33</v>
      </c>
      <c r="E1797" s="73" t="s">
        <v>35</v>
      </c>
      <c r="F1797" s="75">
        <v>240.82376523000002</v>
      </c>
      <c r="G1797" s="75">
        <v>240.82376523000002</v>
      </c>
      <c r="H1797" s="73">
        <v>1.0951033641394752</v>
      </c>
    </row>
    <row r="1798" spans="1:8" x14ac:dyDescent="0.2">
      <c r="A1798" s="73" t="s">
        <v>16</v>
      </c>
      <c r="B1798" s="74">
        <v>2013</v>
      </c>
      <c r="C1798" s="73" t="s">
        <v>10</v>
      </c>
      <c r="D1798" s="73" t="s">
        <v>33</v>
      </c>
      <c r="E1798" s="73" t="s">
        <v>36</v>
      </c>
      <c r="F1798" s="75"/>
      <c r="G1798" s="75"/>
      <c r="H1798" s="73">
        <v>0</v>
      </c>
    </row>
    <row r="1799" spans="1:8" x14ac:dyDescent="0.2">
      <c r="A1799" s="73" t="s">
        <v>16</v>
      </c>
      <c r="B1799" s="74">
        <v>2013</v>
      </c>
      <c r="C1799" s="73" t="s">
        <v>10</v>
      </c>
      <c r="D1799" s="73" t="s">
        <v>33</v>
      </c>
      <c r="E1799" s="73" t="s">
        <v>42</v>
      </c>
      <c r="F1799" s="75">
        <v>1.767285</v>
      </c>
      <c r="G1799" s="75">
        <v>1.767285</v>
      </c>
      <c r="H1799" s="73">
        <v>8.0364151230874446E-3</v>
      </c>
    </row>
    <row r="1800" spans="1:8" x14ac:dyDescent="0.2">
      <c r="A1800" s="73" t="s">
        <v>16</v>
      </c>
      <c r="B1800" s="74">
        <v>2013</v>
      </c>
      <c r="C1800" s="73" t="s">
        <v>10</v>
      </c>
      <c r="D1800" s="73" t="s">
        <v>33</v>
      </c>
      <c r="E1800" s="73" t="s">
        <v>40</v>
      </c>
      <c r="F1800" s="75">
        <v>259.53894823000002</v>
      </c>
      <c r="G1800" s="75">
        <v>259.53894823000002</v>
      </c>
      <c r="H1800" s="73">
        <v>1.1802073398381028</v>
      </c>
    </row>
    <row r="1801" spans="1:8" x14ac:dyDescent="0.2">
      <c r="A1801" s="73" t="s">
        <v>16</v>
      </c>
      <c r="B1801" s="74">
        <v>2014</v>
      </c>
      <c r="C1801" s="73" t="s">
        <v>10</v>
      </c>
      <c r="D1801" s="73" t="s">
        <v>33</v>
      </c>
      <c r="E1801" s="73" t="s">
        <v>34</v>
      </c>
      <c r="F1801" s="75">
        <v>4.2938049999999999</v>
      </c>
      <c r="G1801" s="75">
        <v>4.2938049999999999</v>
      </c>
      <c r="H1801" s="73">
        <v>1.9004626313344555E-2</v>
      </c>
    </row>
    <row r="1802" spans="1:8" x14ac:dyDescent="0.2">
      <c r="A1802" s="73" t="s">
        <v>16</v>
      </c>
      <c r="B1802" s="74">
        <v>2014</v>
      </c>
      <c r="C1802" s="73" t="s">
        <v>10</v>
      </c>
      <c r="D1802" s="73" t="s">
        <v>33</v>
      </c>
      <c r="E1802" s="73" t="s">
        <v>35</v>
      </c>
      <c r="F1802" s="75">
        <v>169.52537318</v>
      </c>
      <c r="G1802" s="75">
        <v>169.52537318</v>
      </c>
      <c r="H1802" s="73">
        <v>0.75032898976925666</v>
      </c>
    </row>
    <row r="1803" spans="1:8" x14ac:dyDescent="0.2">
      <c r="A1803" s="73" t="s">
        <v>16</v>
      </c>
      <c r="B1803" s="74">
        <v>2014</v>
      </c>
      <c r="C1803" s="73" t="s">
        <v>10</v>
      </c>
      <c r="D1803" s="73" t="s">
        <v>33</v>
      </c>
      <c r="E1803" s="73" t="s">
        <v>36</v>
      </c>
      <c r="F1803" s="75"/>
      <c r="G1803" s="75"/>
      <c r="H1803" s="73"/>
    </row>
    <row r="1804" spans="1:8" x14ac:dyDescent="0.2">
      <c r="A1804" s="73" t="s">
        <v>16</v>
      </c>
      <c r="B1804" s="74">
        <v>2014</v>
      </c>
      <c r="C1804" s="73" t="s">
        <v>10</v>
      </c>
      <c r="D1804" s="73" t="s">
        <v>33</v>
      </c>
      <c r="E1804" s="73" t="s">
        <v>42</v>
      </c>
      <c r="F1804" s="75">
        <v>0.16444600000000001</v>
      </c>
      <c r="G1804" s="75">
        <v>0.16444600000000001</v>
      </c>
      <c r="H1804" s="73">
        <v>7.2784739379740321E-4</v>
      </c>
    </row>
    <row r="1805" spans="1:8" x14ac:dyDescent="0.2">
      <c r="A1805" s="73" t="s">
        <v>16</v>
      </c>
      <c r="B1805" s="74">
        <v>2014</v>
      </c>
      <c r="C1805" s="73" t="s">
        <v>10</v>
      </c>
      <c r="D1805" s="73" t="s">
        <v>33</v>
      </c>
      <c r="E1805" s="73" t="s">
        <v>40</v>
      </c>
      <c r="F1805" s="75">
        <v>173.98362418000002</v>
      </c>
      <c r="G1805" s="75">
        <v>173.98362418000002</v>
      </c>
      <c r="H1805" s="73">
        <v>0.77006146347639881</v>
      </c>
    </row>
    <row r="1806" spans="1:8" x14ac:dyDescent="0.2">
      <c r="A1806" s="73" t="s">
        <v>16</v>
      </c>
      <c r="B1806" s="74">
        <v>2015</v>
      </c>
      <c r="C1806" s="73" t="s">
        <v>10</v>
      </c>
      <c r="D1806" s="73" t="s">
        <v>33</v>
      </c>
      <c r="E1806" s="73" t="s">
        <v>34</v>
      </c>
      <c r="F1806" s="75">
        <v>7.7831599999999996</v>
      </c>
      <c r="G1806" s="75">
        <v>7.7831599999999996</v>
      </c>
      <c r="H1806" s="73">
        <v>3.3207103793108581E-2</v>
      </c>
    </row>
    <row r="1807" spans="1:8" x14ac:dyDescent="0.2">
      <c r="A1807" s="73" t="s">
        <v>16</v>
      </c>
      <c r="B1807" s="74">
        <v>2015</v>
      </c>
      <c r="C1807" s="73" t="s">
        <v>10</v>
      </c>
      <c r="D1807" s="73" t="s">
        <v>33</v>
      </c>
      <c r="E1807" s="73" t="s">
        <v>35</v>
      </c>
      <c r="F1807" s="75">
        <v>194.72205869000001</v>
      </c>
      <c r="G1807" s="75">
        <v>194.72205869000001</v>
      </c>
      <c r="H1807" s="73">
        <v>0.83078795935411998</v>
      </c>
    </row>
    <row r="1808" spans="1:8" x14ac:dyDescent="0.2">
      <c r="A1808" s="73" t="s">
        <v>16</v>
      </c>
      <c r="B1808" s="74">
        <v>2015</v>
      </c>
      <c r="C1808" s="73" t="s">
        <v>10</v>
      </c>
      <c r="D1808" s="73" t="s">
        <v>33</v>
      </c>
      <c r="E1808" s="73" t="s">
        <v>36</v>
      </c>
      <c r="F1808" s="75"/>
      <c r="G1808" s="75"/>
      <c r="H1808" s="73"/>
    </row>
    <row r="1809" spans="1:8" x14ac:dyDescent="0.2">
      <c r="A1809" s="73" t="s">
        <v>16</v>
      </c>
      <c r="B1809" s="74">
        <v>2015</v>
      </c>
      <c r="C1809" s="73" t="s">
        <v>10</v>
      </c>
      <c r="D1809" s="73" t="s">
        <v>33</v>
      </c>
      <c r="E1809" s="73" t="s">
        <v>42</v>
      </c>
      <c r="F1809" s="75">
        <v>0.60216499999999995</v>
      </c>
      <c r="G1809" s="75">
        <v>0.60216499999999995</v>
      </c>
      <c r="H1809" s="73">
        <v>2.5691564423161325E-3</v>
      </c>
    </row>
    <row r="1810" spans="1:8" x14ac:dyDescent="0.2">
      <c r="A1810" s="73" t="s">
        <v>16</v>
      </c>
      <c r="B1810" s="74">
        <v>2015</v>
      </c>
      <c r="C1810" s="73" t="s">
        <v>10</v>
      </c>
      <c r="D1810" s="73" t="s">
        <v>33</v>
      </c>
      <c r="E1810" s="73" t="s">
        <v>40</v>
      </c>
      <c r="F1810" s="75">
        <v>203.10738369000001</v>
      </c>
      <c r="G1810" s="75">
        <v>203.10738369000001</v>
      </c>
      <c r="H1810" s="73">
        <v>0.86656421958954455</v>
      </c>
    </row>
    <row r="1811" spans="1:8" x14ac:dyDescent="0.2">
      <c r="A1811" s="73" t="s">
        <v>16</v>
      </c>
      <c r="B1811" s="74">
        <v>2016</v>
      </c>
      <c r="C1811" s="73" t="s">
        <v>10</v>
      </c>
      <c r="D1811" s="73" t="s">
        <v>33</v>
      </c>
      <c r="E1811" s="73" t="s">
        <v>34</v>
      </c>
      <c r="F1811" s="75">
        <v>24.986789989999998</v>
      </c>
      <c r="G1811" s="75">
        <v>24.986789989999998</v>
      </c>
      <c r="H1811" s="73">
        <v>0.10328777594260038</v>
      </c>
    </row>
    <row r="1812" spans="1:8" x14ac:dyDescent="0.2">
      <c r="A1812" s="73" t="s">
        <v>16</v>
      </c>
      <c r="B1812" s="74">
        <v>2016</v>
      </c>
      <c r="C1812" s="73" t="s">
        <v>10</v>
      </c>
      <c r="D1812" s="73" t="s">
        <v>33</v>
      </c>
      <c r="E1812" s="73" t="s">
        <v>35</v>
      </c>
      <c r="F1812" s="75">
        <v>135.38185193999999</v>
      </c>
      <c r="G1812" s="75">
        <v>135.38185193999999</v>
      </c>
      <c r="H1812" s="73">
        <v>0.55962732289618999</v>
      </c>
    </row>
    <row r="1813" spans="1:8" x14ac:dyDescent="0.2">
      <c r="A1813" s="73" t="s">
        <v>16</v>
      </c>
      <c r="B1813" s="74">
        <v>2016</v>
      </c>
      <c r="C1813" s="73" t="s">
        <v>10</v>
      </c>
      <c r="D1813" s="73" t="s">
        <v>33</v>
      </c>
      <c r="E1813" s="73" t="s">
        <v>36</v>
      </c>
      <c r="F1813" s="75"/>
      <c r="G1813" s="75"/>
      <c r="H1813" s="73"/>
    </row>
    <row r="1814" spans="1:8" x14ac:dyDescent="0.2">
      <c r="A1814" s="73" t="s">
        <v>16</v>
      </c>
      <c r="B1814" s="74">
        <v>2016</v>
      </c>
      <c r="C1814" s="73" t="s">
        <v>10</v>
      </c>
      <c r="D1814" s="73" t="s">
        <v>33</v>
      </c>
      <c r="E1814" s="73" t="s">
        <v>42</v>
      </c>
      <c r="F1814" s="75">
        <v>0.23759879</v>
      </c>
      <c r="G1814" s="75">
        <v>0.23759879</v>
      </c>
      <c r="H1814" s="73">
        <v>9.8216099769416463E-4</v>
      </c>
    </row>
    <row r="1815" spans="1:8" x14ac:dyDescent="0.2">
      <c r="A1815" s="73" t="s">
        <v>16</v>
      </c>
      <c r="B1815" s="74">
        <v>2016</v>
      </c>
      <c r="C1815" s="73" t="s">
        <v>10</v>
      </c>
      <c r="D1815" s="73" t="s">
        <v>33</v>
      </c>
      <c r="E1815" s="73" t="s">
        <v>40</v>
      </c>
      <c r="F1815" s="75">
        <v>160.60624071999999</v>
      </c>
      <c r="G1815" s="75">
        <v>160.60624071999999</v>
      </c>
      <c r="H1815" s="73">
        <v>0.66389725983648451</v>
      </c>
    </row>
    <row r="1816" spans="1:8" x14ac:dyDescent="0.2">
      <c r="A1816" s="73" t="s">
        <v>16</v>
      </c>
      <c r="B1816" s="74">
        <v>2017</v>
      </c>
      <c r="C1816" s="73" t="s">
        <v>10</v>
      </c>
      <c r="D1816" s="73" t="s">
        <v>33</v>
      </c>
      <c r="E1816" s="73" t="s">
        <v>34</v>
      </c>
      <c r="F1816" s="75">
        <v>8.8085012799999998</v>
      </c>
      <c r="G1816" s="75">
        <v>8.8085012799999998</v>
      </c>
      <c r="H1816" s="73">
        <v>3.5263357812283985E-2</v>
      </c>
    </row>
    <row r="1817" spans="1:8" x14ac:dyDescent="0.2">
      <c r="A1817" s="73" t="s">
        <v>16</v>
      </c>
      <c r="B1817" s="74">
        <v>2017</v>
      </c>
      <c r="C1817" s="73" t="s">
        <v>10</v>
      </c>
      <c r="D1817" s="73" t="s">
        <v>33</v>
      </c>
      <c r="E1817" s="73" t="s">
        <v>35</v>
      </c>
      <c r="F1817" s="75">
        <v>159.61940999000001</v>
      </c>
      <c r="G1817" s="75">
        <v>159.61940999000001</v>
      </c>
      <c r="H1817" s="73">
        <v>0.63900954195729276</v>
      </c>
    </row>
    <row r="1818" spans="1:8" x14ac:dyDescent="0.2">
      <c r="A1818" s="73" t="s">
        <v>16</v>
      </c>
      <c r="B1818" s="74">
        <v>2017</v>
      </c>
      <c r="C1818" s="73" t="s">
        <v>10</v>
      </c>
      <c r="D1818" s="73" t="s">
        <v>33</v>
      </c>
      <c r="E1818" s="73" t="s">
        <v>36</v>
      </c>
      <c r="F1818" s="75"/>
      <c r="G1818" s="75"/>
      <c r="H1818" s="73"/>
    </row>
    <row r="1819" spans="1:8" x14ac:dyDescent="0.2">
      <c r="A1819" s="73" t="s">
        <v>16</v>
      </c>
      <c r="B1819" s="74">
        <v>2017</v>
      </c>
      <c r="C1819" s="73" t="s">
        <v>10</v>
      </c>
      <c r="D1819" s="73" t="s">
        <v>33</v>
      </c>
      <c r="E1819" s="73" t="s">
        <v>42</v>
      </c>
      <c r="F1819" s="75">
        <v>0.60363867999999998</v>
      </c>
      <c r="G1819" s="75">
        <v>0.60363867999999998</v>
      </c>
      <c r="H1819" s="73">
        <v>2.4165662336345589E-3</v>
      </c>
    </row>
    <row r="1820" spans="1:8" x14ac:dyDescent="0.2">
      <c r="A1820" s="73" t="s">
        <v>16</v>
      </c>
      <c r="B1820" s="74">
        <v>2017</v>
      </c>
      <c r="C1820" s="73" t="s">
        <v>10</v>
      </c>
      <c r="D1820" s="73" t="s">
        <v>33</v>
      </c>
      <c r="E1820" s="73" t="s">
        <v>40</v>
      </c>
      <c r="F1820" s="75">
        <v>169.03154995</v>
      </c>
      <c r="G1820" s="75">
        <v>169.03154995</v>
      </c>
      <c r="H1820" s="73">
        <v>0.67668946600321134</v>
      </c>
    </row>
    <row r="1821" spans="1:8" x14ac:dyDescent="0.2">
      <c r="A1821" s="73" t="s">
        <v>16</v>
      </c>
      <c r="B1821" s="74">
        <v>2018</v>
      </c>
      <c r="C1821" s="73" t="s">
        <v>10</v>
      </c>
      <c r="D1821" s="73" t="s">
        <v>33</v>
      </c>
      <c r="E1821" s="73" t="s">
        <v>34</v>
      </c>
      <c r="F1821" s="75">
        <v>42.684178269999997</v>
      </c>
      <c r="G1821" s="75">
        <v>42.684178269999997</v>
      </c>
      <c r="H1821" s="73">
        <v>0.1634319591787653</v>
      </c>
    </row>
    <row r="1822" spans="1:8" x14ac:dyDescent="0.2">
      <c r="A1822" s="73" t="s">
        <v>16</v>
      </c>
      <c r="B1822" s="74">
        <v>2018</v>
      </c>
      <c r="C1822" s="73" t="s">
        <v>10</v>
      </c>
      <c r="D1822" s="73" t="s">
        <v>33</v>
      </c>
      <c r="E1822" s="73" t="s">
        <v>35</v>
      </c>
      <c r="F1822" s="75">
        <v>215.86671715</v>
      </c>
      <c r="G1822" s="75">
        <v>215.86671715</v>
      </c>
      <c r="H1822" s="73">
        <v>0.8265245328644083</v>
      </c>
    </row>
    <row r="1823" spans="1:8" x14ac:dyDescent="0.2">
      <c r="A1823" s="73" t="s">
        <v>16</v>
      </c>
      <c r="B1823" s="74">
        <v>2018</v>
      </c>
      <c r="C1823" s="73" t="s">
        <v>10</v>
      </c>
      <c r="D1823" s="73" t="s">
        <v>33</v>
      </c>
      <c r="E1823" s="73" t="s">
        <v>36</v>
      </c>
      <c r="F1823" s="75"/>
      <c r="G1823" s="75"/>
      <c r="H1823" s="73"/>
    </row>
    <row r="1824" spans="1:8" x14ac:dyDescent="0.2">
      <c r="A1824" s="73" t="s">
        <v>16</v>
      </c>
      <c r="B1824" s="74">
        <v>2018</v>
      </c>
      <c r="C1824" s="73" t="s">
        <v>10</v>
      </c>
      <c r="D1824" s="73" t="s">
        <v>33</v>
      </c>
      <c r="E1824" s="73" t="s">
        <v>42</v>
      </c>
      <c r="F1824" s="75">
        <v>0.34903983999999999</v>
      </c>
      <c r="G1824" s="75">
        <v>0.34903983999999999</v>
      </c>
      <c r="H1824" s="73">
        <v>1.3364264510800146E-3</v>
      </c>
    </row>
    <row r="1825" spans="1:8" x14ac:dyDescent="0.2">
      <c r="A1825" s="73" t="s">
        <v>16</v>
      </c>
      <c r="B1825" s="74">
        <v>2018</v>
      </c>
      <c r="C1825" s="73" t="s">
        <v>10</v>
      </c>
      <c r="D1825" s="73" t="s">
        <v>33</v>
      </c>
      <c r="E1825" s="73" t="s">
        <v>40</v>
      </c>
      <c r="F1825" s="75">
        <v>258.89993526000001</v>
      </c>
      <c r="G1825" s="75">
        <v>258.89993526000001</v>
      </c>
      <c r="H1825" s="73">
        <v>0.99129291849425361</v>
      </c>
    </row>
    <row r="1826" spans="1:8" x14ac:dyDescent="0.2">
      <c r="A1826" s="73" t="s">
        <v>16</v>
      </c>
      <c r="B1826" s="74">
        <v>2019</v>
      </c>
      <c r="C1826" s="73" t="s">
        <v>10</v>
      </c>
      <c r="D1826" s="73" t="s">
        <v>33</v>
      </c>
      <c r="E1826" s="73" t="s">
        <v>34</v>
      </c>
      <c r="F1826" s="75">
        <v>8.7583011099999997</v>
      </c>
      <c r="G1826" s="75">
        <v>8.7583011099999997</v>
      </c>
      <c r="H1826" s="73">
        <v>3.2410972661486306E-2</v>
      </c>
    </row>
    <row r="1827" spans="1:8" x14ac:dyDescent="0.2">
      <c r="A1827" s="73" t="s">
        <v>16</v>
      </c>
      <c r="B1827" s="74">
        <v>2019</v>
      </c>
      <c r="C1827" s="73" t="s">
        <v>10</v>
      </c>
      <c r="D1827" s="73" t="s">
        <v>33</v>
      </c>
      <c r="E1827" s="73" t="s">
        <v>35</v>
      </c>
      <c r="F1827" s="75">
        <v>175.38944137999999</v>
      </c>
      <c r="G1827" s="75">
        <v>175.38944137999999</v>
      </c>
      <c r="H1827" s="73">
        <v>0.64904623833840025</v>
      </c>
    </row>
    <row r="1828" spans="1:8" x14ac:dyDescent="0.2">
      <c r="A1828" s="73" t="s">
        <v>16</v>
      </c>
      <c r="B1828" s="74">
        <v>2019</v>
      </c>
      <c r="C1828" s="73" t="s">
        <v>10</v>
      </c>
      <c r="D1828" s="73" t="s">
        <v>33</v>
      </c>
      <c r="E1828" s="73" t="s">
        <v>36</v>
      </c>
      <c r="F1828" s="75"/>
      <c r="G1828" s="75"/>
      <c r="H1828" s="73"/>
    </row>
    <row r="1829" spans="1:8" x14ac:dyDescent="0.2">
      <c r="A1829" s="73" t="s">
        <v>16</v>
      </c>
      <c r="B1829" s="74">
        <v>2019</v>
      </c>
      <c r="C1829" s="73" t="s">
        <v>10</v>
      </c>
      <c r="D1829" s="73" t="s">
        <v>33</v>
      </c>
      <c r="E1829" s="73" t="s">
        <v>42</v>
      </c>
      <c r="F1829" s="75">
        <v>2.290114E-2</v>
      </c>
      <c r="G1829" s="75">
        <v>2.290114E-2</v>
      </c>
      <c r="H1829" s="73">
        <v>8.4747968028798512E-5</v>
      </c>
    </row>
    <row r="1830" spans="1:8" x14ac:dyDescent="0.2">
      <c r="A1830" s="73" t="s">
        <v>16</v>
      </c>
      <c r="B1830" s="74">
        <v>2019</v>
      </c>
      <c r="C1830" s="73" t="s">
        <v>10</v>
      </c>
      <c r="D1830" s="73" t="s">
        <v>33</v>
      </c>
      <c r="E1830" s="73" t="s">
        <v>40</v>
      </c>
      <c r="F1830" s="75">
        <v>184.17064362999997</v>
      </c>
      <c r="G1830" s="75">
        <v>184.17064362999997</v>
      </c>
      <c r="H1830" s="73">
        <v>0.68154195896791525</v>
      </c>
    </row>
    <row r="1831" spans="1:8" x14ac:dyDescent="0.2">
      <c r="A1831" s="73" t="s">
        <v>16</v>
      </c>
      <c r="B1831" s="74">
        <v>2020</v>
      </c>
      <c r="C1831" s="73" t="s">
        <v>10</v>
      </c>
      <c r="D1831" s="73" t="s">
        <v>33</v>
      </c>
      <c r="E1831" s="73" t="s">
        <v>34</v>
      </c>
      <c r="F1831" s="75">
        <v>2.7981454000000001</v>
      </c>
      <c r="G1831" s="75">
        <v>2.7981454000000001</v>
      </c>
      <c r="H1831" s="73">
        <v>1.1356699536339551E-2</v>
      </c>
    </row>
    <row r="1832" spans="1:8" x14ac:dyDescent="0.2">
      <c r="A1832" s="73" t="s">
        <v>16</v>
      </c>
      <c r="B1832" s="74">
        <v>2020</v>
      </c>
      <c r="C1832" s="73" t="s">
        <v>10</v>
      </c>
      <c r="D1832" s="73" t="s">
        <v>33</v>
      </c>
      <c r="E1832" s="73" t="s">
        <v>35</v>
      </c>
      <c r="F1832" s="75">
        <v>262.90624502000003</v>
      </c>
      <c r="G1832" s="75">
        <v>262.90624502000003</v>
      </c>
      <c r="H1832" s="73">
        <v>1.0670450616752818</v>
      </c>
    </row>
    <row r="1833" spans="1:8" x14ac:dyDescent="0.2">
      <c r="A1833" s="73" t="s">
        <v>16</v>
      </c>
      <c r="B1833" s="74">
        <v>2020</v>
      </c>
      <c r="C1833" s="73" t="s">
        <v>10</v>
      </c>
      <c r="D1833" s="73" t="s">
        <v>33</v>
      </c>
      <c r="E1833" s="73" t="s">
        <v>36</v>
      </c>
      <c r="F1833" s="75"/>
      <c r="G1833" s="75"/>
      <c r="H1833" s="73"/>
    </row>
    <row r="1834" spans="1:8" x14ac:dyDescent="0.2">
      <c r="A1834" s="73" t="s">
        <v>16</v>
      </c>
      <c r="B1834" s="74">
        <v>2020</v>
      </c>
      <c r="C1834" s="73" t="s">
        <v>10</v>
      </c>
      <c r="D1834" s="73" t="s">
        <v>33</v>
      </c>
      <c r="E1834" s="73" t="s">
        <v>42</v>
      </c>
      <c r="F1834" s="75">
        <v>3.9871469999999999E-2</v>
      </c>
      <c r="G1834" s="75">
        <v>3.9871469999999999E-2</v>
      </c>
      <c r="H1834" s="73">
        <v>1.618244373084316E-4</v>
      </c>
    </row>
    <row r="1835" spans="1:8" x14ac:dyDescent="0.2">
      <c r="A1835" s="73" t="s">
        <v>16</v>
      </c>
      <c r="B1835" s="74">
        <v>2020</v>
      </c>
      <c r="C1835" s="73" t="s">
        <v>10</v>
      </c>
      <c r="D1835" s="73" t="s">
        <v>33</v>
      </c>
      <c r="E1835" s="73" t="s">
        <v>40</v>
      </c>
      <c r="F1835" s="75">
        <v>265.74426189000002</v>
      </c>
      <c r="G1835" s="75">
        <v>265.74426189000002</v>
      </c>
      <c r="H1835" s="73">
        <v>1.0785635856489297</v>
      </c>
    </row>
    <row r="1836" spans="1:8" x14ac:dyDescent="0.2">
      <c r="A1836" s="73" t="s">
        <v>16</v>
      </c>
      <c r="B1836" s="74">
        <v>2021</v>
      </c>
      <c r="C1836" s="73" t="s">
        <v>10</v>
      </c>
      <c r="D1836" s="73" t="s">
        <v>33</v>
      </c>
      <c r="E1836" s="73" t="s">
        <v>34</v>
      </c>
      <c r="F1836" s="75">
        <v>1.040289</v>
      </c>
      <c r="G1836" s="75">
        <v>1.040289</v>
      </c>
      <c r="H1836" s="73">
        <v>3.7248961615582929E-3</v>
      </c>
    </row>
    <row r="1837" spans="1:8" x14ac:dyDescent="0.2">
      <c r="A1837" s="73" t="s">
        <v>16</v>
      </c>
      <c r="B1837" s="74">
        <v>2021</v>
      </c>
      <c r="C1837" s="73" t="s">
        <v>10</v>
      </c>
      <c r="D1837" s="73" t="s">
        <v>33</v>
      </c>
      <c r="E1837" s="73" t="s">
        <v>35</v>
      </c>
      <c r="F1837" s="75">
        <v>345.04563120999995</v>
      </c>
      <c r="G1837" s="75">
        <v>345.04563120999995</v>
      </c>
      <c r="H1837" s="73">
        <v>1.2354827814737896</v>
      </c>
    </row>
    <row r="1838" spans="1:8" x14ac:dyDescent="0.2">
      <c r="A1838" s="73" t="s">
        <v>16</v>
      </c>
      <c r="B1838" s="74">
        <v>2021</v>
      </c>
      <c r="C1838" s="73" t="s">
        <v>10</v>
      </c>
      <c r="D1838" s="73" t="s">
        <v>33</v>
      </c>
      <c r="E1838" s="73" t="s">
        <v>36</v>
      </c>
      <c r="F1838" s="75"/>
      <c r="G1838" s="75"/>
      <c r="H1838" s="73"/>
    </row>
    <row r="1839" spans="1:8" x14ac:dyDescent="0.2">
      <c r="A1839" s="73" t="s">
        <v>16</v>
      </c>
      <c r="B1839" s="74">
        <v>2021</v>
      </c>
      <c r="C1839" s="73" t="s">
        <v>10</v>
      </c>
      <c r="D1839" s="73" t="s">
        <v>33</v>
      </c>
      <c r="E1839" s="73" t="s">
        <v>42</v>
      </c>
      <c r="F1839" s="75">
        <v>5.8826998699999997</v>
      </c>
      <c r="G1839" s="75">
        <v>5.8826998699999997</v>
      </c>
      <c r="H1839" s="73">
        <v>2.1063806466628473E-2</v>
      </c>
    </row>
    <row r="1840" spans="1:8" x14ac:dyDescent="0.2">
      <c r="A1840" s="73" t="s">
        <v>16</v>
      </c>
      <c r="B1840" s="74">
        <v>2021</v>
      </c>
      <c r="C1840" s="73" t="s">
        <v>10</v>
      </c>
      <c r="D1840" s="73" t="s">
        <v>33</v>
      </c>
      <c r="E1840" s="73" t="s">
        <v>40</v>
      </c>
      <c r="F1840" s="75">
        <v>351.96862007999994</v>
      </c>
      <c r="G1840" s="75">
        <v>351.96862007999994</v>
      </c>
      <c r="H1840" s="73">
        <v>1.2602714841019764</v>
      </c>
    </row>
    <row r="1841" spans="1:8" x14ac:dyDescent="0.2">
      <c r="A1841" s="73" t="s">
        <v>16</v>
      </c>
      <c r="B1841" s="74">
        <v>2022</v>
      </c>
      <c r="C1841" s="73" t="s">
        <v>10</v>
      </c>
      <c r="D1841" s="73" t="s">
        <v>33</v>
      </c>
      <c r="E1841" s="73" t="s">
        <v>34</v>
      </c>
      <c r="F1841" s="75">
        <v>6.6746E-2</v>
      </c>
      <c r="G1841" s="75">
        <v>6.6746E-2</v>
      </c>
      <c r="H1841" s="73">
        <v>2.0865349627308458E-4</v>
      </c>
    </row>
    <row r="1842" spans="1:8" x14ac:dyDescent="0.2">
      <c r="A1842" s="73" t="s">
        <v>16</v>
      </c>
      <c r="B1842" s="74">
        <v>2022</v>
      </c>
      <c r="C1842" s="73" t="s">
        <v>10</v>
      </c>
      <c r="D1842" s="73" t="s">
        <v>33</v>
      </c>
      <c r="E1842" s="73" t="s">
        <v>35</v>
      </c>
      <c r="F1842" s="75">
        <v>661.75102874000004</v>
      </c>
      <c r="G1842" s="75">
        <v>661.75102874000004</v>
      </c>
      <c r="H1842" s="73">
        <v>2.0686882481184115</v>
      </c>
    </row>
    <row r="1843" spans="1:8" x14ac:dyDescent="0.2">
      <c r="A1843" s="73" t="s">
        <v>16</v>
      </c>
      <c r="B1843" s="74">
        <v>2022</v>
      </c>
      <c r="C1843" s="73" t="s">
        <v>10</v>
      </c>
      <c r="D1843" s="73" t="s">
        <v>33</v>
      </c>
      <c r="E1843" s="73" t="s">
        <v>36</v>
      </c>
      <c r="F1843" s="75"/>
      <c r="G1843" s="75"/>
      <c r="H1843" s="73"/>
    </row>
    <row r="1844" spans="1:8" x14ac:dyDescent="0.2">
      <c r="A1844" s="73" t="s">
        <v>16</v>
      </c>
      <c r="B1844" s="74">
        <v>2022</v>
      </c>
      <c r="C1844" s="73" t="s">
        <v>10</v>
      </c>
      <c r="D1844" s="73" t="s">
        <v>33</v>
      </c>
      <c r="E1844" s="73" t="s">
        <v>42</v>
      </c>
      <c r="F1844" s="75">
        <v>7.2259725899999996</v>
      </c>
      <c r="G1844" s="75">
        <v>7.2259725899999996</v>
      </c>
      <c r="H1844" s="73">
        <v>2.258898578007635E-2</v>
      </c>
    </row>
    <row r="1845" spans="1:8" x14ac:dyDescent="0.2">
      <c r="A1845" s="73" t="s">
        <v>16</v>
      </c>
      <c r="B1845" s="74">
        <v>2022</v>
      </c>
      <c r="C1845" s="73" t="s">
        <v>10</v>
      </c>
      <c r="D1845" s="73" t="s">
        <v>33</v>
      </c>
      <c r="E1845" s="73" t="s">
        <v>40</v>
      </c>
      <c r="F1845" s="75">
        <v>669.04374732999997</v>
      </c>
      <c r="G1845" s="75">
        <v>669.04374732999997</v>
      </c>
      <c r="H1845" s="73">
        <v>2.0914858873947604</v>
      </c>
    </row>
    <row r="1846" spans="1:8" x14ac:dyDescent="0.2">
      <c r="A1846" s="73" t="s">
        <v>16</v>
      </c>
      <c r="B1846" s="74">
        <v>2023</v>
      </c>
      <c r="C1846" s="73" t="s">
        <v>10</v>
      </c>
      <c r="D1846" s="73" t="s">
        <v>33</v>
      </c>
      <c r="E1846" s="73" t="s">
        <v>34</v>
      </c>
      <c r="F1846" s="75">
        <v>12.221142240000001</v>
      </c>
      <c r="G1846" s="75">
        <v>12.221142240000001</v>
      </c>
      <c r="H1846" s="73">
        <v>3.592803024022493E-2</v>
      </c>
    </row>
    <row r="1847" spans="1:8" x14ac:dyDescent="0.2">
      <c r="A1847" s="73" t="s">
        <v>16</v>
      </c>
      <c r="B1847" s="74">
        <v>2023</v>
      </c>
      <c r="C1847" s="73" t="s">
        <v>10</v>
      </c>
      <c r="D1847" s="73" t="s">
        <v>33</v>
      </c>
      <c r="E1847" s="73" t="s">
        <v>35</v>
      </c>
      <c r="F1847" s="75">
        <v>547.37665541000001</v>
      </c>
      <c r="G1847" s="75">
        <v>547.37665541000001</v>
      </c>
      <c r="H1847" s="73">
        <v>1.6091920576782077</v>
      </c>
    </row>
    <row r="1848" spans="1:8" x14ac:dyDescent="0.2">
      <c r="A1848" s="73" t="s">
        <v>16</v>
      </c>
      <c r="B1848" s="74">
        <v>2023</v>
      </c>
      <c r="C1848" s="73" t="s">
        <v>10</v>
      </c>
      <c r="D1848" s="73" t="s">
        <v>33</v>
      </c>
      <c r="E1848" s="73" t="s">
        <v>36</v>
      </c>
      <c r="F1848" s="75"/>
      <c r="G1848" s="75"/>
      <c r="H1848" s="73"/>
    </row>
    <row r="1849" spans="1:8" x14ac:dyDescent="0.2">
      <c r="A1849" s="73" t="s">
        <v>16</v>
      </c>
      <c r="B1849" s="74">
        <v>2023</v>
      </c>
      <c r="C1849" s="73" t="s">
        <v>10</v>
      </c>
      <c r="D1849" s="73" t="s">
        <v>33</v>
      </c>
      <c r="E1849" s="73" t="s">
        <v>42</v>
      </c>
      <c r="F1849" s="75">
        <v>2.7851307300000001</v>
      </c>
      <c r="G1849" s="75">
        <v>2.7851307300000001</v>
      </c>
      <c r="H1849" s="73">
        <v>8.1877993992171827E-3</v>
      </c>
    </row>
    <row r="1850" spans="1:8" x14ac:dyDescent="0.2">
      <c r="A1850" s="73" t="s">
        <v>16</v>
      </c>
      <c r="B1850" s="74">
        <v>2023</v>
      </c>
      <c r="C1850" s="73" t="s">
        <v>10</v>
      </c>
      <c r="D1850" s="73" t="s">
        <v>33</v>
      </c>
      <c r="E1850" s="73" t="s">
        <v>40</v>
      </c>
      <c r="F1850" s="75">
        <v>562.38292837999995</v>
      </c>
      <c r="G1850" s="75">
        <v>562.38292837999995</v>
      </c>
      <c r="H1850" s="73">
        <v>1.6533078873176497</v>
      </c>
    </row>
    <row r="1851" spans="1:8" x14ac:dyDescent="0.2">
      <c r="A1851" s="73" t="s">
        <v>16</v>
      </c>
      <c r="B1851" s="74">
        <v>2008</v>
      </c>
      <c r="C1851" s="73" t="s">
        <v>10</v>
      </c>
      <c r="D1851" s="73" t="s">
        <v>37</v>
      </c>
      <c r="E1851" s="73" t="s">
        <v>40</v>
      </c>
      <c r="F1851" s="15">
        <v>0</v>
      </c>
      <c r="G1851" s="15">
        <v>0</v>
      </c>
      <c r="H1851" s="26">
        <v>0</v>
      </c>
    </row>
    <row r="1852" spans="1:8" x14ac:dyDescent="0.2">
      <c r="A1852" s="73" t="s">
        <v>16</v>
      </c>
      <c r="B1852" s="74">
        <v>2009</v>
      </c>
      <c r="C1852" s="73" t="s">
        <v>10</v>
      </c>
      <c r="D1852" s="73" t="s">
        <v>37</v>
      </c>
      <c r="E1852" s="73" t="s">
        <v>40</v>
      </c>
      <c r="F1852" s="15">
        <v>0</v>
      </c>
      <c r="G1852" s="15">
        <v>0</v>
      </c>
      <c r="H1852" s="26">
        <v>0</v>
      </c>
    </row>
    <row r="1853" spans="1:8" x14ac:dyDescent="0.2">
      <c r="A1853" s="73" t="s">
        <v>16</v>
      </c>
      <c r="B1853" s="74">
        <v>2010</v>
      </c>
      <c r="C1853" s="73" t="s">
        <v>10</v>
      </c>
      <c r="D1853" s="73" t="s">
        <v>37</v>
      </c>
      <c r="E1853" s="73" t="s">
        <v>40</v>
      </c>
      <c r="F1853" s="15">
        <v>0</v>
      </c>
      <c r="G1853" s="15">
        <v>0</v>
      </c>
      <c r="H1853" s="26">
        <v>0</v>
      </c>
    </row>
    <row r="1854" spans="1:8" x14ac:dyDescent="0.2">
      <c r="A1854" s="73" t="s">
        <v>16</v>
      </c>
      <c r="B1854" s="74">
        <v>2011</v>
      </c>
      <c r="C1854" s="73" t="s">
        <v>10</v>
      </c>
      <c r="D1854" s="73" t="s">
        <v>37</v>
      </c>
      <c r="E1854" s="73" t="s">
        <v>40</v>
      </c>
      <c r="F1854" s="15">
        <v>0</v>
      </c>
      <c r="G1854" s="15">
        <v>0</v>
      </c>
      <c r="H1854" s="26">
        <v>0</v>
      </c>
    </row>
    <row r="1855" spans="1:8" x14ac:dyDescent="0.2">
      <c r="A1855" s="73" t="s">
        <v>16</v>
      </c>
      <c r="B1855" s="74">
        <v>2012</v>
      </c>
      <c r="C1855" s="73" t="s">
        <v>10</v>
      </c>
      <c r="D1855" s="73" t="s">
        <v>37</v>
      </c>
      <c r="E1855" s="73" t="s">
        <v>40</v>
      </c>
      <c r="F1855" s="15">
        <v>0</v>
      </c>
      <c r="G1855" s="15">
        <v>0</v>
      </c>
      <c r="H1855" s="26">
        <v>0</v>
      </c>
    </row>
    <row r="1856" spans="1:8" x14ac:dyDescent="0.2">
      <c r="A1856" s="73" t="s">
        <v>16</v>
      </c>
      <c r="B1856" s="74">
        <v>2013</v>
      </c>
      <c r="C1856" s="73" t="s">
        <v>10</v>
      </c>
      <c r="D1856" s="73" t="s">
        <v>37</v>
      </c>
      <c r="E1856" s="73" t="s">
        <v>40</v>
      </c>
      <c r="F1856" s="15">
        <v>0</v>
      </c>
      <c r="G1856" s="15">
        <v>0</v>
      </c>
      <c r="H1856" s="26">
        <v>0</v>
      </c>
    </row>
    <row r="1857" spans="1:8" x14ac:dyDescent="0.2">
      <c r="A1857" s="73" t="s">
        <v>16</v>
      </c>
      <c r="B1857" s="74">
        <v>2014</v>
      </c>
      <c r="C1857" s="73" t="s">
        <v>10</v>
      </c>
      <c r="D1857" s="73" t="s">
        <v>37</v>
      </c>
      <c r="E1857" s="73" t="s">
        <v>40</v>
      </c>
      <c r="F1857" s="15">
        <v>0</v>
      </c>
      <c r="G1857" s="15">
        <v>0</v>
      </c>
      <c r="H1857" s="26">
        <v>0</v>
      </c>
    </row>
    <row r="1858" spans="1:8" x14ac:dyDescent="0.2">
      <c r="A1858" s="73" t="s">
        <v>16</v>
      </c>
      <c r="B1858" s="74">
        <v>2015</v>
      </c>
      <c r="C1858" s="73" t="s">
        <v>10</v>
      </c>
      <c r="D1858" s="73" t="s">
        <v>37</v>
      </c>
      <c r="E1858" s="73" t="s">
        <v>40</v>
      </c>
      <c r="F1858" s="15">
        <v>0</v>
      </c>
      <c r="G1858" s="15">
        <v>0</v>
      </c>
      <c r="H1858" s="26">
        <v>0</v>
      </c>
    </row>
    <row r="1859" spans="1:8" x14ac:dyDescent="0.2">
      <c r="A1859" s="73" t="s">
        <v>16</v>
      </c>
      <c r="B1859" s="74">
        <v>2016</v>
      </c>
      <c r="C1859" s="73" t="s">
        <v>10</v>
      </c>
      <c r="D1859" s="73" t="s">
        <v>37</v>
      </c>
      <c r="E1859" s="73" t="s">
        <v>40</v>
      </c>
      <c r="F1859" s="15">
        <v>0</v>
      </c>
      <c r="G1859" s="15">
        <v>0</v>
      </c>
      <c r="H1859" s="26">
        <v>0</v>
      </c>
    </row>
    <row r="1860" spans="1:8" x14ac:dyDescent="0.2">
      <c r="A1860" s="73" t="s">
        <v>16</v>
      </c>
      <c r="B1860" s="74">
        <v>2017</v>
      </c>
      <c r="C1860" s="73" t="s">
        <v>10</v>
      </c>
      <c r="D1860" s="73" t="s">
        <v>37</v>
      </c>
      <c r="E1860" s="73" t="s">
        <v>40</v>
      </c>
      <c r="F1860" s="15">
        <v>0</v>
      </c>
      <c r="G1860" s="15">
        <v>0</v>
      </c>
      <c r="H1860" s="26">
        <v>0</v>
      </c>
    </row>
    <row r="1861" spans="1:8" x14ac:dyDescent="0.2">
      <c r="A1861" s="73" t="s">
        <v>16</v>
      </c>
      <c r="B1861" s="74">
        <v>2018</v>
      </c>
      <c r="C1861" s="73" t="s">
        <v>10</v>
      </c>
      <c r="D1861" s="73" t="s">
        <v>37</v>
      </c>
      <c r="E1861" s="73" t="s">
        <v>40</v>
      </c>
      <c r="F1861" s="15">
        <v>0</v>
      </c>
      <c r="G1861" s="15">
        <v>0</v>
      </c>
      <c r="H1861" s="26">
        <v>0</v>
      </c>
    </row>
    <row r="1862" spans="1:8" x14ac:dyDescent="0.2">
      <c r="A1862" s="73" t="s">
        <v>16</v>
      </c>
      <c r="B1862" s="74">
        <v>2019</v>
      </c>
      <c r="C1862" s="73" t="s">
        <v>10</v>
      </c>
      <c r="D1862" s="73" t="s">
        <v>37</v>
      </c>
      <c r="E1862" s="73" t="s">
        <v>40</v>
      </c>
      <c r="F1862" s="15">
        <v>0</v>
      </c>
      <c r="G1862" s="15">
        <v>0</v>
      </c>
      <c r="H1862" s="26">
        <v>0</v>
      </c>
    </row>
    <row r="1863" spans="1:8" x14ac:dyDescent="0.2">
      <c r="A1863" s="73" t="s">
        <v>16</v>
      </c>
      <c r="B1863" s="74">
        <v>2020</v>
      </c>
      <c r="C1863" s="73" t="s">
        <v>10</v>
      </c>
      <c r="D1863" s="73" t="s">
        <v>37</v>
      </c>
      <c r="E1863" s="73" t="s">
        <v>40</v>
      </c>
      <c r="F1863" s="15">
        <v>0</v>
      </c>
      <c r="G1863" s="15">
        <v>0</v>
      </c>
      <c r="H1863" s="26">
        <v>0</v>
      </c>
    </row>
    <row r="1864" spans="1:8" x14ac:dyDescent="0.2">
      <c r="A1864" s="73" t="s">
        <v>16</v>
      </c>
      <c r="B1864" s="74">
        <v>2021</v>
      </c>
      <c r="C1864" s="73" t="s">
        <v>10</v>
      </c>
      <c r="D1864" s="73" t="s">
        <v>37</v>
      </c>
      <c r="E1864" s="73" t="s">
        <v>40</v>
      </c>
      <c r="F1864" s="15">
        <v>0</v>
      </c>
      <c r="G1864" s="15">
        <v>0</v>
      </c>
      <c r="H1864" s="26">
        <v>0</v>
      </c>
    </row>
    <row r="1865" spans="1:8" x14ac:dyDescent="0.2">
      <c r="A1865" s="73" t="s">
        <v>16</v>
      </c>
      <c r="B1865" s="74">
        <v>2022</v>
      </c>
      <c r="C1865" s="73" t="s">
        <v>10</v>
      </c>
      <c r="D1865" s="73" t="s">
        <v>37</v>
      </c>
      <c r="E1865" s="73" t="s">
        <v>40</v>
      </c>
      <c r="F1865" s="15">
        <v>0</v>
      </c>
      <c r="G1865" s="15">
        <v>0</v>
      </c>
      <c r="H1865" s="26">
        <v>0</v>
      </c>
    </row>
    <row r="1866" spans="1:8" x14ac:dyDescent="0.2">
      <c r="A1866" s="73" t="s">
        <v>16</v>
      </c>
      <c r="B1866" s="74">
        <v>2023</v>
      </c>
      <c r="C1866" s="73" t="s">
        <v>10</v>
      </c>
      <c r="D1866" s="73" t="s">
        <v>37</v>
      </c>
      <c r="E1866" s="73" t="s">
        <v>40</v>
      </c>
      <c r="F1866" s="15">
        <v>0</v>
      </c>
      <c r="G1866" s="15">
        <v>0</v>
      </c>
      <c r="H1866" s="26">
        <v>0</v>
      </c>
    </row>
    <row r="1867" spans="1:8" x14ac:dyDescent="0.2">
      <c r="A1867" s="8" t="str">
        <f>'[32]Datos a publicar'!A4</f>
        <v>Guatemala</v>
      </c>
      <c r="B1867" s="8">
        <f>'[32]Datos a publicar'!B4</f>
        <v>2008</v>
      </c>
      <c r="C1867" s="8" t="str">
        <f>'[32]Datos a publicar'!C4</f>
        <v>Pública</v>
      </c>
      <c r="D1867" s="8" t="str">
        <f>'[32]Datos a publicar'!D4</f>
        <v>Total sectores</v>
      </c>
      <c r="E1867" s="8" t="str">
        <f>'[32]Datos a publicar'!E4</f>
        <v>Total subsectores</v>
      </c>
      <c r="F1867" s="8">
        <f>'[32]Datos a publicar'!F4</f>
        <v>5066.00374543</v>
      </c>
      <c r="G1867" s="8">
        <f>'[32]Datos a publicar'!G4</f>
        <v>668.16067482871051</v>
      </c>
      <c r="H1867" s="8">
        <f>'[32]Datos a publicar'!H4</f>
        <v>1.7347973413480369</v>
      </c>
    </row>
    <row r="1868" spans="1:8" x14ac:dyDescent="0.2">
      <c r="A1868" s="8" t="str">
        <f>'[32]Datos a publicar'!A5</f>
        <v>Guatemala</v>
      </c>
      <c r="B1868" s="8">
        <f>'[32]Datos a publicar'!B5</f>
        <v>2009</v>
      </c>
      <c r="C1868" s="8" t="str">
        <f>'[32]Datos a publicar'!C5</f>
        <v>Pública</v>
      </c>
      <c r="D1868" s="8" t="str">
        <f>'[32]Datos a publicar'!D5</f>
        <v>Total sectores</v>
      </c>
      <c r="E1868" s="8" t="str">
        <f>'[32]Datos a publicar'!E5</f>
        <v>Total subsectores</v>
      </c>
      <c r="F1868" s="8">
        <f>'[32]Datos a publicar'!F5</f>
        <v>5056.3025255699995</v>
      </c>
      <c r="G1868" s="8">
        <f>'[32]Datos a publicar'!G5</f>
        <v>620.90810347039974</v>
      </c>
      <c r="H1868" s="8">
        <f>'[32]Datos a publicar'!H5</f>
        <v>1.6720300864201498</v>
      </c>
    </row>
    <row r="1869" spans="1:8" x14ac:dyDescent="0.2">
      <c r="A1869" s="8" t="str">
        <f>'[32]Datos a publicar'!A6</f>
        <v>Guatemala</v>
      </c>
      <c r="B1869" s="8">
        <f>'[32]Datos a publicar'!B6</f>
        <v>2010</v>
      </c>
      <c r="C1869" s="8" t="str">
        <f>'[32]Datos a publicar'!C6</f>
        <v>Pública</v>
      </c>
      <c r="D1869" s="8" t="str">
        <f>'[32]Datos a publicar'!D6</f>
        <v>Total sectores</v>
      </c>
      <c r="E1869" s="8" t="str">
        <f>'[32]Datos a publicar'!E6</f>
        <v>Total subsectores</v>
      </c>
      <c r="F1869" s="8">
        <f>'[32]Datos a publicar'!F6</f>
        <v>5605.7417006600008</v>
      </c>
      <c r="G1869" s="8">
        <f>'[32]Datos a publicar'!G6</f>
        <v>695.50394954149897</v>
      </c>
      <c r="H1869" s="8">
        <f>'[32]Datos a publicar'!H6</f>
        <v>1.7096057468723795</v>
      </c>
    </row>
    <row r="1870" spans="1:8" x14ac:dyDescent="0.2">
      <c r="A1870" s="8" t="str">
        <f>'[32]Datos a publicar'!A7</f>
        <v>Guatemala</v>
      </c>
      <c r="B1870" s="8">
        <f>'[32]Datos a publicar'!B7</f>
        <v>2011</v>
      </c>
      <c r="C1870" s="8" t="str">
        <f>'[32]Datos a publicar'!C7</f>
        <v>Pública</v>
      </c>
      <c r="D1870" s="8" t="str">
        <f>'[32]Datos a publicar'!D7</f>
        <v>Total sectores</v>
      </c>
      <c r="E1870" s="8" t="str">
        <f>'[32]Datos a publicar'!E7</f>
        <v>Total subsectores</v>
      </c>
      <c r="F1870" s="8">
        <f>'[32]Datos a publicar'!F7</f>
        <v>7480.2851901299991</v>
      </c>
      <c r="G1870" s="8">
        <f>'[32]Datos a publicar'!G7</f>
        <v>960.5444544699169</v>
      </c>
      <c r="H1870" s="8">
        <f>'[32]Datos a publicar'!H7</f>
        <v>2.0481387057636997</v>
      </c>
    </row>
    <row r="1871" spans="1:8" x14ac:dyDescent="0.2">
      <c r="A1871" s="8" t="str">
        <f>'[32]Datos a publicar'!A8</f>
        <v>Guatemala</v>
      </c>
      <c r="B1871" s="8">
        <f>'[32]Datos a publicar'!B8</f>
        <v>2012</v>
      </c>
      <c r="C1871" s="8" t="str">
        <f>'[32]Datos a publicar'!C8</f>
        <v>Pública</v>
      </c>
      <c r="D1871" s="8" t="str">
        <f>'[32]Datos a publicar'!D8</f>
        <v>Total sectores</v>
      </c>
      <c r="E1871" s="8" t="str">
        <f>'[32]Datos a publicar'!E8</f>
        <v>Total subsectores</v>
      </c>
      <c r="F1871" s="8">
        <f>'[32]Datos a publicar'!F8</f>
        <v>4976.3672957999997</v>
      </c>
      <c r="G1871" s="8">
        <f>'[32]Datos a publicar'!G8</f>
        <v>635.21036907986081</v>
      </c>
      <c r="H1871" s="8">
        <f>'[32]Datos a publicar'!H8</f>
        <v>1.2809562129549315</v>
      </c>
    </row>
    <row r="1872" spans="1:8" x14ac:dyDescent="0.2">
      <c r="A1872" s="8" t="str">
        <f>'[32]Datos a publicar'!A9</f>
        <v>Guatemala</v>
      </c>
      <c r="B1872" s="8">
        <f>'[32]Datos a publicar'!B9</f>
        <v>2013</v>
      </c>
      <c r="C1872" s="8" t="str">
        <f>'[32]Datos a publicar'!C9</f>
        <v>Pública</v>
      </c>
      <c r="D1872" s="8" t="str">
        <f>'[32]Datos a publicar'!D9</f>
        <v>Total sectores</v>
      </c>
      <c r="E1872" s="8" t="str">
        <f>'[32]Datos a publicar'!E9</f>
        <v>Total subsectores</v>
      </c>
      <c r="F1872" s="8">
        <f>'[32]Datos a publicar'!F9</f>
        <v>4187.6401882299997</v>
      </c>
      <c r="G1872" s="8">
        <f>'[32]Datos a publicar'!G9</f>
        <v>532.78250909527185</v>
      </c>
      <c r="H1872" s="8">
        <f>'[32]Datos a publicar'!H9</f>
        <v>1.0053173948319185</v>
      </c>
    </row>
    <row r="1873" spans="1:17" x14ac:dyDescent="0.2">
      <c r="A1873" s="8" t="str">
        <f>'[32]Datos a publicar'!A10</f>
        <v>Guatemala</v>
      </c>
      <c r="B1873" s="8">
        <f>'[32]Datos a publicar'!B10</f>
        <v>2014</v>
      </c>
      <c r="C1873" s="8" t="str">
        <f>'[32]Datos a publicar'!C10</f>
        <v>Pública</v>
      </c>
      <c r="D1873" s="8" t="str">
        <f>'[32]Datos a publicar'!D10</f>
        <v>Total sectores</v>
      </c>
      <c r="E1873" s="8" t="str">
        <f>'[32]Datos a publicar'!E10</f>
        <v>Total subsectores</v>
      </c>
      <c r="F1873" s="8">
        <f>'[32]Datos a publicar'!F10</f>
        <v>4935.5624405600001</v>
      </c>
      <c r="G1873" s="8">
        <f>'[32]Datos a publicar'!G10</f>
        <v>638.10994860715778</v>
      </c>
      <c r="H1873" s="8">
        <f>'[32]Datos a publicar'!H10</f>
        <v>1.1030012601437753</v>
      </c>
    </row>
    <row r="1874" spans="1:17" x14ac:dyDescent="0.2">
      <c r="A1874" s="8" t="str">
        <f>'[32]Datos a publicar'!A11</f>
        <v>Guatemala</v>
      </c>
      <c r="B1874" s="8">
        <f>'[32]Datos a publicar'!B11</f>
        <v>2015</v>
      </c>
      <c r="C1874" s="8" t="str">
        <f>'[32]Datos a publicar'!C11</f>
        <v>Pública</v>
      </c>
      <c r="D1874" s="8" t="str">
        <f>'[32]Datos a publicar'!D11</f>
        <v>Total sectores</v>
      </c>
      <c r="E1874" s="8" t="str">
        <f>'[32]Datos a publicar'!E11</f>
        <v>Total subsectores</v>
      </c>
      <c r="F1874" s="8">
        <f>'[32]Datos a publicar'!F11</f>
        <v>2487.6955424200005</v>
      </c>
      <c r="G1874" s="8">
        <f>'[32]Datos a publicar'!G11</f>
        <v>324.85741104112003</v>
      </c>
      <c r="H1874" s="8">
        <f>'[32]Datos a publicar'!H11</f>
        <v>0.5223958330857521</v>
      </c>
    </row>
    <row r="1875" spans="1:17" x14ac:dyDescent="0.2">
      <c r="A1875" s="8" t="str">
        <f>'[32]Datos a publicar'!A12</f>
        <v>Guatemala</v>
      </c>
      <c r="B1875" s="8">
        <f>'[32]Datos a publicar'!B12</f>
        <v>2016</v>
      </c>
      <c r="C1875" s="8" t="str">
        <f>'[32]Datos a publicar'!C12</f>
        <v>Pública</v>
      </c>
      <c r="D1875" s="8" t="str">
        <f>'[32]Datos a publicar'!D12</f>
        <v>Total sectores</v>
      </c>
      <c r="E1875" s="8" t="str">
        <f>'[32]Datos a publicar'!E12</f>
        <v>Total subsectores</v>
      </c>
      <c r="F1875" s="8">
        <f>'[32]Datos a publicar'!F12</f>
        <v>2453.1614821700005</v>
      </c>
      <c r="G1875" s="8">
        <f>'[32]Datos a publicar'!G12</f>
        <v>322.65139468773424</v>
      </c>
      <c r="H1875" s="8">
        <f>'[32]Datos a publicar'!H12</f>
        <v>0.48847051289880622</v>
      </c>
    </row>
    <row r="1876" spans="1:17" x14ac:dyDescent="0.2">
      <c r="A1876" s="8" t="str">
        <f>'[32]Datos a publicar'!A13</f>
        <v>Guatemala</v>
      </c>
      <c r="B1876" s="8">
        <f>'[32]Datos a publicar'!B13</f>
        <v>2017</v>
      </c>
      <c r="C1876" s="8" t="str">
        <f>'[32]Datos a publicar'!C13</f>
        <v>Pública</v>
      </c>
      <c r="D1876" s="8" t="str">
        <f>'[32]Datos a publicar'!D13</f>
        <v>Total sectores</v>
      </c>
      <c r="E1876" s="8" t="str">
        <f>'[32]Datos a publicar'!E13</f>
        <v>Total subsectores</v>
      </c>
      <c r="F1876" s="8">
        <f>'[32]Datos a publicar'!F13</f>
        <v>2773.1169484299999</v>
      </c>
      <c r="G1876" s="8">
        <f>'[32]Datos a publicar'!G13</f>
        <v>377.22718739983742</v>
      </c>
      <c r="H1876" s="8">
        <f>'[32]Datos a publicar'!H13</f>
        <v>0.52676551276399397</v>
      </c>
    </row>
    <row r="1877" spans="1:17" x14ac:dyDescent="0.2">
      <c r="A1877" s="8" t="str">
        <f>'[32]Datos a publicar'!A14</f>
        <v>Guatemala</v>
      </c>
      <c r="B1877" s="8">
        <f>'[32]Datos a publicar'!B14</f>
        <v>2018</v>
      </c>
      <c r="C1877" s="8" t="str">
        <f>'[32]Datos a publicar'!C14</f>
        <v>Pública</v>
      </c>
      <c r="D1877" s="8" t="str">
        <f>'[32]Datos a publicar'!D14</f>
        <v>Total sectores</v>
      </c>
      <c r="E1877" s="8" t="str">
        <f>'[32]Datos a publicar'!E14</f>
        <v>Total subsectores</v>
      </c>
      <c r="F1877" s="8">
        <f>'[32]Datos a publicar'!F14</f>
        <v>4214.5265104999999</v>
      </c>
      <c r="G1877" s="8">
        <f>'[32]Datos a publicar'!G14</f>
        <v>560.27095206251272</v>
      </c>
      <c r="H1877" s="8">
        <f>'[32]Datos a publicar'!H14</f>
        <v>0.76625069048573247</v>
      </c>
    </row>
    <row r="1878" spans="1:17" x14ac:dyDescent="0.2">
      <c r="A1878" s="8" t="str">
        <f>'[32]Datos a publicar'!A15</f>
        <v>Guatemala</v>
      </c>
      <c r="B1878" s="8">
        <f>'[32]Datos a publicar'!B15</f>
        <v>2019</v>
      </c>
      <c r="C1878" s="8" t="str">
        <f>'[32]Datos a publicar'!C15</f>
        <v>Pública</v>
      </c>
      <c r="D1878" s="8" t="str">
        <f>'[32]Datos a publicar'!D15</f>
        <v>Total sectores</v>
      </c>
      <c r="E1878" s="8" t="str">
        <f>'[32]Datos a publicar'!E15</f>
        <v>Total subsectores</v>
      </c>
      <c r="F1878" s="8">
        <f>'[32]Datos a publicar'!F15</f>
        <v>5373.9177099300014</v>
      </c>
      <c r="G1878" s="8">
        <f>'[32]Datos a publicar'!G15</f>
        <v>697.96516828668484</v>
      </c>
      <c r="H1878" s="8">
        <f>'[32]Datos a publicar'!H15</f>
        <v>0.90987029824727517</v>
      </c>
    </row>
    <row r="1879" spans="1:17" x14ac:dyDescent="0.2">
      <c r="A1879" s="8" t="str">
        <f>'[32]Datos a publicar'!A16</f>
        <v>Guatemala</v>
      </c>
      <c r="B1879" s="8">
        <f>'[32]Datos a publicar'!B16</f>
        <v>2020</v>
      </c>
      <c r="C1879" s="8" t="str">
        <f>'[32]Datos a publicar'!C16</f>
        <v>Pública</v>
      </c>
      <c r="D1879" s="8" t="str">
        <f>'[32]Datos a publicar'!D16</f>
        <v>Total sectores</v>
      </c>
      <c r="E1879" s="8" t="str">
        <f>'[32]Datos a publicar'!E16</f>
        <v>Total subsectores</v>
      </c>
      <c r="F1879" s="8">
        <f>'[32]Datos a publicar'!F16</f>
        <v>4621.6454890099994</v>
      </c>
      <c r="G1879" s="8">
        <f>'[32]Datos a publicar'!G16</f>
        <v>617.03858319642927</v>
      </c>
      <c r="H1879" s="8">
        <f>'[32]Datos a publicar'!H16</f>
        <v>0.79488648545130403</v>
      </c>
    </row>
    <row r="1880" spans="1:17" x14ac:dyDescent="0.2">
      <c r="A1880" s="8" t="str">
        <f>'[32]Datos a publicar'!A17</f>
        <v>Guatemala</v>
      </c>
      <c r="B1880" s="8">
        <f>'[32]Datos a publicar'!B17</f>
        <v>2021</v>
      </c>
      <c r="C1880" s="8" t="str">
        <f>'[32]Datos a publicar'!C17</f>
        <v>Pública</v>
      </c>
      <c r="D1880" s="8" t="str">
        <f>'[32]Datos a publicar'!D17</f>
        <v>Total sectores</v>
      </c>
      <c r="E1880" s="8" t="str">
        <f>'[32]Datos a publicar'!E17</f>
        <v>Total subsectores</v>
      </c>
      <c r="F1880" s="8">
        <f>'[32]Datos a publicar'!F17</f>
        <v>5460.9233968400004</v>
      </c>
      <c r="G1880" s="8">
        <f>'[32]Datos a publicar'!G17</f>
        <v>705.76866872474704</v>
      </c>
      <c r="H1880" s="8">
        <f>'[32]Datos a publicar'!H17</f>
        <v>0.820794860471178</v>
      </c>
    </row>
    <row r="1881" spans="1:17" x14ac:dyDescent="0.2">
      <c r="A1881" s="8" t="str">
        <f>'[32]Datos a publicar'!A18</f>
        <v>Guatemala</v>
      </c>
      <c r="B1881" s="8">
        <f>'[32]Datos a publicar'!B18</f>
        <v>2022</v>
      </c>
      <c r="C1881" s="8" t="str">
        <f>'[32]Datos a publicar'!C18</f>
        <v>Pública</v>
      </c>
      <c r="D1881" s="8" t="str">
        <f>'[32]Datos a publicar'!D18</f>
        <v>Total sectores</v>
      </c>
      <c r="E1881" s="8" t="str">
        <f>'[32]Datos a publicar'!E18</f>
        <v>Total subsectores</v>
      </c>
      <c r="F1881" s="8">
        <f>'[32]Datos a publicar'!F18</f>
        <v>5926.7400311700003</v>
      </c>
      <c r="G1881" s="8">
        <f>'[32]Datos a publicar'!G18</f>
        <v>764.47466885958204</v>
      </c>
      <c r="H1881" s="8">
        <f>'[32]Datos a publicar'!H18</f>
        <v>0.79959114343509441</v>
      </c>
      <c r="J1881" s="71"/>
      <c r="K1881" s="71"/>
      <c r="P1881" s="71"/>
      <c r="Q1881" s="71"/>
    </row>
    <row r="1882" spans="1:17" x14ac:dyDescent="0.2">
      <c r="A1882" s="8" t="str">
        <f>'[32]Datos a publicar'!A19</f>
        <v>Guatemala</v>
      </c>
      <c r="B1882" s="8">
        <f>'[32]Datos a publicar'!B19</f>
        <v>2023</v>
      </c>
      <c r="C1882" s="8" t="str">
        <f>'[32]Datos a publicar'!C19</f>
        <v>Pública</v>
      </c>
      <c r="D1882" s="8" t="str">
        <f>'[32]Datos a publicar'!D19</f>
        <v>Total sectores</v>
      </c>
      <c r="E1882" s="8" t="str">
        <f>'[32]Datos a publicar'!E19</f>
        <v>Total subsectores</v>
      </c>
      <c r="F1882" s="8">
        <f>'[32]Datos a publicar'!F19</f>
        <v>6155.6450737300001</v>
      </c>
      <c r="G1882" s="8">
        <f>'[32]Datos a publicar'!G19</f>
        <v>785.78737900913438</v>
      </c>
      <c r="H1882" s="8">
        <f>'[32]Datos a publicar'!H19</f>
        <v>0.7511828129279321</v>
      </c>
      <c r="J1882" s="71"/>
      <c r="K1882" s="72"/>
      <c r="P1882" s="71"/>
      <c r="Q1882" s="72"/>
    </row>
    <row r="1883" spans="1:17" x14ac:dyDescent="0.2">
      <c r="A1883" s="73" t="s">
        <v>17</v>
      </c>
      <c r="B1883" s="74">
        <v>2008</v>
      </c>
      <c r="C1883" s="73" t="s">
        <v>10</v>
      </c>
      <c r="D1883" s="73" t="s">
        <v>25</v>
      </c>
      <c r="E1883" s="73" t="s">
        <v>26</v>
      </c>
      <c r="F1883" s="75">
        <v>585.79058031</v>
      </c>
      <c r="G1883" s="75">
        <v>77.260548771072706</v>
      </c>
      <c r="H1883" s="73">
        <v>0.20059755033249679</v>
      </c>
    </row>
    <row r="1884" spans="1:17" x14ac:dyDescent="0.2">
      <c r="A1884" s="73" t="s">
        <v>17</v>
      </c>
      <c r="B1884" s="74">
        <v>2008</v>
      </c>
      <c r="C1884" s="73" t="s">
        <v>10</v>
      </c>
      <c r="D1884" s="73" t="s">
        <v>25</v>
      </c>
      <c r="E1884" s="73" t="s">
        <v>27</v>
      </c>
      <c r="F1884" s="75"/>
      <c r="G1884" s="75"/>
      <c r="H1884" s="73"/>
    </row>
    <row r="1885" spans="1:17" x14ac:dyDescent="0.2">
      <c r="A1885" s="73" t="s">
        <v>17</v>
      </c>
      <c r="B1885" s="74">
        <v>2008</v>
      </c>
      <c r="C1885" s="73" t="s">
        <v>10</v>
      </c>
      <c r="D1885" s="73" t="s">
        <v>25</v>
      </c>
      <c r="E1885" s="73" t="s">
        <v>28</v>
      </c>
      <c r="F1885" s="75"/>
      <c r="G1885" s="75"/>
      <c r="H1885" s="73"/>
    </row>
    <row r="1886" spans="1:17" x14ac:dyDescent="0.2">
      <c r="A1886" s="73" t="s">
        <v>17</v>
      </c>
      <c r="B1886" s="74">
        <v>2008</v>
      </c>
      <c r="C1886" s="73" t="s">
        <v>10</v>
      </c>
      <c r="D1886" s="73" t="s">
        <v>25</v>
      </c>
      <c r="E1886" s="73" t="s">
        <v>40</v>
      </c>
      <c r="F1886" s="75">
        <v>585.79058031</v>
      </c>
      <c r="G1886" s="75">
        <v>77.260548771072706</v>
      </c>
      <c r="H1886" s="73">
        <v>0.20059755033249679</v>
      </c>
    </row>
    <row r="1887" spans="1:17" x14ac:dyDescent="0.2">
      <c r="A1887" s="73" t="s">
        <v>17</v>
      </c>
      <c r="B1887" s="74">
        <v>2009</v>
      </c>
      <c r="C1887" s="73" t="s">
        <v>10</v>
      </c>
      <c r="D1887" s="73" t="s">
        <v>25</v>
      </c>
      <c r="E1887" s="73" t="s">
        <v>26</v>
      </c>
      <c r="F1887" s="75">
        <v>680.68529569000009</v>
      </c>
      <c r="G1887" s="75">
        <v>83.587367225306892</v>
      </c>
      <c r="H1887" s="73">
        <v>0.22509062462578319</v>
      </c>
    </row>
    <row r="1888" spans="1:17" x14ac:dyDescent="0.2">
      <c r="A1888" s="73" t="s">
        <v>17</v>
      </c>
      <c r="B1888" s="74">
        <v>2009</v>
      </c>
      <c r="C1888" s="73" t="s">
        <v>10</v>
      </c>
      <c r="D1888" s="73" t="s">
        <v>25</v>
      </c>
      <c r="E1888" s="73" t="s">
        <v>27</v>
      </c>
      <c r="F1888" s="75"/>
      <c r="G1888" s="75"/>
      <c r="H1888" s="73"/>
    </row>
    <row r="1889" spans="1:8" x14ac:dyDescent="0.2">
      <c r="A1889" s="73" t="s">
        <v>17</v>
      </c>
      <c r="B1889" s="74">
        <v>2009</v>
      </c>
      <c r="C1889" s="73" t="s">
        <v>10</v>
      </c>
      <c r="D1889" s="73" t="s">
        <v>25</v>
      </c>
      <c r="E1889" s="73" t="s">
        <v>28</v>
      </c>
      <c r="F1889" s="75"/>
      <c r="G1889" s="75"/>
      <c r="H1889" s="73"/>
    </row>
    <row r="1890" spans="1:8" x14ac:dyDescent="0.2">
      <c r="A1890" s="73" t="s">
        <v>17</v>
      </c>
      <c r="B1890" s="74">
        <v>2009</v>
      </c>
      <c r="C1890" s="73" t="s">
        <v>10</v>
      </c>
      <c r="D1890" s="73" t="s">
        <v>25</v>
      </c>
      <c r="E1890" s="73" t="s">
        <v>40</v>
      </c>
      <c r="F1890" s="75">
        <v>680.68529569000009</v>
      </c>
      <c r="G1890" s="75">
        <v>83.587367225306892</v>
      </c>
      <c r="H1890" s="73">
        <v>0.22509062462578319</v>
      </c>
    </row>
    <row r="1891" spans="1:8" x14ac:dyDescent="0.2">
      <c r="A1891" s="73" t="s">
        <v>17</v>
      </c>
      <c r="B1891" s="74">
        <v>2010</v>
      </c>
      <c r="C1891" s="73" t="s">
        <v>10</v>
      </c>
      <c r="D1891" s="73" t="s">
        <v>25</v>
      </c>
      <c r="E1891" s="73" t="s">
        <v>26</v>
      </c>
      <c r="F1891" s="75">
        <v>663.81011772999989</v>
      </c>
      <c r="G1891" s="75">
        <v>82.358871186031536</v>
      </c>
      <c r="H1891" s="73">
        <v>0.2024448596997655</v>
      </c>
    </row>
    <row r="1892" spans="1:8" x14ac:dyDescent="0.2">
      <c r="A1892" s="73" t="s">
        <v>17</v>
      </c>
      <c r="B1892" s="74">
        <v>2010</v>
      </c>
      <c r="C1892" s="73" t="s">
        <v>10</v>
      </c>
      <c r="D1892" s="73" t="s">
        <v>25</v>
      </c>
      <c r="E1892" s="73" t="s">
        <v>27</v>
      </c>
      <c r="F1892" s="75"/>
      <c r="G1892" s="75"/>
      <c r="H1892" s="73"/>
    </row>
    <row r="1893" spans="1:8" x14ac:dyDescent="0.2">
      <c r="A1893" s="73" t="s">
        <v>17</v>
      </c>
      <c r="B1893" s="74">
        <v>2010</v>
      </c>
      <c r="C1893" s="73" t="s">
        <v>10</v>
      </c>
      <c r="D1893" s="73" t="s">
        <v>25</v>
      </c>
      <c r="E1893" s="73" t="s">
        <v>28</v>
      </c>
      <c r="F1893" s="75">
        <v>28.485607229999999</v>
      </c>
      <c r="G1893" s="75">
        <v>3.5342071382311993</v>
      </c>
      <c r="H1893" s="73">
        <v>8.687370989252631E-3</v>
      </c>
    </row>
    <row r="1894" spans="1:8" x14ac:dyDescent="0.2">
      <c r="A1894" s="73" t="s">
        <v>17</v>
      </c>
      <c r="B1894" s="74">
        <v>2010</v>
      </c>
      <c r="C1894" s="73" t="s">
        <v>10</v>
      </c>
      <c r="D1894" s="73" t="s">
        <v>25</v>
      </c>
      <c r="E1894" s="73" t="s">
        <v>40</v>
      </c>
      <c r="F1894" s="75">
        <v>692.29572495999992</v>
      </c>
      <c r="G1894" s="75">
        <v>85.893078324262731</v>
      </c>
      <c r="H1894" s="73">
        <v>0.21113223068901812</v>
      </c>
    </row>
    <row r="1895" spans="1:8" x14ac:dyDescent="0.2">
      <c r="A1895" s="73" t="s">
        <v>17</v>
      </c>
      <c r="B1895" s="74">
        <v>2011</v>
      </c>
      <c r="C1895" s="73" t="s">
        <v>10</v>
      </c>
      <c r="D1895" s="73" t="s">
        <v>25</v>
      </c>
      <c r="E1895" s="73" t="s">
        <v>26</v>
      </c>
      <c r="F1895" s="75">
        <v>457.38938578</v>
      </c>
      <c r="G1895" s="75">
        <v>58.733434204364229</v>
      </c>
      <c r="H1895" s="73">
        <v>0.12523545303561112</v>
      </c>
    </row>
    <row r="1896" spans="1:8" x14ac:dyDescent="0.2">
      <c r="A1896" s="73" t="s">
        <v>17</v>
      </c>
      <c r="B1896" s="74">
        <v>2011</v>
      </c>
      <c r="C1896" s="73" t="s">
        <v>10</v>
      </c>
      <c r="D1896" s="73" t="s">
        <v>25</v>
      </c>
      <c r="E1896" s="73" t="s">
        <v>27</v>
      </c>
      <c r="F1896" s="75"/>
      <c r="G1896" s="75"/>
      <c r="H1896" s="73"/>
    </row>
    <row r="1897" spans="1:8" x14ac:dyDescent="0.2">
      <c r="A1897" s="73" t="s">
        <v>17</v>
      </c>
      <c r="B1897" s="74">
        <v>2011</v>
      </c>
      <c r="C1897" s="73" t="s">
        <v>10</v>
      </c>
      <c r="D1897" s="73" t="s">
        <v>25</v>
      </c>
      <c r="E1897" s="73" t="s">
        <v>28</v>
      </c>
      <c r="F1897" s="75"/>
      <c r="G1897" s="75"/>
      <c r="H1897" s="73"/>
    </row>
    <row r="1898" spans="1:8" x14ac:dyDescent="0.2">
      <c r="A1898" s="73" t="s">
        <v>17</v>
      </c>
      <c r="B1898" s="74">
        <v>2011</v>
      </c>
      <c r="C1898" s="73" t="s">
        <v>10</v>
      </c>
      <c r="D1898" s="73" t="s">
        <v>25</v>
      </c>
      <c r="E1898" s="73" t="s">
        <v>40</v>
      </c>
      <c r="F1898" s="75">
        <v>457.38938578</v>
      </c>
      <c r="G1898" s="75">
        <v>58.733434204364229</v>
      </c>
      <c r="H1898" s="73">
        <v>0.12523545303561112</v>
      </c>
    </row>
    <row r="1899" spans="1:8" x14ac:dyDescent="0.2">
      <c r="A1899" s="73" t="s">
        <v>17</v>
      </c>
      <c r="B1899" s="74">
        <v>2012</v>
      </c>
      <c r="C1899" s="73" t="s">
        <v>10</v>
      </c>
      <c r="D1899" s="73" t="s">
        <v>25</v>
      </c>
      <c r="E1899" s="73" t="s">
        <v>26</v>
      </c>
      <c r="F1899" s="75">
        <v>451.93182067999999</v>
      </c>
      <c r="G1899" s="75">
        <v>57.687015758535701</v>
      </c>
      <c r="H1899" s="73">
        <v>0.1163308170642206</v>
      </c>
    </row>
    <row r="1900" spans="1:8" x14ac:dyDescent="0.2">
      <c r="A1900" s="73" t="s">
        <v>17</v>
      </c>
      <c r="B1900" s="74">
        <v>2012</v>
      </c>
      <c r="C1900" s="73" t="s">
        <v>10</v>
      </c>
      <c r="D1900" s="73" t="s">
        <v>25</v>
      </c>
      <c r="E1900" s="73" t="s">
        <v>27</v>
      </c>
      <c r="F1900" s="75"/>
      <c r="G1900" s="75"/>
      <c r="H1900" s="73"/>
    </row>
    <row r="1901" spans="1:8" x14ac:dyDescent="0.2">
      <c r="A1901" s="73" t="s">
        <v>17</v>
      </c>
      <c r="B1901" s="74">
        <v>2012</v>
      </c>
      <c r="C1901" s="73" t="s">
        <v>10</v>
      </c>
      <c r="D1901" s="73" t="s">
        <v>25</v>
      </c>
      <c r="E1901" s="73" t="s">
        <v>28</v>
      </c>
      <c r="F1901" s="75"/>
      <c r="G1901" s="75"/>
      <c r="H1901" s="73"/>
    </row>
    <row r="1902" spans="1:8" x14ac:dyDescent="0.2">
      <c r="A1902" s="73" t="s">
        <v>17</v>
      </c>
      <c r="B1902" s="74">
        <v>2012</v>
      </c>
      <c r="C1902" s="73" t="s">
        <v>10</v>
      </c>
      <c r="D1902" s="73" t="s">
        <v>25</v>
      </c>
      <c r="E1902" s="73" t="s">
        <v>40</v>
      </c>
      <c r="F1902" s="75">
        <v>451.93182067999999</v>
      </c>
      <c r="G1902" s="75">
        <v>57.687015758535701</v>
      </c>
      <c r="H1902" s="73">
        <v>0.1163308170642206</v>
      </c>
    </row>
    <row r="1903" spans="1:8" x14ac:dyDescent="0.2">
      <c r="A1903" s="73" t="s">
        <v>17</v>
      </c>
      <c r="B1903" s="74">
        <v>2013</v>
      </c>
      <c r="C1903" s="73" t="s">
        <v>10</v>
      </c>
      <c r="D1903" s="73" t="s">
        <v>25</v>
      </c>
      <c r="E1903" s="73" t="s">
        <v>26</v>
      </c>
      <c r="F1903" s="75">
        <v>258.37482604000002</v>
      </c>
      <c r="G1903" s="75">
        <v>32.872353382115591</v>
      </c>
      <c r="H1903" s="73">
        <v>6.2027465429037157E-2</v>
      </c>
    </row>
    <row r="1904" spans="1:8" x14ac:dyDescent="0.2">
      <c r="A1904" s="73" t="s">
        <v>17</v>
      </c>
      <c r="B1904" s="74">
        <v>2013</v>
      </c>
      <c r="C1904" s="73" t="s">
        <v>10</v>
      </c>
      <c r="D1904" s="73" t="s">
        <v>25</v>
      </c>
      <c r="E1904" s="73" t="s">
        <v>27</v>
      </c>
      <c r="F1904" s="75"/>
      <c r="G1904" s="75"/>
      <c r="H1904" s="73"/>
    </row>
    <row r="1905" spans="1:8" x14ac:dyDescent="0.2">
      <c r="A1905" s="73" t="s">
        <v>17</v>
      </c>
      <c r="B1905" s="74">
        <v>2013</v>
      </c>
      <c r="C1905" s="73" t="s">
        <v>10</v>
      </c>
      <c r="D1905" s="73" t="s">
        <v>25</v>
      </c>
      <c r="E1905" s="73" t="s">
        <v>28</v>
      </c>
      <c r="F1905" s="75"/>
      <c r="G1905" s="75"/>
      <c r="H1905" s="73"/>
    </row>
    <row r="1906" spans="1:8" x14ac:dyDescent="0.2">
      <c r="A1906" s="73" t="s">
        <v>17</v>
      </c>
      <c r="B1906" s="74">
        <v>2013</v>
      </c>
      <c r="C1906" s="73" t="s">
        <v>10</v>
      </c>
      <c r="D1906" s="73" t="s">
        <v>25</v>
      </c>
      <c r="E1906" s="73" t="s">
        <v>40</v>
      </c>
      <c r="F1906" s="75">
        <v>258.37482604000002</v>
      </c>
      <c r="G1906" s="75">
        <v>32.872353382115591</v>
      </c>
      <c r="H1906" s="73">
        <v>6.2027465429037157E-2</v>
      </c>
    </row>
    <row r="1907" spans="1:8" x14ac:dyDescent="0.2">
      <c r="A1907" s="73" t="s">
        <v>17</v>
      </c>
      <c r="B1907" s="74">
        <v>2014</v>
      </c>
      <c r="C1907" s="73" t="s">
        <v>10</v>
      </c>
      <c r="D1907" s="73" t="s">
        <v>25</v>
      </c>
      <c r="E1907" s="73" t="s">
        <v>26</v>
      </c>
      <c r="F1907" s="75">
        <v>402.05516557999999</v>
      </c>
      <c r="G1907" s="75">
        <v>51.980985781305755</v>
      </c>
      <c r="H1907" s="73">
        <v>8.9851432257786898E-2</v>
      </c>
    </row>
    <row r="1908" spans="1:8" x14ac:dyDescent="0.2">
      <c r="A1908" s="73" t="s">
        <v>17</v>
      </c>
      <c r="B1908" s="74">
        <v>2014</v>
      </c>
      <c r="C1908" s="73" t="s">
        <v>10</v>
      </c>
      <c r="D1908" s="73" t="s">
        <v>25</v>
      </c>
      <c r="E1908" s="73" t="s">
        <v>27</v>
      </c>
      <c r="F1908" s="75"/>
      <c r="G1908" s="75"/>
      <c r="H1908" s="73"/>
    </row>
    <row r="1909" spans="1:8" x14ac:dyDescent="0.2">
      <c r="A1909" s="73" t="s">
        <v>17</v>
      </c>
      <c r="B1909" s="74">
        <v>2014</v>
      </c>
      <c r="C1909" s="73" t="s">
        <v>10</v>
      </c>
      <c r="D1909" s="73" t="s">
        <v>25</v>
      </c>
      <c r="E1909" s="73" t="s">
        <v>28</v>
      </c>
      <c r="F1909" s="75"/>
      <c r="G1909" s="75"/>
      <c r="H1909" s="73"/>
    </row>
    <row r="1910" spans="1:8" x14ac:dyDescent="0.2">
      <c r="A1910" s="73" t="s">
        <v>17</v>
      </c>
      <c r="B1910" s="74">
        <v>2014</v>
      </c>
      <c r="C1910" s="73" t="s">
        <v>10</v>
      </c>
      <c r="D1910" s="73" t="s">
        <v>25</v>
      </c>
      <c r="E1910" s="73" t="s">
        <v>40</v>
      </c>
      <c r="F1910" s="75">
        <v>402.05516557999999</v>
      </c>
      <c r="G1910" s="75">
        <v>51.980985781305755</v>
      </c>
      <c r="H1910" s="73">
        <v>8.9851432257786898E-2</v>
      </c>
    </row>
    <row r="1911" spans="1:8" x14ac:dyDescent="0.2">
      <c r="A1911" s="73" t="s">
        <v>17</v>
      </c>
      <c r="B1911" s="74">
        <v>2015</v>
      </c>
      <c r="C1911" s="73" t="s">
        <v>10</v>
      </c>
      <c r="D1911" s="73" t="s">
        <v>25</v>
      </c>
      <c r="E1911" s="73" t="s">
        <v>26</v>
      </c>
      <c r="F1911" s="75">
        <v>133.83902628000001</v>
      </c>
      <c r="G1911" s="75">
        <v>17.477460095976927</v>
      </c>
      <c r="H1911" s="73">
        <v>2.8105107092370355E-2</v>
      </c>
    </row>
    <row r="1912" spans="1:8" x14ac:dyDescent="0.2">
      <c r="A1912" s="73" t="s">
        <v>17</v>
      </c>
      <c r="B1912" s="74">
        <v>2015</v>
      </c>
      <c r="C1912" s="73" t="s">
        <v>10</v>
      </c>
      <c r="D1912" s="73" t="s">
        <v>25</v>
      </c>
      <c r="E1912" s="73" t="s">
        <v>27</v>
      </c>
      <c r="F1912" s="75"/>
      <c r="G1912" s="75"/>
      <c r="H1912" s="73"/>
    </row>
    <row r="1913" spans="1:8" x14ac:dyDescent="0.2">
      <c r="A1913" s="73" t="s">
        <v>17</v>
      </c>
      <c r="B1913" s="74">
        <v>2015</v>
      </c>
      <c r="C1913" s="73" t="s">
        <v>10</v>
      </c>
      <c r="D1913" s="73" t="s">
        <v>25</v>
      </c>
      <c r="E1913" s="73" t="s">
        <v>28</v>
      </c>
      <c r="F1913" s="75"/>
      <c r="G1913" s="75"/>
      <c r="H1913" s="73"/>
    </row>
    <row r="1914" spans="1:8" x14ac:dyDescent="0.2">
      <c r="A1914" s="73" t="s">
        <v>17</v>
      </c>
      <c r="B1914" s="74">
        <v>2015</v>
      </c>
      <c r="C1914" s="73" t="s">
        <v>10</v>
      </c>
      <c r="D1914" s="73" t="s">
        <v>25</v>
      </c>
      <c r="E1914" s="73" t="s">
        <v>40</v>
      </c>
      <c r="F1914" s="75">
        <v>133.83902628000001</v>
      </c>
      <c r="G1914" s="75">
        <v>17.477460095976927</v>
      </c>
      <c r="H1914" s="73">
        <v>2.8105107092370355E-2</v>
      </c>
    </row>
    <row r="1915" spans="1:8" x14ac:dyDescent="0.2">
      <c r="A1915" s="73" t="s">
        <v>17</v>
      </c>
      <c r="B1915" s="74">
        <v>2016</v>
      </c>
      <c r="C1915" s="73" t="s">
        <v>10</v>
      </c>
      <c r="D1915" s="73" t="s">
        <v>25</v>
      </c>
      <c r="E1915" s="73" t="s">
        <v>26</v>
      </c>
      <c r="F1915" s="75">
        <v>416.55724334999996</v>
      </c>
      <c r="G1915" s="75">
        <v>54.787577789321205</v>
      </c>
      <c r="H1915" s="73">
        <v>8.2944368640134533E-2</v>
      </c>
    </row>
    <row r="1916" spans="1:8" x14ac:dyDescent="0.2">
      <c r="A1916" s="73" t="s">
        <v>17</v>
      </c>
      <c r="B1916" s="74">
        <v>2016</v>
      </c>
      <c r="C1916" s="73" t="s">
        <v>10</v>
      </c>
      <c r="D1916" s="73" t="s">
        <v>25</v>
      </c>
      <c r="E1916" s="73" t="s">
        <v>27</v>
      </c>
      <c r="F1916" s="75"/>
      <c r="G1916" s="75"/>
      <c r="H1916" s="73"/>
    </row>
    <row r="1917" spans="1:8" x14ac:dyDescent="0.2">
      <c r="A1917" s="73" t="s">
        <v>17</v>
      </c>
      <c r="B1917" s="74">
        <v>2016</v>
      </c>
      <c r="C1917" s="73" t="s">
        <v>10</v>
      </c>
      <c r="D1917" s="73" t="s">
        <v>25</v>
      </c>
      <c r="E1917" s="73" t="s">
        <v>28</v>
      </c>
      <c r="F1917" s="75"/>
      <c r="G1917" s="75"/>
      <c r="H1917" s="73"/>
    </row>
    <row r="1918" spans="1:8" x14ac:dyDescent="0.2">
      <c r="A1918" s="73" t="s">
        <v>17</v>
      </c>
      <c r="B1918" s="74">
        <v>2016</v>
      </c>
      <c r="C1918" s="73" t="s">
        <v>10</v>
      </c>
      <c r="D1918" s="73" t="s">
        <v>25</v>
      </c>
      <c r="E1918" s="73" t="s">
        <v>40</v>
      </c>
      <c r="F1918" s="75">
        <v>416.55724334999996</v>
      </c>
      <c r="G1918" s="75">
        <v>54.787577789321205</v>
      </c>
      <c r="H1918" s="73">
        <v>8.2944368640134533E-2</v>
      </c>
    </row>
    <row r="1919" spans="1:8" x14ac:dyDescent="0.2">
      <c r="A1919" s="73" t="s">
        <v>17</v>
      </c>
      <c r="B1919" s="74">
        <v>2017</v>
      </c>
      <c r="C1919" s="73" t="s">
        <v>10</v>
      </c>
      <c r="D1919" s="73" t="s">
        <v>25</v>
      </c>
      <c r="E1919" s="73" t="s">
        <v>26</v>
      </c>
      <c r="F1919" s="75">
        <v>864.61635566000007</v>
      </c>
      <c r="G1919" s="75">
        <v>117.6137905796483</v>
      </c>
      <c r="H1919" s="73">
        <v>0.16423760209291888</v>
      </c>
    </row>
    <row r="1920" spans="1:8" x14ac:dyDescent="0.2">
      <c r="A1920" s="73" t="s">
        <v>17</v>
      </c>
      <c r="B1920" s="74">
        <v>2017</v>
      </c>
      <c r="C1920" s="73" t="s">
        <v>10</v>
      </c>
      <c r="D1920" s="73" t="s">
        <v>25</v>
      </c>
      <c r="E1920" s="73" t="s">
        <v>27</v>
      </c>
      <c r="F1920" s="75"/>
      <c r="G1920" s="75"/>
      <c r="H1920" s="73"/>
    </row>
    <row r="1921" spans="1:8" x14ac:dyDescent="0.2">
      <c r="A1921" s="73" t="s">
        <v>17</v>
      </c>
      <c r="B1921" s="74">
        <v>2017</v>
      </c>
      <c r="C1921" s="73" t="s">
        <v>10</v>
      </c>
      <c r="D1921" s="73" t="s">
        <v>25</v>
      </c>
      <c r="E1921" s="73" t="s">
        <v>28</v>
      </c>
      <c r="F1921" s="75"/>
      <c r="G1921" s="75"/>
      <c r="H1921" s="73"/>
    </row>
    <row r="1922" spans="1:8" x14ac:dyDescent="0.2">
      <c r="A1922" s="73" t="s">
        <v>17</v>
      </c>
      <c r="B1922" s="74">
        <v>2017</v>
      </c>
      <c r="C1922" s="73" t="s">
        <v>10</v>
      </c>
      <c r="D1922" s="73" t="s">
        <v>25</v>
      </c>
      <c r="E1922" s="73" t="s">
        <v>40</v>
      </c>
      <c r="F1922" s="75">
        <v>864.61635566000007</v>
      </c>
      <c r="G1922" s="75">
        <v>117.6137905796483</v>
      </c>
      <c r="H1922" s="73">
        <v>0.16423760209291888</v>
      </c>
    </row>
    <row r="1923" spans="1:8" x14ac:dyDescent="0.2">
      <c r="A1923" s="73" t="s">
        <v>17</v>
      </c>
      <c r="B1923" s="74">
        <v>2018</v>
      </c>
      <c r="C1923" s="73" t="s">
        <v>10</v>
      </c>
      <c r="D1923" s="73" t="s">
        <v>25</v>
      </c>
      <c r="E1923" s="73" t="s">
        <v>26</v>
      </c>
      <c r="F1923" s="75">
        <v>1065.94768337</v>
      </c>
      <c r="G1923" s="75">
        <v>141.70501049705993</v>
      </c>
      <c r="H1923" s="73">
        <v>0.1938018770006571</v>
      </c>
    </row>
    <row r="1924" spans="1:8" x14ac:dyDescent="0.2">
      <c r="A1924" s="73" t="s">
        <v>17</v>
      </c>
      <c r="B1924" s="74">
        <v>2018</v>
      </c>
      <c r="C1924" s="73" t="s">
        <v>10</v>
      </c>
      <c r="D1924" s="73" t="s">
        <v>25</v>
      </c>
      <c r="E1924" s="73" t="s">
        <v>27</v>
      </c>
      <c r="F1924" s="75"/>
      <c r="G1924" s="75"/>
      <c r="H1924" s="73"/>
    </row>
    <row r="1925" spans="1:8" x14ac:dyDescent="0.2">
      <c r="A1925" s="73" t="s">
        <v>17</v>
      </c>
      <c r="B1925" s="74">
        <v>2018</v>
      </c>
      <c r="C1925" s="73" t="s">
        <v>10</v>
      </c>
      <c r="D1925" s="73" t="s">
        <v>25</v>
      </c>
      <c r="E1925" s="73" t="s">
        <v>28</v>
      </c>
      <c r="F1925" s="75"/>
      <c r="G1925" s="75"/>
      <c r="H1925" s="73"/>
    </row>
    <row r="1926" spans="1:8" x14ac:dyDescent="0.2">
      <c r="A1926" s="73" t="s">
        <v>17</v>
      </c>
      <c r="B1926" s="74">
        <v>2018</v>
      </c>
      <c r="C1926" s="73" t="s">
        <v>10</v>
      </c>
      <c r="D1926" s="73" t="s">
        <v>25</v>
      </c>
      <c r="E1926" s="73" t="s">
        <v>40</v>
      </c>
      <c r="F1926" s="75">
        <v>1065.94768337</v>
      </c>
      <c r="G1926" s="75">
        <v>141.70501049705993</v>
      </c>
      <c r="H1926" s="73">
        <v>0.1938018770006571</v>
      </c>
    </row>
    <row r="1927" spans="1:8" x14ac:dyDescent="0.2">
      <c r="A1927" s="73" t="s">
        <v>17</v>
      </c>
      <c r="B1927" s="74">
        <v>2019</v>
      </c>
      <c r="C1927" s="73" t="s">
        <v>10</v>
      </c>
      <c r="D1927" s="73" t="s">
        <v>25</v>
      </c>
      <c r="E1927" s="73" t="s">
        <v>26</v>
      </c>
      <c r="F1927" s="75">
        <v>994.37003327999992</v>
      </c>
      <c r="G1927" s="75">
        <v>129.14891613153335</v>
      </c>
      <c r="H1927" s="73">
        <v>0.16835906457533223</v>
      </c>
    </row>
    <row r="1928" spans="1:8" x14ac:dyDescent="0.2">
      <c r="A1928" s="73" t="s">
        <v>17</v>
      </c>
      <c r="B1928" s="74">
        <v>2019</v>
      </c>
      <c r="C1928" s="73" t="s">
        <v>10</v>
      </c>
      <c r="D1928" s="73" t="s">
        <v>25</v>
      </c>
      <c r="E1928" s="73" t="s">
        <v>27</v>
      </c>
      <c r="F1928" s="75"/>
      <c r="G1928" s="75"/>
      <c r="H1928" s="73"/>
    </row>
    <row r="1929" spans="1:8" x14ac:dyDescent="0.2">
      <c r="A1929" s="73" t="s">
        <v>17</v>
      </c>
      <c r="B1929" s="74">
        <v>2019</v>
      </c>
      <c r="C1929" s="73" t="s">
        <v>10</v>
      </c>
      <c r="D1929" s="73" t="s">
        <v>25</v>
      </c>
      <c r="E1929" s="73" t="s">
        <v>28</v>
      </c>
      <c r="F1929" s="75"/>
      <c r="G1929" s="75"/>
      <c r="H1929" s="73"/>
    </row>
    <row r="1930" spans="1:8" x14ac:dyDescent="0.2">
      <c r="A1930" s="73" t="s">
        <v>17</v>
      </c>
      <c r="B1930" s="74">
        <v>2019</v>
      </c>
      <c r="C1930" s="73" t="s">
        <v>10</v>
      </c>
      <c r="D1930" s="73" t="s">
        <v>25</v>
      </c>
      <c r="E1930" s="73" t="s">
        <v>40</v>
      </c>
      <c r="F1930" s="75">
        <v>994.37003327999992</v>
      </c>
      <c r="G1930" s="75">
        <v>129.14891613153335</v>
      </c>
      <c r="H1930" s="73">
        <v>0.16835906457533223</v>
      </c>
    </row>
    <row r="1931" spans="1:8" x14ac:dyDescent="0.2">
      <c r="A1931" s="73" t="s">
        <v>17</v>
      </c>
      <c r="B1931" s="74">
        <v>2020</v>
      </c>
      <c r="C1931" s="73" t="s">
        <v>10</v>
      </c>
      <c r="D1931" s="73" t="s">
        <v>25</v>
      </c>
      <c r="E1931" s="73" t="s">
        <v>26</v>
      </c>
      <c r="F1931" s="75">
        <v>1067.8468196200001</v>
      </c>
      <c r="G1931" s="75">
        <v>142.56885133573522</v>
      </c>
      <c r="H1931" s="73">
        <v>0.18366121059404739</v>
      </c>
    </row>
    <row r="1932" spans="1:8" x14ac:dyDescent="0.2">
      <c r="A1932" s="73" t="s">
        <v>17</v>
      </c>
      <c r="B1932" s="74">
        <v>2020</v>
      </c>
      <c r="C1932" s="73" t="s">
        <v>10</v>
      </c>
      <c r="D1932" s="73" t="s">
        <v>25</v>
      </c>
      <c r="E1932" s="73" t="s">
        <v>27</v>
      </c>
      <c r="F1932" s="75">
        <v>0</v>
      </c>
      <c r="G1932" s="75"/>
      <c r="H1932" s="73"/>
    </row>
    <row r="1933" spans="1:8" x14ac:dyDescent="0.2">
      <c r="A1933" s="73" t="s">
        <v>17</v>
      </c>
      <c r="B1933" s="74">
        <v>2020</v>
      </c>
      <c r="C1933" s="73" t="s">
        <v>10</v>
      </c>
      <c r="D1933" s="73" t="s">
        <v>25</v>
      </c>
      <c r="E1933" s="73" t="s">
        <v>28</v>
      </c>
      <c r="F1933" s="75">
        <v>0</v>
      </c>
      <c r="G1933" s="75"/>
      <c r="H1933" s="73"/>
    </row>
    <row r="1934" spans="1:8" x14ac:dyDescent="0.2">
      <c r="A1934" s="73" t="s">
        <v>17</v>
      </c>
      <c r="B1934" s="74">
        <v>2020</v>
      </c>
      <c r="C1934" s="73" t="s">
        <v>10</v>
      </c>
      <c r="D1934" s="73" t="s">
        <v>25</v>
      </c>
      <c r="E1934" s="73" t="s">
        <v>40</v>
      </c>
      <c r="F1934" s="75">
        <v>1067.8468196200001</v>
      </c>
      <c r="G1934" s="75">
        <v>142.56885133573522</v>
      </c>
      <c r="H1934" s="73">
        <v>0.18366121059404739</v>
      </c>
    </row>
    <row r="1935" spans="1:8" x14ac:dyDescent="0.2">
      <c r="A1935" s="73" t="s">
        <v>17</v>
      </c>
      <c r="B1935" s="74">
        <v>2021</v>
      </c>
      <c r="C1935" s="73" t="s">
        <v>10</v>
      </c>
      <c r="D1935" s="73" t="s">
        <v>25</v>
      </c>
      <c r="E1935" s="73" t="s">
        <v>26</v>
      </c>
      <c r="F1935" s="75">
        <v>1037.1156161999997</v>
      </c>
      <c r="G1935" s="75">
        <v>134.03661882213459</v>
      </c>
      <c r="H1935" s="73">
        <v>0.15588190963893492</v>
      </c>
    </row>
    <row r="1936" spans="1:8" x14ac:dyDescent="0.2">
      <c r="A1936" s="73" t="s">
        <v>17</v>
      </c>
      <c r="B1936" s="74">
        <v>2021</v>
      </c>
      <c r="C1936" s="73" t="s">
        <v>10</v>
      </c>
      <c r="D1936" s="73" t="s">
        <v>25</v>
      </c>
      <c r="E1936" s="73" t="s">
        <v>27</v>
      </c>
      <c r="F1936" s="75">
        <v>0</v>
      </c>
      <c r="G1936" s="75"/>
      <c r="H1936" s="73"/>
    </row>
    <row r="1937" spans="1:8" x14ac:dyDescent="0.2">
      <c r="A1937" s="73" t="s">
        <v>17</v>
      </c>
      <c r="B1937" s="74">
        <v>2021</v>
      </c>
      <c r="C1937" s="73" t="s">
        <v>10</v>
      </c>
      <c r="D1937" s="73" t="s">
        <v>25</v>
      </c>
      <c r="E1937" s="73" t="s">
        <v>28</v>
      </c>
      <c r="F1937" s="75">
        <v>0</v>
      </c>
      <c r="G1937" s="75"/>
      <c r="H1937" s="73"/>
    </row>
    <row r="1938" spans="1:8" x14ac:dyDescent="0.2">
      <c r="A1938" s="73" t="s">
        <v>17</v>
      </c>
      <c r="B1938" s="74">
        <v>2021</v>
      </c>
      <c r="C1938" s="73" t="s">
        <v>10</v>
      </c>
      <c r="D1938" s="73" t="s">
        <v>25</v>
      </c>
      <c r="E1938" s="73" t="s">
        <v>40</v>
      </c>
      <c r="F1938" s="75">
        <v>1037.1156161999997</v>
      </c>
      <c r="G1938" s="75">
        <v>134.03661882213459</v>
      </c>
      <c r="H1938" s="73">
        <v>0.15588190963893492</v>
      </c>
    </row>
    <row r="1939" spans="1:8" x14ac:dyDescent="0.2">
      <c r="A1939" s="73" t="s">
        <v>17</v>
      </c>
      <c r="B1939" s="74">
        <v>2022</v>
      </c>
      <c r="C1939" s="73" t="s">
        <v>10</v>
      </c>
      <c r="D1939" s="73" t="s">
        <v>25</v>
      </c>
      <c r="E1939" s="73" t="s">
        <v>26</v>
      </c>
      <c r="F1939" s="75">
        <v>1742.13318639</v>
      </c>
      <c r="G1939" s="75">
        <v>224.71319541104779</v>
      </c>
      <c r="H1939" s="73">
        <v>0.23503549323839884</v>
      </c>
    </row>
    <row r="1940" spans="1:8" x14ac:dyDescent="0.2">
      <c r="A1940" s="73" t="s">
        <v>17</v>
      </c>
      <c r="B1940" s="74">
        <v>2022</v>
      </c>
      <c r="C1940" s="73" t="s">
        <v>10</v>
      </c>
      <c r="D1940" s="73" t="s">
        <v>25</v>
      </c>
      <c r="E1940" s="73" t="s">
        <v>27</v>
      </c>
      <c r="F1940" s="75">
        <v>0</v>
      </c>
      <c r="G1940" s="75">
        <v>0</v>
      </c>
      <c r="H1940" s="73">
        <v>0</v>
      </c>
    </row>
    <row r="1941" spans="1:8" x14ac:dyDescent="0.2">
      <c r="A1941" s="73" t="s">
        <v>17</v>
      </c>
      <c r="B1941" s="74">
        <v>2022</v>
      </c>
      <c r="C1941" s="73" t="s">
        <v>10</v>
      </c>
      <c r="D1941" s="73" t="s">
        <v>25</v>
      </c>
      <c r="E1941" s="73" t="s">
        <v>28</v>
      </c>
      <c r="F1941" s="75">
        <v>32.966844780000002</v>
      </c>
      <c r="G1941" s="75">
        <v>4.252306936695609</v>
      </c>
      <c r="H1941" s="73">
        <v>4.4476384951009458E-3</v>
      </c>
    </row>
    <row r="1942" spans="1:8" x14ac:dyDescent="0.2">
      <c r="A1942" s="73" t="s">
        <v>17</v>
      </c>
      <c r="B1942" s="74">
        <v>2022</v>
      </c>
      <c r="C1942" s="73" t="s">
        <v>10</v>
      </c>
      <c r="D1942" s="73" t="s">
        <v>25</v>
      </c>
      <c r="E1942" s="73" t="s">
        <v>40</v>
      </c>
      <c r="F1942" s="75">
        <v>1775.10003117</v>
      </c>
      <c r="G1942" s="75">
        <v>228.96550234774341</v>
      </c>
      <c r="H1942" s="73">
        <v>0.2394831317334998</v>
      </c>
    </row>
    <row r="1943" spans="1:8" x14ac:dyDescent="0.2">
      <c r="A1943" s="73" t="s">
        <v>17</v>
      </c>
      <c r="B1943" s="74">
        <v>2023</v>
      </c>
      <c r="C1943" s="73" t="s">
        <v>10</v>
      </c>
      <c r="D1943" s="73" t="s">
        <v>25</v>
      </c>
      <c r="E1943" s="73" t="s">
        <v>26</v>
      </c>
      <c r="F1943" s="75">
        <v>1352.4931100600002</v>
      </c>
      <c r="G1943" s="75">
        <v>172.64998279668126</v>
      </c>
      <c r="H1943" s="73">
        <v>0.16504680934518101</v>
      </c>
    </row>
    <row r="1944" spans="1:8" x14ac:dyDescent="0.2">
      <c r="A1944" s="73" t="s">
        <v>17</v>
      </c>
      <c r="B1944" s="74">
        <v>2023</v>
      </c>
      <c r="C1944" s="73" t="s">
        <v>10</v>
      </c>
      <c r="D1944" s="73" t="s">
        <v>25</v>
      </c>
      <c r="E1944" s="73" t="s">
        <v>27</v>
      </c>
      <c r="F1944" s="75">
        <v>0</v>
      </c>
      <c r="G1944" s="75">
        <v>0</v>
      </c>
      <c r="H1944" s="73">
        <v>0</v>
      </c>
    </row>
    <row r="1945" spans="1:8" x14ac:dyDescent="0.2">
      <c r="A1945" s="73" t="s">
        <v>17</v>
      </c>
      <c r="B1945" s="74">
        <v>2023</v>
      </c>
      <c r="C1945" s="73" t="s">
        <v>10</v>
      </c>
      <c r="D1945" s="73" t="s">
        <v>25</v>
      </c>
      <c r="E1945" s="73" t="s">
        <v>28</v>
      </c>
      <c r="F1945" s="75">
        <v>38.543516290000007</v>
      </c>
      <c r="G1945" s="75">
        <v>4.9202006094484965</v>
      </c>
      <c r="H1945" s="73">
        <v>4.7035244300255973E-3</v>
      </c>
    </row>
    <row r="1946" spans="1:8" x14ac:dyDescent="0.2">
      <c r="A1946" s="73" t="s">
        <v>17</v>
      </c>
      <c r="B1946" s="74">
        <v>2023</v>
      </c>
      <c r="C1946" s="73" t="s">
        <v>10</v>
      </c>
      <c r="D1946" s="73" t="s">
        <v>25</v>
      </c>
      <c r="E1946" s="73" t="s">
        <v>40</v>
      </c>
      <c r="F1946" s="75">
        <v>1391.0366263500002</v>
      </c>
      <c r="G1946" s="75">
        <v>177.57018340612976</v>
      </c>
      <c r="H1946" s="73">
        <v>0.16975033377520662</v>
      </c>
    </row>
    <row r="1947" spans="1:8" x14ac:dyDescent="0.2">
      <c r="A1947" s="73" t="s">
        <v>17</v>
      </c>
      <c r="B1947" s="74">
        <v>2009</v>
      </c>
      <c r="C1947" s="73" t="s">
        <v>10</v>
      </c>
      <c r="D1947" s="73" t="s">
        <v>30</v>
      </c>
      <c r="E1947" s="73" t="s">
        <v>31</v>
      </c>
      <c r="F1947" s="75">
        <v>70.130413439999998</v>
      </c>
      <c r="G1947" s="75">
        <v>8.6119336777058511</v>
      </c>
      <c r="H1947" s="73">
        <v>2.3190891101110538E-2</v>
      </c>
    </row>
    <row r="1948" spans="1:8" x14ac:dyDescent="0.2">
      <c r="A1948" s="73" t="s">
        <v>17</v>
      </c>
      <c r="B1948" s="74">
        <v>2009</v>
      </c>
      <c r="C1948" s="73" t="s">
        <v>10</v>
      </c>
      <c r="D1948" s="73" t="s">
        <v>30</v>
      </c>
      <c r="E1948" s="73" t="s">
        <v>32</v>
      </c>
      <c r="F1948" s="75"/>
      <c r="G1948" s="75"/>
      <c r="H1948" s="73"/>
    </row>
    <row r="1949" spans="1:8" x14ac:dyDescent="0.2">
      <c r="A1949" s="73" t="s">
        <v>17</v>
      </c>
      <c r="B1949" s="74">
        <v>2009</v>
      </c>
      <c r="C1949" s="73" t="s">
        <v>10</v>
      </c>
      <c r="D1949" s="73" t="s">
        <v>30</v>
      </c>
      <c r="E1949" s="73" t="s">
        <v>40</v>
      </c>
      <c r="F1949" s="75">
        <v>70.130413439999998</v>
      </c>
      <c r="G1949" s="75">
        <v>8.6119336777058511</v>
      </c>
      <c r="H1949" s="73">
        <v>2.3190891101110538E-2</v>
      </c>
    </row>
    <row r="1950" spans="1:8" x14ac:dyDescent="0.2">
      <c r="A1950" s="73" t="s">
        <v>17</v>
      </c>
      <c r="B1950" s="74">
        <v>2010</v>
      </c>
      <c r="C1950" s="73" t="s">
        <v>10</v>
      </c>
      <c r="D1950" s="73" t="s">
        <v>30</v>
      </c>
      <c r="E1950" s="73" t="s">
        <v>31</v>
      </c>
      <c r="F1950" s="75">
        <v>167.38725543000001</v>
      </c>
      <c r="G1950" s="75">
        <v>20.767724142689275</v>
      </c>
      <c r="H1950" s="73">
        <v>5.1048769122314486E-2</v>
      </c>
    </row>
    <row r="1951" spans="1:8" x14ac:dyDescent="0.2">
      <c r="A1951" s="73" t="s">
        <v>17</v>
      </c>
      <c r="B1951" s="74">
        <v>2010</v>
      </c>
      <c r="C1951" s="73" t="s">
        <v>10</v>
      </c>
      <c r="D1951" s="73" t="s">
        <v>30</v>
      </c>
      <c r="E1951" s="73" t="s">
        <v>32</v>
      </c>
      <c r="F1951" s="75"/>
      <c r="G1951" s="75"/>
      <c r="H1951" s="73"/>
    </row>
    <row r="1952" spans="1:8" x14ac:dyDescent="0.2">
      <c r="A1952" s="73" t="s">
        <v>17</v>
      </c>
      <c r="B1952" s="74">
        <v>2010</v>
      </c>
      <c r="C1952" s="73" t="s">
        <v>10</v>
      </c>
      <c r="D1952" s="73" t="s">
        <v>30</v>
      </c>
      <c r="E1952" s="73" t="s">
        <v>40</v>
      </c>
      <c r="F1952" s="75">
        <v>167.38725543000001</v>
      </c>
      <c r="G1952" s="75">
        <v>20.767724142689275</v>
      </c>
      <c r="H1952" s="73">
        <v>5.1048769122314486E-2</v>
      </c>
    </row>
    <row r="1953" spans="1:8" x14ac:dyDescent="0.2">
      <c r="A1953" s="73" t="s">
        <v>17</v>
      </c>
      <c r="B1953" s="74">
        <v>2011</v>
      </c>
      <c r="C1953" s="73" t="s">
        <v>10</v>
      </c>
      <c r="D1953" s="73" t="s">
        <v>30</v>
      </c>
      <c r="E1953" s="73" t="s">
        <v>31</v>
      </c>
      <c r="F1953" s="75">
        <v>99.567687469999996</v>
      </c>
      <c r="G1953" s="75">
        <v>12.785500500688828</v>
      </c>
      <c r="H1953" s="73">
        <v>2.7262120275810809E-2</v>
      </c>
    </row>
    <row r="1954" spans="1:8" x14ac:dyDescent="0.2">
      <c r="A1954" s="73" t="s">
        <v>17</v>
      </c>
      <c r="B1954" s="74">
        <v>2011</v>
      </c>
      <c r="C1954" s="73" t="s">
        <v>10</v>
      </c>
      <c r="D1954" s="73" t="s">
        <v>30</v>
      </c>
      <c r="E1954" s="73" t="s">
        <v>32</v>
      </c>
      <c r="F1954" s="75"/>
      <c r="G1954" s="75"/>
      <c r="H1954" s="73"/>
    </row>
    <row r="1955" spans="1:8" x14ac:dyDescent="0.2">
      <c r="A1955" s="73" t="s">
        <v>17</v>
      </c>
      <c r="B1955" s="74">
        <v>2011</v>
      </c>
      <c r="C1955" s="73" t="s">
        <v>10</v>
      </c>
      <c r="D1955" s="73" t="s">
        <v>30</v>
      </c>
      <c r="E1955" s="73" t="s">
        <v>40</v>
      </c>
      <c r="F1955" s="75">
        <v>99.567687469999996</v>
      </c>
      <c r="G1955" s="75">
        <v>12.785500500688828</v>
      </c>
      <c r="H1955" s="73">
        <v>2.7262120275810809E-2</v>
      </c>
    </row>
    <row r="1956" spans="1:8" x14ac:dyDescent="0.2">
      <c r="A1956" s="73" t="s">
        <v>17</v>
      </c>
      <c r="B1956" s="74">
        <v>2012</v>
      </c>
      <c r="C1956" s="73" t="s">
        <v>10</v>
      </c>
      <c r="D1956" s="73" t="s">
        <v>30</v>
      </c>
      <c r="E1956" s="73" t="s">
        <v>31</v>
      </c>
      <c r="F1956" s="75">
        <v>142.09387883999997</v>
      </c>
      <c r="G1956" s="75">
        <v>18.137629289968903</v>
      </c>
      <c r="H1956" s="73">
        <v>3.6576085747646245E-2</v>
      </c>
    </row>
    <row r="1957" spans="1:8" x14ac:dyDescent="0.2">
      <c r="A1957" s="73" t="s">
        <v>17</v>
      </c>
      <c r="B1957" s="74">
        <v>2012</v>
      </c>
      <c r="C1957" s="73" t="s">
        <v>10</v>
      </c>
      <c r="D1957" s="73" t="s">
        <v>30</v>
      </c>
      <c r="E1957" s="73" t="s">
        <v>32</v>
      </c>
      <c r="F1957" s="75"/>
      <c r="G1957" s="75"/>
      <c r="H1957" s="73"/>
    </row>
    <row r="1958" spans="1:8" x14ac:dyDescent="0.2">
      <c r="A1958" s="73" t="s">
        <v>17</v>
      </c>
      <c r="B1958" s="74">
        <v>2012</v>
      </c>
      <c r="C1958" s="73" t="s">
        <v>10</v>
      </c>
      <c r="D1958" s="73" t="s">
        <v>30</v>
      </c>
      <c r="E1958" s="73" t="s">
        <v>40</v>
      </c>
      <c r="F1958" s="75">
        <v>142.09387883999997</v>
      </c>
      <c r="G1958" s="75">
        <v>18.137629289968903</v>
      </c>
      <c r="H1958" s="73">
        <v>3.6576085747646245E-2</v>
      </c>
    </row>
    <row r="1959" spans="1:8" x14ac:dyDescent="0.2">
      <c r="A1959" s="73" t="s">
        <v>17</v>
      </c>
      <c r="B1959" s="74">
        <v>2013</v>
      </c>
      <c r="C1959" s="73" t="s">
        <v>10</v>
      </c>
      <c r="D1959" s="73" t="s">
        <v>30</v>
      </c>
      <c r="E1959" s="73" t="s">
        <v>31</v>
      </c>
      <c r="F1959" s="75">
        <v>134.77317363999998</v>
      </c>
      <c r="G1959" s="75">
        <v>17.146838406143448</v>
      </c>
      <c r="H1959" s="73">
        <v>3.2354693747999014E-2</v>
      </c>
    </row>
    <row r="1960" spans="1:8" x14ac:dyDescent="0.2">
      <c r="A1960" s="73" t="s">
        <v>17</v>
      </c>
      <c r="B1960" s="74">
        <v>2013</v>
      </c>
      <c r="C1960" s="73" t="s">
        <v>10</v>
      </c>
      <c r="D1960" s="73" t="s">
        <v>30</v>
      </c>
      <c r="E1960" s="73" t="s">
        <v>32</v>
      </c>
      <c r="F1960" s="75"/>
      <c r="G1960" s="75"/>
      <c r="H1960" s="73"/>
    </row>
    <row r="1961" spans="1:8" x14ac:dyDescent="0.2">
      <c r="A1961" s="73" t="s">
        <v>17</v>
      </c>
      <c r="B1961" s="74">
        <v>2013</v>
      </c>
      <c r="C1961" s="73" t="s">
        <v>10</v>
      </c>
      <c r="D1961" s="73" t="s">
        <v>30</v>
      </c>
      <c r="E1961" s="73" t="s">
        <v>40</v>
      </c>
      <c r="F1961" s="75">
        <v>134.77317363999998</v>
      </c>
      <c r="G1961" s="75">
        <v>17.146838406143448</v>
      </c>
      <c r="H1961" s="73">
        <v>3.2354693747999014E-2</v>
      </c>
    </row>
    <row r="1962" spans="1:8" x14ac:dyDescent="0.2">
      <c r="A1962" s="73" t="s">
        <v>17</v>
      </c>
      <c r="B1962" s="74">
        <v>2014</v>
      </c>
      <c r="C1962" s="73" t="s">
        <v>10</v>
      </c>
      <c r="D1962" s="73" t="s">
        <v>30</v>
      </c>
      <c r="E1962" s="73" t="s">
        <v>31</v>
      </c>
      <c r="F1962" s="75">
        <v>164.25162903000003</v>
      </c>
      <c r="G1962" s="75">
        <v>21.235796288919651</v>
      </c>
      <c r="H1962" s="73">
        <v>3.670701282429769E-2</v>
      </c>
    </row>
    <row r="1963" spans="1:8" x14ac:dyDescent="0.2">
      <c r="A1963" s="73" t="s">
        <v>17</v>
      </c>
      <c r="B1963" s="74">
        <v>2014</v>
      </c>
      <c r="C1963" s="73" t="s">
        <v>10</v>
      </c>
      <c r="D1963" s="73" t="s">
        <v>30</v>
      </c>
      <c r="E1963" s="73" t="s">
        <v>32</v>
      </c>
      <c r="F1963" s="75"/>
      <c r="G1963" s="75"/>
      <c r="H1963" s="73"/>
    </row>
    <row r="1964" spans="1:8" x14ac:dyDescent="0.2">
      <c r="A1964" s="73" t="s">
        <v>17</v>
      </c>
      <c r="B1964" s="74">
        <v>2014</v>
      </c>
      <c r="C1964" s="73" t="s">
        <v>10</v>
      </c>
      <c r="D1964" s="73" t="s">
        <v>30</v>
      </c>
      <c r="E1964" s="73" t="s">
        <v>40</v>
      </c>
      <c r="F1964" s="75">
        <v>164.25162903000003</v>
      </c>
      <c r="G1964" s="75">
        <v>21.235796288919651</v>
      </c>
      <c r="H1964" s="73">
        <v>3.670701282429769E-2</v>
      </c>
    </row>
    <row r="1965" spans="1:8" x14ac:dyDescent="0.2">
      <c r="A1965" s="73" t="s">
        <v>17</v>
      </c>
      <c r="B1965" s="74">
        <v>2015</v>
      </c>
      <c r="C1965" s="73" t="s">
        <v>10</v>
      </c>
      <c r="D1965" s="73" t="s">
        <v>30</v>
      </c>
      <c r="E1965" s="73" t="s">
        <v>31</v>
      </c>
      <c r="F1965" s="75">
        <v>111.77853690000002</v>
      </c>
      <c r="G1965" s="75">
        <v>14.596676115749416</v>
      </c>
      <c r="H1965" s="73">
        <v>2.3472583726294061E-2</v>
      </c>
    </row>
    <row r="1966" spans="1:8" x14ac:dyDescent="0.2">
      <c r="A1966" s="73" t="s">
        <v>17</v>
      </c>
      <c r="B1966" s="74">
        <v>2015</v>
      </c>
      <c r="C1966" s="73" t="s">
        <v>10</v>
      </c>
      <c r="D1966" s="73" t="s">
        <v>30</v>
      </c>
      <c r="E1966" s="73" t="s">
        <v>32</v>
      </c>
      <c r="F1966" s="75"/>
      <c r="G1966" s="75"/>
      <c r="H1966" s="73"/>
    </row>
    <row r="1967" spans="1:8" x14ac:dyDescent="0.2">
      <c r="A1967" s="73" t="s">
        <v>17</v>
      </c>
      <c r="B1967" s="74">
        <v>2015</v>
      </c>
      <c r="C1967" s="73" t="s">
        <v>10</v>
      </c>
      <c r="D1967" s="73" t="s">
        <v>30</v>
      </c>
      <c r="E1967" s="73" t="s">
        <v>40</v>
      </c>
      <c r="F1967" s="75">
        <v>111.77853690000002</v>
      </c>
      <c r="G1967" s="75">
        <v>14.596676115749416</v>
      </c>
      <c r="H1967" s="73">
        <v>2.3472583726294061E-2</v>
      </c>
    </row>
    <row r="1968" spans="1:8" x14ac:dyDescent="0.2">
      <c r="A1968" s="73" t="s">
        <v>17</v>
      </c>
      <c r="B1968" s="74">
        <v>2016</v>
      </c>
      <c r="C1968" s="73" t="s">
        <v>10</v>
      </c>
      <c r="D1968" s="73" t="s">
        <v>30</v>
      </c>
      <c r="E1968" s="73" t="s">
        <v>31</v>
      </c>
      <c r="F1968" s="75">
        <v>155.03548678000001</v>
      </c>
      <c r="G1968" s="75">
        <v>20.391000103022289</v>
      </c>
      <c r="H1968" s="73">
        <v>3.0870476442485861E-2</v>
      </c>
    </row>
    <row r="1969" spans="1:8" x14ac:dyDescent="0.2">
      <c r="A1969" s="73" t="s">
        <v>17</v>
      </c>
      <c r="B1969" s="74">
        <v>2016</v>
      </c>
      <c r="C1969" s="73" t="s">
        <v>10</v>
      </c>
      <c r="D1969" s="73" t="s">
        <v>30</v>
      </c>
      <c r="E1969" s="73" t="s">
        <v>32</v>
      </c>
      <c r="F1969" s="75"/>
      <c r="G1969" s="75"/>
      <c r="H1969" s="73"/>
    </row>
    <row r="1970" spans="1:8" x14ac:dyDescent="0.2">
      <c r="A1970" s="73" t="s">
        <v>17</v>
      </c>
      <c r="B1970" s="74">
        <v>2016</v>
      </c>
      <c r="C1970" s="73" t="s">
        <v>10</v>
      </c>
      <c r="D1970" s="73" t="s">
        <v>30</v>
      </c>
      <c r="E1970" s="73" t="s">
        <v>40</v>
      </c>
      <c r="F1970" s="75">
        <v>155.03548678000001</v>
      </c>
      <c r="G1970" s="75">
        <v>20.391000103022289</v>
      </c>
      <c r="H1970" s="73">
        <v>3.0870476442485861E-2</v>
      </c>
    </row>
    <row r="1971" spans="1:8" x14ac:dyDescent="0.2">
      <c r="A1971" s="73" t="s">
        <v>17</v>
      </c>
      <c r="B1971" s="74">
        <v>2017</v>
      </c>
      <c r="C1971" s="73" t="s">
        <v>10</v>
      </c>
      <c r="D1971" s="73" t="s">
        <v>30</v>
      </c>
      <c r="E1971" s="73" t="s">
        <v>31</v>
      </c>
      <c r="F1971" s="75">
        <v>29.026209359999999</v>
      </c>
      <c r="G1971" s="75">
        <v>3.9484361898082518</v>
      </c>
      <c r="H1971" s="73">
        <v>5.5136535319117632E-3</v>
      </c>
    </row>
    <row r="1972" spans="1:8" x14ac:dyDescent="0.2">
      <c r="A1972" s="73" t="s">
        <v>17</v>
      </c>
      <c r="B1972" s="74">
        <v>2017</v>
      </c>
      <c r="C1972" s="73" t="s">
        <v>10</v>
      </c>
      <c r="D1972" s="73" t="s">
        <v>30</v>
      </c>
      <c r="E1972" s="73" t="s">
        <v>32</v>
      </c>
      <c r="F1972" s="75"/>
      <c r="G1972" s="75"/>
      <c r="H1972" s="73"/>
    </row>
    <row r="1973" spans="1:8" x14ac:dyDescent="0.2">
      <c r="A1973" s="73" t="s">
        <v>17</v>
      </c>
      <c r="B1973" s="74">
        <v>2017</v>
      </c>
      <c r="C1973" s="73" t="s">
        <v>10</v>
      </c>
      <c r="D1973" s="73" t="s">
        <v>30</v>
      </c>
      <c r="E1973" s="73" t="s">
        <v>40</v>
      </c>
      <c r="F1973" s="75">
        <v>29.026209359999999</v>
      </c>
      <c r="G1973" s="75">
        <v>3.9484361898082518</v>
      </c>
      <c r="H1973" s="73">
        <v>5.5136535319117632E-3</v>
      </c>
    </row>
    <row r="1974" spans="1:8" x14ac:dyDescent="0.2">
      <c r="A1974" s="73" t="s">
        <v>17</v>
      </c>
      <c r="B1974" s="74">
        <v>2018</v>
      </c>
      <c r="C1974" s="73" t="s">
        <v>10</v>
      </c>
      <c r="D1974" s="73" t="s">
        <v>30</v>
      </c>
      <c r="E1974" s="73" t="s">
        <v>31</v>
      </c>
      <c r="F1974" s="75">
        <v>68.122798810000006</v>
      </c>
      <c r="G1974" s="75">
        <v>9.0561122943117187</v>
      </c>
      <c r="H1974" s="73">
        <v>1.2385529310572631E-2</v>
      </c>
    </row>
    <row r="1975" spans="1:8" x14ac:dyDescent="0.2">
      <c r="A1975" s="73" t="s">
        <v>17</v>
      </c>
      <c r="B1975" s="74">
        <v>2018</v>
      </c>
      <c r="C1975" s="73" t="s">
        <v>10</v>
      </c>
      <c r="D1975" s="73" t="s">
        <v>30</v>
      </c>
      <c r="E1975" s="73" t="s">
        <v>32</v>
      </c>
      <c r="F1975" s="75"/>
      <c r="G1975" s="75"/>
      <c r="H1975" s="73"/>
    </row>
    <row r="1976" spans="1:8" x14ac:dyDescent="0.2">
      <c r="A1976" s="73" t="s">
        <v>17</v>
      </c>
      <c r="B1976" s="74">
        <v>2018</v>
      </c>
      <c r="C1976" s="73" t="s">
        <v>10</v>
      </c>
      <c r="D1976" s="73" t="s">
        <v>30</v>
      </c>
      <c r="E1976" s="73" t="s">
        <v>40</v>
      </c>
      <c r="F1976" s="75">
        <v>68.122798810000006</v>
      </c>
      <c r="G1976" s="75">
        <v>9.0561122943117187</v>
      </c>
      <c r="H1976" s="73">
        <v>1.2385529310572631E-2</v>
      </c>
    </row>
    <row r="1977" spans="1:8" x14ac:dyDescent="0.2">
      <c r="A1977" s="73" t="s">
        <v>17</v>
      </c>
      <c r="B1977" s="74">
        <v>2019</v>
      </c>
      <c r="C1977" s="73" t="s">
        <v>10</v>
      </c>
      <c r="D1977" s="73" t="s">
        <v>30</v>
      </c>
      <c r="E1977" s="73" t="s">
        <v>31</v>
      </c>
      <c r="F1977" s="75">
        <v>97.272120260000008</v>
      </c>
      <c r="G1977" s="75">
        <v>12.633716303735119</v>
      </c>
      <c r="H1977" s="73">
        <v>1.6469365153949086E-2</v>
      </c>
    </row>
    <row r="1978" spans="1:8" x14ac:dyDescent="0.2">
      <c r="A1978" s="73" t="s">
        <v>17</v>
      </c>
      <c r="B1978" s="74">
        <v>2019</v>
      </c>
      <c r="C1978" s="73" t="s">
        <v>10</v>
      </c>
      <c r="D1978" s="73" t="s">
        <v>30</v>
      </c>
      <c r="E1978" s="73" t="s">
        <v>32</v>
      </c>
      <c r="F1978" s="75"/>
      <c r="G1978" s="75"/>
      <c r="H1978" s="73"/>
    </row>
    <row r="1979" spans="1:8" x14ac:dyDescent="0.2">
      <c r="A1979" s="73" t="s">
        <v>17</v>
      </c>
      <c r="B1979" s="74">
        <v>2019</v>
      </c>
      <c r="C1979" s="73" t="s">
        <v>10</v>
      </c>
      <c r="D1979" s="73" t="s">
        <v>30</v>
      </c>
      <c r="E1979" s="73" t="s">
        <v>40</v>
      </c>
      <c r="F1979" s="75">
        <v>97.272120260000008</v>
      </c>
      <c r="G1979" s="75">
        <v>12.633716303735119</v>
      </c>
      <c r="H1979" s="73">
        <v>1.6469365153949086E-2</v>
      </c>
    </row>
    <row r="1980" spans="1:8" x14ac:dyDescent="0.2">
      <c r="A1980" s="73" t="s">
        <v>17</v>
      </c>
      <c r="B1980" s="74">
        <v>2020</v>
      </c>
      <c r="C1980" s="73" t="s">
        <v>10</v>
      </c>
      <c r="D1980" s="73" t="s">
        <v>30</v>
      </c>
      <c r="E1980" s="73" t="s">
        <v>31</v>
      </c>
      <c r="F1980" s="75">
        <v>67.403918669999996</v>
      </c>
      <c r="G1980" s="75">
        <v>8.9991364713984794</v>
      </c>
      <c r="H1980" s="73">
        <v>1.1592941116891865E-2</v>
      </c>
    </row>
    <row r="1981" spans="1:8" x14ac:dyDescent="0.2">
      <c r="A1981" s="73" t="s">
        <v>17</v>
      </c>
      <c r="B1981" s="74">
        <v>2020</v>
      </c>
      <c r="C1981" s="73" t="s">
        <v>10</v>
      </c>
      <c r="D1981" s="73" t="s">
        <v>30</v>
      </c>
      <c r="E1981" s="73" t="s">
        <v>32</v>
      </c>
      <c r="F1981" s="75">
        <v>0</v>
      </c>
      <c r="G1981" s="75"/>
      <c r="H1981" s="73"/>
    </row>
    <row r="1982" spans="1:8" x14ac:dyDescent="0.2">
      <c r="A1982" s="73" t="s">
        <v>17</v>
      </c>
      <c r="B1982" s="74">
        <v>2020</v>
      </c>
      <c r="C1982" s="73" t="s">
        <v>10</v>
      </c>
      <c r="D1982" s="73" t="s">
        <v>30</v>
      </c>
      <c r="E1982" s="73" t="s">
        <v>40</v>
      </c>
      <c r="F1982" s="75">
        <v>67.403918669999996</v>
      </c>
      <c r="G1982" s="75">
        <v>8.9991364713984794</v>
      </c>
      <c r="H1982" s="73">
        <v>1.1592941116891865E-2</v>
      </c>
    </row>
    <row r="1983" spans="1:8" x14ac:dyDescent="0.2">
      <c r="A1983" s="73" t="s">
        <v>17</v>
      </c>
      <c r="B1983" s="74">
        <v>2021</v>
      </c>
      <c r="C1983" s="73" t="s">
        <v>10</v>
      </c>
      <c r="D1983" s="73" t="s">
        <v>30</v>
      </c>
      <c r="E1983" s="73" t="s">
        <v>31</v>
      </c>
      <c r="F1983" s="75">
        <v>144.92307072</v>
      </c>
      <c r="G1983" s="75">
        <v>18.729829235243074</v>
      </c>
      <c r="H1983" s="73">
        <v>2.1782417178660564E-2</v>
      </c>
    </row>
    <row r="1984" spans="1:8" x14ac:dyDescent="0.2">
      <c r="A1984" s="73" t="s">
        <v>17</v>
      </c>
      <c r="B1984" s="74">
        <v>2021</v>
      </c>
      <c r="C1984" s="73" t="s">
        <v>10</v>
      </c>
      <c r="D1984" s="73" t="s">
        <v>30</v>
      </c>
      <c r="E1984" s="73" t="s">
        <v>32</v>
      </c>
      <c r="F1984" s="75">
        <v>0</v>
      </c>
      <c r="G1984" s="75"/>
      <c r="H1984" s="73"/>
    </row>
    <row r="1985" spans="1:8" x14ac:dyDescent="0.2">
      <c r="A1985" s="73" t="s">
        <v>17</v>
      </c>
      <c r="B1985" s="74">
        <v>2021</v>
      </c>
      <c r="C1985" s="73" t="s">
        <v>10</v>
      </c>
      <c r="D1985" s="73" t="s">
        <v>30</v>
      </c>
      <c r="E1985" s="73" t="s">
        <v>40</v>
      </c>
      <c r="F1985" s="75">
        <v>144.92307072</v>
      </c>
      <c r="G1985" s="75">
        <v>18.729829235243074</v>
      </c>
      <c r="H1985" s="73">
        <v>2.1782417178660564E-2</v>
      </c>
    </row>
    <row r="1986" spans="1:8" x14ac:dyDescent="0.2">
      <c r="A1986" s="73" t="s">
        <v>17</v>
      </c>
      <c r="B1986" s="74">
        <v>2022</v>
      </c>
      <c r="C1986" s="73" t="s">
        <v>10</v>
      </c>
      <c r="D1986" s="73" t="s">
        <v>30</v>
      </c>
      <c r="E1986" s="73" t="s">
        <v>31</v>
      </c>
      <c r="F1986" s="75">
        <v>117.47</v>
      </c>
      <c r="G1986" s="75">
        <v>15.152147534503397</v>
      </c>
      <c r="H1986" s="73">
        <v>1.5848167985322983E-2</v>
      </c>
    </row>
    <row r="1987" spans="1:8" x14ac:dyDescent="0.2">
      <c r="A1987" s="73" t="s">
        <v>17</v>
      </c>
      <c r="B1987" s="74">
        <v>2022</v>
      </c>
      <c r="C1987" s="73" t="s">
        <v>10</v>
      </c>
      <c r="D1987" s="73" t="s">
        <v>30</v>
      </c>
      <c r="E1987" s="73" t="s">
        <v>32</v>
      </c>
      <c r="F1987" s="75">
        <v>0</v>
      </c>
      <c r="G1987" s="75">
        <v>0</v>
      </c>
      <c r="H1987" s="73">
        <v>0</v>
      </c>
    </row>
    <row r="1988" spans="1:8" x14ac:dyDescent="0.2">
      <c r="A1988" s="73" t="s">
        <v>17</v>
      </c>
      <c r="B1988" s="74">
        <v>2022</v>
      </c>
      <c r="C1988" s="73" t="s">
        <v>10</v>
      </c>
      <c r="D1988" s="73" t="s">
        <v>30</v>
      </c>
      <c r="E1988" s="73" t="s">
        <v>40</v>
      </c>
      <c r="F1988" s="75">
        <v>117.47</v>
      </c>
      <c r="G1988" s="75">
        <v>15.152147534503397</v>
      </c>
      <c r="H1988" s="73">
        <v>1.5848167985322983E-2</v>
      </c>
    </row>
    <row r="1989" spans="1:8" x14ac:dyDescent="0.2">
      <c r="A1989" s="73" t="s">
        <v>17</v>
      </c>
      <c r="B1989" s="74">
        <v>2023</v>
      </c>
      <c r="C1989" s="73" t="s">
        <v>10</v>
      </c>
      <c r="D1989" s="73" t="s">
        <v>30</v>
      </c>
      <c r="E1989" s="73" t="s">
        <v>31</v>
      </c>
      <c r="F1989" s="75">
        <v>157.39370387</v>
      </c>
      <c r="G1989" s="75">
        <v>20.091799406102655</v>
      </c>
      <c r="H1989" s="73">
        <v>1.9206995171761981E-2</v>
      </c>
    </row>
    <row r="1990" spans="1:8" x14ac:dyDescent="0.2">
      <c r="A1990" s="73" t="s">
        <v>17</v>
      </c>
      <c r="B1990" s="74">
        <v>2023</v>
      </c>
      <c r="C1990" s="73" t="s">
        <v>10</v>
      </c>
      <c r="D1990" s="73" t="s">
        <v>30</v>
      </c>
      <c r="E1990" s="73" t="s">
        <v>32</v>
      </c>
      <c r="F1990" s="75">
        <v>0</v>
      </c>
      <c r="G1990" s="75">
        <v>0</v>
      </c>
      <c r="H1990" s="73">
        <v>0</v>
      </c>
    </row>
    <row r="1991" spans="1:8" x14ac:dyDescent="0.2">
      <c r="A1991" s="73" t="s">
        <v>17</v>
      </c>
      <c r="B1991" s="74">
        <v>2023</v>
      </c>
      <c r="C1991" s="73" t="s">
        <v>10</v>
      </c>
      <c r="D1991" s="73" t="s">
        <v>30</v>
      </c>
      <c r="E1991" s="73" t="s">
        <v>40</v>
      </c>
      <c r="F1991" s="75">
        <v>157.39370387</v>
      </c>
      <c r="G1991" s="75">
        <v>20.091799406102655</v>
      </c>
      <c r="H1991" s="73">
        <v>1.9206995171761981E-2</v>
      </c>
    </row>
    <row r="1992" spans="1:8" x14ac:dyDescent="0.2">
      <c r="A1992" s="73" t="s">
        <v>17</v>
      </c>
      <c r="B1992" s="74">
        <v>2008</v>
      </c>
      <c r="C1992" s="73" t="s">
        <v>10</v>
      </c>
      <c r="D1992" s="73" t="s">
        <v>33</v>
      </c>
      <c r="E1992" s="73" t="s">
        <v>34</v>
      </c>
      <c r="F1992" s="75">
        <v>62.895618210000002</v>
      </c>
      <c r="G1992" s="75">
        <v>8.2953706350636587</v>
      </c>
      <c r="H1992" s="73">
        <v>2.1537913656612954E-2</v>
      </c>
    </row>
    <row r="1993" spans="1:8" x14ac:dyDescent="0.2">
      <c r="A1993" s="73" t="s">
        <v>17</v>
      </c>
      <c r="B1993" s="74">
        <v>2008</v>
      </c>
      <c r="C1993" s="73" t="s">
        <v>10</v>
      </c>
      <c r="D1993" s="73" t="s">
        <v>33</v>
      </c>
      <c r="E1993" s="73" t="s">
        <v>35</v>
      </c>
      <c r="F1993" s="75">
        <v>4260.0644260800009</v>
      </c>
      <c r="G1993" s="75">
        <v>561.86447242782185</v>
      </c>
      <c r="H1993" s="73">
        <v>1.4588122732837905</v>
      </c>
    </row>
    <row r="1994" spans="1:8" x14ac:dyDescent="0.2">
      <c r="A1994" s="73" t="s">
        <v>17</v>
      </c>
      <c r="B1994" s="74">
        <v>2008</v>
      </c>
      <c r="C1994" s="73" t="s">
        <v>10</v>
      </c>
      <c r="D1994" s="73" t="s">
        <v>33</v>
      </c>
      <c r="E1994" s="73" t="s">
        <v>36</v>
      </c>
      <c r="F1994" s="75"/>
      <c r="G1994" s="75"/>
      <c r="H1994" s="73"/>
    </row>
    <row r="1995" spans="1:8" x14ac:dyDescent="0.2">
      <c r="A1995" s="73" t="s">
        <v>17</v>
      </c>
      <c r="B1995" s="74">
        <v>2008</v>
      </c>
      <c r="C1995" s="73" t="s">
        <v>10</v>
      </c>
      <c r="D1995" s="73" t="s">
        <v>33</v>
      </c>
      <c r="E1995" s="73" t="s">
        <v>42</v>
      </c>
      <c r="F1995" s="75">
        <v>123.43322440999999</v>
      </c>
      <c r="G1995" s="75">
        <v>16.279740533644034</v>
      </c>
      <c r="H1995" s="73">
        <v>4.226835199907817E-2</v>
      </c>
    </row>
    <row r="1996" spans="1:8" x14ac:dyDescent="0.2">
      <c r="A1996" s="73" t="s">
        <v>17</v>
      </c>
      <c r="B1996" s="74">
        <v>2008</v>
      </c>
      <c r="C1996" s="73" t="s">
        <v>10</v>
      </c>
      <c r="D1996" s="73" t="s">
        <v>33</v>
      </c>
      <c r="E1996" s="73" t="s">
        <v>40</v>
      </c>
      <c r="F1996" s="75">
        <v>4446.3932687000006</v>
      </c>
      <c r="G1996" s="75">
        <v>586.43958359652959</v>
      </c>
      <c r="H1996" s="73">
        <v>1.5226185389394817</v>
      </c>
    </row>
    <row r="1997" spans="1:8" x14ac:dyDescent="0.2">
      <c r="A1997" s="73" t="s">
        <v>17</v>
      </c>
      <c r="B1997" s="74">
        <v>2009</v>
      </c>
      <c r="C1997" s="73" t="s">
        <v>10</v>
      </c>
      <c r="D1997" s="73" t="s">
        <v>33</v>
      </c>
      <c r="E1997" s="73" t="s">
        <v>34</v>
      </c>
      <c r="F1997" s="75">
        <v>145.38204926</v>
      </c>
      <c r="G1997" s="75">
        <v>17.85274754193842</v>
      </c>
      <c r="H1997" s="75">
        <v>4.8075280139756552E-2</v>
      </c>
    </row>
    <row r="1998" spans="1:8" x14ac:dyDescent="0.2">
      <c r="A1998" s="73" t="s">
        <v>17</v>
      </c>
      <c r="B1998" s="74">
        <v>2009</v>
      </c>
      <c r="C1998" s="73" t="s">
        <v>10</v>
      </c>
      <c r="D1998" s="73" t="s">
        <v>33</v>
      </c>
      <c r="E1998" s="73" t="s">
        <v>35</v>
      </c>
      <c r="F1998" s="75">
        <v>4022.7564017199998</v>
      </c>
      <c r="G1998" s="75">
        <v>493.98983456469523</v>
      </c>
      <c r="H1998" s="73">
        <v>1.3302546079868625</v>
      </c>
    </row>
    <row r="1999" spans="1:8" x14ac:dyDescent="0.2">
      <c r="A1999" s="73" t="s">
        <v>17</v>
      </c>
      <c r="B1999" s="74">
        <v>2009</v>
      </c>
      <c r="C1999" s="73" t="s">
        <v>10</v>
      </c>
      <c r="D1999" s="73" t="s">
        <v>33</v>
      </c>
      <c r="E1999" s="73" t="s">
        <v>36</v>
      </c>
      <c r="F1999" s="75"/>
      <c r="G1999" s="75"/>
      <c r="H1999" s="73"/>
    </row>
    <row r="2000" spans="1:8" x14ac:dyDescent="0.2">
      <c r="A2000" s="73" t="s">
        <v>17</v>
      </c>
      <c r="B2000" s="74">
        <v>2009</v>
      </c>
      <c r="C2000" s="73" t="s">
        <v>10</v>
      </c>
      <c r="D2000" s="73" t="s">
        <v>33</v>
      </c>
      <c r="E2000" s="73" t="s">
        <v>42</v>
      </c>
      <c r="F2000" s="75">
        <v>135.91585222</v>
      </c>
      <c r="G2000" s="75">
        <v>16.690309491315467</v>
      </c>
      <c r="H2000" s="73">
        <v>4.4944975697959515E-2</v>
      </c>
    </row>
    <row r="2001" spans="1:8" x14ac:dyDescent="0.2">
      <c r="A2001" s="73" t="s">
        <v>17</v>
      </c>
      <c r="B2001" s="74">
        <v>2009</v>
      </c>
      <c r="C2001" s="73" t="s">
        <v>10</v>
      </c>
      <c r="D2001" s="73" t="s">
        <v>33</v>
      </c>
      <c r="E2001" s="73" t="s">
        <v>40</v>
      </c>
      <c r="F2001" s="75">
        <v>4304.0543031999996</v>
      </c>
      <c r="G2001" s="75">
        <v>528.53289159794906</v>
      </c>
      <c r="H2001" s="73">
        <v>1.4232748638245785</v>
      </c>
    </row>
    <row r="2002" spans="1:8" x14ac:dyDescent="0.2">
      <c r="A2002" s="73" t="s">
        <v>17</v>
      </c>
      <c r="B2002" s="74">
        <v>2010</v>
      </c>
      <c r="C2002" s="73" t="s">
        <v>10</v>
      </c>
      <c r="D2002" s="73" t="s">
        <v>33</v>
      </c>
      <c r="E2002" s="73" t="s">
        <v>34</v>
      </c>
      <c r="F2002" s="75">
        <v>21.156517999999998</v>
      </c>
      <c r="G2002" s="75">
        <v>2.6248875908451841</v>
      </c>
      <c r="H2002" s="73">
        <v>6.4521889676705021E-3</v>
      </c>
    </row>
    <row r="2003" spans="1:8" x14ac:dyDescent="0.2">
      <c r="A2003" s="73" t="s">
        <v>17</v>
      </c>
      <c r="B2003" s="74">
        <v>2010</v>
      </c>
      <c r="C2003" s="73" t="s">
        <v>10</v>
      </c>
      <c r="D2003" s="73" t="s">
        <v>33</v>
      </c>
      <c r="E2003" s="73" t="s">
        <v>35</v>
      </c>
      <c r="F2003" s="75">
        <v>4464.5466155500008</v>
      </c>
      <c r="G2003" s="75">
        <v>553.91596149740053</v>
      </c>
      <c r="H2003" s="73">
        <v>1.3615708605027725</v>
      </c>
    </row>
    <row r="2004" spans="1:8" x14ac:dyDescent="0.2">
      <c r="A2004" s="73" t="s">
        <v>17</v>
      </c>
      <c r="B2004" s="74">
        <v>2010</v>
      </c>
      <c r="C2004" s="73" t="s">
        <v>10</v>
      </c>
      <c r="D2004" s="73" t="s">
        <v>33</v>
      </c>
      <c r="E2004" s="73" t="s">
        <v>36</v>
      </c>
      <c r="F2004" s="75"/>
      <c r="G2004" s="75"/>
      <c r="H2004" s="73"/>
    </row>
    <row r="2005" spans="1:8" x14ac:dyDescent="0.2">
      <c r="A2005" s="73" t="s">
        <v>17</v>
      </c>
      <c r="B2005" s="74">
        <v>2010</v>
      </c>
      <c r="C2005" s="73" t="s">
        <v>10</v>
      </c>
      <c r="D2005" s="73" t="s">
        <v>33</v>
      </c>
      <c r="E2005" s="73" t="s">
        <v>42</v>
      </c>
      <c r="F2005" s="75">
        <v>250.70471567000001</v>
      </c>
      <c r="G2005" s="75">
        <v>31.104915143813042</v>
      </c>
      <c r="H2005" s="73">
        <v>7.6458432365332715E-2</v>
      </c>
    </row>
    <row r="2006" spans="1:8" x14ac:dyDescent="0.2">
      <c r="A2006" s="73" t="s">
        <v>17</v>
      </c>
      <c r="B2006" s="74">
        <v>2010</v>
      </c>
      <c r="C2006" s="73" t="s">
        <v>10</v>
      </c>
      <c r="D2006" s="73" t="s">
        <v>33</v>
      </c>
      <c r="E2006" s="73" t="s">
        <v>40</v>
      </c>
      <c r="F2006" s="75">
        <v>4736.4078492200006</v>
      </c>
      <c r="G2006" s="75">
        <v>587.64576423205881</v>
      </c>
      <c r="H2006" s="73">
        <v>1.4444814818357758</v>
      </c>
    </row>
    <row r="2007" spans="1:8" x14ac:dyDescent="0.2">
      <c r="A2007" s="73" t="s">
        <v>17</v>
      </c>
      <c r="B2007" s="74">
        <v>2011</v>
      </c>
      <c r="C2007" s="73" t="s">
        <v>10</v>
      </c>
      <c r="D2007" s="73" t="s">
        <v>33</v>
      </c>
      <c r="E2007" s="73" t="s">
        <v>34</v>
      </c>
      <c r="F2007" s="75">
        <v>1.0112346800000001</v>
      </c>
      <c r="G2007" s="75">
        <v>0.12985278493436428</v>
      </c>
      <c r="H2007" s="73">
        <v>2.7688100601450127E-4</v>
      </c>
    </row>
    <row r="2008" spans="1:8" x14ac:dyDescent="0.2">
      <c r="A2008" s="73" t="s">
        <v>17</v>
      </c>
      <c r="B2008" s="74">
        <v>2011</v>
      </c>
      <c r="C2008" s="73" t="s">
        <v>10</v>
      </c>
      <c r="D2008" s="73" t="s">
        <v>33</v>
      </c>
      <c r="E2008" s="73" t="s">
        <v>35</v>
      </c>
      <c r="F2008" s="75">
        <v>6619.9661016700002</v>
      </c>
      <c r="G2008" s="75">
        <v>850.07076149023726</v>
      </c>
      <c r="H2008" s="73">
        <v>1.8125791275396981</v>
      </c>
    </row>
    <row r="2009" spans="1:8" x14ac:dyDescent="0.2">
      <c r="A2009" s="73" t="s">
        <v>17</v>
      </c>
      <c r="B2009" s="74">
        <v>2011</v>
      </c>
      <c r="C2009" s="73" t="s">
        <v>10</v>
      </c>
      <c r="D2009" s="73" t="s">
        <v>33</v>
      </c>
      <c r="E2009" s="73" t="s">
        <v>36</v>
      </c>
      <c r="F2009" s="75"/>
      <c r="G2009" s="75"/>
      <c r="H2009" s="73"/>
    </row>
    <row r="2010" spans="1:8" x14ac:dyDescent="0.2">
      <c r="A2010" s="73" t="s">
        <v>17</v>
      </c>
      <c r="B2010" s="74">
        <v>2011</v>
      </c>
      <c r="C2010" s="73" t="s">
        <v>10</v>
      </c>
      <c r="D2010" s="73" t="s">
        <v>33</v>
      </c>
      <c r="E2010" s="73" t="s">
        <v>42</v>
      </c>
      <c r="F2010" s="75">
        <v>271.21568358000002</v>
      </c>
      <c r="G2010" s="75">
        <v>34.826843389845308</v>
      </c>
      <c r="H2010" s="73">
        <v>7.426018193575111E-2</v>
      </c>
    </row>
    <row r="2011" spans="1:8" x14ac:dyDescent="0.2">
      <c r="A2011" s="73" t="s">
        <v>17</v>
      </c>
      <c r="B2011" s="74">
        <v>2011</v>
      </c>
      <c r="C2011" s="73" t="s">
        <v>10</v>
      </c>
      <c r="D2011" s="73" t="s">
        <v>33</v>
      </c>
      <c r="E2011" s="73" t="s">
        <v>40</v>
      </c>
      <c r="F2011" s="75">
        <v>6892.1930199299995</v>
      </c>
      <c r="G2011" s="75">
        <v>885.02745766501687</v>
      </c>
      <c r="H2011" s="73">
        <v>1.8871161904814635</v>
      </c>
    </row>
    <row r="2012" spans="1:8" x14ac:dyDescent="0.2">
      <c r="A2012" s="73" t="s">
        <v>17</v>
      </c>
      <c r="B2012" s="74">
        <v>2012</v>
      </c>
      <c r="C2012" s="73" t="s">
        <v>10</v>
      </c>
      <c r="D2012" s="73" t="s">
        <v>33</v>
      </c>
      <c r="E2012" s="73" t="s">
        <v>34</v>
      </c>
      <c r="F2012" s="75"/>
      <c r="G2012" s="75"/>
      <c r="H2012" s="73"/>
    </row>
    <row r="2013" spans="1:8" x14ac:dyDescent="0.2">
      <c r="A2013" s="73" t="s">
        <v>17</v>
      </c>
      <c r="B2013" s="74">
        <v>2012</v>
      </c>
      <c r="C2013" s="73" t="s">
        <v>10</v>
      </c>
      <c r="D2013" s="73" t="s">
        <v>33</v>
      </c>
      <c r="E2013" s="73" t="s">
        <v>35</v>
      </c>
      <c r="F2013" s="75">
        <v>4356.4198625600002</v>
      </c>
      <c r="G2013" s="75">
        <v>556.07693409188221</v>
      </c>
      <c r="H2013" s="73">
        <v>1.121376851322105</v>
      </c>
    </row>
    <row r="2014" spans="1:8" x14ac:dyDescent="0.2">
      <c r="A2014" s="73" t="s">
        <v>17</v>
      </c>
      <c r="B2014" s="74">
        <v>2012</v>
      </c>
      <c r="C2014" s="73" t="s">
        <v>10</v>
      </c>
      <c r="D2014" s="73" t="s">
        <v>33</v>
      </c>
      <c r="E2014" s="73" t="s">
        <v>36</v>
      </c>
      <c r="F2014" s="75">
        <v>0.10505347999999999</v>
      </c>
      <c r="G2014" s="75">
        <v>1.3409592949508383E-2</v>
      </c>
      <c r="H2014" s="73">
        <v>2.7041594781822339E-5</v>
      </c>
    </row>
    <row r="2015" spans="1:8" x14ac:dyDescent="0.2">
      <c r="A2015" s="73" t="s">
        <v>17</v>
      </c>
      <c r="B2015" s="74">
        <v>2012</v>
      </c>
      <c r="C2015" s="73" t="s">
        <v>10</v>
      </c>
      <c r="D2015" s="73" t="s">
        <v>33</v>
      </c>
      <c r="E2015" s="73" t="s">
        <v>42</v>
      </c>
      <c r="F2015" s="75">
        <v>25.527611320000002</v>
      </c>
      <c r="G2015" s="75">
        <v>3.2584820300523356</v>
      </c>
      <c r="H2015" s="73">
        <v>6.5710086049819679E-3</v>
      </c>
    </row>
    <row r="2016" spans="1:8" x14ac:dyDescent="0.2">
      <c r="A2016" s="73" t="s">
        <v>17</v>
      </c>
      <c r="B2016" s="74">
        <v>2012</v>
      </c>
      <c r="C2016" s="73" t="s">
        <v>10</v>
      </c>
      <c r="D2016" s="73" t="s">
        <v>33</v>
      </c>
      <c r="E2016" s="73" t="s">
        <v>40</v>
      </c>
      <c r="F2016" s="75">
        <v>4382.0525273599997</v>
      </c>
      <c r="G2016" s="75">
        <v>559.3488257148839</v>
      </c>
      <c r="H2016" s="73">
        <v>1.1279749015218685</v>
      </c>
    </row>
    <row r="2017" spans="1:8" x14ac:dyDescent="0.2">
      <c r="A2017" s="73" t="s">
        <v>17</v>
      </c>
      <c r="B2017" s="74">
        <v>2013</v>
      </c>
      <c r="C2017" s="73" t="s">
        <v>10</v>
      </c>
      <c r="D2017" s="73" t="s">
        <v>33</v>
      </c>
      <c r="E2017" s="73" t="s">
        <v>34</v>
      </c>
      <c r="F2017" s="75"/>
      <c r="G2017" s="75"/>
      <c r="H2017" s="73"/>
    </row>
    <row r="2018" spans="1:8" x14ac:dyDescent="0.2">
      <c r="A2018" s="73" t="s">
        <v>17</v>
      </c>
      <c r="B2018" s="74">
        <v>2013</v>
      </c>
      <c r="C2018" s="73" t="s">
        <v>10</v>
      </c>
      <c r="D2018" s="73" t="s">
        <v>33</v>
      </c>
      <c r="E2018" s="73" t="s">
        <v>35</v>
      </c>
      <c r="F2018" s="75">
        <v>3693.6140201899998</v>
      </c>
      <c r="G2018" s="75">
        <v>469.92885177608258</v>
      </c>
      <c r="H2018" s="73">
        <v>0.88671763986044616</v>
      </c>
    </row>
    <row r="2019" spans="1:8" x14ac:dyDescent="0.2">
      <c r="A2019" s="73" t="s">
        <v>17</v>
      </c>
      <c r="B2019" s="74">
        <v>2013</v>
      </c>
      <c r="C2019" s="73" t="s">
        <v>10</v>
      </c>
      <c r="D2019" s="73" t="s">
        <v>33</v>
      </c>
      <c r="E2019" s="73" t="s">
        <v>36</v>
      </c>
      <c r="F2019" s="75">
        <v>0.13035764999999999</v>
      </c>
      <c r="G2019" s="75">
        <v>1.6585062881469485E-2</v>
      </c>
      <c r="H2019" s="73">
        <v>3.129466888362312E-5</v>
      </c>
    </row>
    <row r="2020" spans="1:8" x14ac:dyDescent="0.2">
      <c r="A2020" s="73" t="s">
        <v>17</v>
      </c>
      <c r="B2020" s="74">
        <v>2013</v>
      </c>
      <c r="C2020" s="73" t="s">
        <v>10</v>
      </c>
      <c r="D2020" s="73" t="s">
        <v>33</v>
      </c>
      <c r="E2020" s="73" t="s">
        <v>42</v>
      </c>
      <c r="F2020" s="75">
        <v>100.39938035999999</v>
      </c>
      <c r="G2020" s="75">
        <v>12.773550585877949</v>
      </c>
      <c r="H2020" s="73">
        <v>2.4102654232314977E-2</v>
      </c>
    </row>
    <row r="2021" spans="1:8" x14ac:dyDescent="0.2">
      <c r="A2021" s="73" t="s">
        <v>17</v>
      </c>
      <c r="B2021" s="74">
        <v>2013</v>
      </c>
      <c r="C2021" s="73" t="s">
        <v>10</v>
      </c>
      <c r="D2021" s="73" t="s">
        <v>33</v>
      </c>
      <c r="E2021" s="73" t="s">
        <v>40</v>
      </c>
      <c r="F2021" s="75">
        <v>3794.1437581999999</v>
      </c>
      <c r="G2021" s="75">
        <v>482.718987424842</v>
      </c>
      <c r="H2021" s="73">
        <v>0.91085158876164474</v>
      </c>
    </row>
    <row r="2022" spans="1:8" x14ac:dyDescent="0.2">
      <c r="A2022" s="73" t="s">
        <v>17</v>
      </c>
      <c r="B2022" s="74">
        <v>2014</v>
      </c>
      <c r="C2022" s="73" t="s">
        <v>10</v>
      </c>
      <c r="D2022" s="73" t="s">
        <v>33</v>
      </c>
      <c r="E2022" s="73" t="s">
        <v>34</v>
      </c>
      <c r="F2022" s="75"/>
      <c r="G2022" s="75"/>
      <c r="H2022" s="73"/>
    </row>
    <row r="2023" spans="1:8" x14ac:dyDescent="0.2">
      <c r="A2023" s="73" t="s">
        <v>17</v>
      </c>
      <c r="B2023" s="74">
        <v>2014</v>
      </c>
      <c r="C2023" s="73" t="s">
        <v>10</v>
      </c>
      <c r="D2023" s="73" t="s">
        <v>33</v>
      </c>
      <c r="E2023" s="73" t="s">
        <v>35</v>
      </c>
      <c r="F2023" s="75">
        <v>4078.6412073399997</v>
      </c>
      <c r="G2023" s="75">
        <v>527.32015095476413</v>
      </c>
      <c r="H2023" s="73">
        <v>0.91149619634027179</v>
      </c>
    </row>
    <row r="2024" spans="1:8" x14ac:dyDescent="0.2">
      <c r="A2024" s="73" t="s">
        <v>17</v>
      </c>
      <c r="B2024" s="74">
        <v>2014</v>
      </c>
      <c r="C2024" s="73" t="s">
        <v>10</v>
      </c>
      <c r="D2024" s="73" t="s">
        <v>33</v>
      </c>
      <c r="E2024" s="73" t="s">
        <v>36</v>
      </c>
      <c r="F2024" s="75">
        <v>0.12164293000000001</v>
      </c>
      <c r="G2024" s="75">
        <v>1.5726994591910577E-2</v>
      </c>
      <c r="H2024" s="73">
        <v>2.7184805519825934E-5</v>
      </c>
    </row>
    <row r="2025" spans="1:8" x14ac:dyDescent="0.2">
      <c r="A2025" s="73" t="s">
        <v>17</v>
      </c>
      <c r="B2025" s="74">
        <v>2014</v>
      </c>
      <c r="C2025" s="73" t="s">
        <v>10</v>
      </c>
      <c r="D2025" s="73" t="s">
        <v>33</v>
      </c>
      <c r="E2025" s="73" t="s">
        <v>42</v>
      </c>
      <c r="F2025" s="75">
        <v>288.72789181999997</v>
      </c>
      <c r="G2025" s="75">
        <v>37.32910735697407</v>
      </c>
      <c r="H2025" s="73">
        <v>6.4525012569789625E-2</v>
      </c>
    </row>
    <row r="2026" spans="1:8" x14ac:dyDescent="0.2">
      <c r="A2026" s="73" t="s">
        <v>17</v>
      </c>
      <c r="B2026" s="74">
        <v>2014</v>
      </c>
      <c r="C2026" s="73" t="s">
        <v>10</v>
      </c>
      <c r="D2026" s="73" t="s">
        <v>33</v>
      </c>
      <c r="E2026" s="73" t="s">
        <v>40</v>
      </c>
      <c r="F2026" s="75">
        <v>4367.4907420899999</v>
      </c>
      <c r="G2026" s="75">
        <v>564.6649853063301</v>
      </c>
      <c r="H2026" s="73">
        <v>0.97604839371558128</v>
      </c>
    </row>
    <row r="2027" spans="1:8" x14ac:dyDescent="0.2">
      <c r="A2027" s="73" t="s">
        <v>17</v>
      </c>
      <c r="B2027" s="74">
        <v>2015</v>
      </c>
      <c r="C2027" s="73" t="s">
        <v>10</v>
      </c>
      <c r="D2027" s="73" t="s">
        <v>33</v>
      </c>
      <c r="E2027" s="73" t="s">
        <v>34</v>
      </c>
      <c r="F2027" s="75">
        <v>0.43798280000000001</v>
      </c>
      <c r="G2027" s="75">
        <v>5.7194281238342567E-2</v>
      </c>
      <c r="H2027" s="73">
        <v>9.1972826168533481E-5</v>
      </c>
    </row>
    <row r="2028" spans="1:8" x14ac:dyDescent="0.2">
      <c r="A2028" s="73" t="s">
        <v>17</v>
      </c>
      <c r="B2028" s="74">
        <v>2015</v>
      </c>
      <c r="C2028" s="73" t="s">
        <v>10</v>
      </c>
      <c r="D2028" s="73" t="s">
        <v>33</v>
      </c>
      <c r="E2028" s="73" t="s">
        <v>35</v>
      </c>
      <c r="F2028" s="75">
        <v>2168.2566419</v>
      </c>
      <c r="G2028" s="75">
        <v>283.14326538332745</v>
      </c>
      <c r="H2028" s="73">
        <v>0.45531626176698464</v>
      </c>
    </row>
    <row r="2029" spans="1:8" x14ac:dyDescent="0.2">
      <c r="A2029" s="73" t="s">
        <v>17</v>
      </c>
      <c r="B2029" s="74">
        <v>2015</v>
      </c>
      <c r="C2029" s="73" t="s">
        <v>10</v>
      </c>
      <c r="D2029" s="73" t="s">
        <v>33</v>
      </c>
      <c r="E2029" s="73" t="s">
        <v>36</v>
      </c>
      <c r="F2029" s="75">
        <v>6.5029680000000006E-2</v>
      </c>
      <c r="G2029" s="75">
        <v>8.4919449045931048E-3</v>
      </c>
      <c r="H2029" s="73">
        <v>1.3655703955578527E-5</v>
      </c>
    </row>
    <row r="2030" spans="1:8" x14ac:dyDescent="0.2">
      <c r="A2030" s="73" t="s">
        <v>17</v>
      </c>
      <c r="B2030" s="74">
        <v>2015</v>
      </c>
      <c r="C2030" s="73" t="s">
        <v>10</v>
      </c>
      <c r="D2030" s="73" t="s">
        <v>33</v>
      </c>
      <c r="E2030" s="73" t="s">
        <v>42</v>
      </c>
      <c r="F2030" s="75">
        <v>73.249380860000016</v>
      </c>
      <c r="G2030" s="75">
        <v>9.5653201208844454</v>
      </c>
      <c r="H2030" s="73">
        <v>1.5381774290655901E-2</v>
      </c>
    </row>
    <row r="2031" spans="1:8" x14ac:dyDescent="0.2">
      <c r="A2031" s="73" t="s">
        <v>17</v>
      </c>
      <c r="B2031" s="74">
        <v>2015</v>
      </c>
      <c r="C2031" s="73" t="s">
        <v>10</v>
      </c>
      <c r="D2031" s="73" t="s">
        <v>33</v>
      </c>
      <c r="E2031" s="73" t="s">
        <v>40</v>
      </c>
      <c r="F2031" s="75">
        <v>2242.0090352400002</v>
      </c>
      <c r="G2031" s="75">
        <v>292.77427173035483</v>
      </c>
      <c r="H2031" s="73">
        <v>0.47080366458776463</v>
      </c>
    </row>
    <row r="2032" spans="1:8" x14ac:dyDescent="0.2">
      <c r="A2032" s="73" t="s">
        <v>17</v>
      </c>
      <c r="B2032" s="74">
        <v>2016</v>
      </c>
      <c r="C2032" s="73" t="s">
        <v>10</v>
      </c>
      <c r="D2032" s="73" t="s">
        <v>33</v>
      </c>
      <c r="E2032" s="73" t="s">
        <v>34</v>
      </c>
      <c r="F2032" s="75">
        <v>0.5741714</v>
      </c>
      <c r="G2032" s="75">
        <v>7.5517736743500236E-2</v>
      </c>
      <c r="H2032" s="73">
        <v>1.1432830667214503E-4</v>
      </c>
    </row>
    <row r="2033" spans="1:8" x14ac:dyDescent="0.2">
      <c r="A2033" s="73" t="s">
        <v>17</v>
      </c>
      <c r="B2033" s="74">
        <v>2016</v>
      </c>
      <c r="C2033" s="73" t="s">
        <v>10</v>
      </c>
      <c r="D2033" s="73" t="s">
        <v>33</v>
      </c>
      <c r="E2033" s="73" t="s">
        <v>35</v>
      </c>
      <c r="F2033" s="75">
        <v>1872.7775906900001</v>
      </c>
      <c r="G2033" s="75">
        <v>246.31656169717627</v>
      </c>
      <c r="H2033" s="73">
        <v>0.37290518252411603</v>
      </c>
    </row>
    <row r="2034" spans="1:8" x14ac:dyDescent="0.2">
      <c r="A2034" s="73" t="s">
        <v>17</v>
      </c>
      <c r="B2034" s="74">
        <v>2016</v>
      </c>
      <c r="C2034" s="73" t="s">
        <v>10</v>
      </c>
      <c r="D2034" s="73" t="s">
        <v>33</v>
      </c>
      <c r="E2034" s="73" t="s">
        <v>36</v>
      </c>
      <c r="F2034" s="75"/>
      <c r="G2034" s="75"/>
      <c r="H2034" s="73"/>
    </row>
    <row r="2035" spans="1:8" x14ac:dyDescent="0.2">
      <c r="A2035" s="73" t="s">
        <v>17</v>
      </c>
      <c r="B2035" s="74">
        <v>2016</v>
      </c>
      <c r="C2035" s="73" t="s">
        <v>10</v>
      </c>
      <c r="D2035" s="73" t="s">
        <v>33</v>
      </c>
      <c r="E2035" s="73" t="s">
        <v>42</v>
      </c>
      <c r="F2035" s="75">
        <v>8.1480459500000002</v>
      </c>
      <c r="G2035" s="75">
        <v>1.0716695206797888</v>
      </c>
      <c r="H2035" s="73">
        <v>1.6224289404702661E-3</v>
      </c>
    </row>
    <row r="2036" spans="1:8" x14ac:dyDescent="0.2">
      <c r="A2036" s="73" t="s">
        <v>17</v>
      </c>
      <c r="B2036" s="74">
        <v>2016</v>
      </c>
      <c r="C2036" s="73" t="s">
        <v>10</v>
      </c>
      <c r="D2036" s="73" t="s">
        <v>33</v>
      </c>
      <c r="E2036" s="73" t="s">
        <v>40</v>
      </c>
      <c r="F2036" s="75">
        <v>1881.4998080400003</v>
      </c>
      <c r="G2036" s="75">
        <v>247.46374895459957</v>
      </c>
      <c r="H2036" s="73">
        <v>0.37464193977125848</v>
      </c>
    </row>
    <row r="2037" spans="1:8" x14ac:dyDescent="0.2">
      <c r="A2037" s="73" t="s">
        <v>17</v>
      </c>
      <c r="B2037" s="74">
        <v>2017</v>
      </c>
      <c r="C2037" s="73" t="s">
        <v>10</v>
      </c>
      <c r="D2037" s="73" t="s">
        <v>33</v>
      </c>
      <c r="E2037" s="73" t="s">
        <v>34</v>
      </c>
      <c r="F2037" s="75">
        <v>18.61065842</v>
      </c>
      <c r="G2037" s="75">
        <v>2.5316084615220893</v>
      </c>
      <c r="H2037" s="73">
        <v>3.5351747538224336E-3</v>
      </c>
    </row>
    <row r="2038" spans="1:8" x14ac:dyDescent="0.2">
      <c r="A2038" s="73" t="s">
        <v>17</v>
      </c>
      <c r="B2038" s="74">
        <v>2017</v>
      </c>
      <c r="C2038" s="73" t="s">
        <v>10</v>
      </c>
      <c r="D2038" s="73" t="s">
        <v>33</v>
      </c>
      <c r="E2038" s="73" t="s">
        <v>35</v>
      </c>
      <c r="F2038" s="75">
        <v>1844.7089188799998</v>
      </c>
      <c r="G2038" s="75">
        <v>250.93581337579957</v>
      </c>
      <c r="H2038" s="73">
        <v>0.35041040735922818</v>
      </c>
    </row>
    <row r="2039" spans="1:8" x14ac:dyDescent="0.2">
      <c r="A2039" s="73" t="s">
        <v>17</v>
      </c>
      <c r="B2039" s="74">
        <v>2017</v>
      </c>
      <c r="C2039" s="73" t="s">
        <v>10</v>
      </c>
      <c r="D2039" s="73" t="s">
        <v>33</v>
      </c>
      <c r="E2039" s="73" t="s">
        <v>36</v>
      </c>
      <c r="F2039" s="75">
        <v>0.25643981999999999</v>
      </c>
      <c r="G2039" s="75">
        <v>3.4883516935947365E-2</v>
      </c>
      <c r="H2039" s="75">
        <v>4.8711848720222176E-5</v>
      </c>
    </row>
    <row r="2040" spans="1:8" x14ac:dyDescent="0.2">
      <c r="A2040" s="73" t="s">
        <v>17</v>
      </c>
      <c r="B2040" s="74">
        <v>2017</v>
      </c>
      <c r="C2040" s="73" t="s">
        <v>10</v>
      </c>
      <c r="D2040" s="73" t="s">
        <v>33</v>
      </c>
      <c r="E2040" s="73" t="s">
        <v>42</v>
      </c>
      <c r="F2040" s="75">
        <v>15.829422289999997</v>
      </c>
      <c r="G2040" s="75">
        <v>2.1532768215929869</v>
      </c>
      <c r="H2040" s="73">
        <v>3.0068669675364489E-3</v>
      </c>
    </row>
    <row r="2041" spans="1:8" x14ac:dyDescent="0.2">
      <c r="A2041" s="73" t="s">
        <v>17</v>
      </c>
      <c r="B2041" s="74">
        <v>2017</v>
      </c>
      <c r="C2041" s="73" t="s">
        <v>10</v>
      </c>
      <c r="D2041" s="73" t="s">
        <v>33</v>
      </c>
      <c r="E2041" s="73" t="s">
        <v>40</v>
      </c>
      <c r="F2041" s="75">
        <v>1879.4054394099996</v>
      </c>
      <c r="G2041" s="75">
        <v>255.65558217585055</v>
      </c>
      <c r="H2041" s="73">
        <v>0.35700116092930728</v>
      </c>
    </row>
    <row r="2042" spans="1:8" x14ac:dyDescent="0.2">
      <c r="A2042" s="73" t="s">
        <v>17</v>
      </c>
      <c r="B2042" s="74">
        <v>2018</v>
      </c>
      <c r="C2042" s="73" t="s">
        <v>10</v>
      </c>
      <c r="D2042" s="73" t="s">
        <v>33</v>
      </c>
      <c r="E2042" s="73" t="s">
        <v>34</v>
      </c>
      <c r="F2042" s="75">
        <v>2.0270656900000001</v>
      </c>
      <c r="G2042" s="75">
        <v>0.26947416778612632</v>
      </c>
      <c r="H2042" s="73">
        <v>3.685444807981919E-4</v>
      </c>
    </row>
    <row r="2043" spans="1:8" x14ac:dyDescent="0.2">
      <c r="A2043" s="73" t="s">
        <v>17</v>
      </c>
      <c r="B2043" s="74">
        <v>2018</v>
      </c>
      <c r="C2043" s="73" t="s">
        <v>10</v>
      </c>
      <c r="D2043" s="73" t="s">
        <v>33</v>
      </c>
      <c r="E2043" s="73" t="s">
        <v>35</v>
      </c>
      <c r="F2043" s="75">
        <v>3008.00651737</v>
      </c>
      <c r="G2043" s="75">
        <v>399.87853228551501</v>
      </c>
      <c r="H2043" s="73">
        <v>0.54689110750116043</v>
      </c>
    </row>
    <row r="2044" spans="1:8" x14ac:dyDescent="0.2">
      <c r="A2044" s="73" t="s">
        <v>17</v>
      </c>
      <c r="B2044" s="74">
        <v>2018</v>
      </c>
      <c r="C2044" s="73" t="s">
        <v>10</v>
      </c>
      <c r="D2044" s="73" t="s">
        <v>33</v>
      </c>
      <c r="E2044" s="73" t="s">
        <v>36</v>
      </c>
      <c r="F2044" s="75">
        <v>0.14330891000000001</v>
      </c>
      <c r="G2044" s="75">
        <v>1.9051207589916276E-2</v>
      </c>
      <c r="H2044" s="73">
        <v>2.6055252225054834E-5</v>
      </c>
    </row>
    <row r="2045" spans="1:8" x14ac:dyDescent="0.2">
      <c r="A2045" s="73" t="s">
        <v>17</v>
      </c>
      <c r="B2045" s="74">
        <v>2018</v>
      </c>
      <c r="C2045" s="73" t="s">
        <v>10</v>
      </c>
      <c r="D2045" s="73" t="s">
        <v>33</v>
      </c>
      <c r="E2045" s="73" t="s">
        <v>42</v>
      </c>
      <c r="F2045" s="75">
        <v>69.114170579999993</v>
      </c>
      <c r="G2045" s="75">
        <v>9.1879033280238058</v>
      </c>
      <c r="H2045" s="73">
        <v>1.2565772405828528E-2</v>
      </c>
    </row>
    <row r="2046" spans="1:8" x14ac:dyDescent="0.2">
      <c r="A2046" s="73" t="s">
        <v>17</v>
      </c>
      <c r="B2046" s="74">
        <v>2018</v>
      </c>
      <c r="C2046" s="73" t="s">
        <v>10</v>
      </c>
      <c r="D2046" s="73" t="s">
        <v>33</v>
      </c>
      <c r="E2046" s="73" t="s">
        <v>40</v>
      </c>
      <c r="F2046" s="75">
        <v>3079.2910625500003</v>
      </c>
      <c r="G2046" s="75">
        <v>409.35496098891491</v>
      </c>
      <c r="H2046" s="73">
        <v>0.55985147964001225</v>
      </c>
    </row>
    <row r="2047" spans="1:8" x14ac:dyDescent="0.2">
      <c r="A2047" s="73" t="s">
        <v>17</v>
      </c>
      <c r="B2047" s="74">
        <v>2019</v>
      </c>
      <c r="C2047" s="73" t="s">
        <v>10</v>
      </c>
      <c r="D2047" s="73" t="s">
        <v>33</v>
      </c>
      <c r="E2047" s="73" t="s">
        <v>34</v>
      </c>
      <c r="F2047" s="75">
        <v>1.5921131899999998</v>
      </c>
      <c r="G2047" s="75">
        <v>0.2067838792053768</v>
      </c>
      <c r="H2047" s="73">
        <v>2.695643255481837E-4</v>
      </c>
    </row>
    <row r="2048" spans="1:8" x14ac:dyDescent="0.2">
      <c r="A2048" s="73" t="s">
        <v>17</v>
      </c>
      <c r="B2048" s="74">
        <v>2019</v>
      </c>
      <c r="C2048" s="73" t="s">
        <v>10</v>
      </c>
      <c r="D2048" s="73" t="s">
        <v>33</v>
      </c>
      <c r="E2048" s="73" t="s">
        <v>35</v>
      </c>
      <c r="F2048" s="75">
        <v>3966.7737007300002</v>
      </c>
      <c r="G2048" s="75">
        <v>515.20511162074979</v>
      </c>
      <c r="H2048" s="73">
        <v>0.67162352774651368</v>
      </c>
    </row>
    <row r="2049" spans="1:8" x14ac:dyDescent="0.2">
      <c r="A2049" s="73" t="s">
        <v>17</v>
      </c>
      <c r="B2049" s="74">
        <v>2019</v>
      </c>
      <c r="C2049" s="73" t="s">
        <v>10</v>
      </c>
      <c r="D2049" s="73" t="s">
        <v>33</v>
      </c>
      <c r="E2049" s="73" t="s">
        <v>36</v>
      </c>
      <c r="F2049" s="75">
        <v>0.48179711999999997</v>
      </c>
      <c r="G2049" s="75">
        <v>6.2575875942324444E-2</v>
      </c>
      <c r="H2049" s="73">
        <v>8.1574172313626355E-5</v>
      </c>
    </row>
    <row r="2050" spans="1:8" x14ac:dyDescent="0.2">
      <c r="A2050" s="73" t="s">
        <v>17</v>
      </c>
      <c r="B2050" s="74">
        <v>2019</v>
      </c>
      <c r="C2050" s="73" t="s">
        <v>10</v>
      </c>
      <c r="D2050" s="73" t="s">
        <v>33</v>
      </c>
      <c r="E2050" s="73" t="s">
        <v>42</v>
      </c>
      <c r="F2050" s="75">
        <v>312.61534458999995</v>
      </c>
      <c r="G2050" s="75">
        <v>40.602523777499641</v>
      </c>
      <c r="H2050" s="73">
        <v>5.2929618980429645E-2</v>
      </c>
    </row>
    <row r="2051" spans="1:8" x14ac:dyDescent="0.2">
      <c r="A2051" s="73" t="s">
        <v>17</v>
      </c>
      <c r="B2051" s="74">
        <v>2019</v>
      </c>
      <c r="C2051" s="73" t="s">
        <v>10</v>
      </c>
      <c r="D2051" s="73" t="s">
        <v>33</v>
      </c>
      <c r="E2051" s="73" t="s">
        <v>40</v>
      </c>
      <c r="F2051" s="75">
        <v>4281.4629556300006</v>
      </c>
      <c r="G2051" s="75">
        <v>556.07699515339709</v>
      </c>
      <c r="H2051" s="73">
        <v>0.7249042852248051</v>
      </c>
    </row>
    <row r="2052" spans="1:8" x14ac:dyDescent="0.2">
      <c r="A2052" s="73" t="s">
        <v>17</v>
      </c>
      <c r="B2052" s="74">
        <v>2020</v>
      </c>
      <c r="C2052" s="73" t="s">
        <v>10</v>
      </c>
      <c r="D2052" s="73" t="s">
        <v>33</v>
      </c>
      <c r="E2052" s="73" t="s">
        <v>34</v>
      </c>
      <c r="F2052" s="75">
        <v>0.44103142000000001</v>
      </c>
      <c r="G2052" s="75">
        <v>5.8882361961562511E-2</v>
      </c>
      <c r="H2052" s="73">
        <v>7.5853917452351673E-5</v>
      </c>
    </row>
    <row r="2053" spans="1:8" x14ac:dyDescent="0.2">
      <c r="A2053" s="73" t="s">
        <v>17</v>
      </c>
      <c r="B2053" s="74">
        <v>2020</v>
      </c>
      <c r="C2053" s="73" t="s">
        <v>10</v>
      </c>
      <c r="D2053" s="73" t="s">
        <v>33</v>
      </c>
      <c r="E2053" s="73" t="s">
        <v>35</v>
      </c>
      <c r="F2053" s="75">
        <v>3433.40020865</v>
      </c>
      <c r="G2053" s="75">
        <v>458.39526318699365</v>
      </c>
      <c r="H2053" s="73">
        <v>0.59051769147836242</v>
      </c>
    </row>
    <row r="2054" spans="1:8" x14ac:dyDescent="0.2">
      <c r="A2054" s="73" t="s">
        <v>17</v>
      </c>
      <c r="B2054" s="74">
        <v>2020</v>
      </c>
      <c r="C2054" s="73" t="s">
        <v>10</v>
      </c>
      <c r="D2054" s="73" t="s">
        <v>33</v>
      </c>
      <c r="E2054" s="73" t="s">
        <v>36</v>
      </c>
      <c r="F2054" s="75">
        <v>0.11176597000000001</v>
      </c>
      <c r="G2054" s="75">
        <v>1.4921939803121367E-2</v>
      </c>
      <c r="H2054" s="73">
        <v>1.922286321995384E-5</v>
      </c>
    </row>
    <row r="2055" spans="1:8" x14ac:dyDescent="0.2">
      <c r="A2055" s="73" t="s">
        <v>17</v>
      </c>
      <c r="B2055" s="74">
        <v>2020</v>
      </c>
      <c r="C2055" s="73" t="s">
        <v>10</v>
      </c>
      <c r="D2055" s="73" t="s">
        <v>33</v>
      </c>
      <c r="E2055" s="73" t="s">
        <v>42</v>
      </c>
      <c r="F2055" s="75">
        <v>51.446898079999997</v>
      </c>
      <c r="G2055" s="75">
        <v>6.8687053510749303</v>
      </c>
      <c r="H2055" s="73">
        <v>8.8484597313721308E-3</v>
      </c>
    </row>
    <row r="2056" spans="1:8" x14ac:dyDescent="0.2">
      <c r="A2056" s="73" t="s">
        <v>17</v>
      </c>
      <c r="B2056" s="74">
        <v>2020</v>
      </c>
      <c r="C2056" s="73" t="s">
        <v>10</v>
      </c>
      <c r="D2056" s="73" t="s">
        <v>33</v>
      </c>
      <c r="E2056" s="73" t="s">
        <v>40</v>
      </c>
      <c r="F2056" s="75">
        <v>3485.39990412</v>
      </c>
      <c r="G2056" s="75">
        <v>465.33777283983329</v>
      </c>
      <c r="H2056" s="73">
        <v>0.59946122799040691</v>
      </c>
    </row>
    <row r="2057" spans="1:8" x14ac:dyDescent="0.2">
      <c r="A2057" s="73" t="s">
        <v>17</v>
      </c>
      <c r="B2057" s="74">
        <v>2021</v>
      </c>
      <c r="C2057" s="73" t="s">
        <v>10</v>
      </c>
      <c r="D2057" s="73" t="s">
        <v>33</v>
      </c>
      <c r="E2057" s="73" t="s">
        <v>34</v>
      </c>
      <c r="F2057" s="75">
        <v>7.3691611399999992</v>
      </c>
      <c r="G2057" s="75">
        <v>0.95238894037691268</v>
      </c>
      <c r="H2057" s="73">
        <v>1.1076093089304221E-3</v>
      </c>
    </row>
    <row r="2058" spans="1:8" x14ac:dyDescent="0.2">
      <c r="A2058" s="73" t="s">
        <v>17</v>
      </c>
      <c r="B2058" s="74">
        <v>2021</v>
      </c>
      <c r="C2058" s="73" t="s">
        <v>10</v>
      </c>
      <c r="D2058" s="73" t="s">
        <v>33</v>
      </c>
      <c r="E2058" s="73" t="s">
        <v>35</v>
      </c>
      <c r="F2058" s="75">
        <v>4241.7153306</v>
      </c>
      <c r="G2058" s="75">
        <v>548.19845737430023</v>
      </c>
      <c r="H2058" s="73">
        <v>0.63754385292291793</v>
      </c>
    </row>
    <row r="2059" spans="1:8" x14ac:dyDescent="0.2">
      <c r="A2059" s="73" t="s">
        <v>17</v>
      </c>
      <c r="B2059" s="74">
        <v>2021</v>
      </c>
      <c r="C2059" s="73" t="s">
        <v>10</v>
      </c>
      <c r="D2059" s="73" t="s">
        <v>33</v>
      </c>
      <c r="E2059" s="73" t="s">
        <v>36</v>
      </c>
      <c r="F2059" s="75">
        <v>0</v>
      </c>
      <c r="G2059" s="75">
        <v>0</v>
      </c>
      <c r="H2059" s="73">
        <v>0</v>
      </c>
    </row>
    <row r="2060" spans="1:8" x14ac:dyDescent="0.2">
      <c r="A2060" s="73" t="s">
        <v>17</v>
      </c>
      <c r="B2060" s="74">
        <v>2021</v>
      </c>
      <c r="C2060" s="73" t="s">
        <v>10</v>
      </c>
      <c r="D2060" s="73" t="s">
        <v>33</v>
      </c>
      <c r="E2060" s="73" t="s">
        <v>42</v>
      </c>
      <c r="F2060" s="75">
        <v>27.53060894</v>
      </c>
      <c r="G2060" s="75">
        <v>3.5580504996662023</v>
      </c>
      <c r="H2060" s="73">
        <v>4.1379416412743964E-3</v>
      </c>
    </row>
    <row r="2061" spans="1:8" x14ac:dyDescent="0.2">
      <c r="A2061" s="73" t="s">
        <v>17</v>
      </c>
      <c r="B2061" s="74">
        <v>2021</v>
      </c>
      <c r="C2061" s="73" t="s">
        <v>10</v>
      </c>
      <c r="D2061" s="73" t="s">
        <v>33</v>
      </c>
      <c r="E2061" s="73" t="s">
        <v>40</v>
      </c>
      <c r="F2061" s="75">
        <v>4276.6151006800001</v>
      </c>
      <c r="G2061" s="75">
        <v>552.70889681434346</v>
      </c>
      <c r="H2061" s="73">
        <v>0.64278940387312289</v>
      </c>
    </row>
    <row r="2062" spans="1:8" x14ac:dyDescent="0.2">
      <c r="A2062" s="73" t="s">
        <v>17</v>
      </c>
      <c r="B2062" s="74">
        <v>2022</v>
      </c>
      <c r="C2062" s="73" t="s">
        <v>10</v>
      </c>
      <c r="D2062" s="73" t="s">
        <v>33</v>
      </c>
      <c r="E2062" s="73" t="s">
        <v>34</v>
      </c>
      <c r="F2062" s="75">
        <v>27.903112640000003</v>
      </c>
      <c r="G2062" s="75">
        <v>3.5991493946807407</v>
      </c>
      <c r="H2062" s="73">
        <v>3.7644778788806428E-3</v>
      </c>
    </row>
    <row r="2063" spans="1:8" x14ac:dyDescent="0.2">
      <c r="A2063" s="73" t="s">
        <v>17</v>
      </c>
      <c r="B2063" s="74">
        <v>2022</v>
      </c>
      <c r="C2063" s="73" t="s">
        <v>10</v>
      </c>
      <c r="D2063" s="73" t="s">
        <v>33</v>
      </c>
      <c r="E2063" s="73" t="s">
        <v>35</v>
      </c>
      <c r="F2063" s="75">
        <v>3954.7568873599998</v>
      </c>
      <c r="G2063" s="75">
        <v>510.11372963626587</v>
      </c>
      <c r="H2063" s="73">
        <v>0.5335460244487471</v>
      </c>
    </row>
    <row r="2064" spans="1:8" x14ac:dyDescent="0.2">
      <c r="A2064" s="73" t="s">
        <v>17</v>
      </c>
      <c r="B2064" s="74">
        <v>2022</v>
      </c>
      <c r="C2064" s="73" t="s">
        <v>10</v>
      </c>
      <c r="D2064" s="73" t="s">
        <v>33</v>
      </c>
      <c r="E2064" s="73" t="s">
        <v>36</v>
      </c>
      <c r="F2064" s="75">
        <v>0</v>
      </c>
      <c r="G2064" s="75">
        <v>0</v>
      </c>
      <c r="H2064" s="73">
        <v>0</v>
      </c>
    </row>
    <row r="2065" spans="1:8" x14ac:dyDescent="0.2">
      <c r="A2065" s="73" t="s">
        <v>17</v>
      </c>
      <c r="B2065" s="74">
        <v>2022</v>
      </c>
      <c r="C2065" s="73" t="s">
        <v>10</v>
      </c>
      <c r="D2065" s="73" t="s">
        <v>33</v>
      </c>
      <c r="E2065" s="73" t="s">
        <v>42</v>
      </c>
      <c r="F2065" s="75">
        <v>51.51</v>
      </c>
      <c r="G2065" s="75">
        <v>6.6441399463886093</v>
      </c>
      <c r="H2065" s="73">
        <v>6.9493413886437972E-3</v>
      </c>
    </row>
    <row r="2066" spans="1:8" x14ac:dyDescent="0.2">
      <c r="A2066" s="73" t="s">
        <v>17</v>
      </c>
      <c r="B2066" s="74">
        <v>2022</v>
      </c>
      <c r="C2066" s="73" t="s">
        <v>10</v>
      </c>
      <c r="D2066" s="73" t="s">
        <v>33</v>
      </c>
      <c r="E2066" s="73" t="s">
        <v>40</v>
      </c>
      <c r="F2066" s="75">
        <v>4034.17</v>
      </c>
      <c r="G2066" s="75">
        <v>520.3570189773352</v>
      </c>
      <c r="H2066" s="73">
        <v>0.54425984371627156</v>
      </c>
    </row>
    <row r="2067" spans="1:8" x14ac:dyDescent="0.2">
      <c r="A2067" s="73" t="s">
        <v>17</v>
      </c>
      <c r="B2067" s="74">
        <v>2023</v>
      </c>
      <c r="C2067" s="73" t="s">
        <v>10</v>
      </c>
      <c r="D2067" s="73" t="s">
        <v>33</v>
      </c>
      <c r="E2067" s="73" t="s">
        <v>34</v>
      </c>
      <c r="F2067" s="75">
        <v>111.97453954000001</v>
      </c>
      <c r="G2067" s="75">
        <v>14.293900783265114</v>
      </c>
      <c r="H2067" s="73">
        <v>1.3664424862136967E-2</v>
      </c>
    </row>
    <row r="2068" spans="1:8" x14ac:dyDescent="0.2">
      <c r="A2068" s="73" t="s">
        <v>17</v>
      </c>
      <c r="B2068" s="74">
        <v>2023</v>
      </c>
      <c r="C2068" s="73" t="s">
        <v>10</v>
      </c>
      <c r="D2068" s="73" t="s">
        <v>33</v>
      </c>
      <c r="E2068" s="73" t="s">
        <v>35</v>
      </c>
      <c r="F2068" s="75">
        <v>4392.0978425699996</v>
      </c>
      <c r="G2068" s="75">
        <v>560.66504984074277</v>
      </c>
      <c r="H2068" s="73">
        <v>0.53597443850628779</v>
      </c>
    </row>
    <row r="2069" spans="1:8" x14ac:dyDescent="0.2">
      <c r="A2069" s="73" t="s">
        <v>17</v>
      </c>
      <c r="B2069" s="74">
        <v>2023</v>
      </c>
      <c r="C2069" s="73" t="s">
        <v>10</v>
      </c>
      <c r="D2069" s="73" t="s">
        <v>33</v>
      </c>
      <c r="E2069" s="73" t="s">
        <v>36</v>
      </c>
      <c r="F2069" s="75">
        <v>0</v>
      </c>
      <c r="G2069" s="75">
        <v>0</v>
      </c>
      <c r="H2069" s="73">
        <v>0</v>
      </c>
    </row>
    <row r="2070" spans="1:8" x14ac:dyDescent="0.2">
      <c r="A2070" s="73" t="s">
        <v>17</v>
      </c>
      <c r="B2070" s="74">
        <v>2023</v>
      </c>
      <c r="C2070" s="73" t="s">
        <v>10</v>
      </c>
      <c r="D2070" s="73" t="s">
        <v>33</v>
      </c>
      <c r="E2070" s="73" t="s">
        <v>42</v>
      </c>
      <c r="F2070" s="75">
        <v>103.1423614</v>
      </c>
      <c r="G2070" s="75">
        <v>13.166445572893966</v>
      </c>
      <c r="H2070" s="73">
        <v>1.2586620612538542E-2</v>
      </c>
    </row>
    <row r="2071" spans="1:8" x14ac:dyDescent="0.2">
      <c r="A2071" s="73" t="s">
        <v>17</v>
      </c>
      <c r="B2071" s="74">
        <v>2023</v>
      </c>
      <c r="C2071" s="73" t="s">
        <v>10</v>
      </c>
      <c r="D2071" s="73" t="s">
        <v>33</v>
      </c>
      <c r="E2071" s="73" t="s">
        <v>40</v>
      </c>
      <c r="F2071" s="75">
        <v>4607.2147435099996</v>
      </c>
      <c r="G2071" s="75">
        <v>588.12539619690187</v>
      </c>
      <c r="H2071" s="73">
        <v>0.56222548398096339</v>
      </c>
    </row>
    <row r="2072" spans="1:8" x14ac:dyDescent="0.2">
      <c r="A2072" s="73" t="s">
        <v>17</v>
      </c>
      <c r="B2072" s="74">
        <v>2008</v>
      </c>
      <c r="C2072" s="73" t="s">
        <v>10</v>
      </c>
      <c r="D2072" s="73" t="s">
        <v>37</v>
      </c>
      <c r="E2072" s="73" t="s">
        <v>40</v>
      </c>
      <c r="F2072" s="75">
        <v>9.5001670499999982</v>
      </c>
      <c r="G2072" s="75">
        <v>1.252987235321259</v>
      </c>
      <c r="H2072" s="73">
        <v>3.2532278633961675E-3</v>
      </c>
    </row>
    <row r="2073" spans="1:8" x14ac:dyDescent="0.2">
      <c r="A2073" s="73" t="s">
        <v>17</v>
      </c>
      <c r="B2073" s="74">
        <v>2009</v>
      </c>
      <c r="C2073" s="73" t="s">
        <v>10</v>
      </c>
      <c r="D2073" s="73" t="s">
        <v>37</v>
      </c>
      <c r="E2073" s="73" t="s">
        <v>40</v>
      </c>
      <c r="F2073" s="75">
        <v>1.43251324</v>
      </c>
      <c r="G2073" s="75">
        <v>0.17591096943796267</v>
      </c>
      <c r="H2073" s="73">
        <v>4.7370686867775902E-4</v>
      </c>
    </row>
    <row r="2074" spans="1:8" x14ac:dyDescent="0.2">
      <c r="A2074" s="73" t="s">
        <v>17</v>
      </c>
      <c r="B2074" s="74">
        <v>2010</v>
      </c>
      <c r="C2074" s="73" t="s">
        <v>10</v>
      </c>
      <c r="D2074" s="73" t="s">
        <v>37</v>
      </c>
      <c r="E2074" s="73" t="s">
        <v>40</v>
      </c>
      <c r="F2074" s="75">
        <v>9.650871050000001</v>
      </c>
      <c r="G2074" s="75">
        <v>1.1973828424881654</v>
      </c>
      <c r="H2074" s="73">
        <v>2.9432652252710323E-3</v>
      </c>
    </row>
    <row r="2075" spans="1:8" x14ac:dyDescent="0.2">
      <c r="A2075" s="73" t="s">
        <v>17</v>
      </c>
      <c r="B2075" s="74">
        <v>2011</v>
      </c>
      <c r="C2075" s="73" t="s">
        <v>10</v>
      </c>
      <c r="D2075" s="73" t="s">
        <v>37</v>
      </c>
      <c r="E2075" s="73" t="s">
        <v>40</v>
      </c>
      <c r="F2075" s="75">
        <v>31.135096949999998</v>
      </c>
      <c r="G2075" s="75">
        <v>3.9980620998470213</v>
      </c>
      <c r="H2075" s="73">
        <v>8.5249419708143606E-3</v>
      </c>
    </row>
    <row r="2076" spans="1:8" x14ac:dyDescent="0.2">
      <c r="A2076" s="73" t="s">
        <v>17</v>
      </c>
      <c r="B2076" s="74">
        <v>2012</v>
      </c>
      <c r="C2076" s="73" t="s">
        <v>10</v>
      </c>
      <c r="D2076" s="73" t="s">
        <v>37</v>
      </c>
      <c r="E2076" s="73" t="s">
        <v>40</v>
      </c>
      <c r="F2076" s="75">
        <v>0.28906892000000006</v>
      </c>
      <c r="G2076" s="75">
        <v>3.6898316472276822E-2</v>
      </c>
      <c r="H2076" s="73">
        <v>7.4408621196166199E-5</v>
      </c>
    </row>
    <row r="2077" spans="1:8" x14ac:dyDescent="0.2">
      <c r="A2077" s="73" t="s">
        <v>17</v>
      </c>
      <c r="B2077" s="74">
        <v>2013</v>
      </c>
      <c r="C2077" s="73" t="s">
        <v>10</v>
      </c>
      <c r="D2077" s="73" t="s">
        <v>37</v>
      </c>
      <c r="E2077" s="73" t="s">
        <v>40</v>
      </c>
      <c r="F2077" s="75">
        <v>0.34843035</v>
      </c>
      <c r="G2077" s="75">
        <v>4.4329882170800271E-2</v>
      </c>
      <c r="H2077" s="73">
        <v>8.364689323760372E-5</v>
      </c>
    </row>
    <row r="2078" spans="1:8" x14ac:dyDescent="0.2">
      <c r="A2078" s="73" t="s">
        <v>17</v>
      </c>
      <c r="B2078" s="74">
        <v>2014</v>
      </c>
      <c r="C2078" s="73" t="s">
        <v>10</v>
      </c>
      <c r="D2078" s="73" t="s">
        <v>37</v>
      </c>
      <c r="E2078" s="73" t="s">
        <v>40</v>
      </c>
      <c r="F2078" s="75">
        <v>1.7649038600000002</v>
      </c>
      <c r="G2078" s="75">
        <v>0.22818123060223974</v>
      </c>
      <c r="H2078" s="73">
        <v>3.9442134610938838E-4</v>
      </c>
    </row>
    <row r="2079" spans="1:8" x14ac:dyDescent="0.2">
      <c r="A2079" s="73" t="s">
        <v>17</v>
      </c>
      <c r="B2079" s="74">
        <v>2015</v>
      </c>
      <c r="C2079" s="73" t="s">
        <v>10</v>
      </c>
      <c r="D2079" s="73" t="s">
        <v>37</v>
      </c>
      <c r="E2079" s="73" t="s">
        <v>40</v>
      </c>
      <c r="F2079" s="75">
        <v>6.8944000000000005E-2</v>
      </c>
      <c r="G2079" s="75">
        <v>9.0030990388122317E-3</v>
      </c>
      <c r="H2079" s="73">
        <v>1.4477679322940018E-5</v>
      </c>
    </row>
    <row r="2080" spans="1:8" x14ac:dyDescent="0.2">
      <c r="A2080" s="73" t="s">
        <v>17</v>
      </c>
      <c r="B2080" s="74">
        <v>2016</v>
      </c>
      <c r="C2080" s="73" t="s">
        <v>10</v>
      </c>
      <c r="D2080" s="73" t="s">
        <v>37</v>
      </c>
      <c r="E2080" s="73" t="s">
        <v>40</v>
      </c>
      <c r="F2080" s="75">
        <v>6.8944000000000005E-2</v>
      </c>
      <c r="G2080" s="75">
        <v>9.067840791171209E-3</v>
      </c>
      <c r="H2080" s="73">
        <v>1.3728044927358567E-5</v>
      </c>
    </row>
    <row r="2081" spans="1:13" x14ac:dyDescent="0.2">
      <c r="A2081" s="73" t="s">
        <v>17</v>
      </c>
      <c r="B2081" s="74">
        <v>2017</v>
      </c>
      <c r="C2081" s="73" t="s">
        <v>10</v>
      </c>
      <c r="D2081" s="73" t="s">
        <v>37</v>
      </c>
      <c r="E2081" s="73" t="s">
        <v>40</v>
      </c>
      <c r="F2081" s="75">
        <v>6.8944000000000005E-2</v>
      </c>
      <c r="G2081" s="75">
        <v>9.3784545303141897E-3</v>
      </c>
      <c r="H2081" s="73">
        <v>1.309620985604731E-5</v>
      </c>
    </row>
    <row r="2082" spans="1:13" x14ac:dyDescent="0.2">
      <c r="A2082" s="73" t="s">
        <v>17</v>
      </c>
      <c r="B2082" s="74">
        <v>2018</v>
      </c>
      <c r="C2082" s="73" t="s">
        <v>10</v>
      </c>
      <c r="D2082" s="73" t="s">
        <v>37</v>
      </c>
      <c r="E2082" s="73" t="s">
        <v>40</v>
      </c>
      <c r="F2082" s="75">
        <v>1.16496577</v>
      </c>
      <c r="G2082" s="75">
        <v>0.15486828222625276</v>
      </c>
      <c r="H2082" s="73">
        <v>2.1180453449059944E-4</v>
      </c>
    </row>
    <row r="2083" spans="1:13" x14ac:dyDescent="0.2">
      <c r="A2083" s="73" t="s">
        <v>17</v>
      </c>
      <c r="B2083" s="74">
        <v>2019</v>
      </c>
      <c r="C2083" s="73" t="s">
        <v>10</v>
      </c>
      <c r="D2083" s="73" t="s">
        <v>37</v>
      </c>
      <c r="E2083" s="73" t="s">
        <v>40</v>
      </c>
      <c r="F2083" s="75">
        <v>0.81260076000000003</v>
      </c>
      <c r="G2083" s="75">
        <v>0.10554069801911346</v>
      </c>
      <c r="H2083" s="73">
        <v>1.3758329318868436E-4</v>
      </c>
    </row>
    <row r="2084" spans="1:13" x14ac:dyDescent="0.2">
      <c r="A2084" s="73" t="s">
        <v>17</v>
      </c>
      <c r="B2084" s="74">
        <v>2020</v>
      </c>
      <c r="C2084" s="73" t="s">
        <v>10</v>
      </c>
      <c r="D2084" s="73" t="s">
        <v>37</v>
      </c>
      <c r="E2084" s="73" t="s">
        <v>40</v>
      </c>
      <c r="F2084" s="75">
        <v>0.99484660000000003</v>
      </c>
      <c r="G2084" s="75">
        <v>0.13282254946241653</v>
      </c>
      <c r="H2084" s="73">
        <v>1.7110574995802508E-4</v>
      </c>
    </row>
    <row r="2085" spans="1:13" x14ac:dyDescent="0.2">
      <c r="A2085" s="73" t="s">
        <v>17</v>
      </c>
      <c r="B2085" s="74">
        <v>2021</v>
      </c>
      <c r="C2085" s="73" t="s">
        <v>10</v>
      </c>
      <c r="D2085" s="73" t="s">
        <v>37</v>
      </c>
      <c r="E2085" s="73" t="s">
        <v>40</v>
      </c>
      <c r="F2085" s="75">
        <v>2.2696092399999999</v>
      </c>
      <c r="G2085" s="75">
        <v>0.2933238530258615</v>
      </c>
      <c r="H2085" s="73">
        <v>3.4112978045944866E-4</v>
      </c>
    </row>
    <row r="2086" spans="1:13" x14ac:dyDescent="0.2">
      <c r="A2086" s="73" t="s">
        <v>17</v>
      </c>
      <c r="B2086" s="74">
        <v>2022</v>
      </c>
      <c r="C2086" s="73" t="s">
        <v>10</v>
      </c>
      <c r="D2086" s="73" t="s">
        <v>37</v>
      </c>
      <c r="E2086" s="73" t="s">
        <v>40</v>
      </c>
      <c r="F2086" s="75">
        <v>0</v>
      </c>
      <c r="G2086" s="75">
        <v>0</v>
      </c>
      <c r="H2086" s="73">
        <v>0</v>
      </c>
    </row>
    <row r="2087" spans="1:13" x14ac:dyDescent="0.2">
      <c r="A2087" s="73" t="s">
        <v>17</v>
      </c>
      <c r="B2087" s="74">
        <v>2023</v>
      </c>
      <c r="C2087" s="73" t="s">
        <v>10</v>
      </c>
      <c r="D2087" s="73" t="s">
        <v>37</v>
      </c>
      <c r="E2087" s="73" t="s">
        <v>40</v>
      </c>
      <c r="F2087" s="75">
        <v>0</v>
      </c>
      <c r="G2087" s="75">
        <v>0</v>
      </c>
      <c r="H2087" s="73">
        <v>0</v>
      </c>
    </row>
    <row r="2088" spans="1:13" x14ac:dyDescent="0.2">
      <c r="A2088" s="8" t="s">
        <v>18</v>
      </c>
      <c r="B2088" s="8">
        <v>2008</v>
      </c>
      <c r="C2088" s="8" t="s">
        <v>10</v>
      </c>
      <c r="D2088" s="8" t="s">
        <v>41</v>
      </c>
      <c r="E2088" s="8" t="s">
        <v>40</v>
      </c>
      <c r="F2088" s="15">
        <v>12902.721000000001</v>
      </c>
      <c r="G2088" s="15">
        <v>63.362519233917169</v>
      </c>
      <c r="H2088" s="26">
        <v>3.305304908187539</v>
      </c>
      <c r="J2088" s="46" t="e">
        <f>+IF(A2088=#REF!,"si","no")</f>
        <v>#REF!</v>
      </c>
      <c r="K2088" s="46" t="e">
        <f>+IF(F2088=#REF!,"si","no")</f>
        <v>#REF!</v>
      </c>
      <c r="L2088" s="46" t="e">
        <f>+IF(G2088=#REF!,"si","no")</f>
        <v>#REF!</v>
      </c>
      <c r="M2088" s="46" t="e">
        <f>+IF(H2088=#REF!,"si","no")</f>
        <v>#REF!</v>
      </c>
    </row>
    <row r="2089" spans="1:13" x14ac:dyDescent="0.2">
      <c r="A2089" s="8" t="s">
        <v>18</v>
      </c>
      <c r="B2089" s="8">
        <v>2009</v>
      </c>
      <c r="C2089" s="8" t="s">
        <v>10</v>
      </c>
      <c r="D2089" s="8" t="s">
        <v>41</v>
      </c>
      <c r="E2089" s="8" t="s">
        <v>40</v>
      </c>
      <c r="F2089" s="15">
        <v>15060.037</v>
      </c>
      <c r="G2089" s="15">
        <v>73.84180926697718</v>
      </c>
      <c r="H2089" s="26">
        <v>3.5822517227353421</v>
      </c>
      <c r="J2089" s="46" t="e">
        <f>+IF(A2089=#REF!,"si","no")</f>
        <v>#REF!</v>
      </c>
      <c r="K2089" s="46" t="e">
        <f>+IF(F2089=#REF!,"si","no")</f>
        <v>#REF!</v>
      </c>
      <c r="L2089" s="46" t="e">
        <f>+IF(G2089=#REF!,"si","no")</f>
        <v>#REF!</v>
      </c>
      <c r="M2089" s="46" t="e">
        <f>+IF(H2089=#REF!,"si","no")</f>
        <v>#REF!</v>
      </c>
    </row>
    <row r="2090" spans="1:13" x14ac:dyDescent="0.2">
      <c r="A2090" s="8" t="s">
        <v>18</v>
      </c>
      <c r="B2090" s="8">
        <v>2010</v>
      </c>
      <c r="C2090" s="8" t="s">
        <v>10</v>
      </c>
      <c r="D2090" s="8" t="s">
        <v>41</v>
      </c>
      <c r="E2090" s="8" t="s">
        <v>40</v>
      </c>
      <c r="F2090" s="15">
        <v>12995.694</v>
      </c>
      <c r="G2090" s="15">
        <v>63.8183063720776</v>
      </c>
      <c r="H2090" s="26">
        <v>2.8073910695383564</v>
      </c>
      <c r="J2090" s="46" t="e">
        <f>+IF(A2090=#REF!,"si","no")</f>
        <v>#REF!</v>
      </c>
      <c r="K2090" s="46" t="e">
        <f>+IF(F2090=#REF!,"si","no")</f>
        <v>#REF!</v>
      </c>
      <c r="L2090" s="46" t="e">
        <f>+IF(G2090=#REF!,"si","no")</f>
        <v>#REF!</v>
      </c>
      <c r="M2090" s="46" t="e">
        <f>+IF(H2090=#REF!,"si","no")</f>
        <v>#REF!</v>
      </c>
    </row>
    <row r="2091" spans="1:13" x14ac:dyDescent="0.2">
      <c r="A2091" s="8" t="s">
        <v>18</v>
      </c>
      <c r="B2091" s="8">
        <v>2011</v>
      </c>
      <c r="C2091" s="8" t="s">
        <v>10</v>
      </c>
      <c r="D2091" s="8" t="s">
        <v>41</v>
      </c>
      <c r="E2091" s="8" t="s">
        <v>40</v>
      </c>
      <c r="F2091" s="15">
        <v>26271.82</v>
      </c>
      <c r="G2091" s="15">
        <v>128.77580372077634</v>
      </c>
      <c r="H2091" s="26">
        <v>4.9990139044900221</v>
      </c>
      <c r="J2091" s="46" t="e">
        <f>+IF(A2091=#REF!,"si","no")</f>
        <v>#REF!</v>
      </c>
      <c r="K2091" s="46" t="e">
        <f>+IF(F2091=#REF!,"si","no")</f>
        <v>#REF!</v>
      </c>
      <c r="L2091" s="46" t="e">
        <f>+IF(G2091=#REF!,"si","no")</f>
        <v>#REF!</v>
      </c>
      <c r="M2091" s="46" t="e">
        <f>+IF(H2091=#REF!,"si","no")</f>
        <v>#REF!</v>
      </c>
    </row>
    <row r="2092" spans="1:13" x14ac:dyDescent="0.2">
      <c r="A2092" s="8" t="s">
        <v>18</v>
      </c>
      <c r="B2092" s="8">
        <v>2012</v>
      </c>
      <c r="C2092" s="8" t="s">
        <v>10</v>
      </c>
      <c r="D2092" s="8" t="s">
        <v>41</v>
      </c>
      <c r="E2092" s="8" t="s">
        <v>40</v>
      </c>
      <c r="F2092" s="15">
        <v>23464.713000000003</v>
      </c>
      <c r="G2092" s="15">
        <v>115.76188011526831</v>
      </c>
      <c r="H2092" s="26">
        <v>4.0454090542643728</v>
      </c>
      <c r="J2092" s="46" t="e">
        <f>+IF(A2092=#REF!,"si","no")</f>
        <v>#REF!</v>
      </c>
      <c r="K2092" s="46" t="e">
        <f>+IF(F2092=#REF!,"si","no")</f>
        <v>#REF!</v>
      </c>
      <c r="L2092" s="46" t="e">
        <f>+IF(G2092=#REF!,"si","no")</f>
        <v>#REF!</v>
      </c>
      <c r="M2092" s="46" t="e">
        <f>+IF(H2092=#REF!,"si","no")</f>
        <v>#REF!</v>
      </c>
    </row>
    <row r="2093" spans="1:13" x14ac:dyDescent="0.2">
      <c r="A2093" s="8" t="s">
        <v>18</v>
      </c>
      <c r="B2093" s="8">
        <v>2013</v>
      </c>
      <c r="C2093" s="8" t="s">
        <v>10</v>
      </c>
      <c r="D2093" s="8" t="s">
        <v>41</v>
      </c>
      <c r="E2093" s="8" t="s">
        <v>40</v>
      </c>
      <c r="F2093" s="15">
        <v>17255.807000000001</v>
      </c>
      <c r="G2093" s="15">
        <v>82.713090062179944</v>
      </c>
      <c r="H2093" s="26">
        <v>2.7684678809924206</v>
      </c>
      <c r="J2093" s="46" t="e">
        <f>+IF(A2093=#REF!,"si","no")</f>
        <v>#REF!</v>
      </c>
      <c r="K2093" s="46" t="e">
        <f>+IF(F2093=#REF!,"si","no")</f>
        <v>#REF!</v>
      </c>
      <c r="L2093" s="46" t="e">
        <f>+IF(G2093=#REF!,"si","no")</f>
        <v>#REF!</v>
      </c>
      <c r="M2093" s="46" t="e">
        <f>+IF(H2093=#REF!,"si","no")</f>
        <v>#REF!</v>
      </c>
    </row>
    <row r="2094" spans="1:13" x14ac:dyDescent="0.2">
      <c r="A2094" s="8" t="s">
        <v>18</v>
      </c>
      <c r="B2094" s="8">
        <v>2014</v>
      </c>
      <c r="C2094" s="8" t="s">
        <v>10</v>
      </c>
      <c r="D2094" s="8" t="s">
        <v>41</v>
      </c>
      <c r="E2094" s="8" t="s">
        <v>40</v>
      </c>
      <c r="F2094" s="15">
        <v>13680.179</v>
      </c>
      <c r="G2094" s="15">
        <v>65.815617645471264</v>
      </c>
      <c r="H2094" s="26">
        <v>2.138506652988625</v>
      </c>
      <c r="J2094" s="46" t="e">
        <f>+IF(A2094=#REF!,"si","no")</f>
        <v>#REF!</v>
      </c>
      <c r="K2094" s="46" t="e">
        <f>+IF(F2094=#REF!,"si","no")</f>
        <v>#REF!</v>
      </c>
      <c r="L2094" s="46" t="e">
        <f>+IF(G2094=#REF!,"si","no")</f>
        <v>#REF!</v>
      </c>
      <c r="M2094" s="46" t="e">
        <f>+IF(H2094=#REF!,"si","no")</f>
        <v>#REF!</v>
      </c>
    </row>
    <row r="2095" spans="1:13" x14ac:dyDescent="0.2">
      <c r="A2095" s="8" t="s">
        <v>18</v>
      </c>
      <c r="B2095" s="8">
        <v>2015</v>
      </c>
      <c r="C2095" s="8" t="s">
        <v>10</v>
      </c>
      <c r="D2095" s="8" t="s">
        <v>41</v>
      </c>
      <c r="E2095" s="8" t="s">
        <v>40</v>
      </c>
      <c r="F2095" s="15">
        <v>6961.2640000000001</v>
      </c>
      <c r="G2095" s="15">
        <v>33.6331104758628</v>
      </c>
      <c r="H2095" s="26">
        <v>1.0519484711698222</v>
      </c>
      <c r="J2095" s="46" t="e">
        <f>+IF(A2095=#REF!,"si","no")</f>
        <v>#REF!</v>
      </c>
      <c r="K2095" s="46" t="e">
        <f>+IF(F2095=#REF!,"si","no")</f>
        <v>#REF!</v>
      </c>
      <c r="L2095" s="46" t="e">
        <f>+IF(G2095=#REF!,"si","no")</f>
        <v>#REF!</v>
      </c>
      <c r="M2095" s="46" t="e">
        <f>+IF(H2095=#REF!,"si","no")</f>
        <v>#REF!</v>
      </c>
    </row>
    <row r="2096" spans="1:13" x14ac:dyDescent="0.2">
      <c r="A2096" s="8" t="s">
        <v>18</v>
      </c>
      <c r="B2096" s="8">
        <v>2016</v>
      </c>
      <c r="C2096" s="8" t="s">
        <v>10</v>
      </c>
      <c r="D2096" s="8" t="s">
        <v>41</v>
      </c>
      <c r="E2096" s="8" t="s">
        <v>40</v>
      </c>
      <c r="F2096" s="15">
        <v>7062.8112951738876</v>
      </c>
      <c r="G2096" s="15">
        <v>34.086927100260098</v>
      </c>
      <c r="H2096" s="26">
        <v>0.97279370881818517</v>
      </c>
      <c r="J2096" s="46" t="e">
        <f>+IF(A2096=#REF!,"si","no")</f>
        <v>#REF!</v>
      </c>
      <c r="K2096" s="46" t="e">
        <f>+IF(F2096=#REF!,"si","no")</f>
        <v>#REF!</v>
      </c>
      <c r="L2096" s="46" t="e">
        <f>+IF(G2096=#REF!,"si","no")</f>
        <v>#REF!</v>
      </c>
      <c r="M2096" s="46" t="e">
        <f>+IF(H2096=#REF!,"si","no")</f>
        <v>#REF!</v>
      </c>
    </row>
    <row r="2097" spans="1:13" x14ac:dyDescent="0.2">
      <c r="A2097" s="8" t="s">
        <v>18</v>
      </c>
      <c r="B2097" s="8">
        <v>2017</v>
      </c>
      <c r="C2097" s="8" t="s">
        <v>10</v>
      </c>
      <c r="D2097" s="8" t="s">
        <v>41</v>
      </c>
      <c r="E2097" s="8" t="s">
        <v>40</v>
      </c>
      <c r="F2097" s="15">
        <v>10002.772046394541</v>
      </c>
      <c r="G2097" s="15">
        <v>48.294425373055844</v>
      </c>
      <c r="H2097" s="26">
        <v>1.3584143348819784</v>
      </c>
      <c r="J2097" s="46" t="e">
        <f>+IF(A2097=#REF!,"si","no")</f>
        <v>#REF!</v>
      </c>
      <c r="K2097" s="46" t="e">
        <f>+IF(F2097=#REF!,"si","no")</f>
        <v>#REF!</v>
      </c>
      <c r="L2097" s="46" t="e">
        <f>+IF(G2097=#REF!,"si","no")</f>
        <v>#REF!</v>
      </c>
      <c r="M2097" s="46" t="e">
        <f>+IF(H2097=#REF!,"si","no")</f>
        <v>#REF!</v>
      </c>
    </row>
    <row r="2098" spans="1:13" x14ac:dyDescent="0.2">
      <c r="A2098" s="8" t="s">
        <v>18</v>
      </c>
      <c r="B2098" s="8">
        <v>2018</v>
      </c>
      <c r="C2098" s="8" t="s">
        <v>10</v>
      </c>
      <c r="D2098" s="8" t="s">
        <v>41</v>
      </c>
      <c r="E2098" s="8" t="s">
        <v>40</v>
      </c>
      <c r="F2098" s="15">
        <v>11048.599967609873</v>
      </c>
      <c r="G2098" s="15">
        <v>53.147825322092352</v>
      </c>
      <c r="H2098" s="26">
        <v>1.1100214144129563</v>
      </c>
      <c r="J2098" s="46" t="e">
        <f>+IF(A2098=#REF!,"si","no")</f>
        <v>#REF!</v>
      </c>
      <c r="K2098" s="46" t="e">
        <f>+IF(F2098=#REF!,"si","no")</f>
        <v>#REF!</v>
      </c>
      <c r="L2098" s="46" t="e">
        <f>+IF(G2098=#REF!,"si","no")</f>
        <v>#REF!</v>
      </c>
      <c r="M2098" s="46" t="e">
        <f>+IF(H2098=#REF!,"si","no")</f>
        <v>#REF!</v>
      </c>
    </row>
    <row r="2099" spans="1:13" x14ac:dyDescent="0.2">
      <c r="A2099" s="8" t="s">
        <v>18</v>
      </c>
      <c r="B2099" s="8">
        <v>2019</v>
      </c>
      <c r="C2099" s="8" t="s">
        <v>10</v>
      </c>
      <c r="D2099" s="8" t="s">
        <v>41</v>
      </c>
      <c r="E2099" s="8" t="s">
        <v>40</v>
      </c>
      <c r="F2099" s="15">
        <v>13136.815241552027</v>
      </c>
      <c r="G2099" s="15">
        <v>63.156292742982984</v>
      </c>
      <c r="H2099" s="26">
        <v>1.2206473278504637</v>
      </c>
      <c r="J2099" s="46" t="e">
        <f>+IF(A2099=#REF!,"si","no")</f>
        <v>#REF!</v>
      </c>
      <c r="K2099" s="46" t="e">
        <f>+IF(F2099=#REF!,"si","no")</f>
        <v>#REF!</v>
      </c>
      <c r="L2099" s="46" t="e">
        <f>+IF(G2099=#REF!,"si","no")</f>
        <v>#REF!</v>
      </c>
      <c r="M2099" s="46" t="e">
        <f>+IF(H2099=#REF!,"si","no")</f>
        <v>#REF!</v>
      </c>
    </row>
    <row r="2100" spans="1:13" x14ac:dyDescent="0.2">
      <c r="A2100" s="8" t="s">
        <v>18</v>
      </c>
      <c r="B2100" s="8">
        <v>2020</v>
      </c>
      <c r="C2100" s="8" t="s">
        <v>10</v>
      </c>
      <c r="D2100" s="8" t="s">
        <v>41</v>
      </c>
      <c r="E2100" s="8" t="s">
        <v>40</v>
      </c>
      <c r="F2100" s="15">
        <v>21094.037930658389</v>
      </c>
      <c r="G2100" s="15">
        <v>100.9019678267705</v>
      </c>
      <c r="H2100" s="26">
        <v>1.8443057544648238</v>
      </c>
      <c r="J2100" s="46" t="e">
        <f>+IF(A2100=#REF!,"si","no")</f>
        <v>#REF!</v>
      </c>
      <c r="K2100" s="46" t="e">
        <f>+IF(F2100=#REF!,"si","no")</f>
        <v>#REF!</v>
      </c>
      <c r="L2100" s="46" t="e">
        <f>+IF(G2100=#REF!,"si","no")</f>
        <v>#REF!</v>
      </c>
      <c r="M2100" s="46" t="e">
        <f>+IF(H2100=#REF!,"si","no")</f>
        <v>#REF!</v>
      </c>
    </row>
    <row r="2101" spans="1:13" x14ac:dyDescent="0.2">
      <c r="A2101" s="8" t="s">
        <v>18</v>
      </c>
      <c r="B2101" s="8">
        <v>2021</v>
      </c>
      <c r="C2101" s="8" t="s">
        <v>10</v>
      </c>
      <c r="D2101" s="8" t="s">
        <v>41</v>
      </c>
      <c r="E2101" s="8" t="s">
        <v>40</v>
      </c>
      <c r="F2101" s="15">
        <v>14504.373251150348</v>
      </c>
      <c r="G2101" s="15">
        <v>69.992124665328902</v>
      </c>
      <c r="H2101" s="26">
        <v>0.9464790353661785</v>
      </c>
      <c r="J2101" s="46" t="e">
        <f>+IF(A2101=#REF!,"si","no")</f>
        <v>#REF!</v>
      </c>
      <c r="K2101" s="46" t="e">
        <f>+IF(F2101=#REF!,"si","no")</f>
        <v>#REF!</v>
      </c>
      <c r="L2101" s="46" t="e">
        <f>+IF(G2101=#REF!,"si","no")</f>
        <v>#REF!</v>
      </c>
      <c r="M2101" s="46" t="e">
        <f>+IF(H2101=#REF!,"si","no")</f>
        <v>#REF!</v>
      </c>
    </row>
    <row r="2102" spans="1:13" x14ac:dyDescent="0.2">
      <c r="A2102" s="8" t="s">
        <v>18</v>
      </c>
      <c r="B2102" s="8">
        <v>2008</v>
      </c>
      <c r="C2102" s="8" t="s">
        <v>10</v>
      </c>
      <c r="D2102" s="8" t="s">
        <v>25</v>
      </c>
      <c r="E2102" s="8" t="s">
        <v>26</v>
      </c>
      <c r="F2102" s="15">
        <v>300</v>
      </c>
      <c r="G2102" s="15">
        <v>1.4732362088721558</v>
      </c>
      <c r="H2102" s="26">
        <v>7.6851345732133688E-2</v>
      </c>
      <c r="J2102" s="46" t="e">
        <f>+IF(A2102=#REF!,"si","no")</f>
        <v>#REF!</v>
      </c>
    </row>
    <row r="2103" spans="1:13" x14ac:dyDescent="0.2">
      <c r="A2103" s="8" t="s">
        <v>18</v>
      </c>
      <c r="B2103" s="8">
        <v>2008</v>
      </c>
      <c r="C2103" s="8" t="s">
        <v>10</v>
      </c>
      <c r="D2103" s="8" t="s">
        <v>25</v>
      </c>
      <c r="E2103" s="8" t="s">
        <v>27</v>
      </c>
      <c r="F2103" s="15"/>
      <c r="G2103" s="15"/>
      <c r="H2103" s="26"/>
      <c r="J2103" s="46" t="e">
        <f>+IF(A2103=#REF!,"si","no")</f>
        <v>#REF!</v>
      </c>
    </row>
    <row r="2104" spans="1:13" x14ac:dyDescent="0.2">
      <c r="A2104" s="8" t="s">
        <v>18</v>
      </c>
      <c r="B2104" s="8">
        <v>2008</v>
      </c>
      <c r="C2104" s="8" t="s">
        <v>10</v>
      </c>
      <c r="D2104" s="8" t="s">
        <v>25</v>
      </c>
      <c r="E2104" s="8" t="s">
        <v>28</v>
      </c>
      <c r="F2104" s="15"/>
      <c r="G2104" s="15"/>
      <c r="H2104" s="26"/>
      <c r="J2104" s="46" t="e">
        <f>+IF(A2104=#REF!,"si","no")</f>
        <v>#REF!</v>
      </c>
    </row>
    <row r="2105" spans="1:13" x14ac:dyDescent="0.2">
      <c r="A2105" s="8" t="s">
        <v>18</v>
      </c>
      <c r="B2105" s="8">
        <v>2008</v>
      </c>
      <c r="C2105" s="8" t="s">
        <v>10</v>
      </c>
      <c r="D2105" s="8" t="s">
        <v>25</v>
      </c>
      <c r="E2105" s="8" t="s">
        <v>40</v>
      </c>
      <c r="F2105" s="15">
        <v>300</v>
      </c>
      <c r="G2105" s="15">
        <v>1.4732362088721558</v>
      </c>
      <c r="H2105" s="26">
        <v>7.6851345732133688E-2</v>
      </c>
      <c r="J2105" s="46" t="e">
        <f>+IF(A2105=#REF!,"si","no")</f>
        <v>#REF!</v>
      </c>
    </row>
    <row r="2106" spans="1:13" x14ac:dyDescent="0.2">
      <c r="A2106" s="8" t="s">
        <v>18</v>
      </c>
      <c r="B2106" s="8">
        <v>2009</v>
      </c>
      <c r="C2106" s="8" t="s">
        <v>10</v>
      </c>
      <c r="D2106" s="8" t="s">
        <v>25</v>
      </c>
      <c r="E2106" s="8" t="s">
        <v>26</v>
      </c>
      <c r="F2106" s="15">
        <v>1960</v>
      </c>
      <c r="G2106" s="15">
        <v>9.610198578082862</v>
      </c>
      <c r="H2106" s="26">
        <v>0.46621488224506163</v>
      </c>
      <c r="J2106" s="46" t="e">
        <f>+IF(A2106=#REF!,"si","no")</f>
        <v>#REF!</v>
      </c>
    </row>
    <row r="2107" spans="1:13" x14ac:dyDescent="0.2">
      <c r="A2107" s="8" t="s">
        <v>18</v>
      </c>
      <c r="B2107" s="8">
        <v>2009</v>
      </c>
      <c r="C2107" s="8" t="s">
        <v>10</v>
      </c>
      <c r="D2107" s="8" t="s">
        <v>25</v>
      </c>
      <c r="E2107" s="8" t="s">
        <v>27</v>
      </c>
      <c r="F2107" s="15"/>
      <c r="G2107" s="15"/>
      <c r="H2107" s="26"/>
      <c r="J2107" s="46" t="e">
        <f>+IF(A2107=#REF!,"si","no")</f>
        <v>#REF!</v>
      </c>
    </row>
    <row r="2108" spans="1:13" x14ac:dyDescent="0.2">
      <c r="A2108" s="8" t="s">
        <v>18</v>
      </c>
      <c r="B2108" s="8">
        <v>2009</v>
      </c>
      <c r="C2108" s="8" t="s">
        <v>10</v>
      </c>
      <c r="D2108" s="8" t="s">
        <v>25</v>
      </c>
      <c r="E2108" s="8" t="s">
        <v>28</v>
      </c>
      <c r="F2108" s="15"/>
      <c r="G2108" s="15"/>
      <c r="H2108" s="26"/>
      <c r="J2108" s="46" t="e">
        <f>+IF(A2108=#REF!,"si","no")</f>
        <v>#REF!</v>
      </c>
    </row>
    <row r="2109" spans="1:13" x14ac:dyDescent="0.2">
      <c r="A2109" s="8" t="s">
        <v>18</v>
      </c>
      <c r="B2109" s="8">
        <v>2009</v>
      </c>
      <c r="C2109" s="8" t="s">
        <v>10</v>
      </c>
      <c r="D2109" s="8" t="s">
        <v>25</v>
      </c>
      <c r="E2109" s="8" t="s">
        <v>40</v>
      </c>
      <c r="F2109" s="15">
        <v>1960</v>
      </c>
      <c r="G2109" s="15">
        <v>9.610198578082862</v>
      </c>
      <c r="H2109" s="26">
        <v>0.46621488224506163</v>
      </c>
      <c r="J2109" s="46" t="e">
        <f>+IF(A2109=#REF!,"si","no")</f>
        <v>#REF!</v>
      </c>
    </row>
    <row r="2110" spans="1:13" x14ac:dyDescent="0.2">
      <c r="A2110" s="8" t="s">
        <v>18</v>
      </c>
      <c r="B2110" s="8">
        <v>2010</v>
      </c>
      <c r="C2110" s="8" t="s">
        <v>10</v>
      </c>
      <c r="D2110" s="8" t="s">
        <v>25</v>
      </c>
      <c r="E2110" s="8" t="s">
        <v>26</v>
      </c>
      <c r="F2110" s="15">
        <v>3960</v>
      </c>
      <c r="G2110" s="15">
        <v>19.446479213301522</v>
      </c>
      <c r="H2110" s="26">
        <v>0.85545786437968541</v>
      </c>
      <c r="J2110" s="46" t="e">
        <f>+IF(A2110=#REF!,"si","no")</f>
        <v>#REF!</v>
      </c>
    </row>
    <row r="2111" spans="1:13" x14ac:dyDescent="0.2">
      <c r="A2111" s="8" t="s">
        <v>18</v>
      </c>
      <c r="B2111" s="8">
        <v>2010</v>
      </c>
      <c r="C2111" s="8" t="s">
        <v>10</v>
      </c>
      <c r="D2111" s="8" t="s">
        <v>25</v>
      </c>
      <c r="E2111" s="8" t="s">
        <v>27</v>
      </c>
      <c r="F2111" s="15"/>
      <c r="G2111" s="15"/>
      <c r="H2111" s="26"/>
      <c r="J2111" s="46" t="e">
        <f>+IF(A2111=#REF!,"si","no")</f>
        <v>#REF!</v>
      </c>
    </row>
    <row r="2112" spans="1:13" x14ac:dyDescent="0.2">
      <c r="A2112" s="8" t="s">
        <v>18</v>
      </c>
      <c r="B2112" s="8">
        <v>2010</v>
      </c>
      <c r="C2112" s="8" t="s">
        <v>10</v>
      </c>
      <c r="D2112" s="8" t="s">
        <v>25</v>
      </c>
      <c r="E2112" s="8" t="s">
        <v>28</v>
      </c>
      <c r="F2112" s="15"/>
      <c r="G2112" s="15"/>
      <c r="H2112" s="26"/>
      <c r="J2112" s="46" t="e">
        <f>+IF(A2112=#REF!,"si","no")</f>
        <v>#REF!</v>
      </c>
    </row>
    <row r="2113" spans="1:10" x14ac:dyDescent="0.2">
      <c r="A2113" s="8" t="s">
        <v>18</v>
      </c>
      <c r="B2113" s="8">
        <v>2010</v>
      </c>
      <c r="C2113" s="8" t="s">
        <v>10</v>
      </c>
      <c r="D2113" s="8" t="s">
        <v>25</v>
      </c>
      <c r="E2113" s="8" t="s">
        <v>40</v>
      </c>
      <c r="F2113" s="15">
        <v>3960</v>
      </c>
      <c r="G2113" s="15">
        <v>19.446479213301522</v>
      </c>
      <c r="H2113" s="26">
        <v>0.85545786437968541</v>
      </c>
      <c r="J2113" s="46" t="e">
        <f>+IF(A2113=#REF!,"si","no")</f>
        <v>#REF!</v>
      </c>
    </row>
    <row r="2114" spans="1:10" x14ac:dyDescent="0.2">
      <c r="A2114" s="8" t="s">
        <v>18</v>
      </c>
      <c r="B2114" s="8">
        <v>2011</v>
      </c>
      <c r="C2114" s="8" t="s">
        <v>10</v>
      </c>
      <c r="D2114" s="8" t="s">
        <v>25</v>
      </c>
      <c r="E2114" s="8" t="s">
        <v>26</v>
      </c>
      <c r="F2114" s="15">
        <v>1728</v>
      </c>
      <c r="G2114" s="15">
        <v>8.4700865349070416</v>
      </c>
      <c r="H2114" s="26">
        <v>0.32880462895066875</v>
      </c>
      <c r="J2114" s="46" t="e">
        <f>+IF(A2114=#REF!,"si","no")</f>
        <v>#REF!</v>
      </c>
    </row>
    <row r="2115" spans="1:10" x14ac:dyDescent="0.2">
      <c r="A2115" s="8" t="s">
        <v>18</v>
      </c>
      <c r="B2115" s="8">
        <v>2011</v>
      </c>
      <c r="C2115" s="8" t="s">
        <v>10</v>
      </c>
      <c r="D2115" s="8" t="s">
        <v>25</v>
      </c>
      <c r="E2115" s="8" t="s">
        <v>27</v>
      </c>
      <c r="F2115" s="15"/>
      <c r="G2115" s="15"/>
      <c r="H2115" s="26"/>
      <c r="J2115" s="46" t="e">
        <f>+IF(A2115=#REF!,"si","no")</f>
        <v>#REF!</v>
      </c>
    </row>
    <row r="2116" spans="1:10" x14ac:dyDescent="0.2">
      <c r="A2116" s="8" t="s">
        <v>18</v>
      </c>
      <c r="B2116" s="8">
        <v>2011</v>
      </c>
      <c r="C2116" s="8" t="s">
        <v>10</v>
      </c>
      <c r="D2116" s="8" t="s">
        <v>25</v>
      </c>
      <c r="E2116" s="8" t="s">
        <v>28</v>
      </c>
      <c r="F2116" s="15"/>
      <c r="G2116" s="15"/>
      <c r="H2116" s="26"/>
      <c r="J2116" s="46" t="e">
        <f>+IF(A2116=#REF!,"si","no")</f>
        <v>#REF!</v>
      </c>
    </row>
    <row r="2117" spans="1:10" x14ac:dyDescent="0.2">
      <c r="A2117" s="8" t="s">
        <v>18</v>
      </c>
      <c r="B2117" s="8">
        <v>2011</v>
      </c>
      <c r="C2117" s="8" t="s">
        <v>10</v>
      </c>
      <c r="D2117" s="8" t="s">
        <v>25</v>
      </c>
      <c r="E2117" s="8" t="s">
        <v>40</v>
      </c>
      <c r="F2117" s="15">
        <v>1728</v>
      </c>
      <c r="G2117" s="15">
        <v>8.4700865349070416</v>
      </c>
      <c r="H2117" s="26">
        <v>0.32880462895066875</v>
      </c>
      <c r="J2117" s="46" t="e">
        <f>+IF(A2117=#REF!,"si","no")</f>
        <v>#REF!</v>
      </c>
    </row>
    <row r="2118" spans="1:10" x14ac:dyDescent="0.2">
      <c r="A2118" s="8" t="s">
        <v>18</v>
      </c>
      <c r="B2118" s="8">
        <v>2012</v>
      </c>
      <c r="C2118" s="8" t="s">
        <v>10</v>
      </c>
      <c r="D2118" s="8" t="s">
        <v>25</v>
      </c>
      <c r="E2118" s="8" t="s">
        <v>26</v>
      </c>
      <c r="F2118" s="15">
        <v>2238</v>
      </c>
      <c r="G2118" s="15">
        <v>11.041050776882312</v>
      </c>
      <c r="H2118" s="26">
        <v>0.38584002555001068</v>
      </c>
      <c r="J2118" s="46" t="e">
        <f>+IF(A2118=#REF!,"si","no")</f>
        <v>#REF!</v>
      </c>
    </row>
    <row r="2119" spans="1:10" x14ac:dyDescent="0.2">
      <c r="A2119" s="8" t="s">
        <v>18</v>
      </c>
      <c r="B2119" s="8">
        <v>2012</v>
      </c>
      <c r="C2119" s="8" t="s">
        <v>10</v>
      </c>
      <c r="D2119" s="8" t="s">
        <v>25</v>
      </c>
      <c r="E2119" s="8" t="s">
        <v>27</v>
      </c>
      <c r="F2119" s="15"/>
      <c r="G2119" s="15"/>
      <c r="H2119" s="26"/>
      <c r="J2119" s="46" t="e">
        <f>+IF(A2119=#REF!,"si","no")</f>
        <v>#REF!</v>
      </c>
    </row>
    <row r="2120" spans="1:10" x14ac:dyDescent="0.2">
      <c r="A2120" s="8" t="s">
        <v>18</v>
      </c>
      <c r="B2120" s="8">
        <v>2012</v>
      </c>
      <c r="C2120" s="8" t="s">
        <v>10</v>
      </c>
      <c r="D2120" s="8" t="s">
        <v>25</v>
      </c>
      <c r="E2120" s="8" t="s">
        <v>28</v>
      </c>
      <c r="F2120" s="15"/>
      <c r="G2120" s="15"/>
      <c r="H2120" s="26"/>
      <c r="J2120" s="46" t="e">
        <f>+IF(A2120=#REF!,"si","no")</f>
        <v>#REF!</v>
      </c>
    </row>
    <row r="2121" spans="1:10" x14ac:dyDescent="0.2">
      <c r="A2121" s="8" t="s">
        <v>18</v>
      </c>
      <c r="B2121" s="8">
        <v>2012</v>
      </c>
      <c r="C2121" s="8" t="s">
        <v>10</v>
      </c>
      <c r="D2121" s="8" t="s">
        <v>25</v>
      </c>
      <c r="E2121" s="8" t="s">
        <v>40</v>
      </c>
      <c r="F2121" s="15">
        <v>2238</v>
      </c>
      <c r="G2121" s="15">
        <v>11.041050776882312</v>
      </c>
      <c r="H2121" s="26">
        <v>0.38584002555001068</v>
      </c>
      <c r="J2121" s="46" t="e">
        <f>+IF(A2121=#REF!,"si","no")</f>
        <v>#REF!</v>
      </c>
    </row>
    <row r="2122" spans="1:10" x14ac:dyDescent="0.2">
      <c r="A2122" s="8" t="s">
        <v>18</v>
      </c>
      <c r="B2122" s="8">
        <v>2013</v>
      </c>
      <c r="C2122" s="8" t="s">
        <v>10</v>
      </c>
      <c r="D2122" s="8" t="s">
        <v>25</v>
      </c>
      <c r="E2122" s="8" t="s">
        <v>26</v>
      </c>
      <c r="F2122" s="15">
        <v>2526</v>
      </c>
      <c r="G2122" s="15">
        <v>12.107997353996051</v>
      </c>
      <c r="H2122" s="26">
        <v>0.40526356532539187</v>
      </c>
      <c r="J2122" s="46" t="e">
        <f>+IF(A2122=#REF!,"si","no")</f>
        <v>#REF!</v>
      </c>
    </row>
    <row r="2123" spans="1:10" x14ac:dyDescent="0.2">
      <c r="A2123" s="8" t="s">
        <v>18</v>
      </c>
      <c r="B2123" s="8">
        <v>2013</v>
      </c>
      <c r="C2123" s="8" t="s">
        <v>10</v>
      </c>
      <c r="D2123" s="8" t="s">
        <v>25</v>
      </c>
      <c r="E2123" s="8" t="s">
        <v>27</v>
      </c>
      <c r="F2123" s="15"/>
      <c r="G2123" s="15"/>
      <c r="H2123" s="26"/>
      <c r="J2123" s="46" t="e">
        <f>+IF(A2123=#REF!,"si","no")</f>
        <v>#REF!</v>
      </c>
    </row>
    <row r="2124" spans="1:10" x14ac:dyDescent="0.2">
      <c r="A2124" s="8" t="s">
        <v>18</v>
      </c>
      <c r="B2124" s="8">
        <v>2013</v>
      </c>
      <c r="C2124" s="8" t="s">
        <v>10</v>
      </c>
      <c r="D2124" s="8" t="s">
        <v>25</v>
      </c>
      <c r="E2124" s="8" t="s">
        <v>28</v>
      </c>
      <c r="F2124" s="15"/>
      <c r="G2124" s="15"/>
      <c r="H2124" s="26"/>
      <c r="J2124" s="46" t="e">
        <f>+IF(A2124=#REF!,"si","no")</f>
        <v>#REF!</v>
      </c>
    </row>
    <row r="2125" spans="1:10" x14ac:dyDescent="0.2">
      <c r="A2125" s="8" t="s">
        <v>18</v>
      </c>
      <c r="B2125" s="8">
        <v>2013</v>
      </c>
      <c r="C2125" s="8" t="s">
        <v>10</v>
      </c>
      <c r="D2125" s="8" t="s">
        <v>25</v>
      </c>
      <c r="E2125" s="8" t="s">
        <v>40</v>
      </c>
      <c r="F2125" s="15">
        <v>2526</v>
      </c>
      <c r="G2125" s="15">
        <v>12.107997353996051</v>
      </c>
      <c r="H2125" s="26">
        <v>0.40526356532539187</v>
      </c>
      <c r="J2125" s="46" t="e">
        <f>+IF(A2125=#REF!,"si","no")</f>
        <v>#REF!</v>
      </c>
    </row>
    <row r="2126" spans="1:10" x14ac:dyDescent="0.2">
      <c r="A2126" s="8" t="s">
        <v>18</v>
      </c>
      <c r="B2126" s="8">
        <v>2014</v>
      </c>
      <c r="C2126" s="8" t="s">
        <v>10</v>
      </c>
      <c r="D2126" s="8" t="s">
        <v>25</v>
      </c>
      <c r="E2126" s="8" t="s">
        <v>26</v>
      </c>
      <c r="F2126" s="15">
        <v>3065</v>
      </c>
      <c r="G2126" s="15">
        <v>14.745776943662026</v>
      </c>
      <c r="H2126" s="26">
        <v>0.47912552104838219</v>
      </c>
      <c r="J2126" s="46" t="e">
        <f>+IF(A2126=#REF!,"si","no")</f>
        <v>#REF!</v>
      </c>
    </row>
    <row r="2127" spans="1:10" x14ac:dyDescent="0.2">
      <c r="A2127" s="8" t="s">
        <v>18</v>
      </c>
      <c r="B2127" s="8">
        <v>2014</v>
      </c>
      <c r="C2127" s="8" t="s">
        <v>10</v>
      </c>
      <c r="D2127" s="8" t="s">
        <v>25</v>
      </c>
      <c r="E2127" s="8" t="s">
        <v>27</v>
      </c>
      <c r="F2127" s="15"/>
      <c r="G2127" s="15"/>
      <c r="H2127" s="26"/>
      <c r="J2127" s="46" t="e">
        <f>+IF(A2127=#REF!,"si","no")</f>
        <v>#REF!</v>
      </c>
    </row>
    <row r="2128" spans="1:10" x14ac:dyDescent="0.2">
      <c r="A2128" s="8" t="s">
        <v>18</v>
      </c>
      <c r="B2128" s="8">
        <v>2014</v>
      </c>
      <c r="C2128" s="8" t="s">
        <v>10</v>
      </c>
      <c r="D2128" s="8" t="s">
        <v>25</v>
      </c>
      <c r="E2128" s="8" t="s">
        <v>28</v>
      </c>
      <c r="F2128" s="15"/>
      <c r="G2128" s="15"/>
      <c r="H2128" s="26"/>
      <c r="J2128" s="46" t="e">
        <f>+IF(A2128=#REF!,"si","no")</f>
        <v>#REF!</v>
      </c>
    </row>
    <row r="2129" spans="1:10" x14ac:dyDescent="0.2">
      <c r="A2129" s="8" t="s">
        <v>18</v>
      </c>
      <c r="B2129" s="8">
        <v>2014</v>
      </c>
      <c r="C2129" s="8" t="s">
        <v>10</v>
      </c>
      <c r="D2129" s="8" t="s">
        <v>25</v>
      </c>
      <c r="E2129" s="8" t="s">
        <v>40</v>
      </c>
      <c r="F2129" s="15">
        <v>3065</v>
      </c>
      <c r="G2129" s="15">
        <v>14.745776943662026</v>
      </c>
      <c r="H2129" s="26">
        <v>0.47912552104838219</v>
      </c>
      <c r="J2129" s="46" t="e">
        <f>+IF(A2129=#REF!,"si","no")</f>
        <v>#REF!</v>
      </c>
    </row>
    <row r="2130" spans="1:10" x14ac:dyDescent="0.2">
      <c r="A2130" s="8" t="s">
        <v>18</v>
      </c>
      <c r="B2130" s="8">
        <v>2015</v>
      </c>
      <c r="C2130" s="8" t="s">
        <v>10</v>
      </c>
      <c r="D2130" s="8" t="s">
        <v>25</v>
      </c>
      <c r="E2130" s="8" t="s">
        <v>26</v>
      </c>
      <c r="F2130" s="15">
        <v>1286</v>
      </c>
      <c r="G2130" s="15">
        <v>6.2132653023875495</v>
      </c>
      <c r="H2130" s="26">
        <v>0.19433334720883896</v>
      </c>
      <c r="J2130" s="46" t="e">
        <f>+IF(A2130=#REF!,"si","no")</f>
        <v>#REF!</v>
      </c>
    </row>
    <row r="2131" spans="1:10" x14ac:dyDescent="0.2">
      <c r="A2131" s="8" t="s">
        <v>18</v>
      </c>
      <c r="B2131" s="8">
        <v>2015</v>
      </c>
      <c r="C2131" s="8" t="s">
        <v>10</v>
      </c>
      <c r="D2131" s="8" t="s">
        <v>25</v>
      </c>
      <c r="E2131" s="8" t="s">
        <v>27</v>
      </c>
      <c r="F2131" s="15"/>
      <c r="G2131" s="15"/>
      <c r="H2131" s="26"/>
      <c r="J2131" s="46" t="e">
        <f>+IF(A2131=#REF!,"si","no")</f>
        <v>#REF!</v>
      </c>
    </row>
    <row r="2132" spans="1:10" x14ac:dyDescent="0.2">
      <c r="A2132" s="8" t="s">
        <v>18</v>
      </c>
      <c r="B2132" s="8">
        <v>2015</v>
      </c>
      <c r="C2132" s="8" t="s">
        <v>10</v>
      </c>
      <c r="D2132" s="8" t="s">
        <v>25</v>
      </c>
      <c r="E2132" s="8" t="s">
        <v>28</v>
      </c>
      <c r="F2132" s="15"/>
      <c r="G2132" s="15"/>
      <c r="H2132" s="26"/>
      <c r="J2132" s="46" t="e">
        <f>+IF(A2132=#REF!,"si","no")</f>
        <v>#REF!</v>
      </c>
    </row>
    <row r="2133" spans="1:10" x14ac:dyDescent="0.2">
      <c r="A2133" s="8" t="s">
        <v>18</v>
      </c>
      <c r="B2133" s="8">
        <v>2015</v>
      </c>
      <c r="C2133" s="8" t="s">
        <v>10</v>
      </c>
      <c r="D2133" s="8" t="s">
        <v>25</v>
      </c>
      <c r="E2133" s="8" t="s">
        <v>40</v>
      </c>
      <c r="F2133" s="15">
        <v>1286</v>
      </c>
      <c r="G2133" s="15">
        <v>6.2132653023875495</v>
      </c>
      <c r="H2133" s="26">
        <v>0.19433334720883896</v>
      </c>
      <c r="J2133" s="46" t="e">
        <f>+IF(A2133=#REF!,"si","no")</f>
        <v>#REF!</v>
      </c>
    </row>
    <row r="2134" spans="1:10" x14ac:dyDescent="0.2">
      <c r="A2134" s="8" t="s">
        <v>18</v>
      </c>
      <c r="B2134" s="8">
        <v>2016</v>
      </c>
      <c r="C2134" s="8" t="s">
        <v>10</v>
      </c>
      <c r="D2134" s="8" t="s">
        <v>25</v>
      </c>
      <c r="E2134" s="8" t="s">
        <v>26</v>
      </c>
      <c r="F2134" s="15">
        <v>1415.7218937478412</v>
      </c>
      <c r="G2134" s="15">
        <v>6.8326346223351466</v>
      </c>
      <c r="H2134" s="26">
        <v>0.19499393288549702</v>
      </c>
      <c r="J2134" s="46" t="e">
        <f>+IF(A2134=#REF!,"si","no")</f>
        <v>#REF!</v>
      </c>
    </row>
    <row r="2135" spans="1:10" x14ac:dyDescent="0.2">
      <c r="A2135" s="8" t="s">
        <v>18</v>
      </c>
      <c r="B2135" s="8">
        <v>2016</v>
      </c>
      <c r="C2135" s="8" t="s">
        <v>10</v>
      </c>
      <c r="D2135" s="8" t="s">
        <v>25</v>
      </c>
      <c r="E2135" s="8" t="s">
        <v>27</v>
      </c>
      <c r="F2135" s="15"/>
      <c r="G2135" s="15"/>
      <c r="H2135" s="26"/>
      <c r="J2135" s="46" t="e">
        <f>+IF(A2135=#REF!,"si","no")</f>
        <v>#REF!</v>
      </c>
    </row>
    <row r="2136" spans="1:10" x14ac:dyDescent="0.2">
      <c r="A2136" s="8" t="s">
        <v>18</v>
      </c>
      <c r="B2136" s="8">
        <v>2016</v>
      </c>
      <c r="C2136" s="8" t="s">
        <v>10</v>
      </c>
      <c r="D2136" s="8" t="s">
        <v>25</v>
      </c>
      <c r="E2136" s="8" t="s">
        <v>28</v>
      </c>
      <c r="F2136" s="15"/>
      <c r="G2136" s="15"/>
      <c r="H2136" s="26"/>
      <c r="J2136" s="46" t="e">
        <f>+IF(A2136=#REF!,"si","no")</f>
        <v>#REF!</v>
      </c>
    </row>
    <row r="2137" spans="1:10" x14ac:dyDescent="0.2">
      <c r="A2137" s="8" t="s">
        <v>18</v>
      </c>
      <c r="B2137" s="8">
        <v>2016</v>
      </c>
      <c r="C2137" s="8" t="s">
        <v>10</v>
      </c>
      <c r="D2137" s="8" t="s">
        <v>25</v>
      </c>
      <c r="E2137" s="8" t="s">
        <v>40</v>
      </c>
      <c r="F2137" s="15">
        <v>1415.7218937478412</v>
      </c>
      <c r="G2137" s="15">
        <v>6.8326346223351466</v>
      </c>
      <c r="H2137" s="26">
        <v>0.19499393288549702</v>
      </c>
      <c r="J2137" s="46" t="e">
        <f>+IF(A2137=#REF!,"si","no")</f>
        <v>#REF!</v>
      </c>
    </row>
    <row r="2138" spans="1:10" x14ac:dyDescent="0.2">
      <c r="A2138" s="8" t="s">
        <v>18</v>
      </c>
      <c r="B2138" s="8">
        <v>2017</v>
      </c>
      <c r="C2138" s="8" t="s">
        <v>10</v>
      </c>
      <c r="D2138" s="8" t="s">
        <v>25</v>
      </c>
      <c r="E2138" s="8" t="s">
        <v>26</v>
      </c>
      <c r="F2138" s="15">
        <v>1413.9811395737486</v>
      </c>
      <c r="G2138" s="15">
        <v>6.8268482284035237</v>
      </c>
      <c r="H2138" s="26">
        <v>0.19202399498267783</v>
      </c>
      <c r="J2138" s="46" t="e">
        <f>+IF(A2138=#REF!,"si","no")</f>
        <v>#REF!</v>
      </c>
    </row>
    <row r="2139" spans="1:10" x14ac:dyDescent="0.2">
      <c r="A2139" s="8" t="s">
        <v>18</v>
      </c>
      <c r="B2139" s="8">
        <v>2017</v>
      </c>
      <c r="C2139" s="8" t="s">
        <v>10</v>
      </c>
      <c r="D2139" s="8" t="s">
        <v>25</v>
      </c>
      <c r="E2139" s="8" t="s">
        <v>27</v>
      </c>
      <c r="F2139" s="15"/>
      <c r="G2139" s="15"/>
      <c r="H2139" s="26"/>
      <c r="J2139" s="46" t="e">
        <f>+IF(A2139=#REF!,"si","no")</f>
        <v>#REF!</v>
      </c>
    </row>
    <row r="2140" spans="1:10" x14ac:dyDescent="0.2">
      <c r="A2140" s="8" t="s">
        <v>18</v>
      </c>
      <c r="B2140" s="8">
        <v>2017</v>
      </c>
      <c r="C2140" s="8" t="s">
        <v>10</v>
      </c>
      <c r="D2140" s="8" t="s">
        <v>25</v>
      </c>
      <c r="E2140" s="8" t="s">
        <v>28</v>
      </c>
      <c r="F2140" s="15"/>
      <c r="G2140" s="15"/>
      <c r="H2140" s="26"/>
      <c r="J2140" s="46" t="e">
        <f>+IF(A2140=#REF!,"si","no")</f>
        <v>#REF!</v>
      </c>
    </row>
    <row r="2141" spans="1:10" x14ac:dyDescent="0.2">
      <c r="A2141" s="8" t="s">
        <v>18</v>
      </c>
      <c r="B2141" s="8">
        <v>2017</v>
      </c>
      <c r="C2141" s="8" t="s">
        <v>10</v>
      </c>
      <c r="D2141" s="8" t="s">
        <v>25</v>
      </c>
      <c r="E2141" s="8" t="s">
        <v>40</v>
      </c>
      <c r="F2141" s="15">
        <v>1413.9811395737486</v>
      </c>
      <c r="G2141" s="15">
        <v>6.8268482284035237</v>
      </c>
      <c r="H2141" s="26">
        <v>0.19202399498267783</v>
      </c>
      <c r="J2141" s="46" t="e">
        <f>+IF(A2141=#REF!,"si","no")</f>
        <v>#REF!</v>
      </c>
    </row>
    <row r="2142" spans="1:10" x14ac:dyDescent="0.2">
      <c r="A2142" s="8" t="s">
        <v>18</v>
      </c>
      <c r="B2142" s="8">
        <v>2018</v>
      </c>
      <c r="C2142" s="8" t="s">
        <v>10</v>
      </c>
      <c r="D2142" s="8" t="s">
        <v>25</v>
      </c>
      <c r="E2142" s="8" t="s">
        <v>26</v>
      </c>
      <c r="F2142" s="15">
        <v>1447.0577534411982</v>
      </c>
      <c r="G2142" s="15">
        <v>6.9608794721807241</v>
      </c>
      <c r="H2142" s="26">
        <v>0.14538177677904601</v>
      </c>
      <c r="J2142" s="46" t="e">
        <f>+IF(A2142=#REF!,"si","no")</f>
        <v>#REF!</v>
      </c>
    </row>
    <row r="2143" spans="1:10" x14ac:dyDescent="0.2">
      <c r="A2143" s="8" t="s">
        <v>18</v>
      </c>
      <c r="B2143" s="8">
        <v>2018</v>
      </c>
      <c r="C2143" s="8" t="s">
        <v>10</v>
      </c>
      <c r="D2143" s="8" t="s">
        <v>25</v>
      </c>
      <c r="E2143" s="8" t="s">
        <v>27</v>
      </c>
      <c r="F2143" s="15"/>
      <c r="G2143" s="15"/>
      <c r="H2143" s="26"/>
      <c r="J2143" s="46" t="e">
        <f>+IF(A2143=#REF!,"si","no")</f>
        <v>#REF!</v>
      </c>
    </row>
    <row r="2144" spans="1:10" x14ac:dyDescent="0.2">
      <c r="A2144" s="8" t="s">
        <v>18</v>
      </c>
      <c r="B2144" s="8">
        <v>2018</v>
      </c>
      <c r="C2144" s="8" t="s">
        <v>10</v>
      </c>
      <c r="D2144" s="8" t="s">
        <v>25</v>
      </c>
      <c r="E2144" s="8" t="s">
        <v>28</v>
      </c>
      <c r="F2144" s="15"/>
      <c r="G2144" s="15"/>
      <c r="H2144" s="26"/>
      <c r="J2144" s="46" t="e">
        <f>+IF(A2144=#REF!,"si","no")</f>
        <v>#REF!</v>
      </c>
    </row>
    <row r="2145" spans="1:10" x14ac:dyDescent="0.2">
      <c r="A2145" s="8" t="s">
        <v>18</v>
      </c>
      <c r="B2145" s="8">
        <v>2018</v>
      </c>
      <c r="C2145" s="8" t="s">
        <v>10</v>
      </c>
      <c r="D2145" s="8" t="s">
        <v>25</v>
      </c>
      <c r="E2145" s="8" t="s">
        <v>40</v>
      </c>
      <c r="F2145" s="15">
        <v>1447.0577534411982</v>
      </c>
      <c r="G2145" s="15">
        <v>6.9608794721807241</v>
      </c>
      <c r="H2145" s="26">
        <v>0.14538177677904601</v>
      </c>
      <c r="J2145" s="46" t="e">
        <f>+IF(A2145=#REF!,"si","no")</f>
        <v>#REF!</v>
      </c>
    </row>
    <row r="2146" spans="1:10" x14ac:dyDescent="0.2">
      <c r="A2146" s="8" t="s">
        <v>18</v>
      </c>
      <c r="B2146" s="8">
        <v>2019</v>
      </c>
      <c r="C2146" s="8" t="s">
        <v>10</v>
      </c>
      <c r="D2146" s="8" t="s">
        <v>25</v>
      </c>
      <c r="E2146" s="8" t="s">
        <v>26</v>
      </c>
      <c r="F2146" s="15">
        <v>1569.6601799101281</v>
      </c>
      <c r="G2146" s="15">
        <v>7.5462671893142481</v>
      </c>
      <c r="H2146" s="26">
        <v>0.14584977173007824</v>
      </c>
      <c r="J2146" s="46" t="e">
        <f>+IF(A2146=#REF!,"si","no")</f>
        <v>#REF!</v>
      </c>
    </row>
    <row r="2147" spans="1:10" x14ac:dyDescent="0.2">
      <c r="A2147" s="8" t="s">
        <v>18</v>
      </c>
      <c r="B2147" s="8">
        <v>2019</v>
      </c>
      <c r="C2147" s="8" t="s">
        <v>10</v>
      </c>
      <c r="D2147" s="8" t="s">
        <v>25</v>
      </c>
      <c r="E2147" s="8" t="s">
        <v>27</v>
      </c>
      <c r="F2147" s="15"/>
      <c r="G2147" s="15"/>
      <c r="H2147" s="26"/>
      <c r="J2147" s="46" t="e">
        <f>+IF(A2147=#REF!,"si","no")</f>
        <v>#REF!</v>
      </c>
    </row>
    <row r="2148" spans="1:10" x14ac:dyDescent="0.2">
      <c r="A2148" s="8" t="s">
        <v>18</v>
      </c>
      <c r="B2148" s="8">
        <v>2019</v>
      </c>
      <c r="C2148" s="8" t="s">
        <v>10</v>
      </c>
      <c r="D2148" s="8" t="s">
        <v>25</v>
      </c>
      <c r="E2148" s="8" t="s">
        <v>28</v>
      </c>
      <c r="F2148" s="15"/>
      <c r="G2148" s="15"/>
      <c r="H2148" s="26"/>
      <c r="J2148" s="46" t="e">
        <f>+IF(A2148=#REF!,"si","no")</f>
        <v>#REF!</v>
      </c>
    </row>
    <row r="2149" spans="1:10" x14ac:dyDescent="0.2">
      <c r="A2149" s="8" t="s">
        <v>18</v>
      </c>
      <c r="B2149" s="8">
        <v>2019</v>
      </c>
      <c r="C2149" s="8" t="s">
        <v>10</v>
      </c>
      <c r="D2149" s="8" t="s">
        <v>25</v>
      </c>
      <c r="E2149" s="8" t="s">
        <v>40</v>
      </c>
      <c r="F2149" s="15">
        <v>1569.6601799101281</v>
      </c>
      <c r="G2149" s="15">
        <v>7.5462671893142481</v>
      </c>
      <c r="H2149" s="26">
        <v>0.14584977173007824</v>
      </c>
      <c r="J2149" s="46" t="e">
        <f>+IF(A2149=#REF!,"si","no")</f>
        <v>#REF!</v>
      </c>
    </row>
    <row r="2150" spans="1:10" ht="14" customHeight="1" x14ac:dyDescent="0.2">
      <c r="A2150" s="8" t="s">
        <v>18</v>
      </c>
      <c r="B2150" s="8">
        <v>2020</v>
      </c>
      <c r="C2150" s="8" t="s">
        <v>10</v>
      </c>
      <c r="D2150" s="8" t="s">
        <v>25</v>
      </c>
      <c r="E2150" s="8" t="s">
        <v>26</v>
      </c>
      <c r="F2150" s="15">
        <v>1659.9177248993699</v>
      </c>
      <c r="G2150" s="15">
        <v>7.9401092111174858</v>
      </c>
      <c r="H2150" s="26">
        <v>0.14513085745051152</v>
      </c>
      <c r="J2150" s="46" t="e">
        <f>+IF(A2150=#REF!,"si","no")</f>
        <v>#REF!</v>
      </c>
    </row>
    <row r="2151" spans="1:10" ht="14.5" customHeight="1" x14ac:dyDescent="0.2">
      <c r="A2151" s="8" t="s">
        <v>18</v>
      </c>
      <c r="B2151" s="8">
        <v>2020</v>
      </c>
      <c r="C2151" s="8" t="s">
        <v>10</v>
      </c>
      <c r="D2151" s="8" t="s">
        <v>25</v>
      </c>
      <c r="E2151" s="8" t="s">
        <v>27</v>
      </c>
      <c r="F2151" s="15"/>
      <c r="G2151" s="15">
        <v>0</v>
      </c>
      <c r="H2151" s="26">
        <v>0</v>
      </c>
      <c r="J2151" s="46" t="e">
        <f>+IF(A2151=#REF!,"si","no")</f>
        <v>#REF!</v>
      </c>
    </row>
    <row r="2152" spans="1:10" ht="14.5" customHeight="1" x14ac:dyDescent="0.2">
      <c r="A2152" s="8" t="s">
        <v>18</v>
      </c>
      <c r="B2152" s="8">
        <v>2020</v>
      </c>
      <c r="C2152" s="8" t="s">
        <v>10</v>
      </c>
      <c r="D2152" s="8" t="s">
        <v>25</v>
      </c>
      <c r="E2152" s="8" t="s">
        <v>28</v>
      </c>
      <c r="F2152" s="15"/>
      <c r="G2152" s="15">
        <v>0</v>
      </c>
      <c r="H2152" s="26">
        <v>0</v>
      </c>
      <c r="J2152" s="46" t="e">
        <f>+IF(A2152=#REF!,"si","no")</f>
        <v>#REF!</v>
      </c>
    </row>
    <row r="2153" spans="1:10" ht="14.5" customHeight="1" x14ac:dyDescent="0.2">
      <c r="A2153" s="8" t="s">
        <v>18</v>
      </c>
      <c r="B2153" s="8">
        <v>2020</v>
      </c>
      <c r="C2153" s="8" t="s">
        <v>10</v>
      </c>
      <c r="D2153" s="8" t="s">
        <v>25</v>
      </c>
      <c r="E2153" s="8" t="s">
        <v>40</v>
      </c>
      <c r="F2153" s="15">
        <v>1659.9177248993699</v>
      </c>
      <c r="G2153" s="15">
        <v>7.9401092111174858</v>
      </c>
      <c r="H2153" s="26">
        <v>0.14513085745051152</v>
      </c>
      <c r="J2153" s="46" t="e">
        <f>+IF(A2153=#REF!,"si","no")</f>
        <v>#REF!</v>
      </c>
    </row>
    <row r="2154" spans="1:10" ht="14.5" customHeight="1" x14ac:dyDescent="0.2">
      <c r="A2154" s="8" t="s">
        <v>18</v>
      </c>
      <c r="B2154" s="8">
        <v>2021</v>
      </c>
      <c r="C2154" s="8" t="s">
        <v>10</v>
      </c>
      <c r="D2154" s="8" t="s">
        <v>25</v>
      </c>
      <c r="E2154" s="8" t="s">
        <v>26</v>
      </c>
      <c r="F2154" s="15">
        <v>2229.8280003605842</v>
      </c>
      <c r="G2154" s="15">
        <v>10.760230496074767</v>
      </c>
      <c r="H2154" s="26">
        <v>0.1455068356467176</v>
      </c>
      <c r="J2154" s="46" t="e">
        <f>+IF(A2154=#REF!,"si","no")</f>
        <v>#REF!</v>
      </c>
    </row>
    <row r="2155" spans="1:10" ht="14.5" customHeight="1" x14ac:dyDescent="0.2">
      <c r="A2155" s="8" t="s">
        <v>18</v>
      </c>
      <c r="B2155" s="8">
        <v>2021</v>
      </c>
      <c r="C2155" s="8" t="s">
        <v>10</v>
      </c>
      <c r="D2155" s="8" t="s">
        <v>25</v>
      </c>
      <c r="E2155" s="8" t="s">
        <v>27</v>
      </c>
      <c r="F2155" s="15"/>
      <c r="G2155" s="15">
        <v>0</v>
      </c>
      <c r="H2155" s="26">
        <v>0</v>
      </c>
      <c r="J2155" s="46" t="e">
        <f>+IF(A2155=#REF!,"si","no")</f>
        <v>#REF!</v>
      </c>
    </row>
    <row r="2156" spans="1:10" ht="14.5" customHeight="1" x14ac:dyDescent="0.2">
      <c r="A2156" s="8" t="s">
        <v>18</v>
      </c>
      <c r="B2156" s="8">
        <v>2021</v>
      </c>
      <c r="C2156" s="8" t="s">
        <v>10</v>
      </c>
      <c r="D2156" s="8" t="s">
        <v>25</v>
      </c>
      <c r="E2156" s="8" t="s">
        <v>28</v>
      </c>
      <c r="F2156" s="15"/>
      <c r="G2156" s="15">
        <v>0</v>
      </c>
      <c r="H2156" s="26">
        <v>0</v>
      </c>
      <c r="J2156" s="46" t="e">
        <f>+IF(A2156=#REF!,"si","no")</f>
        <v>#REF!</v>
      </c>
    </row>
    <row r="2157" spans="1:10" ht="14.5" customHeight="1" x14ac:dyDescent="0.2">
      <c r="A2157" s="8" t="s">
        <v>18</v>
      </c>
      <c r="B2157" s="8">
        <v>2021</v>
      </c>
      <c r="C2157" s="8" t="s">
        <v>10</v>
      </c>
      <c r="D2157" s="8" t="s">
        <v>25</v>
      </c>
      <c r="E2157" s="8" t="s">
        <v>40</v>
      </c>
      <c r="F2157" s="15">
        <v>2229.8280003605842</v>
      </c>
      <c r="G2157" s="15">
        <v>10.760230496074767</v>
      </c>
      <c r="H2157" s="26">
        <v>0.1455068356467176</v>
      </c>
      <c r="J2157" s="46" t="e">
        <f>+IF(A2157=#REF!,"si","no")</f>
        <v>#REF!</v>
      </c>
    </row>
    <row r="2158" spans="1:10" ht="14.5" customHeight="1" x14ac:dyDescent="0.2">
      <c r="A2158" s="8" t="s">
        <v>18</v>
      </c>
      <c r="B2158" s="8">
        <v>2008</v>
      </c>
      <c r="C2158" s="8" t="s">
        <v>10</v>
      </c>
      <c r="D2158" s="8" t="s">
        <v>30</v>
      </c>
      <c r="E2158" s="8" t="s">
        <v>31</v>
      </c>
      <c r="F2158" s="15">
        <v>9366.3770000000004</v>
      </c>
      <c r="G2158" s="15">
        <v>45.99628580782452</v>
      </c>
      <c r="H2158" s="26">
        <v>2.3993955902816837</v>
      </c>
      <c r="J2158" s="46" t="e">
        <f>+IF(A2158=#REF!,"si","no")</f>
        <v>#REF!</v>
      </c>
    </row>
    <row r="2159" spans="1:10" ht="14.5" customHeight="1" x14ac:dyDescent="0.2">
      <c r="A2159" s="8" t="s">
        <v>18</v>
      </c>
      <c r="B2159" s="8">
        <v>2008</v>
      </c>
      <c r="C2159" s="8" t="s">
        <v>10</v>
      </c>
      <c r="D2159" s="8" t="s">
        <v>30</v>
      </c>
      <c r="E2159" s="8" t="s">
        <v>32</v>
      </c>
      <c r="F2159" s="15"/>
      <c r="G2159" s="15"/>
      <c r="H2159" s="26"/>
      <c r="J2159" s="46" t="e">
        <f>+IF(A2159=#REF!,"si","no")</f>
        <v>#REF!</v>
      </c>
    </row>
    <row r="2160" spans="1:10" ht="14.5" customHeight="1" x14ac:dyDescent="0.2">
      <c r="A2160" s="8" t="s">
        <v>18</v>
      </c>
      <c r="B2160" s="8">
        <v>2008</v>
      </c>
      <c r="C2160" s="8" t="s">
        <v>10</v>
      </c>
      <c r="D2160" s="8" t="s">
        <v>30</v>
      </c>
      <c r="E2160" s="8" t="s">
        <v>40</v>
      </c>
      <c r="F2160" s="15">
        <v>9366.3770000000004</v>
      </c>
      <c r="G2160" s="15">
        <v>45.99628580782452</v>
      </c>
      <c r="H2160" s="26">
        <v>2.3993955902816837</v>
      </c>
      <c r="J2160" s="46" t="e">
        <f>+IF(A2160=#REF!,"si","no")</f>
        <v>#REF!</v>
      </c>
    </row>
    <row r="2161" spans="1:10" ht="14.5" customHeight="1" x14ac:dyDescent="0.2">
      <c r="A2161" s="8" t="s">
        <v>18</v>
      </c>
      <c r="B2161" s="8">
        <v>2009</v>
      </c>
      <c r="C2161" s="8" t="s">
        <v>10</v>
      </c>
      <c r="D2161" s="8" t="s">
        <v>30</v>
      </c>
      <c r="E2161" s="8" t="s">
        <v>31</v>
      </c>
      <c r="F2161" s="15">
        <v>9161.7279999999992</v>
      </c>
      <c r="G2161" s="15">
        <v>44.921441529786698</v>
      </c>
      <c r="H2161" s="26">
        <v>2.1792520105516751</v>
      </c>
      <c r="J2161" s="46" t="e">
        <f>+IF(A2161=#REF!,"si","no")</f>
        <v>#REF!</v>
      </c>
    </row>
    <row r="2162" spans="1:10" ht="14.5" customHeight="1" x14ac:dyDescent="0.2">
      <c r="A2162" s="8" t="s">
        <v>18</v>
      </c>
      <c r="B2162" s="8">
        <v>2009</v>
      </c>
      <c r="C2162" s="8" t="s">
        <v>10</v>
      </c>
      <c r="D2162" s="8" t="s">
        <v>30</v>
      </c>
      <c r="E2162" s="8" t="s">
        <v>32</v>
      </c>
      <c r="F2162" s="15"/>
      <c r="G2162" s="15"/>
      <c r="H2162" s="26"/>
      <c r="J2162" s="46" t="e">
        <f>+IF(A2162=#REF!,"si","no")</f>
        <v>#REF!</v>
      </c>
    </row>
    <row r="2163" spans="1:10" ht="14.5" customHeight="1" x14ac:dyDescent="0.2">
      <c r="A2163" s="8" t="s">
        <v>18</v>
      </c>
      <c r="B2163" s="8">
        <v>2009</v>
      </c>
      <c r="C2163" s="8" t="s">
        <v>10</v>
      </c>
      <c r="D2163" s="8" t="s">
        <v>30</v>
      </c>
      <c r="E2163" s="8" t="s">
        <v>40</v>
      </c>
      <c r="F2163" s="15">
        <v>9161.7279999999992</v>
      </c>
      <c r="G2163" s="15">
        <v>44.921441529786698</v>
      </c>
      <c r="H2163" s="26">
        <v>2.1792520105516751</v>
      </c>
      <c r="J2163" s="46" t="e">
        <f>+IF(A2163=#REF!,"si","no")</f>
        <v>#REF!</v>
      </c>
    </row>
    <row r="2164" spans="1:10" ht="14.5" customHeight="1" x14ac:dyDescent="0.2">
      <c r="A2164" s="8" t="s">
        <v>18</v>
      </c>
      <c r="B2164" s="8">
        <v>2010</v>
      </c>
      <c r="C2164" s="8" t="s">
        <v>10</v>
      </c>
      <c r="D2164" s="8" t="s">
        <v>30</v>
      </c>
      <c r="E2164" s="8" t="s">
        <v>31</v>
      </c>
      <c r="F2164" s="15">
        <v>6281.7290000000003</v>
      </c>
      <c r="G2164" s="15">
        <v>30.847856672245797</v>
      </c>
      <c r="H2164" s="26">
        <v>1.3570087057959437</v>
      </c>
      <c r="J2164" s="46" t="e">
        <f>+IF(A2164=#REF!,"si","no")</f>
        <v>#REF!</v>
      </c>
    </row>
    <row r="2165" spans="1:10" ht="14.5" customHeight="1" x14ac:dyDescent="0.2">
      <c r="A2165" s="8" t="s">
        <v>18</v>
      </c>
      <c r="B2165" s="8">
        <v>2010</v>
      </c>
      <c r="C2165" s="8" t="s">
        <v>10</v>
      </c>
      <c r="D2165" s="8" t="s">
        <v>30</v>
      </c>
      <c r="E2165" s="8" t="s">
        <v>32</v>
      </c>
      <c r="F2165" s="15"/>
      <c r="G2165" s="15"/>
      <c r="H2165" s="26"/>
      <c r="J2165" s="46" t="e">
        <f>+IF(A2165=#REF!,"si","no")</f>
        <v>#REF!</v>
      </c>
    </row>
    <row r="2166" spans="1:10" ht="14.5" customHeight="1" x14ac:dyDescent="0.2">
      <c r="A2166" s="8" t="s">
        <v>18</v>
      </c>
      <c r="B2166" s="8">
        <v>2010</v>
      </c>
      <c r="C2166" s="8" t="s">
        <v>10</v>
      </c>
      <c r="D2166" s="8" t="s">
        <v>30</v>
      </c>
      <c r="E2166" s="8" t="s">
        <v>40</v>
      </c>
      <c r="F2166" s="15">
        <v>6281.7290000000003</v>
      </c>
      <c r="G2166" s="15">
        <v>30.847856672245797</v>
      </c>
      <c r="H2166" s="26">
        <v>1.3570087057959437</v>
      </c>
      <c r="J2166" s="46" t="e">
        <f>+IF(A2166=#REF!,"si","no")</f>
        <v>#REF!</v>
      </c>
    </row>
    <row r="2167" spans="1:10" ht="14.5" customHeight="1" x14ac:dyDescent="0.2">
      <c r="A2167" s="8" t="s">
        <v>18</v>
      </c>
      <c r="B2167" s="8">
        <v>2011</v>
      </c>
      <c r="C2167" s="8" t="s">
        <v>10</v>
      </c>
      <c r="D2167" s="8" t="s">
        <v>30</v>
      </c>
      <c r="E2167" s="8" t="s">
        <v>31</v>
      </c>
      <c r="F2167" s="15">
        <v>16676.532999999999</v>
      </c>
      <c r="G2167" s="15">
        <v>81.74286898856073</v>
      </c>
      <c r="H2167" s="26">
        <v>3.1732183132225598</v>
      </c>
      <c r="J2167" s="46" t="e">
        <f>+IF(A2167=#REF!,"si","no")</f>
        <v>#REF!</v>
      </c>
    </row>
    <row r="2168" spans="1:10" ht="14.5" customHeight="1" x14ac:dyDescent="0.2">
      <c r="A2168" s="8" t="s">
        <v>18</v>
      </c>
      <c r="B2168" s="8">
        <v>2011</v>
      </c>
      <c r="C2168" s="8" t="s">
        <v>10</v>
      </c>
      <c r="D2168" s="8" t="s">
        <v>30</v>
      </c>
      <c r="E2168" s="8" t="s">
        <v>32</v>
      </c>
      <c r="F2168" s="15"/>
      <c r="G2168" s="15"/>
      <c r="H2168" s="26"/>
      <c r="J2168" s="46" t="e">
        <f>+IF(A2168=#REF!,"si","no")</f>
        <v>#REF!</v>
      </c>
    </row>
    <row r="2169" spans="1:10" ht="14.5" customHeight="1" x14ac:dyDescent="0.2">
      <c r="A2169" s="8" t="s">
        <v>18</v>
      </c>
      <c r="B2169" s="8">
        <v>2011</v>
      </c>
      <c r="C2169" s="8" t="s">
        <v>10</v>
      </c>
      <c r="D2169" s="8" t="s">
        <v>30</v>
      </c>
      <c r="E2169" s="8" t="s">
        <v>40</v>
      </c>
      <c r="F2169" s="15">
        <v>16676.532999999999</v>
      </c>
      <c r="G2169" s="15">
        <v>81.74286898856073</v>
      </c>
      <c r="H2169" s="26">
        <v>3.1732183132225598</v>
      </c>
      <c r="J2169" s="46" t="e">
        <f>+IF(A2169=#REF!,"si","no")</f>
        <v>#REF!</v>
      </c>
    </row>
    <row r="2170" spans="1:10" ht="14.5" customHeight="1" x14ac:dyDescent="0.2">
      <c r="A2170" s="8" t="s">
        <v>18</v>
      </c>
      <c r="B2170" s="8">
        <v>2012</v>
      </c>
      <c r="C2170" s="8" t="s">
        <v>10</v>
      </c>
      <c r="D2170" s="8" t="s">
        <v>30</v>
      </c>
      <c r="E2170" s="8" t="s">
        <v>31</v>
      </c>
      <c r="F2170" s="15">
        <v>16018.976000000001</v>
      </c>
      <c r="G2170" s="15">
        <v>79.028743257220327</v>
      </c>
      <c r="H2170" s="26">
        <v>2.7617346332104593</v>
      </c>
      <c r="J2170" s="46" t="e">
        <f>+IF(A2170=#REF!,"si","no")</f>
        <v>#REF!</v>
      </c>
    </row>
    <row r="2171" spans="1:10" ht="14.5" customHeight="1" x14ac:dyDescent="0.2">
      <c r="A2171" s="8" t="s">
        <v>18</v>
      </c>
      <c r="B2171" s="8">
        <v>2012</v>
      </c>
      <c r="C2171" s="8" t="s">
        <v>10</v>
      </c>
      <c r="D2171" s="8" t="s">
        <v>30</v>
      </c>
      <c r="E2171" s="8" t="s">
        <v>32</v>
      </c>
      <c r="F2171" s="15"/>
      <c r="G2171" s="15"/>
      <c r="H2171" s="26"/>
      <c r="J2171" s="46" t="e">
        <f>+IF(A2171=#REF!,"si","no")</f>
        <v>#REF!</v>
      </c>
    </row>
    <row r="2172" spans="1:10" ht="14.5" customHeight="1" x14ac:dyDescent="0.2">
      <c r="A2172" s="8" t="s">
        <v>18</v>
      </c>
      <c r="B2172" s="8">
        <v>2012</v>
      </c>
      <c r="C2172" s="8" t="s">
        <v>10</v>
      </c>
      <c r="D2172" s="8" t="s">
        <v>30</v>
      </c>
      <c r="E2172" s="8" t="s">
        <v>40</v>
      </c>
      <c r="F2172" s="15">
        <v>16018.976000000001</v>
      </c>
      <c r="G2172" s="15">
        <v>79.028743257220327</v>
      </c>
      <c r="H2172" s="26">
        <v>2.7617346332104593</v>
      </c>
      <c r="J2172" s="46" t="e">
        <f>+IF(A2172=#REF!,"si","no")</f>
        <v>#REF!</v>
      </c>
    </row>
    <row r="2173" spans="1:10" ht="14.5" customHeight="1" x14ac:dyDescent="0.2">
      <c r="A2173" s="8" t="s">
        <v>18</v>
      </c>
      <c r="B2173" s="8">
        <v>2013</v>
      </c>
      <c r="C2173" s="8" t="s">
        <v>10</v>
      </c>
      <c r="D2173" s="8" t="s">
        <v>30</v>
      </c>
      <c r="E2173" s="8" t="s">
        <v>31</v>
      </c>
      <c r="F2173" s="15">
        <v>10933.846</v>
      </c>
      <c r="G2173" s="15">
        <v>52.409730180918565</v>
      </c>
      <c r="H2173" s="26">
        <v>1.7541921665394988</v>
      </c>
      <c r="J2173" s="46" t="e">
        <f>+IF(A2173=#REF!,"si","no")</f>
        <v>#REF!</v>
      </c>
    </row>
    <row r="2174" spans="1:10" ht="14.5" customHeight="1" x14ac:dyDescent="0.2">
      <c r="A2174" s="8" t="s">
        <v>18</v>
      </c>
      <c r="B2174" s="8">
        <v>2013</v>
      </c>
      <c r="C2174" s="8" t="s">
        <v>10</v>
      </c>
      <c r="D2174" s="8" t="s">
        <v>30</v>
      </c>
      <c r="E2174" s="8" t="s">
        <v>32</v>
      </c>
      <c r="F2174" s="15"/>
      <c r="G2174" s="15"/>
      <c r="H2174" s="26"/>
      <c r="J2174" s="46" t="e">
        <f>+IF(A2174=#REF!,"si","no")</f>
        <v>#REF!</v>
      </c>
    </row>
    <row r="2175" spans="1:10" ht="14.5" customHeight="1" x14ac:dyDescent="0.2">
      <c r="A2175" s="8" t="s">
        <v>18</v>
      </c>
      <c r="B2175" s="8">
        <v>2013</v>
      </c>
      <c r="C2175" s="8" t="s">
        <v>10</v>
      </c>
      <c r="D2175" s="8" t="s">
        <v>30</v>
      </c>
      <c r="E2175" s="8" t="s">
        <v>40</v>
      </c>
      <c r="F2175" s="15">
        <v>10933.846</v>
      </c>
      <c r="G2175" s="15">
        <v>52.409730180918565</v>
      </c>
      <c r="H2175" s="26">
        <v>1.7541921665394988</v>
      </c>
      <c r="J2175" s="46" t="e">
        <f>+IF(A2175=#REF!,"si","no")</f>
        <v>#REF!</v>
      </c>
    </row>
    <row r="2176" spans="1:10" ht="14.5" customHeight="1" x14ac:dyDescent="0.2">
      <c r="A2176" s="8" t="s">
        <v>18</v>
      </c>
      <c r="B2176" s="8">
        <v>2014</v>
      </c>
      <c r="C2176" s="8" t="s">
        <v>10</v>
      </c>
      <c r="D2176" s="8" t="s">
        <v>30</v>
      </c>
      <c r="E2176" s="8" t="s">
        <v>31</v>
      </c>
      <c r="F2176" s="15">
        <v>8445.8880000000008</v>
      </c>
      <c r="G2176" s="15">
        <v>40.633337859429624</v>
      </c>
      <c r="H2176" s="26">
        <v>1.320274221440874</v>
      </c>
      <c r="J2176" s="46" t="e">
        <f>+IF(A2176=#REF!,"si","no")</f>
        <v>#REF!</v>
      </c>
    </row>
    <row r="2177" spans="1:10" ht="14.5" customHeight="1" x14ac:dyDescent="0.2">
      <c r="A2177" s="8" t="s">
        <v>18</v>
      </c>
      <c r="B2177" s="8">
        <v>2014</v>
      </c>
      <c r="C2177" s="8" t="s">
        <v>10</v>
      </c>
      <c r="D2177" s="8" t="s">
        <v>30</v>
      </c>
      <c r="E2177" s="8" t="s">
        <v>32</v>
      </c>
      <c r="F2177" s="15"/>
      <c r="G2177" s="15"/>
      <c r="H2177" s="26"/>
      <c r="J2177" s="46" t="e">
        <f>+IF(A2177=#REF!,"si","no")</f>
        <v>#REF!</v>
      </c>
    </row>
    <row r="2178" spans="1:10" ht="14.5" customHeight="1" x14ac:dyDescent="0.2">
      <c r="A2178" s="8" t="s">
        <v>18</v>
      </c>
      <c r="B2178" s="8">
        <v>2014</v>
      </c>
      <c r="C2178" s="8" t="s">
        <v>10</v>
      </c>
      <c r="D2178" s="8" t="s">
        <v>30</v>
      </c>
      <c r="E2178" s="8" t="s">
        <v>40</v>
      </c>
      <c r="F2178" s="15">
        <v>8445.8880000000008</v>
      </c>
      <c r="G2178" s="15">
        <v>40.633337859429624</v>
      </c>
      <c r="H2178" s="26">
        <v>1.320274221440874</v>
      </c>
      <c r="J2178" s="46" t="e">
        <f>+IF(A2178=#REF!,"si","no")</f>
        <v>#REF!</v>
      </c>
    </row>
    <row r="2179" spans="1:10" ht="14.5" customHeight="1" x14ac:dyDescent="0.2">
      <c r="A2179" s="8" t="s">
        <v>18</v>
      </c>
      <c r="B2179" s="8">
        <v>2015</v>
      </c>
      <c r="C2179" s="8" t="s">
        <v>10</v>
      </c>
      <c r="D2179" s="8" t="s">
        <v>30</v>
      </c>
      <c r="E2179" s="8" t="s">
        <v>31</v>
      </c>
      <c r="F2179" s="15">
        <v>2162.0030000000002</v>
      </c>
      <c r="G2179" s="15">
        <v>10.445644030760334</v>
      </c>
      <c r="H2179" s="26">
        <v>0.32671017081302606</v>
      </c>
      <c r="J2179" s="46" t="e">
        <f>+IF(A2179=#REF!,"si","no")</f>
        <v>#REF!</v>
      </c>
    </row>
    <row r="2180" spans="1:10" ht="14.5" customHeight="1" x14ac:dyDescent="0.2">
      <c r="A2180" s="8" t="s">
        <v>18</v>
      </c>
      <c r="B2180" s="8">
        <v>2015</v>
      </c>
      <c r="C2180" s="8" t="s">
        <v>10</v>
      </c>
      <c r="D2180" s="8" t="s">
        <v>30</v>
      </c>
      <c r="E2180" s="8" t="s">
        <v>32</v>
      </c>
      <c r="F2180" s="15"/>
      <c r="G2180" s="15"/>
      <c r="H2180" s="26"/>
      <c r="J2180" s="46" t="e">
        <f>+IF(A2180=#REF!,"si","no")</f>
        <v>#REF!</v>
      </c>
    </row>
    <row r="2181" spans="1:10" ht="14.5" customHeight="1" x14ac:dyDescent="0.2">
      <c r="A2181" s="8" t="s">
        <v>18</v>
      </c>
      <c r="B2181" s="8">
        <v>2015</v>
      </c>
      <c r="C2181" s="8" t="s">
        <v>10</v>
      </c>
      <c r="D2181" s="8" t="s">
        <v>30</v>
      </c>
      <c r="E2181" s="8" t="s">
        <v>40</v>
      </c>
      <c r="F2181" s="15">
        <v>2162.0030000000002</v>
      </c>
      <c r="G2181" s="15">
        <v>10.445644030760334</v>
      </c>
      <c r="H2181" s="26">
        <v>0.32671017081302606</v>
      </c>
      <c r="J2181" s="46" t="e">
        <f>+IF(A2181=#REF!,"si","no")</f>
        <v>#REF!</v>
      </c>
    </row>
    <row r="2182" spans="1:10" ht="14.5" customHeight="1" x14ac:dyDescent="0.2">
      <c r="A2182" s="8" t="s">
        <v>18</v>
      </c>
      <c r="B2182" s="8">
        <v>2016</v>
      </c>
      <c r="C2182" s="8" t="s">
        <v>10</v>
      </c>
      <c r="D2182" s="8" t="s">
        <v>30</v>
      </c>
      <c r="E2182" s="8" t="s">
        <v>31</v>
      </c>
      <c r="F2182" s="15">
        <v>2213.2864014260463</v>
      </c>
      <c r="G2182" s="15">
        <v>10.681884176766641</v>
      </c>
      <c r="H2182" s="26">
        <v>0.30484618619094639</v>
      </c>
      <c r="J2182" s="46" t="e">
        <f>+IF(A2182=#REF!,"si","no")</f>
        <v>#REF!</v>
      </c>
    </row>
    <row r="2183" spans="1:10" ht="14.5" customHeight="1" x14ac:dyDescent="0.2">
      <c r="A2183" s="8" t="s">
        <v>18</v>
      </c>
      <c r="B2183" s="8">
        <v>2016</v>
      </c>
      <c r="C2183" s="8" t="s">
        <v>10</v>
      </c>
      <c r="D2183" s="8" t="s">
        <v>30</v>
      </c>
      <c r="E2183" s="8" t="s">
        <v>32</v>
      </c>
      <c r="F2183" s="15"/>
      <c r="G2183" s="15"/>
      <c r="H2183" s="26"/>
      <c r="J2183" s="46" t="e">
        <f>+IF(A2183=#REF!,"si","no")</f>
        <v>#REF!</v>
      </c>
    </row>
    <row r="2184" spans="1:10" ht="14.5" customHeight="1" x14ac:dyDescent="0.2">
      <c r="A2184" s="8" t="s">
        <v>18</v>
      </c>
      <c r="B2184" s="8">
        <v>2016</v>
      </c>
      <c r="C2184" s="8" t="s">
        <v>10</v>
      </c>
      <c r="D2184" s="8" t="s">
        <v>30</v>
      </c>
      <c r="E2184" s="8" t="s">
        <v>40</v>
      </c>
      <c r="F2184" s="15">
        <v>2213.2864014260463</v>
      </c>
      <c r="G2184" s="15">
        <v>10.681884176766641</v>
      </c>
      <c r="H2184" s="26">
        <v>0.30484618619094639</v>
      </c>
      <c r="J2184" s="46" t="e">
        <f>+IF(A2184=#REF!,"si","no")</f>
        <v>#REF!</v>
      </c>
    </row>
    <row r="2185" spans="1:10" ht="14.5" customHeight="1" x14ac:dyDescent="0.2">
      <c r="A2185" s="8" t="s">
        <v>18</v>
      </c>
      <c r="B2185" s="8">
        <v>2017</v>
      </c>
      <c r="C2185" s="8" t="s">
        <v>10</v>
      </c>
      <c r="D2185" s="8" t="s">
        <v>30</v>
      </c>
      <c r="E2185" s="8" t="s">
        <v>31</v>
      </c>
      <c r="F2185" s="15">
        <v>5025.7019068207919</v>
      </c>
      <c r="G2185" s="15">
        <v>24.264612305512475</v>
      </c>
      <c r="H2185" s="26">
        <v>0.68250935654680001</v>
      </c>
      <c r="J2185" s="46" t="e">
        <f>+IF(A2185=#REF!,"si","no")</f>
        <v>#REF!</v>
      </c>
    </row>
    <row r="2186" spans="1:10" ht="14.5" customHeight="1" x14ac:dyDescent="0.2">
      <c r="A2186" s="8" t="s">
        <v>18</v>
      </c>
      <c r="B2186" s="8">
        <v>2017</v>
      </c>
      <c r="C2186" s="8" t="s">
        <v>10</v>
      </c>
      <c r="D2186" s="8" t="s">
        <v>30</v>
      </c>
      <c r="E2186" s="8" t="s">
        <v>32</v>
      </c>
      <c r="F2186" s="15"/>
      <c r="G2186" s="15"/>
      <c r="H2186" s="26"/>
      <c r="J2186" s="46" t="e">
        <f>+IF(A2186=#REF!,"si","no")</f>
        <v>#REF!</v>
      </c>
    </row>
    <row r="2187" spans="1:10" ht="14.5" customHeight="1" x14ac:dyDescent="0.2">
      <c r="A2187" s="8" t="s">
        <v>18</v>
      </c>
      <c r="B2187" s="8">
        <v>2017</v>
      </c>
      <c r="C2187" s="8" t="s">
        <v>10</v>
      </c>
      <c r="D2187" s="8" t="s">
        <v>30</v>
      </c>
      <c r="E2187" s="8" t="s">
        <v>40</v>
      </c>
      <c r="F2187" s="15">
        <v>5025.7019068207919</v>
      </c>
      <c r="G2187" s="15">
        <v>24.264612305512475</v>
      </c>
      <c r="H2187" s="26">
        <v>0.68250935654680001</v>
      </c>
      <c r="J2187" s="46" t="e">
        <f>+IF(A2187=#REF!,"si","no")</f>
        <v>#REF!</v>
      </c>
    </row>
    <row r="2188" spans="1:10" ht="14.5" customHeight="1" x14ac:dyDescent="0.2">
      <c r="A2188" s="8" t="s">
        <v>18</v>
      </c>
      <c r="B2188" s="8">
        <v>2018</v>
      </c>
      <c r="C2188" s="8" t="s">
        <v>10</v>
      </c>
      <c r="D2188" s="8" t="s">
        <v>30</v>
      </c>
      <c r="E2188" s="8" t="s">
        <v>31</v>
      </c>
      <c r="F2188" s="15">
        <v>4568.644214168673</v>
      </c>
      <c r="G2188" s="15">
        <v>21.976857281941395</v>
      </c>
      <c r="H2188" s="26">
        <v>0.45899869009902666</v>
      </c>
      <c r="J2188" s="46" t="e">
        <f>+IF(A2188=#REF!,"si","no")</f>
        <v>#REF!</v>
      </c>
    </row>
    <row r="2189" spans="1:10" ht="14.5" customHeight="1" x14ac:dyDescent="0.2">
      <c r="A2189" s="8" t="s">
        <v>18</v>
      </c>
      <c r="B2189" s="8">
        <v>2018</v>
      </c>
      <c r="C2189" s="8" t="s">
        <v>10</v>
      </c>
      <c r="D2189" s="8" t="s">
        <v>30</v>
      </c>
      <c r="E2189" s="8" t="s">
        <v>32</v>
      </c>
      <c r="F2189" s="15"/>
      <c r="G2189" s="15"/>
      <c r="H2189" s="26"/>
      <c r="J2189" s="46" t="e">
        <f>+IF(A2189=#REF!,"si","no")</f>
        <v>#REF!</v>
      </c>
    </row>
    <row r="2190" spans="1:10" ht="14.5" customHeight="1" x14ac:dyDescent="0.2">
      <c r="A2190" s="8" t="s">
        <v>18</v>
      </c>
      <c r="B2190" s="8">
        <v>2018</v>
      </c>
      <c r="C2190" s="8" t="s">
        <v>10</v>
      </c>
      <c r="D2190" s="8" t="s">
        <v>30</v>
      </c>
      <c r="E2190" s="8" t="s">
        <v>40</v>
      </c>
      <c r="F2190" s="15">
        <v>4568.644214168673</v>
      </c>
      <c r="G2190" s="15">
        <v>21.976857281941395</v>
      </c>
      <c r="H2190" s="26">
        <v>0.45899869009902666</v>
      </c>
      <c r="J2190" s="46" t="e">
        <f>+IF(A2190=#REF!,"si","no")</f>
        <v>#REF!</v>
      </c>
    </row>
    <row r="2191" spans="1:10" ht="14.5" customHeight="1" x14ac:dyDescent="0.2">
      <c r="A2191" s="8" t="s">
        <v>18</v>
      </c>
      <c r="B2191" s="8">
        <v>2019</v>
      </c>
      <c r="C2191" s="8" t="s">
        <v>10</v>
      </c>
      <c r="D2191" s="8" t="s">
        <v>30</v>
      </c>
      <c r="E2191" s="8" t="s">
        <v>31</v>
      </c>
      <c r="F2191" s="15">
        <v>6117.9010616419</v>
      </c>
      <c r="G2191" s="15">
        <v>29.412299961372796</v>
      </c>
      <c r="H2191" s="26">
        <v>0.56846347045560097</v>
      </c>
      <c r="J2191" s="46" t="e">
        <f>+IF(A2191=#REF!,"si","no")</f>
        <v>#REF!</v>
      </c>
    </row>
    <row r="2192" spans="1:10" ht="14.5" customHeight="1" x14ac:dyDescent="0.2">
      <c r="A2192" s="8" t="s">
        <v>18</v>
      </c>
      <c r="B2192" s="8">
        <v>2019</v>
      </c>
      <c r="C2192" s="8" t="s">
        <v>10</v>
      </c>
      <c r="D2192" s="8" t="s">
        <v>30</v>
      </c>
      <c r="E2192" s="8" t="s">
        <v>32</v>
      </c>
      <c r="F2192" s="15"/>
      <c r="G2192" s="15"/>
      <c r="H2192" s="26"/>
      <c r="J2192" s="46" t="e">
        <f>+IF(A2192=#REF!,"si","no")</f>
        <v>#REF!</v>
      </c>
    </row>
    <row r="2193" spans="1:10" ht="14.5" customHeight="1" x14ac:dyDescent="0.2">
      <c r="A2193" s="8" t="s">
        <v>18</v>
      </c>
      <c r="B2193" s="8">
        <v>2019</v>
      </c>
      <c r="C2193" s="8" t="s">
        <v>10</v>
      </c>
      <c r="D2193" s="8" t="s">
        <v>30</v>
      </c>
      <c r="E2193" s="8" t="s">
        <v>40</v>
      </c>
      <c r="F2193" s="15">
        <v>6117.9010616419</v>
      </c>
      <c r="G2193" s="15">
        <v>29.412299961372796</v>
      </c>
      <c r="H2193" s="26">
        <v>0.56846347045560097</v>
      </c>
      <c r="J2193" s="46" t="e">
        <f>+IF(A2193=#REF!,"si","no")</f>
        <v>#REF!</v>
      </c>
    </row>
    <row r="2194" spans="1:10" ht="14.5" customHeight="1" x14ac:dyDescent="0.2">
      <c r="A2194" s="8" t="s">
        <v>18</v>
      </c>
      <c r="B2194" s="8">
        <v>2020</v>
      </c>
      <c r="C2194" s="8" t="s">
        <v>10</v>
      </c>
      <c r="D2194" s="8" t="s">
        <v>30</v>
      </c>
      <c r="E2194" s="8" t="s">
        <v>31</v>
      </c>
      <c r="F2194" s="15">
        <v>14527.964205759019</v>
      </c>
      <c r="G2194" s="15">
        <v>69.493578313301924</v>
      </c>
      <c r="H2194" s="26">
        <v>1.2702171141162846</v>
      </c>
      <c r="J2194" s="46" t="e">
        <f>+IF(A2194=#REF!,"si","no")</f>
        <v>#REF!</v>
      </c>
    </row>
    <row r="2195" spans="1:10" ht="14.5" customHeight="1" x14ac:dyDescent="0.2">
      <c r="A2195" s="8" t="s">
        <v>18</v>
      </c>
      <c r="B2195" s="8">
        <v>2020</v>
      </c>
      <c r="C2195" s="8" t="s">
        <v>10</v>
      </c>
      <c r="D2195" s="8" t="s">
        <v>30</v>
      </c>
      <c r="E2195" s="8" t="s">
        <v>32</v>
      </c>
      <c r="F2195" s="15"/>
      <c r="G2195" s="15">
        <v>0</v>
      </c>
      <c r="H2195" s="26">
        <v>0</v>
      </c>
      <c r="J2195" s="46" t="e">
        <f>+IF(A2195=#REF!,"si","no")</f>
        <v>#REF!</v>
      </c>
    </row>
    <row r="2196" spans="1:10" ht="14.5" customHeight="1" x14ac:dyDescent="0.2">
      <c r="A2196" s="8" t="s">
        <v>18</v>
      </c>
      <c r="B2196" s="8">
        <v>2020</v>
      </c>
      <c r="C2196" s="8" t="s">
        <v>10</v>
      </c>
      <c r="D2196" s="8" t="s">
        <v>30</v>
      </c>
      <c r="E2196" s="8" t="s">
        <v>40</v>
      </c>
      <c r="F2196" s="15">
        <v>14527.964205759019</v>
      </c>
      <c r="G2196" s="15">
        <v>69.493578313301924</v>
      </c>
      <c r="H2196" s="26">
        <v>1.2702171141162846</v>
      </c>
      <c r="J2196" s="46" t="e">
        <f>+IF(A2196=#REF!,"si","no")</f>
        <v>#REF!</v>
      </c>
    </row>
    <row r="2197" spans="1:10" ht="14.5" customHeight="1" x14ac:dyDescent="0.2">
      <c r="A2197" s="8" t="s">
        <v>18</v>
      </c>
      <c r="B2197" s="8">
        <v>2021</v>
      </c>
      <c r="C2197" s="8" t="s">
        <v>10</v>
      </c>
      <c r="D2197" s="8" t="s">
        <v>30</v>
      </c>
      <c r="E2197" s="8" t="s">
        <v>31</v>
      </c>
      <c r="F2197" s="15">
        <v>5550.0332507897647</v>
      </c>
      <c r="G2197" s="15">
        <v>26.782172001481626</v>
      </c>
      <c r="H2197" s="26">
        <v>0.36216594998622886</v>
      </c>
      <c r="J2197" s="46" t="e">
        <f>+IF(A2197=#REF!,"si","no")</f>
        <v>#REF!</v>
      </c>
    </row>
    <row r="2198" spans="1:10" ht="14.5" customHeight="1" x14ac:dyDescent="0.2">
      <c r="A2198" s="8" t="s">
        <v>18</v>
      </c>
      <c r="B2198" s="8">
        <v>2021</v>
      </c>
      <c r="C2198" s="8" t="s">
        <v>10</v>
      </c>
      <c r="D2198" s="8" t="s">
        <v>30</v>
      </c>
      <c r="E2198" s="8" t="s">
        <v>32</v>
      </c>
      <c r="F2198" s="15"/>
      <c r="G2198" s="15">
        <v>0</v>
      </c>
      <c r="H2198" s="26">
        <v>0</v>
      </c>
      <c r="J2198" s="46" t="e">
        <f>+IF(A2198=#REF!,"si","no")</f>
        <v>#REF!</v>
      </c>
    </row>
    <row r="2199" spans="1:10" ht="14.5" customHeight="1" x14ac:dyDescent="0.2">
      <c r="A2199" s="8" t="s">
        <v>18</v>
      </c>
      <c r="B2199" s="8">
        <v>2021</v>
      </c>
      <c r="C2199" s="8" t="s">
        <v>10</v>
      </c>
      <c r="D2199" s="8" t="s">
        <v>30</v>
      </c>
      <c r="E2199" s="8" t="s">
        <v>40</v>
      </c>
      <c r="F2199" s="15">
        <v>5550.0332507897647</v>
      </c>
      <c r="G2199" s="15">
        <v>26.782172001481626</v>
      </c>
      <c r="H2199" s="26">
        <v>0.36216594998622886</v>
      </c>
      <c r="J2199" s="46" t="e">
        <f>+IF(A2199=#REF!,"si","no")</f>
        <v>#REF!</v>
      </c>
    </row>
    <row r="2200" spans="1:10" ht="14.5" customHeight="1" x14ac:dyDescent="0.2">
      <c r="A2200" s="8" t="s">
        <v>18</v>
      </c>
      <c r="B2200" s="8">
        <v>2008</v>
      </c>
      <c r="C2200" s="8" t="s">
        <v>10</v>
      </c>
      <c r="D2200" s="8" t="s">
        <v>33</v>
      </c>
      <c r="E2200" s="8" t="s">
        <v>34</v>
      </c>
      <c r="F2200" s="15"/>
      <c r="G2200" s="15"/>
      <c r="H2200" s="26"/>
      <c r="J2200" s="46" t="e">
        <f>+IF(A2200=#REF!,"si","no")</f>
        <v>#REF!</v>
      </c>
    </row>
    <row r="2201" spans="1:10" ht="14.5" customHeight="1" x14ac:dyDescent="0.2">
      <c r="A2201" s="8" t="s">
        <v>18</v>
      </c>
      <c r="B2201" s="8">
        <v>2008</v>
      </c>
      <c r="C2201" s="8" t="s">
        <v>10</v>
      </c>
      <c r="D2201" s="8" t="s">
        <v>33</v>
      </c>
      <c r="E2201" s="8" t="s">
        <v>35</v>
      </c>
      <c r="F2201" s="15">
        <v>3236.3440000000001</v>
      </c>
      <c r="G2201" s="15">
        <v>15.892997217220493</v>
      </c>
      <c r="H2201" s="26">
        <v>0.82905797217372146</v>
      </c>
      <c r="J2201" s="46" t="e">
        <f>+IF(A2201=#REF!,"si","no")</f>
        <v>#REF!</v>
      </c>
    </row>
    <row r="2202" spans="1:10" ht="14.5" customHeight="1" x14ac:dyDescent="0.2">
      <c r="A2202" s="8" t="s">
        <v>18</v>
      </c>
      <c r="B2202" s="8">
        <v>2008</v>
      </c>
      <c r="C2202" s="8" t="s">
        <v>10</v>
      </c>
      <c r="D2202" s="8" t="s">
        <v>33</v>
      </c>
      <c r="E2202" s="8" t="s">
        <v>36</v>
      </c>
      <c r="F2202" s="15"/>
      <c r="G2202" s="15"/>
      <c r="H2202" s="26"/>
      <c r="J2202" s="46" t="e">
        <f>+IF(A2202=#REF!,"si","no")</f>
        <v>#REF!</v>
      </c>
    </row>
    <row r="2203" spans="1:10" ht="14.5" customHeight="1" x14ac:dyDescent="0.2">
      <c r="A2203" s="8" t="s">
        <v>18</v>
      </c>
      <c r="B2203" s="8">
        <v>2008</v>
      </c>
      <c r="C2203" s="8" t="s">
        <v>10</v>
      </c>
      <c r="D2203" s="8" t="s">
        <v>33</v>
      </c>
      <c r="E2203" s="8" t="s">
        <v>42</v>
      </c>
      <c r="F2203" s="15"/>
      <c r="G2203" s="15"/>
      <c r="H2203" s="26"/>
      <c r="J2203" s="46" t="e">
        <f>+IF(A2203=#REF!,"si","no")</f>
        <v>#REF!</v>
      </c>
    </row>
    <row r="2204" spans="1:10" ht="14.5" customHeight="1" x14ac:dyDescent="0.2">
      <c r="A2204" s="8" t="s">
        <v>18</v>
      </c>
      <c r="B2204" s="8">
        <v>2008</v>
      </c>
      <c r="C2204" s="8" t="s">
        <v>10</v>
      </c>
      <c r="D2204" s="8" t="s">
        <v>33</v>
      </c>
      <c r="E2204" s="8" t="s">
        <v>40</v>
      </c>
      <c r="F2204" s="15">
        <v>3236.3440000000001</v>
      </c>
      <c r="G2204" s="15">
        <v>15.892997217220493</v>
      </c>
      <c r="H2204" s="26">
        <v>0.82905797217372146</v>
      </c>
      <c r="J2204" s="46" t="e">
        <f>+IF(A2204=#REF!,"si","no")</f>
        <v>#REF!</v>
      </c>
    </row>
    <row r="2205" spans="1:10" ht="14.5" customHeight="1" x14ac:dyDescent="0.2">
      <c r="A2205" s="8" t="s">
        <v>18</v>
      </c>
      <c r="B2205" s="8">
        <v>2009</v>
      </c>
      <c r="C2205" s="8" t="s">
        <v>10</v>
      </c>
      <c r="D2205" s="8" t="s">
        <v>33</v>
      </c>
      <c r="E2205" s="8" t="s">
        <v>34</v>
      </c>
      <c r="F2205" s="15"/>
      <c r="G2205" s="15"/>
      <c r="H2205" s="26"/>
      <c r="J2205" s="46" t="e">
        <f>+IF(A2205=#REF!,"si","no")</f>
        <v>#REF!</v>
      </c>
    </row>
    <row r="2206" spans="1:10" ht="14.5" customHeight="1" x14ac:dyDescent="0.2">
      <c r="A2206" s="8" t="s">
        <v>18</v>
      </c>
      <c r="B2206" s="8">
        <v>2009</v>
      </c>
      <c r="C2206" s="8" t="s">
        <v>10</v>
      </c>
      <c r="D2206" s="8" t="s">
        <v>33</v>
      </c>
      <c r="E2206" s="8" t="s">
        <v>35</v>
      </c>
      <c r="F2206" s="15">
        <v>3938.3090000000002</v>
      </c>
      <c r="G2206" s="15">
        <v>19.31016915910762</v>
      </c>
      <c r="H2206" s="26">
        <v>0.93678482993860523</v>
      </c>
      <c r="J2206" s="46" t="e">
        <f>+IF(A2206=#REF!,"si","no")</f>
        <v>#REF!</v>
      </c>
    </row>
    <row r="2207" spans="1:10" ht="14.5" customHeight="1" x14ac:dyDescent="0.2">
      <c r="A2207" s="8" t="s">
        <v>18</v>
      </c>
      <c r="B2207" s="8">
        <v>2009</v>
      </c>
      <c r="C2207" s="8" t="s">
        <v>10</v>
      </c>
      <c r="D2207" s="8" t="s">
        <v>33</v>
      </c>
      <c r="E2207" s="8" t="s">
        <v>36</v>
      </c>
      <c r="F2207" s="15"/>
      <c r="G2207" s="15"/>
      <c r="H2207" s="26"/>
      <c r="J2207" s="46" t="e">
        <f>+IF(A2207=#REF!,"si","no")</f>
        <v>#REF!</v>
      </c>
    </row>
    <row r="2208" spans="1:10" ht="14.5" customHeight="1" x14ac:dyDescent="0.2">
      <c r="A2208" s="8" t="s">
        <v>18</v>
      </c>
      <c r="B2208" s="8">
        <v>2009</v>
      </c>
      <c r="C2208" s="8" t="s">
        <v>10</v>
      </c>
      <c r="D2208" s="8" t="s">
        <v>33</v>
      </c>
      <c r="E2208" s="8" t="s">
        <v>42</v>
      </c>
      <c r="F2208" s="15"/>
      <c r="G2208" s="15"/>
      <c r="H2208" s="26"/>
      <c r="J2208" s="46" t="e">
        <f>+IF(A2208=#REF!,"si","no")</f>
        <v>#REF!</v>
      </c>
    </row>
    <row r="2209" spans="1:10" ht="14.5" customHeight="1" x14ac:dyDescent="0.2">
      <c r="A2209" s="8" t="s">
        <v>18</v>
      </c>
      <c r="B2209" s="8">
        <v>2009</v>
      </c>
      <c r="C2209" s="8" t="s">
        <v>10</v>
      </c>
      <c r="D2209" s="8" t="s">
        <v>33</v>
      </c>
      <c r="E2209" s="8" t="s">
        <v>40</v>
      </c>
      <c r="F2209" s="15">
        <v>3938.3090000000002</v>
      </c>
      <c r="G2209" s="15">
        <v>19.31016915910762</v>
      </c>
      <c r="H2209" s="26">
        <v>0.93678482993860523</v>
      </c>
      <c r="J2209" s="46" t="e">
        <f>+IF(A2209=#REF!,"si","no")</f>
        <v>#REF!</v>
      </c>
    </row>
    <row r="2210" spans="1:10" ht="14.5" customHeight="1" x14ac:dyDescent="0.2">
      <c r="A2210" s="8" t="s">
        <v>18</v>
      </c>
      <c r="B2210" s="8">
        <v>2010</v>
      </c>
      <c r="C2210" s="8" t="s">
        <v>10</v>
      </c>
      <c r="D2210" s="8" t="s">
        <v>33</v>
      </c>
      <c r="E2210" s="8" t="s">
        <v>34</v>
      </c>
      <c r="F2210" s="15"/>
      <c r="G2210" s="15"/>
      <c r="H2210" s="26"/>
      <c r="J2210" s="46" t="e">
        <f>+IF(A2210=#REF!,"si","no")</f>
        <v>#REF!</v>
      </c>
    </row>
    <row r="2211" spans="1:10" ht="14.5" customHeight="1" x14ac:dyDescent="0.2">
      <c r="A2211" s="8" t="s">
        <v>18</v>
      </c>
      <c r="B2211" s="8">
        <v>2010</v>
      </c>
      <c r="C2211" s="8" t="s">
        <v>10</v>
      </c>
      <c r="D2211" s="8" t="s">
        <v>33</v>
      </c>
      <c r="E2211" s="8" t="s">
        <v>35</v>
      </c>
      <c r="F2211" s="15">
        <v>2753.9650000000001</v>
      </c>
      <c r="G2211" s="15">
        <v>13.523970486530285</v>
      </c>
      <c r="H2211" s="26">
        <v>0.59492449936272729</v>
      </c>
      <c r="J2211" s="46" t="e">
        <f>+IF(A2211=#REF!,"si","no")</f>
        <v>#REF!</v>
      </c>
    </row>
    <row r="2212" spans="1:10" ht="14.5" customHeight="1" x14ac:dyDescent="0.2">
      <c r="A2212" s="8" t="s">
        <v>18</v>
      </c>
      <c r="B2212" s="8">
        <v>2010</v>
      </c>
      <c r="C2212" s="8" t="s">
        <v>10</v>
      </c>
      <c r="D2212" s="8" t="s">
        <v>33</v>
      </c>
      <c r="E2212" s="8" t="s">
        <v>36</v>
      </c>
      <c r="F2212" s="15"/>
      <c r="G2212" s="15"/>
      <c r="H2212" s="26"/>
      <c r="J2212" s="46" t="e">
        <f>+IF(A2212=#REF!,"si","no")</f>
        <v>#REF!</v>
      </c>
    </row>
    <row r="2213" spans="1:10" ht="14.5" customHeight="1" x14ac:dyDescent="0.2">
      <c r="A2213" s="8" t="s">
        <v>18</v>
      </c>
      <c r="B2213" s="8">
        <v>2010</v>
      </c>
      <c r="C2213" s="8" t="s">
        <v>10</v>
      </c>
      <c r="D2213" s="8" t="s">
        <v>33</v>
      </c>
      <c r="E2213" s="8" t="s">
        <v>42</v>
      </c>
      <c r="F2213" s="15"/>
      <c r="G2213" s="15"/>
      <c r="H2213" s="26"/>
      <c r="J2213" s="46" t="e">
        <f>+IF(A2213=#REF!,"si","no")</f>
        <v>#REF!</v>
      </c>
    </row>
    <row r="2214" spans="1:10" ht="14.5" customHeight="1" x14ac:dyDescent="0.2">
      <c r="A2214" s="8" t="s">
        <v>18</v>
      </c>
      <c r="B2214" s="8">
        <v>2010</v>
      </c>
      <c r="C2214" s="8" t="s">
        <v>10</v>
      </c>
      <c r="D2214" s="8" t="s">
        <v>33</v>
      </c>
      <c r="E2214" s="8" t="s">
        <v>40</v>
      </c>
      <c r="F2214" s="15">
        <v>2753.9650000000001</v>
      </c>
      <c r="G2214" s="15">
        <v>13.523970486530285</v>
      </c>
      <c r="H2214" s="26">
        <v>0.59492449936272729</v>
      </c>
      <c r="J2214" s="46" t="e">
        <f>+IF(A2214=#REF!,"si","no")</f>
        <v>#REF!</v>
      </c>
    </row>
    <row r="2215" spans="1:10" ht="14.5" customHeight="1" x14ac:dyDescent="0.2">
      <c r="A2215" s="8" t="s">
        <v>18</v>
      </c>
      <c r="B2215" s="8">
        <v>2011</v>
      </c>
      <c r="C2215" s="8" t="s">
        <v>10</v>
      </c>
      <c r="D2215" s="8" t="s">
        <v>33</v>
      </c>
      <c r="E2215" s="8" t="s">
        <v>34</v>
      </c>
      <c r="F2215" s="15"/>
      <c r="G2215" s="15"/>
      <c r="H2215" s="26"/>
      <c r="J2215" s="46" t="e">
        <f>+IF(A2215=#REF!,"si","no")</f>
        <v>#REF!</v>
      </c>
    </row>
    <row r="2216" spans="1:10" ht="14.5" customHeight="1" x14ac:dyDescent="0.2">
      <c r="A2216" s="8" t="s">
        <v>18</v>
      </c>
      <c r="B2216" s="8">
        <v>2011</v>
      </c>
      <c r="C2216" s="8" t="s">
        <v>10</v>
      </c>
      <c r="D2216" s="8" t="s">
        <v>33</v>
      </c>
      <c r="E2216" s="8" t="s">
        <v>35</v>
      </c>
      <c r="F2216" s="15">
        <v>7867.2870000000003</v>
      </c>
      <c r="G2216" s="15">
        <v>38.562848197308575</v>
      </c>
      <c r="H2216" s="26">
        <v>1.4969909623167941</v>
      </c>
      <c r="J2216" s="46" t="e">
        <f>+IF(A2216=#REF!,"si","no")</f>
        <v>#REF!</v>
      </c>
    </row>
    <row r="2217" spans="1:10" ht="14.5" customHeight="1" x14ac:dyDescent="0.2">
      <c r="A2217" s="8" t="s">
        <v>18</v>
      </c>
      <c r="B2217" s="8">
        <v>2011</v>
      </c>
      <c r="C2217" s="8" t="s">
        <v>10</v>
      </c>
      <c r="D2217" s="8" t="s">
        <v>33</v>
      </c>
      <c r="E2217" s="8" t="s">
        <v>36</v>
      </c>
      <c r="F2217" s="15"/>
      <c r="G2217" s="15"/>
      <c r="H2217" s="26"/>
      <c r="J2217" s="46" t="e">
        <f>+IF(A2217=#REF!,"si","no")</f>
        <v>#REF!</v>
      </c>
    </row>
    <row r="2218" spans="1:10" ht="14.5" customHeight="1" x14ac:dyDescent="0.2">
      <c r="A2218" s="8" t="s">
        <v>18</v>
      </c>
      <c r="B2218" s="8">
        <v>2011</v>
      </c>
      <c r="C2218" s="8" t="s">
        <v>10</v>
      </c>
      <c r="D2218" s="8" t="s">
        <v>33</v>
      </c>
      <c r="E2218" s="8" t="s">
        <v>42</v>
      </c>
      <c r="F2218" s="15"/>
      <c r="G2218" s="15"/>
      <c r="H2218" s="26"/>
      <c r="J2218" s="46" t="e">
        <f>+IF(A2218=#REF!,"si","no")</f>
        <v>#REF!</v>
      </c>
    </row>
    <row r="2219" spans="1:10" ht="14.5" customHeight="1" x14ac:dyDescent="0.2">
      <c r="A2219" s="8" t="s">
        <v>18</v>
      </c>
      <c r="B2219" s="8">
        <v>2011</v>
      </c>
      <c r="C2219" s="8" t="s">
        <v>10</v>
      </c>
      <c r="D2219" s="8" t="s">
        <v>33</v>
      </c>
      <c r="E2219" s="8" t="s">
        <v>40</v>
      </c>
      <c r="F2219" s="15">
        <v>7867.2870000000003</v>
      </c>
      <c r="G2219" s="15">
        <v>38.562848197308575</v>
      </c>
      <c r="H2219" s="26">
        <v>1.4969909623167941</v>
      </c>
      <c r="J2219" s="46" t="e">
        <f>+IF(A2219=#REF!,"si","no")</f>
        <v>#REF!</v>
      </c>
    </row>
    <row r="2220" spans="1:10" ht="14.5" customHeight="1" x14ac:dyDescent="0.2">
      <c r="A2220" s="8" t="s">
        <v>18</v>
      </c>
      <c r="B2220" s="8">
        <v>2012</v>
      </c>
      <c r="C2220" s="8" t="s">
        <v>10</v>
      </c>
      <c r="D2220" s="8" t="s">
        <v>33</v>
      </c>
      <c r="E2220" s="8" t="s">
        <v>34</v>
      </c>
      <c r="F2220" s="15"/>
      <c r="G2220" s="15"/>
      <c r="H2220" s="26"/>
      <c r="J2220" s="46" t="e">
        <f>+IF(A2220=#REF!,"si","no")</f>
        <v>#REF!</v>
      </c>
    </row>
    <row r="2221" spans="1:10" ht="14.5" customHeight="1" x14ac:dyDescent="0.2">
      <c r="A2221" s="8" t="s">
        <v>18</v>
      </c>
      <c r="B2221" s="8">
        <v>2012</v>
      </c>
      <c r="C2221" s="8" t="s">
        <v>10</v>
      </c>
      <c r="D2221" s="8" t="s">
        <v>33</v>
      </c>
      <c r="E2221" s="8" t="s">
        <v>35</v>
      </c>
      <c r="F2221" s="15">
        <v>5207.7370000000001</v>
      </c>
      <c r="G2221" s="15">
        <v>25.692086081165662</v>
      </c>
      <c r="H2221" s="26">
        <v>0.89783439550390332</v>
      </c>
      <c r="J2221" s="46" t="e">
        <f>+IF(A2221=#REF!,"si","no")</f>
        <v>#REF!</v>
      </c>
    </row>
    <row r="2222" spans="1:10" ht="14.5" customHeight="1" x14ac:dyDescent="0.2">
      <c r="A2222" s="8" t="s">
        <v>18</v>
      </c>
      <c r="B2222" s="8">
        <v>2012</v>
      </c>
      <c r="C2222" s="8" t="s">
        <v>10</v>
      </c>
      <c r="D2222" s="8" t="s">
        <v>33</v>
      </c>
      <c r="E2222" s="8" t="s">
        <v>36</v>
      </c>
      <c r="F2222" s="15"/>
      <c r="G2222" s="15"/>
      <c r="H2222" s="26"/>
      <c r="J2222" s="46" t="e">
        <f>+IF(A2222=#REF!,"si","no")</f>
        <v>#REF!</v>
      </c>
    </row>
    <row r="2223" spans="1:10" ht="14.5" customHeight="1" x14ac:dyDescent="0.2">
      <c r="A2223" s="8" t="s">
        <v>18</v>
      </c>
      <c r="B2223" s="8">
        <v>2012</v>
      </c>
      <c r="C2223" s="8" t="s">
        <v>10</v>
      </c>
      <c r="D2223" s="8" t="s">
        <v>33</v>
      </c>
      <c r="E2223" s="8" t="s">
        <v>42</v>
      </c>
      <c r="F2223" s="15"/>
      <c r="G2223" s="15"/>
      <c r="H2223" s="26"/>
      <c r="J2223" s="46" t="e">
        <f>+IF(A2223=#REF!,"si","no")</f>
        <v>#REF!</v>
      </c>
    </row>
    <row r="2224" spans="1:10" ht="14.5" customHeight="1" x14ac:dyDescent="0.2">
      <c r="A2224" s="8" t="s">
        <v>18</v>
      </c>
      <c r="B2224" s="8">
        <v>2012</v>
      </c>
      <c r="C2224" s="8" t="s">
        <v>10</v>
      </c>
      <c r="D2224" s="8" t="s">
        <v>33</v>
      </c>
      <c r="E2224" s="8" t="s">
        <v>40</v>
      </c>
      <c r="F2224" s="15">
        <v>5207.7370000000001</v>
      </c>
      <c r="G2224" s="15">
        <v>25.692086081165662</v>
      </c>
      <c r="H2224" s="26">
        <v>0.89783439550390332</v>
      </c>
      <c r="J2224" s="46" t="e">
        <f>+IF(A2224=#REF!,"si","no")</f>
        <v>#REF!</v>
      </c>
    </row>
    <row r="2225" spans="1:10" ht="14.5" customHeight="1" x14ac:dyDescent="0.2">
      <c r="A2225" s="8" t="s">
        <v>18</v>
      </c>
      <c r="B2225" s="8">
        <v>2013</v>
      </c>
      <c r="C2225" s="8" t="s">
        <v>10</v>
      </c>
      <c r="D2225" s="8" t="s">
        <v>33</v>
      </c>
      <c r="E2225" s="8" t="s">
        <v>34</v>
      </c>
      <c r="F2225" s="15"/>
      <c r="G2225" s="15"/>
      <c r="H2225" s="26"/>
      <c r="J2225" s="46" t="e">
        <f>+IF(A2225=#REF!,"si","no")</f>
        <v>#REF!</v>
      </c>
    </row>
    <row r="2226" spans="1:10" ht="14.5" customHeight="1" x14ac:dyDescent="0.2">
      <c r="A2226" s="8" t="s">
        <v>18</v>
      </c>
      <c r="B2226" s="8">
        <v>2013</v>
      </c>
      <c r="C2226" s="8" t="s">
        <v>10</v>
      </c>
      <c r="D2226" s="8" t="s">
        <v>33</v>
      </c>
      <c r="E2226" s="8" t="s">
        <v>35</v>
      </c>
      <c r="F2226" s="15">
        <v>3795.9610000000007</v>
      </c>
      <c r="G2226" s="15">
        <v>18.195362527265324</v>
      </c>
      <c r="H2226" s="26">
        <v>0.60901214912752966</v>
      </c>
      <c r="J2226" s="46" t="e">
        <f>+IF(A2226=#REF!,"si","no")</f>
        <v>#REF!</v>
      </c>
    </row>
    <row r="2227" spans="1:10" ht="14.5" customHeight="1" x14ac:dyDescent="0.2">
      <c r="A2227" s="8" t="s">
        <v>18</v>
      </c>
      <c r="B2227" s="8">
        <v>2013</v>
      </c>
      <c r="C2227" s="8" t="s">
        <v>10</v>
      </c>
      <c r="D2227" s="8" t="s">
        <v>33</v>
      </c>
      <c r="E2227" s="8" t="s">
        <v>36</v>
      </c>
      <c r="F2227" s="15"/>
      <c r="G2227" s="15"/>
      <c r="H2227" s="26"/>
      <c r="J2227" s="46" t="e">
        <f>+IF(A2227=#REF!,"si","no")</f>
        <v>#REF!</v>
      </c>
    </row>
    <row r="2228" spans="1:10" ht="14.5" customHeight="1" x14ac:dyDescent="0.2">
      <c r="A2228" s="8" t="s">
        <v>18</v>
      </c>
      <c r="B2228" s="8">
        <v>2013</v>
      </c>
      <c r="C2228" s="8" t="s">
        <v>10</v>
      </c>
      <c r="D2228" s="8" t="s">
        <v>33</v>
      </c>
      <c r="E2228" s="8" t="s">
        <v>42</v>
      </c>
      <c r="F2228" s="15"/>
      <c r="G2228" s="15"/>
      <c r="H2228" s="26"/>
      <c r="J2228" s="46" t="e">
        <f>+IF(A2228=#REF!,"si","no")</f>
        <v>#REF!</v>
      </c>
    </row>
    <row r="2229" spans="1:10" ht="14.5" customHeight="1" x14ac:dyDescent="0.2">
      <c r="A2229" s="8" t="s">
        <v>18</v>
      </c>
      <c r="B2229" s="8">
        <v>2013</v>
      </c>
      <c r="C2229" s="8" t="s">
        <v>10</v>
      </c>
      <c r="D2229" s="8" t="s">
        <v>33</v>
      </c>
      <c r="E2229" s="8" t="s">
        <v>40</v>
      </c>
      <c r="F2229" s="15">
        <v>3795.9610000000007</v>
      </c>
      <c r="G2229" s="15">
        <v>18.195362527265324</v>
      </c>
      <c r="H2229" s="26">
        <v>0.60901214912752966</v>
      </c>
      <c r="J2229" s="46" t="e">
        <f>+IF(A2229=#REF!,"si","no")</f>
        <v>#REF!</v>
      </c>
    </row>
    <row r="2230" spans="1:10" ht="14.5" customHeight="1" x14ac:dyDescent="0.2">
      <c r="A2230" s="8" t="s">
        <v>18</v>
      </c>
      <c r="B2230" s="8">
        <v>2014</v>
      </c>
      <c r="C2230" s="8" t="s">
        <v>10</v>
      </c>
      <c r="D2230" s="8" t="s">
        <v>33</v>
      </c>
      <c r="E2230" s="8" t="s">
        <v>34</v>
      </c>
      <c r="F2230" s="15"/>
      <c r="G2230" s="15"/>
      <c r="H2230" s="26"/>
      <c r="J2230" s="46" t="e">
        <f>+IF(A2230=#REF!,"si","no")</f>
        <v>#REF!</v>
      </c>
    </row>
    <row r="2231" spans="1:10" ht="14.5" customHeight="1" x14ac:dyDescent="0.2">
      <c r="A2231" s="8" t="s">
        <v>18</v>
      </c>
      <c r="B2231" s="8">
        <v>2014</v>
      </c>
      <c r="C2231" s="8" t="s">
        <v>10</v>
      </c>
      <c r="D2231" s="8" t="s">
        <v>33</v>
      </c>
      <c r="E2231" s="8" t="s">
        <v>35</v>
      </c>
      <c r="F2231" s="15">
        <v>2169.2910000000002</v>
      </c>
      <c r="G2231" s="15">
        <v>10.436502842379623</v>
      </c>
      <c r="H2231" s="26">
        <v>0.33910691049936903</v>
      </c>
      <c r="J2231" s="46" t="e">
        <f>+IF(A2231=#REF!,"si","no")</f>
        <v>#REF!</v>
      </c>
    </row>
    <row r="2232" spans="1:10" ht="14.5" customHeight="1" x14ac:dyDescent="0.2">
      <c r="A2232" s="8" t="s">
        <v>18</v>
      </c>
      <c r="B2232" s="8">
        <v>2014</v>
      </c>
      <c r="C2232" s="8" t="s">
        <v>10</v>
      </c>
      <c r="D2232" s="8" t="s">
        <v>33</v>
      </c>
      <c r="E2232" s="8" t="s">
        <v>36</v>
      </c>
      <c r="F2232" s="15"/>
      <c r="G2232" s="15"/>
      <c r="H2232" s="26"/>
      <c r="J2232" s="46" t="e">
        <f>+IF(A2232=#REF!,"si","no")</f>
        <v>#REF!</v>
      </c>
    </row>
    <row r="2233" spans="1:10" ht="14.5" customHeight="1" x14ac:dyDescent="0.2">
      <c r="A2233" s="8" t="s">
        <v>18</v>
      </c>
      <c r="B2233" s="8">
        <v>2014</v>
      </c>
      <c r="C2233" s="8" t="s">
        <v>10</v>
      </c>
      <c r="D2233" s="8" t="s">
        <v>33</v>
      </c>
      <c r="E2233" s="8" t="s">
        <v>42</v>
      </c>
      <c r="F2233" s="15"/>
      <c r="G2233" s="15"/>
      <c r="H2233" s="26"/>
      <c r="J2233" s="46" t="e">
        <f>+IF(A2233=#REF!,"si","no")</f>
        <v>#REF!</v>
      </c>
    </row>
    <row r="2234" spans="1:10" ht="14.5" customHeight="1" x14ac:dyDescent="0.2">
      <c r="A2234" s="8" t="s">
        <v>18</v>
      </c>
      <c r="B2234" s="8">
        <v>2014</v>
      </c>
      <c r="C2234" s="8" t="s">
        <v>10</v>
      </c>
      <c r="D2234" s="8" t="s">
        <v>33</v>
      </c>
      <c r="E2234" s="8" t="s">
        <v>40</v>
      </c>
      <c r="F2234" s="15">
        <v>2169.2910000000002</v>
      </c>
      <c r="G2234" s="15">
        <v>10.436502842379623</v>
      </c>
      <c r="H2234" s="26">
        <v>0.33910691049936903</v>
      </c>
      <c r="J2234" s="46" t="e">
        <f>+IF(A2234=#REF!,"si","no")</f>
        <v>#REF!</v>
      </c>
    </row>
    <row r="2235" spans="1:10" ht="14.5" customHeight="1" x14ac:dyDescent="0.2">
      <c r="A2235" s="8" t="s">
        <v>18</v>
      </c>
      <c r="B2235" s="8">
        <v>2015</v>
      </c>
      <c r="C2235" s="8" t="s">
        <v>10</v>
      </c>
      <c r="D2235" s="8" t="s">
        <v>33</v>
      </c>
      <c r="E2235" s="8" t="s">
        <v>34</v>
      </c>
      <c r="F2235" s="15"/>
      <c r="G2235" s="15"/>
      <c r="H2235" s="26"/>
      <c r="J2235" s="46" t="e">
        <f>+IF(A2235=#REF!,"si","no")</f>
        <v>#REF!</v>
      </c>
    </row>
    <row r="2236" spans="1:10" ht="14.5" customHeight="1" x14ac:dyDescent="0.2">
      <c r="A2236" s="8" t="s">
        <v>18</v>
      </c>
      <c r="B2236" s="8">
        <v>2015</v>
      </c>
      <c r="C2236" s="8" t="s">
        <v>10</v>
      </c>
      <c r="D2236" s="8" t="s">
        <v>33</v>
      </c>
      <c r="E2236" s="8" t="s">
        <v>35</v>
      </c>
      <c r="F2236" s="15">
        <v>3513.261</v>
      </c>
      <c r="G2236" s="15">
        <v>16.974201142714918</v>
      </c>
      <c r="H2236" s="26">
        <v>0.53090495314795716</v>
      </c>
      <c r="J2236" s="46" t="e">
        <f>+IF(A2236=#REF!,"si","no")</f>
        <v>#REF!</v>
      </c>
    </row>
    <row r="2237" spans="1:10" ht="14.5" customHeight="1" x14ac:dyDescent="0.2">
      <c r="A2237" s="8" t="s">
        <v>18</v>
      </c>
      <c r="B2237" s="8">
        <v>2015</v>
      </c>
      <c r="C2237" s="8" t="s">
        <v>10</v>
      </c>
      <c r="D2237" s="8" t="s">
        <v>33</v>
      </c>
      <c r="E2237" s="8" t="s">
        <v>36</v>
      </c>
      <c r="F2237" s="15"/>
      <c r="G2237" s="15"/>
      <c r="H2237" s="26"/>
      <c r="J2237" s="46" t="e">
        <f>+IF(A2237=#REF!,"si","no")</f>
        <v>#REF!</v>
      </c>
    </row>
    <row r="2238" spans="1:10" ht="14.5" customHeight="1" x14ac:dyDescent="0.2">
      <c r="A2238" s="8" t="s">
        <v>18</v>
      </c>
      <c r="B2238" s="8">
        <v>2015</v>
      </c>
      <c r="C2238" s="8" t="s">
        <v>10</v>
      </c>
      <c r="D2238" s="8" t="s">
        <v>33</v>
      </c>
      <c r="E2238" s="8" t="s">
        <v>42</v>
      </c>
      <c r="F2238" s="15"/>
      <c r="G2238" s="15"/>
      <c r="H2238" s="26"/>
      <c r="J2238" s="46" t="e">
        <f>+IF(A2238=#REF!,"si","no")</f>
        <v>#REF!</v>
      </c>
    </row>
    <row r="2239" spans="1:10" ht="14.5" customHeight="1" x14ac:dyDescent="0.2">
      <c r="A2239" s="8" t="s">
        <v>18</v>
      </c>
      <c r="B2239" s="8">
        <v>2015</v>
      </c>
      <c r="C2239" s="8" t="s">
        <v>10</v>
      </c>
      <c r="D2239" s="8" t="s">
        <v>33</v>
      </c>
      <c r="E2239" s="8" t="s">
        <v>40</v>
      </c>
      <c r="F2239" s="15">
        <v>3513.261</v>
      </c>
      <c r="G2239" s="15">
        <v>16.974201142714918</v>
      </c>
      <c r="H2239" s="26">
        <v>0.53090495314795716</v>
      </c>
      <c r="J2239" s="46" t="e">
        <f>+IF(A2239=#REF!,"si","no")</f>
        <v>#REF!</v>
      </c>
    </row>
    <row r="2240" spans="1:10" ht="14.5" customHeight="1" x14ac:dyDescent="0.2">
      <c r="A2240" s="8" t="s">
        <v>18</v>
      </c>
      <c r="B2240" s="8">
        <v>2016</v>
      </c>
      <c r="C2240" s="8" t="s">
        <v>10</v>
      </c>
      <c r="D2240" s="8" t="s">
        <v>33</v>
      </c>
      <c r="E2240" s="8" t="s">
        <v>34</v>
      </c>
      <c r="F2240" s="15"/>
      <c r="G2240" s="15"/>
      <c r="H2240" s="26"/>
      <c r="J2240" s="46" t="e">
        <f>+IF(A2240=#REF!,"si","no")</f>
        <v>#REF!</v>
      </c>
    </row>
    <row r="2241" spans="1:10" ht="14.5" customHeight="1" x14ac:dyDescent="0.2">
      <c r="A2241" s="8" t="s">
        <v>18</v>
      </c>
      <c r="B2241" s="8">
        <v>2016</v>
      </c>
      <c r="C2241" s="8" t="s">
        <v>10</v>
      </c>
      <c r="D2241" s="8" t="s">
        <v>33</v>
      </c>
      <c r="E2241" s="8" t="s">
        <v>35</v>
      </c>
      <c r="F2241" s="15">
        <v>3433.8029999999999</v>
      </c>
      <c r="G2241" s="15">
        <v>16.572408301158312</v>
      </c>
      <c r="H2241" s="26">
        <v>0.47295358974174168</v>
      </c>
      <c r="J2241" s="46" t="e">
        <f>+IF(A2241=#REF!,"si","no")</f>
        <v>#REF!</v>
      </c>
    </row>
    <row r="2242" spans="1:10" ht="14.5" customHeight="1" x14ac:dyDescent="0.2">
      <c r="A2242" s="8" t="s">
        <v>18</v>
      </c>
      <c r="B2242" s="8">
        <v>2016</v>
      </c>
      <c r="C2242" s="8" t="s">
        <v>10</v>
      </c>
      <c r="D2242" s="8" t="s">
        <v>33</v>
      </c>
      <c r="E2242" s="8" t="s">
        <v>36</v>
      </c>
      <c r="F2242" s="15"/>
      <c r="G2242" s="15"/>
      <c r="H2242" s="26"/>
      <c r="J2242" s="46" t="e">
        <f>+IF(A2242=#REF!,"si","no")</f>
        <v>#REF!</v>
      </c>
    </row>
    <row r="2243" spans="1:10" ht="14.5" customHeight="1" x14ac:dyDescent="0.2">
      <c r="A2243" s="8" t="s">
        <v>18</v>
      </c>
      <c r="B2243" s="8">
        <v>2016</v>
      </c>
      <c r="C2243" s="8" t="s">
        <v>10</v>
      </c>
      <c r="D2243" s="8" t="s">
        <v>33</v>
      </c>
      <c r="E2243" s="8" t="s">
        <v>42</v>
      </c>
      <c r="F2243" s="15"/>
      <c r="G2243" s="15"/>
      <c r="H2243" s="26"/>
      <c r="J2243" s="46" t="e">
        <f>+IF(A2243=#REF!,"si","no")</f>
        <v>#REF!</v>
      </c>
    </row>
    <row r="2244" spans="1:10" ht="14.5" customHeight="1" x14ac:dyDescent="0.2">
      <c r="A2244" s="8" t="s">
        <v>18</v>
      </c>
      <c r="B2244" s="8">
        <v>2016</v>
      </c>
      <c r="C2244" s="8" t="s">
        <v>10</v>
      </c>
      <c r="D2244" s="8" t="s">
        <v>33</v>
      </c>
      <c r="E2244" s="8" t="s">
        <v>40</v>
      </c>
      <c r="F2244" s="15">
        <v>3433.8029999999999</v>
      </c>
      <c r="G2244" s="15">
        <v>16.572408301158312</v>
      </c>
      <c r="H2244" s="26">
        <v>0.47295358974174168</v>
      </c>
      <c r="J2244" s="46" t="e">
        <f>+IF(A2244=#REF!,"si","no")</f>
        <v>#REF!</v>
      </c>
    </row>
    <row r="2245" spans="1:10" ht="14.5" customHeight="1" x14ac:dyDescent="0.2">
      <c r="A2245" s="8" t="s">
        <v>18</v>
      </c>
      <c r="B2245" s="8">
        <v>2017</v>
      </c>
      <c r="C2245" s="8" t="s">
        <v>10</v>
      </c>
      <c r="D2245" s="8" t="s">
        <v>33</v>
      </c>
      <c r="E2245" s="8" t="s">
        <v>34</v>
      </c>
      <c r="F2245" s="15"/>
      <c r="G2245" s="15"/>
      <c r="H2245" s="26"/>
      <c r="J2245" s="46" t="e">
        <f>+IF(A2245=#REF!,"si","no")</f>
        <v>#REF!</v>
      </c>
    </row>
    <row r="2246" spans="1:10" ht="14.5" customHeight="1" x14ac:dyDescent="0.2">
      <c r="A2246" s="8" t="s">
        <v>18</v>
      </c>
      <c r="B2246" s="8">
        <v>2017</v>
      </c>
      <c r="C2246" s="8" t="s">
        <v>10</v>
      </c>
      <c r="D2246" s="8" t="s">
        <v>33</v>
      </c>
      <c r="E2246" s="8" t="s">
        <v>35</v>
      </c>
      <c r="F2246" s="15">
        <v>3563.0889999999999</v>
      </c>
      <c r="G2246" s="15">
        <v>17.202964839139842</v>
      </c>
      <c r="H2246" s="26">
        <v>0.4838809833525004</v>
      </c>
      <c r="J2246" s="46" t="e">
        <f>+IF(A2246=#REF!,"si","no")</f>
        <v>#REF!</v>
      </c>
    </row>
    <row r="2247" spans="1:10" ht="14.5" customHeight="1" x14ac:dyDescent="0.2">
      <c r="A2247" s="8" t="s">
        <v>18</v>
      </c>
      <c r="B2247" s="8">
        <v>2017</v>
      </c>
      <c r="C2247" s="8" t="s">
        <v>10</v>
      </c>
      <c r="D2247" s="8" t="s">
        <v>33</v>
      </c>
      <c r="E2247" s="8" t="s">
        <v>36</v>
      </c>
      <c r="F2247" s="15"/>
      <c r="G2247" s="15"/>
      <c r="H2247" s="26"/>
      <c r="J2247" s="46" t="e">
        <f>+IF(A2247=#REF!,"si","no")</f>
        <v>#REF!</v>
      </c>
    </row>
    <row r="2248" spans="1:10" ht="14.5" customHeight="1" x14ac:dyDescent="0.2">
      <c r="A2248" s="8" t="s">
        <v>18</v>
      </c>
      <c r="B2248" s="8">
        <v>2017</v>
      </c>
      <c r="C2248" s="8" t="s">
        <v>10</v>
      </c>
      <c r="D2248" s="8" t="s">
        <v>33</v>
      </c>
      <c r="E2248" s="8" t="s">
        <v>42</v>
      </c>
      <c r="F2248" s="15"/>
      <c r="G2248" s="15"/>
      <c r="H2248" s="26"/>
      <c r="J2248" s="46" t="e">
        <f>+IF(A2248=#REF!,"si","no")</f>
        <v>#REF!</v>
      </c>
    </row>
    <row r="2249" spans="1:10" ht="14.5" customHeight="1" x14ac:dyDescent="0.2">
      <c r="A2249" s="8" t="s">
        <v>18</v>
      </c>
      <c r="B2249" s="8">
        <v>2017</v>
      </c>
      <c r="C2249" s="8" t="s">
        <v>10</v>
      </c>
      <c r="D2249" s="8" t="s">
        <v>33</v>
      </c>
      <c r="E2249" s="8" t="s">
        <v>40</v>
      </c>
      <c r="F2249" s="15">
        <v>3563.0889999999999</v>
      </c>
      <c r="G2249" s="15">
        <v>17.202964839139842</v>
      </c>
      <c r="H2249" s="26">
        <v>0.4838809833525004</v>
      </c>
      <c r="J2249" s="46" t="e">
        <f>+IF(A2249=#REF!,"si","no")</f>
        <v>#REF!</v>
      </c>
    </row>
    <row r="2250" spans="1:10" ht="14.5" customHeight="1" x14ac:dyDescent="0.2">
      <c r="A2250" s="8" t="s">
        <v>18</v>
      </c>
      <c r="B2250" s="8">
        <v>2018</v>
      </c>
      <c r="C2250" s="8" t="s">
        <v>10</v>
      </c>
      <c r="D2250" s="8" t="s">
        <v>33</v>
      </c>
      <c r="E2250" s="8" t="s">
        <v>34</v>
      </c>
      <c r="F2250" s="15"/>
      <c r="G2250" s="15"/>
      <c r="H2250" s="26"/>
      <c r="J2250" s="46" t="e">
        <f>+IF(A2250=#REF!,"si","no")</f>
        <v>#REF!</v>
      </c>
    </row>
    <row r="2251" spans="1:10" ht="14.5" customHeight="1" x14ac:dyDescent="0.2">
      <c r="A2251" s="8" t="s">
        <v>18</v>
      </c>
      <c r="B2251" s="8">
        <v>2018</v>
      </c>
      <c r="C2251" s="8" t="s">
        <v>10</v>
      </c>
      <c r="D2251" s="8" t="s">
        <v>33</v>
      </c>
      <c r="E2251" s="8" t="s">
        <v>35</v>
      </c>
      <c r="F2251" s="15">
        <v>5032.8980000000001</v>
      </c>
      <c r="G2251" s="15">
        <v>24.210088567970221</v>
      </c>
      <c r="H2251" s="26">
        <v>0.50564094753488342</v>
      </c>
      <c r="J2251" s="46" t="e">
        <f>+IF(A2251=#REF!,"si","no")</f>
        <v>#REF!</v>
      </c>
    </row>
    <row r="2252" spans="1:10" ht="14.5" customHeight="1" x14ac:dyDescent="0.2">
      <c r="A2252" s="8" t="s">
        <v>18</v>
      </c>
      <c r="B2252" s="8">
        <v>2018</v>
      </c>
      <c r="C2252" s="8" t="s">
        <v>10</v>
      </c>
      <c r="D2252" s="8" t="s">
        <v>33</v>
      </c>
      <c r="E2252" s="8" t="s">
        <v>36</v>
      </c>
      <c r="F2252" s="15"/>
      <c r="G2252" s="15"/>
      <c r="H2252" s="26"/>
      <c r="J2252" s="46" t="e">
        <f>+IF(A2252=#REF!,"si","no")</f>
        <v>#REF!</v>
      </c>
    </row>
    <row r="2253" spans="1:10" ht="14.5" customHeight="1" x14ac:dyDescent="0.2">
      <c r="A2253" s="8" t="s">
        <v>18</v>
      </c>
      <c r="B2253" s="8">
        <v>2018</v>
      </c>
      <c r="C2253" s="8" t="s">
        <v>10</v>
      </c>
      <c r="D2253" s="8" t="s">
        <v>33</v>
      </c>
      <c r="E2253" s="8" t="s">
        <v>42</v>
      </c>
      <c r="F2253" s="15"/>
      <c r="G2253" s="15"/>
      <c r="H2253" s="26"/>
      <c r="J2253" s="46" t="e">
        <f>+IF(A2253=#REF!,"si","no")</f>
        <v>#REF!</v>
      </c>
    </row>
    <row r="2254" spans="1:10" ht="14.5" customHeight="1" x14ac:dyDescent="0.2">
      <c r="A2254" s="8" t="s">
        <v>18</v>
      </c>
      <c r="B2254" s="8">
        <v>2018</v>
      </c>
      <c r="C2254" s="8" t="s">
        <v>10</v>
      </c>
      <c r="D2254" s="8" t="s">
        <v>33</v>
      </c>
      <c r="E2254" s="8" t="s">
        <v>40</v>
      </c>
      <c r="F2254" s="15">
        <v>5032.8980000000001</v>
      </c>
      <c r="G2254" s="15">
        <v>24.210088567970221</v>
      </c>
      <c r="H2254" s="26">
        <v>0.50564094753488342</v>
      </c>
      <c r="J2254" s="46" t="e">
        <f>+IF(A2254=#REF!,"si","no")</f>
        <v>#REF!</v>
      </c>
    </row>
    <row r="2255" spans="1:10" ht="14.5" customHeight="1" x14ac:dyDescent="0.2">
      <c r="A2255" s="8" t="s">
        <v>18</v>
      </c>
      <c r="B2255" s="8">
        <v>2019</v>
      </c>
      <c r="C2255" s="8" t="s">
        <v>10</v>
      </c>
      <c r="D2255" s="8" t="s">
        <v>33</v>
      </c>
      <c r="E2255" s="8" t="s">
        <v>34</v>
      </c>
      <c r="F2255" s="15"/>
      <c r="G2255" s="15"/>
      <c r="H2255" s="26"/>
      <c r="J2255" s="46" t="e">
        <f>+IF(A2255=#REF!,"si","no")</f>
        <v>#REF!</v>
      </c>
    </row>
    <row r="2256" spans="1:10" ht="14.5" customHeight="1" x14ac:dyDescent="0.2">
      <c r="A2256" s="8" t="s">
        <v>18</v>
      </c>
      <c r="B2256" s="8">
        <v>2019</v>
      </c>
      <c r="C2256" s="8" t="s">
        <v>10</v>
      </c>
      <c r="D2256" s="8" t="s">
        <v>33</v>
      </c>
      <c r="E2256" s="8" t="s">
        <v>35</v>
      </c>
      <c r="F2256" s="15">
        <v>5449.2539999999999</v>
      </c>
      <c r="G2256" s="15">
        <v>26.197725592295946</v>
      </c>
      <c r="H2256" s="26">
        <v>0.50633408566478444</v>
      </c>
      <c r="J2256" s="46" t="e">
        <f>+IF(A2256=#REF!,"si","no")</f>
        <v>#REF!</v>
      </c>
    </row>
    <row r="2257" spans="1:10" ht="14.5" customHeight="1" x14ac:dyDescent="0.2">
      <c r="A2257" s="8" t="s">
        <v>18</v>
      </c>
      <c r="B2257" s="8">
        <v>2019</v>
      </c>
      <c r="C2257" s="8" t="s">
        <v>10</v>
      </c>
      <c r="D2257" s="8" t="s">
        <v>33</v>
      </c>
      <c r="E2257" s="8" t="s">
        <v>36</v>
      </c>
      <c r="F2257" s="15"/>
      <c r="G2257" s="15"/>
      <c r="H2257" s="26"/>
      <c r="J2257" s="46" t="e">
        <f>+IF(A2257=#REF!,"si","no")</f>
        <v>#REF!</v>
      </c>
    </row>
    <row r="2258" spans="1:10" ht="14.5" customHeight="1" x14ac:dyDescent="0.2">
      <c r="A2258" s="8" t="s">
        <v>18</v>
      </c>
      <c r="B2258" s="8">
        <v>2019</v>
      </c>
      <c r="C2258" s="8" t="s">
        <v>10</v>
      </c>
      <c r="D2258" s="8" t="s">
        <v>33</v>
      </c>
      <c r="E2258" s="8" t="s">
        <v>42</v>
      </c>
      <c r="F2258" s="15"/>
      <c r="G2258" s="15"/>
      <c r="H2258" s="26"/>
      <c r="J2258" s="46" t="e">
        <f>+IF(A2258=#REF!,"si","no")</f>
        <v>#REF!</v>
      </c>
    </row>
    <row r="2259" spans="1:10" ht="14.5" customHeight="1" x14ac:dyDescent="0.2">
      <c r="A2259" s="8" t="s">
        <v>18</v>
      </c>
      <c r="B2259" s="8">
        <v>2019</v>
      </c>
      <c r="C2259" s="8" t="s">
        <v>10</v>
      </c>
      <c r="D2259" s="8" t="s">
        <v>33</v>
      </c>
      <c r="E2259" s="8" t="s">
        <v>40</v>
      </c>
      <c r="F2259" s="15">
        <v>5449.2539999999999</v>
      </c>
      <c r="G2259" s="15">
        <v>26.197725592295946</v>
      </c>
      <c r="H2259" s="26">
        <v>0.50633408566478444</v>
      </c>
      <c r="J2259" s="46" t="e">
        <f>+IF(A2259=#REF!,"si","no")</f>
        <v>#REF!</v>
      </c>
    </row>
    <row r="2260" spans="1:10" ht="14.5" customHeight="1" x14ac:dyDescent="0.2">
      <c r="A2260" s="8" t="s">
        <v>18</v>
      </c>
      <c r="B2260" s="8">
        <v>2020</v>
      </c>
      <c r="C2260" s="8" t="s">
        <v>10</v>
      </c>
      <c r="D2260" s="8" t="s">
        <v>33</v>
      </c>
      <c r="E2260" s="8" t="s">
        <v>34</v>
      </c>
      <c r="F2260" s="15"/>
      <c r="G2260" s="15">
        <v>0</v>
      </c>
      <c r="H2260" s="26">
        <v>0</v>
      </c>
      <c r="J2260" s="46" t="e">
        <f>+IF(A2260=#REF!,"si","no")</f>
        <v>#REF!</v>
      </c>
    </row>
    <row r="2261" spans="1:10" ht="14.5" customHeight="1" x14ac:dyDescent="0.2">
      <c r="A2261" s="8" t="s">
        <v>18</v>
      </c>
      <c r="B2261" s="8">
        <v>2020</v>
      </c>
      <c r="C2261" s="8" t="s">
        <v>10</v>
      </c>
      <c r="D2261" s="8" t="s">
        <v>33</v>
      </c>
      <c r="E2261" s="8" t="s">
        <v>35</v>
      </c>
      <c r="F2261" s="15">
        <v>4906.1559999999999</v>
      </c>
      <c r="G2261" s="15">
        <v>23.46828030235109</v>
      </c>
      <c r="H2261" s="26">
        <v>0.42895778289802761</v>
      </c>
      <c r="J2261" s="46" t="e">
        <f>+IF(A2261=#REF!,"si","no")</f>
        <v>#REF!</v>
      </c>
    </row>
    <row r="2262" spans="1:10" ht="14.5" customHeight="1" x14ac:dyDescent="0.2">
      <c r="A2262" s="8" t="s">
        <v>18</v>
      </c>
      <c r="B2262" s="8">
        <v>2020</v>
      </c>
      <c r="C2262" s="8" t="s">
        <v>10</v>
      </c>
      <c r="D2262" s="8" t="s">
        <v>33</v>
      </c>
      <c r="E2262" s="8" t="s">
        <v>36</v>
      </c>
      <c r="F2262" s="15"/>
      <c r="G2262" s="15">
        <v>0</v>
      </c>
      <c r="H2262" s="26">
        <v>0</v>
      </c>
      <c r="J2262" s="46" t="e">
        <f>+IF(A2262=#REF!,"si","no")</f>
        <v>#REF!</v>
      </c>
    </row>
    <row r="2263" spans="1:10" ht="14.5" customHeight="1" x14ac:dyDescent="0.2">
      <c r="A2263" s="8" t="s">
        <v>18</v>
      </c>
      <c r="B2263" s="8">
        <v>2020</v>
      </c>
      <c r="C2263" s="8" t="s">
        <v>10</v>
      </c>
      <c r="D2263" s="8" t="s">
        <v>33</v>
      </c>
      <c r="E2263" s="8" t="s">
        <v>42</v>
      </c>
      <c r="F2263" s="15"/>
      <c r="G2263" s="15">
        <v>0</v>
      </c>
      <c r="H2263" s="26">
        <v>0</v>
      </c>
      <c r="J2263" s="46" t="e">
        <f>+IF(A2263=#REF!,"si","no")</f>
        <v>#REF!</v>
      </c>
    </row>
    <row r="2264" spans="1:10" ht="14.5" customHeight="1" x14ac:dyDescent="0.2">
      <c r="A2264" s="8" t="s">
        <v>18</v>
      </c>
      <c r="B2264" s="8">
        <v>2020</v>
      </c>
      <c r="C2264" s="8" t="s">
        <v>10</v>
      </c>
      <c r="D2264" s="8" t="s">
        <v>33</v>
      </c>
      <c r="E2264" s="8" t="s">
        <v>40</v>
      </c>
      <c r="F2264" s="15">
        <v>4906.1559999999999</v>
      </c>
      <c r="G2264" s="15">
        <v>23.46828030235109</v>
      </c>
      <c r="H2264" s="26">
        <v>0.42895778289802761</v>
      </c>
      <c r="J2264" s="46" t="e">
        <f>+IF(A2264=#REF!,"si","no")</f>
        <v>#REF!</v>
      </c>
    </row>
    <row r="2265" spans="1:10" ht="14.5" customHeight="1" x14ac:dyDescent="0.2">
      <c r="A2265" s="8" t="s">
        <v>18</v>
      </c>
      <c r="B2265" s="8">
        <v>2021</v>
      </c>
      <c r="C2265" s="8" t="s">
        <v>10</v>
      </c>
      <c r="D2265" s="8" t="s">
        <v>33</v>
      </c>
      <c r="E2265" s="8" t="s">
        <v>34</v>
      </c>
      <c r="F2265" s="15"/>
      <c r="G2265" s="15">
        <v>0</v>
      </c>
      <c r="H2265" s="26">
        <v>0</v>
      </c>
      <c r="J2265" s="46" t="e">
        <f>+IF(A2265=#REF!,"si","no")</f>
        <v>#REF!</v>
      </c>
    </row>
    <row r="2266" spans="1:10" ht="14.5" customHeight="1" x14ac:dyDescent="0.2">
      <c r="A2266" s="8" t="s">
        <v>18</v>
      </c>
      <c r="B2266" s="8">
        <v>2021</v>
      </c>
      <c r="C2266" s="8" t="s">
        <v>10</v>
      </c>
      <c r="D2266" s="8" t="s">
        <v>33</v>
      </c>
      <c r="E2266" s="8" t="s">
        <v>35</v>
      </c>
      <c r="F2266" s="15">
        <v>6724.5119999999997</v>
      </c>
      <c r="G2266" s="15">
        <v>32.449722167772521</v>
      </c>
      <c r="H2266" s="26">
        <v>0.43880624973323218</v>
      </c>
      <c r="J2266" s="46" t="e">
        <f>+IF(A2266=#REF!,"si","no")</f>
        <v>#REF!</v>
      </c>
    </row>
    <row r="2267" spans="1:10" ht="14.5" customHeight="1" x14ac:dyDescent="0.2">
      <c r="A2267" s="8" t="s">
        <v>18</v>
      </c>
      <c r="B2267" s="8">
        <v>2021</v>
      </c>
      <c r="C2267" s="8" t="s">
        <v>10</v>
      </c>
      <c r="D2267" s="8" t="s">
        <v>33</v>
      </c>
      <c r="E2267" s="8" t="s">
        <v>36</v>
      </c>
      <c r="F2267" s="15"/>
      <c r="G2267" s="15">
        <v>0</v>
      </c>
      <c r="H2267" s="26">
        <v>0</v>
      </c>
      <c r="J2267" s="46" t="e">
        <f>+IF(A2267=#REF!,"si","no")</f>
        <v>#REF!</v>
      </c>
    </row>
    <row r="2268" spans="1:10" ht="14.5" customHeight="1" x14ac:dyDescent="0.2">
      <c r="A2268" s="8" t="s">
        <v>18</v>
      </c>
      <c r="B2268" s="8">
        <v>2021</v>
      </c>
      <c r="C2268" s="8" t="s">
        <v>10</v>
      </c>
      <c r="D2268" s="8" t="s">
        <v>33</v>
      </c>
      <c r="E2268" s="8" t="s">
        <v>42</v>
      </c>
      <c r="F2268" s="15"/>
      <c r="G2268" s="15">
        <v>0</v>
      </c>
      <c r="H2268" s="26">
        <v>0</v>
      </c>
      <c r="J2268" s="46" t="e">
        <f>+IF(A2268=#REF!,"si","no")</f>
        <v>#REF!</v>
      </c>
    </row>
    <row r="2269" spans="1:10" ht="14.5" customHeight="1" x14ac:dyDescent="0.2">
      <c r="A2269" s="8" t="s">
        <v>18</v>
      </c>
      <c r="B2269" s="8">
        <v>2021</v>
      </c>
      <c r="C2269" s="8" t="s">
        <v>10</v>
      </c>
      <c r="D2269" s="8" t="s">
        <v>33</v>
      </c>
      <c r="E2269" s="8" t="s">
        <v>40</v>
      </c>
      <c r="F2269" s="15">
        <v>6724.5119999999997</v>
      </c>
      <c r="G2269" s="15">
        <v>32.449722167772521</v>
      </c>
      <c r="H2269" s="26">
        <v>0.43880624973323218</v>
      </c>
      <c r="J2269" s="46" t="e">
        <f>+IF(A2269=#REF!,"si","no")</f>
        <v>#REF!</v>
      </c>
    </row>
    <row r="2270" spans="1:10" ht="14.5" customHeight="1" x14ac:dyDescent="0.2">
      <c r="A2270" s="8" t="s">
        <v>18</v>
      </c>
      <c r="B2270" s="8">
        <v>2008</v>
      </c>
      <c r="C2270" s="8" t="s">
        <v>10</v>
      </c>
      <c r="D2270" s="8" t="s">
        <v>37</v>
      </c>
      <c r="E2270" s="8" t="s">
        <v>40</v>
      </c>
      <c r="F2270" s="15">
        <v>0</v>
      </c>
      <c r="G2270" s="15">
        <v>0</v>
      </c>
      <c r="H2270" s="26">
        <v>0</v>
      </c>
      <c r="J2270" s="46" t="e">
        <f>+IF(A2270=#REF!,"si","no")</f>
        <v>#REF!</v>
      </c>
    </row>
    <row r="2271" spans="1:10" ht="14.5" customHeight="1" x14ac:dyDescent="0.2">
      <c r="A2271" s="8" t="s">
        <v>18</v>
      </c>
      <c r="B2271" s="8">
        <v>2009</v>
      </c>
      <c r="C2271" s="8" t="s">
        <v>10</v>
      </c>
      <c r="D2271" s="8" t="s">
        <v>37</v>
      </c>
      <c r="E2271" s="8" t="s">
        <v>40</v>
      </c>
      <c r="F2271" s="15">
        <v>0</v>
      </c>
      <c r="G2271" s="15">
        <v>0</v>
      </c>
      <c r="H2271" s="26">
        <v>0</v>
      </c>
      <c r="J2271" s="46" t="e">
        <f>+IF(A2271=#REF!,"si","no")</f>
        <v>#REF!</v>
      </c>
    </row>
    <row r="2272" spans="1:10" ht="14.5" customHeight="1" x14ac:dyDescent="0.2">
      <c r="A2272" s="8" t="s">
        <v>18</v>
      </c>
      <c r="B2272" s="8">
        <v>2010</v>
      </c>
      <c r="C2272" s="8" t="s">
        <v>10</v>
      </c>
      <c r="D2272" s="8" t="s">
        <v>37</v>
      </c>
      <c r="E2272" s="8" t="s">
        <v>40</v>
      </c>
      <c r="F2272" s="15">
        <v>0</v>
      </c>
      <c r="G2272" s="15">
        <v>0</v>
      </c>
      <c r="H2272" s="26">
        <v>0</v>
      </c>
      <c r="J2272" s="46" t="e">
        <f>+IF(A2272=#REF!,"si","no")</f>
        <v>#REF!</v>
      </c>
    </row>
    <row r="2273" spans="1:13" ht="14.5" customHeight="1" x14ac:dyDescent="0.2">
      <c r="A2273" s="8" t="s">
        <v>18</v>
      </c>
      <c r="B2273" s="8">
        <v>2011</v>
      </c>
      <c r="C2273" s="8" t="s">
        <v>10</v>
      </c>
      <c r="D2273" s="8" t="s">
        <v>37</v>
      </c>
      <c r="E2273" s="8" t="s">
        <v>40</v>
      </c>
      <c r="F2273" s="15">
        <v>0</v>
      </c>
      <c r="G2273" s="15">
        <v>0</v>
      </c>
      <c r="H2273" s="26">
        <v>0</v>
      </c>
      <c r="J2273" s="46" t="e">
        <f>+IF(A2273=#REF!,"si","no")</f>
        <v>#REF!</v>
      </c>
    </row>
    <row r="2274" spans="1:13" ht="14.5" customHeight="1" x14ac:dyDescent="0.2">
      <c r="A2274" s="8" t="s">
        <v>18</v>
      </c>
      <c r="B2274" s="8">
        <v>2012</v>
      </c>
      <c r="C2274" s="8" t="s">
        <v>10</v>
      </c>
      <c r="D2274" s="8" t="s">
        <v>37</v>
      </c>
      <c r="E2274" s="8" t="s">
        <v>40</v>
      </c>
      <c r="F2274" s="15">
        <v>0</v>
      </c>
      <c r="G2274" s="15">
        <v>0</v>
      </c>
      <c r="H2274" s="26">
        <v>0</v>
      </c>
      <c r="J2274" s="46" t="e">
        <f>+IF(A2274=#REF!,"si","no")</f>
        <v>#REF!</v>
      </c>
    </row>
    <row r="2275" spans="1:13" ht="14.5" customHeight="1" x14ac:dyDescent="0.2">
      <c r="A2275" s="8" t="s">
        <v>18</v>
      </c>
      <c r="B2275" s="8">
        <v>2013</v>
      </c>
      <c r="C2275" s="8" t="s">
        <v>10</v>
      </c>
      <c r="D2275" s="8" t="s">
        <v>37</v>
      </c>
      <c r="E2275" s="8" t="s">
        <v>40</v>
      </c>
      <c r="F2275" s="15">
        <v>0</v>
      </c>
      <c r="G2275" s="15">
        <v>0</v>
      </c>
      <c r="H2275" s="26">
        <v>0</v>
      </c>
      <c r="J2275" s="46" t="e">
        <f>+IF(A2275=#REF!,"si","no")</f>
        <v>#REF!</v>
      </c>
    </row>
    <row r="2276" spans="1:13" ht="14.5" customHeight="1" x14ac:dyDescent="0.2">
      <c r="A2276" s="8" t="s">
        <v>18</v>
      </c>
      <c r="B2276" s="8">
        <v>2014</v>
      </c>
      <c r="C2276" s="8" t="s">
        <v>10</v>
      </c>
      <c r="D2276" s="8" t="s">
        <v>37</v>
      </c>
      <c r="E2276" s="8" t="s">
        <v>40</v>
      </c>
      <c r="F2276" s="15">
        <v>0</v>
      </c>
      <c r="G2276" s="15">
        <v>0</v>
      </c>
      <c r="H2276" s="26">
        <v>0</v>
      </c>
      <c r="J2276" s="46" t="e">
        <f>+IF(A2276=#REF!,"si","no")</f>
        <v>#REF!</v>
      </c>
    </row>
    <row r="2277" spans="1:13" ht="14.5" customHeight="1" x14ac:dyDescent="0.2">
      <c r="A2277" s="8" t="s">
        <v>18</v>
      </c>
      <c r="B2277" s="8">
        <v>2015</v>
      </c>
      <c r="C2277" s="8" t="s">
        <v>10</v>
      </c>
      <c r="D2277" s="8" t="s">
        <v>37</v>
      </c>
      <c r="E2277" s="8" t="s">
        <v>40</v>
      </c>
      <c r="F2277" s="15">
        <v>0</v>
      </c>
      <c r="G2277" s="15">
        <v>0</v>
      </c>
      <c r="H2277" s="26">
        <v>0</v>
      </c>
      <c r="J2277" s="46" t="e">
        <f>+IF(A2277=#REF!,"si","no")</f>
        <v>#REF!</v>
      </c>
    </row>
    <row r="2278" spans="1:13" ht="14.5" customHeight="1" x14ac:dyDescent="0.2">
      <c r="A2278" s="8" t="s">
        <v>18</v>
      </c>
      <c r="B2278" s="8">
        <v>2016</v>
      </c>
      <c r="C2278" s="8" t="s">
        <v>10</v>
      </c>
      <c r="D2278" s="8" t="s">
        <v>37</v>
      </c>
      <c r="E2278" s="8" t="s">
        <v>40</v>
      </c>
      <c r="F2278" s="15">
        <v>0</v>
      </c>
      <c r="G2278" s="15">
        <v>0</v>
      </c>
      <c r="H2278" s="26">
        <v>0</v>
      </c>
      <c r="J2278" s="46" t="e">
        <f>+IF(A2278=#REF!,"si","no")</f>
        <v>#REF!</v>
      </c>
    </row>
    <row r="2279" spans="1:13" ht="14.5" customHeight="1" x14ac:dyDescent="0.2">
      <c r="A2279" s="8" t="s">
        <v>18</v>
      </c>
      <c r="B2279" s="8">
        <v>2017</v>
      </c>
      <c r="C2279" s="8" t="s">
        <v>10</v>
      </c>
      <c r="D2279" s="8" t="s">
        <v>37</v>
      </c>
      <c r="E2279" s="8" t="s">
        <v>40</v>
      </c>
      <c r="F2279" s="15">
        <v>0</v>
      </c>
      <c r="G2279" s="15">
        <v>0</v>
      </c>
      <c r="H2279" s="26">
        <v>0</v>
      </c>
      <c r="J2279" s="46" t="e">
        <f>+IF(A2279=#REF!,"si","no")</f>
        <v>#REF!</v>
      </c>
    </row>
    <row r="2280" spans="1:13" ht="14.5" customHeight="1" x14ac:dyDescent="0.2">
      <c r="A2280" s="8" t="s">
        <v>18</v>
      </c>
      <c r="B2280" s="8">
        <v>2018</v>
      </c>
      <c r="C2280" s="8" t="s">
        <v>10</v>
      </c>
      <c r="D2280" s="8" t="s">
        <v>37</v>
      </c>
      <c r="E2280" s="8" t="s">
        <v>40</v>
      </c>
      <c r="F2280" s="15">
        <v>0</v>
      </c>
      <c r="G2280" s="15">
        <v>0</v>
      </c>
      <c r="H2280" s="26">
        <v>0</v>
      </c>
      <c r="J2280" s="46" t="e">
        <f>+IF(A2280=#REF!,"si","no")</f>
        <v>#REF!</v>
      </c>
    </row>
    <row r="2281" spans="1:13" ht="14.5" customHeight="1" x14ac:dyDescent="0.2">
      <c r="A2281" s="8" t="s">
        <v>18</v>
      </c>
      <c r="B2281" s="8">
        <v>2019</v>
      </c>
      <c r="C2281" s="8" t="s">
        <v>10</v>
      </c>
      <c r="D2281" s="8" t="s">
        <v>37</v>
      </c>
      <c r="E2281" s="8" t="s">
        <v>40</v>
      </c>
      <c r="F2281" s="15">
        <v>0</v>
      </c>
      <c r="G2281" s="15">
        <v>0</v>
      </c>
      <c r="H2281" s="26">
        <v>0</v>
      </c>
      <c r="J2281" s="46" t="e">
        <f>+IF(A2281=#REF!,"si","no")</f>
        <v>#REF!</v>
      </c>
    </row>
    <row r="2282" spans="1:13" ht="14.5" customHeight="1" x14ac:dyDescent="0.2">
      <c r="A2282" s="8" t="s">
        <v>18</v>
      </c>
      <c r="B2282" s="8">
        <v>2020</v>
      </c>
      <c r="C2282" s="8" t="s">
        <v>10</v>
      </c>
      <c r="D2282" s="8" t="s">
        <v>37</v>
      </c>
      <c r="E2282" s="8" t="s">
        <v>40</v>
      </c>
      <c r="F2282" s="15">
        <v>0</v>
      </c>
      <c r="G2282" s="15">
        <v>0</v>
      </c>
      <c r="H2282" s="26">
        <v>0</v>
      </c>
      <c r="J2282" s="46" t="e">
        <f>+IF(A2282=#REF!,"si","no")</f>
        <v>#REF!</v>
      </c>
    </row>
    <row r="2283" spans="1:13" ht="14.5" customHeight="1" x14ac:dyDescent="0.2">
      <c r="A2283" s="8" t="s">
        <v>18</v>
      </c>
      <c r="B2283" s="8">
        <v>2021</v>
      </c>
      <c r="C2283" s="8" t="s">
        <v>10</v>
      </c>
      <c r="D2283" s="8" t="s">
        <v>37</v>
      </c>
      <c r="E2283" s="8" t="s">
        <v>40</v>
      </c>
      <c r="F2283" s="15">
        <v>0</v>
      </c>
      <c r="G2283" s="15">
        <v>0</v>
      </c>
      <c r="H2283" s="26">
        <v>0</v>
      </c>
      <c r="J2283" s="46" t="e">
        <f>+IF(A2283=#REF!,"si","no")</f>
        <v>#REF!</v>
      </c>
    </row>
    <row r="2284" spans="1:13" ht="14.5" customHeight="1" x14ac:dyDescent="0.2">
      <c r="A2284" s="8" t="s">
        <v>46</v>
      </c>
      <c r="B2284" s="8">
        <v>2012</v>
      </c>
      <c r="C2284" s="8" t="s">
        <v>10</v>
      </c>
      <c r="D2284" s="8" t="s">
        <v>41</v>
      </c>
      <c r="E2284" s="8" t="s">
        <v>40</v>
      </c>
      <c r="F2284" s="15">
        <v>950.85511457000007</v>
      </c>
      <c r="G2284" s="15">
        <v>22.836198842853314</v>
      </c>
      <c r="H2284" s="26">
        <v>0.29201039280551055</v>
      </c>
      <c r="J2284" s="46" t="e">
        <f>+IF(A2284=#REF!,"si","no")</f>
        <v>#REF!</v>
      </c>
      <c r="K2284" s="46" t="e">
        <f>+IF(F2284=#REF!,"si","no")</f>
        <v>#REF!</v>
      </c>
      <c r="L2284" s="46" t="e">
        <f>+IF(G2284=#REF!,"si","no")</f>
        <v>#REF!</v>
      </c>
      <c r="M2284" s="46" t="e">
        <f>+IF(H2284=#REF!,"si","no")</f>
        <v>#REF!</v>
      </c>
    </row>
    <row r="2285" spans="1:13" ht="14.5" customHeight="1" x14ac:dyDescent="0.2">
      <c r="A2285" s="8" t="s">
        <v>46</v>
      </c>
      <c r="B2285" s="8">
        <v>2013</v>
      </c>
      <c r="C2285" s="8" t="s">
        <v>10</v>
      </c>
      <c r="D2285" s="8" t="s">
        <v>41</v>
      </c>
      <c r="E2285" s="8" t="s">
        <v>40</v>
      </c>
      <c r="F2285" s="15">
        <v>823.66422592999993</v>
      </c>
      <c r="G2285" s="15">
        <v>19.192986987802112</v>
      </c>
      <c r="H2285" s="26">
        <v>0.22884546810445835</v>
      </c>
      <c r="J2285" s="46" t="e">
        <f>+IF(A2285=#REF!,"si","no")</f>
        <v>#REF!</v>
      </c>
      <c r="K2285" s="46" t="e">
        <f>+IF(F2285=#REF!,"si","no")</f>
        <v>#REF!</v>
      </c>
      <c r="L2285" s="46" t="e">
        <f>+IF(G2285=#REF!,"si","no")</f>
        <v>#REF!</v>
      </c>
      <c r="M2285" s="46" t="e">
        <f>+IF(H2285=#REF!,"si","no")</f>
        <v>#REF!</v>
      </c>
    </row>
    <row r="2286" spans="1:13" ht="14.5" customHeight="1" x14ac:dyDescent="0.2">
      <c r="A2286" s="8" t="s">
        <v>46</v>
      </c>
      <c r="B2286" s="8">
        <v>2014</v>
      </c>
      <c r="C2286" s="8" t="s">
        <v>10</v>
      </c>
      <c r="D2286" s="8" t="s">
        <v>41</v>
      </c>
      <c r="E2286" s="8" t="s">
        <v>40</v>
      </c>
      <c r="F2286" s="15">
        <v>1844.8702586300001</v>
      </c>
      <c r="G2286" s="15">
        <v>40.950778577897637</v>
      </c>
      <c r="H2286" s="26">
        <v>0.47279472511554649</v>
      </c>
      <c r="J2286" s="46" t="e">
        <f>+IF(A2286=#REF!,"si","no")</f>
        <v>#REF!</v>
      </c>
      <c r="K2286" s="46" t="e">
        <f>+IF(F2286=#REF!,"si","no")</f>
        <v>#REF!</v>
      </c>
      <c r="L2286" s="46" t="e">
        <f>+IF(G2286=#REF!,"si","no")</f>
        <v>#REF!</v>
      </c>
      <c r="M2286" s="46" t="e">
        <f>+IF(H2286=#REF!,"si","no")</f>
        <v>#REF!</v>
      </c>
    </row>
    <row r="2287" spans="1:13" ht="14.5" customHeight="1" x14ac:dyDescent="0.2">
      <c r="A2287" s="8" t="s">
        <v>46</v>
      </c>
      <c r="B2287" s="8">
        <v>2015</v>
      </c>
      <c r="C2287" s="8" t="s">
        <v>10</v>
      </c>
      <c r="D2287" s="8" t="s">
        <v>41</v>
      </c>
      <c r="E2287" s="8" t="s">
        <v>40</v>
      </c>
      <c r="F2287" s="15">
        <v>1478.5321461899998</v>
      </c>
      <c r="G2287" s="15">
        <v>28.929538069094011</v>
      </c>
      <c r="H2287" s="26">
        <v>0.34626089377203101</v>
      </c>
      <c r="J2287" s="46" t="e">
        <f>+IF(A2287=#REF!,"si","no")</f>
        <v>#REF!</v>
      </c>
      <c r="K2287" s="46" t="e">
        <f>+IF(F2287=#REF!,"si","no")</f>
        <v>#REF!</v>
      </c>
      <c r="L2287" s="46" t="e">
        <f>+IF(G2287=#REF!,"si","no")</f>
        <v>#REF!</v>
      </c>
      <c r="M2287" s="46" t="e">
        <f>+IF(H2287=#REF!,"si","no")</f>
        <v>#REF!</v>
      </c>
    </row>
    <row r="2288" spans="1:13" ht="14.5" customHeight="1" x14ac:dyDescent="0.2">
      <c r="A2288" s="8" t="s">
        <v>46</v>
      </c>
      <c r="B2288" s="8">
        <v>2016</v>
      </c>
      <c r="C2288" s="8" t="s">
        <v>10</v>
      </c>
      <c r="D2288" s="8" t="s">
        <v>41</v>
      </c>
      <c r="E2288" s="8" t="s">
        <v>40</v>
      </c>
      <c r="F2288" s="15">
        <v>3031.38444247896</v>
      </c>
      <c r="G2288" s="15">
        <v>47.91379498418241</v>
      </c>
      <c r="H2288" s="26">
        <v>0.63062837512997194</v>
      </c>
      <c r="J2288" s="46" t="e">
        <f>+IF(A2288=#REF!,"si","no")</f>
        <v>#REF!</v>
      </c>
      <c r="K2288" s="46" t="e">
        <f>+IF(F2288=#REF!,"si","no")</f>
        <v>#REF!</v>
      </c>
      <c r="L2288" s="46" t="e">
        <f>+IF(G2288=#REF!,"si","no")</f>
        <v>#REF!</v>
      </c>
      <c r="M2288" s="46" t="e">
        <f>+IF(H2288=#REF!,"si","no")</f>
        <v>#REF!</v>
      </c>
    </row>
    <row r="2289" spans="1:13" ht="14.5" customHeight="1" x14ac:dyDescent="0.2">
      <c r="A2289" s="8" t="s">
        <v>46</v>
      </c>
      <c r="B2289" s="8">
        <v>2012</v>
      </c>
      <c r="C2289" s="8" t="s">
        <v>10</v>
      </c>
      <c r="D2289" s="8" t="s">
        <v>25</v>
      </c>
      <c r="E2289" s="8" t="s">
        <v>26</v>
      </c>
      <c r="F2289" s="15">
        <v>130</v>
      </c>
      <c r="G2289" s="15">
        <v>3.122143220435273</v>
      </c>
      <c r="H2289" s="26">
        <v>3.9923381052520732E-2</v>
      </c>
      <c r="J2289" s="46" t="e">
        <f>+IF(A2289=#REF!,"si","no")</f>
        <v>#REF!</v>
      </c>
      <c r="K2289" s="46" t="e">
        <f>+IF(F2289=#REF!,"si","no")</f>
        <v>#REF!</v>
      </c>
      <c r="L2289" s="46" t="e">
        <f>+IF(G2289=#REF!,"si","no")</f>
        <v>#REF!</v>
      </c>
      <c r="M2289" s="46" t="e">
        <f>+IF(H2289=#REF!,"si","no")</f>
        <v>#REF!</v>
      </c>
    </row>
    <row r="2290" spans="1:13" ht="14.5" customHeight="1" x14ac:dyDescent="0.2">
      <c r="A2290" s="8" t="s">
        <v>46</v>
      </c>
      <c r="B2290" s="8">
        <v>2012</v>
      </c>
      <c r="C2290" s="8" t="s">
        <v>10</v>
      </c>
      <c r="D2290" s="8" t="s">
        <v>25</v>
      </c>
      <c r="E2290" s="8" t="s">
        <v>27</v>
      </c>
      <c r="F2290" s="15">
        <v>10</v>
      </c>
      <c r="G2290" s="15">
        <v>0.24016486311040564</v>
      </c>
      <c r="H2290" s="26">
        <v>3.0710293117323637E-3</v>
      </c>
      <c r="J2290" s="46" t="e">
        <f>+IF(A2290=#REF!,"si","no")</f>
        <v>#REF!</v>
      </c>
      <c r="K2290" s="46" t="e">
        <f>+IF(F2290=#REF!,"si","no")</f>
        <v>#REF!</v>
      </c>
      <c r="L2290" s="46" t="e">
        <f>+IF(G2290=#REF!,"si","no")</f>
        <v>#REF!</v>
      </c>
      <c r="M2290" s="46" t="e">
        <f>+IF(H2290=#REF!,"si","no")</f>
        <v>#REF!</v>
      </c>
    </row>
    <row r="2291" spans="1:13" ht="14.5" customHeight="1" x14ac:dyDescent="0.2">
      <c r="A2291" s="8" t="s">
        <v>46</v>
      </c>
      <c r="B2291" s="8">
        <v>2012</v>
      </c>
      <c r="C2291" s="8" t="s">
        <v>10</v>
      </c>
      <c r="D2291" s="8" t="s">
        <v>25</v>
      </c>
      <c r="E2291" s="8" t="s">
        <v>28</v>
      </c>
      <c r="F2291" s="15"/>
      <c r="G2291" s="15"/>
      <c r="H2291" s="26"/>
      <c r="J2291" s="46" t="e">
        <f>+IF(A2291=#REF!,"si","no")</f>
        <v>#REF!</v>
      </c>
      <c r="K2291" s="46" t="e">
        <f>+IF(F2291=#REF!,"si","no")</f>
        <v>#REF!</v>
      </c>
      <c r="L2291" s="46" t="e">
        <f>+IF(G2291=#REF!,"si","no")</f>
        <v>#REF!</v>
      </c>
      <c r="M2291" s="46" t="e">
        <f>+IF(H2291=#REF!,"si","no")</f>
        <v>#REF!</v>
      </c>
    </row>
    <row r="2292" spans="1:13" ht="14.5" customHeight="1" x14ac:dyDescent="0.2">
      <c r="A2292" s="8" t="s">
        <v>46</v>
      </c>
      <c r="B2292" s="8">
        <v>2012</v>
      </c>
      <c r="C2292" s="8" t="s">
        <v>10</v>
      </c>
      <c r="D2292" s="8" t="s">
        <v>25</v>
      </c>
      <c r="E2292" s="8" t="s">
        <v>40</v>
      </c>
      <c r="F2292" s="15">
        <v>140</v>
      </c>
      <c r="G2292" s="15">
        <v>3.3623080835456789</v>
      </c>
      <c r="H2292" s="26">
        <v>4.2994410364253097E-2</v>
      </c>
      <c r="J2292" s="46" t="e">
        <f>+IF(A2292=#REF!,"si","no")</f>
        <v>#REF!</v>
      </c>
      <c r="K2292" s="46" t="e">
        <f>+IF(F2292=#REF!,"si","no")</f>
        <v>#REF!</v>
      </c>
      <c r="L2292" s="46" t="e">
        <f>+IF(G2292=#REF!,"si","no")</f>
        <v>#REF!</v>
      </c>
      <c r="M2292" s="46" t="e">
        <f>+IF(H2292=#REF!,"si","no")</f>
        <v>#REF!</v>
      </c>
    </row>
    <row r="2293" spans="1:13" ht="14.5" customHeight="1" x14ac:dyDescent="0.2">
      <c r="A2293" s="8" t="s">
        <v>46</v>
      </c>
      <c r="B2293" s="8">
        <v>2013</v>
      </c>
      <c r="C2293" s="8" t="s">
        <v>10</v>
      </c>
      <c r="D2293" s="8" t="s">
        <v>25</v>
      </c>
      <c r="E2293" s="8" t="s">
        <v>26</v>
      </c>
      <c r="F2293" s="15">
        <v>60</v>
      </c>
      <c r="G2293" s="15">
        <v>1.3981173189449592</v>
      </c>
      <c r="H2293" s="26">
        <v>1.6670297985522102E-2</v>
      </c>
      <c r="J2293" s="46" t="e">
        <f>+IF(A2293=#REF!,"si","no")</f>
        <v>#REF!</v>
      </c>
      <c r="K2293" s="46" t="e">
        <f>+IF(F2293=#REF!,"si","no")</f>
        <v>#REF!</v>
      </c>
      <c r="L2293" s="46" t="e">
        <f>+IF(G2293=#REF!,"si","no")</f>
        <v>#REF!</v>
      </c>
      <c r="M2293" s="46" t="e">
        <f>+IF(H2293=#REF!,"si","no")</f>
        <v>#REF!</v>
      </c>
    </row>
    <row r="2294" spans="1:13" ht="14.5" customHeight="1" x14ac:dyDescent="0.2">
      <c r="A2294" s="8" t="s">
        <v>46</v>
      </c>
      <c r="B2294" s="8">
        <v>2013</v>
      </c>
      <c r="C2294" s="8" t="s">
        <v>10</v>
      </c>
      <c r="D2294" s="8" t="s">
        <v>25</v>
      </c>
      <c r="E2294" s="8" t="s">
        <v>27</v>
      </c>
      <c r="F2294" s="15">
        <v>218.04174900000001</v>
      </c>
      <c r="G2294" s="15">
        <v>5.0807990921658295</v>
      </c>
      <c r="H2294" s="26">
        <v>6.0580348818573611E-2</v>
      </c>
      <c r="J2294" s="46" t="e">
        <f>+IF(A2294=#REF!,"si","no")</f>
        <v>#REF!</v>
      </c>
      <c r="K2294" s="46" t="e">
        <f>+IF(F2294=#REF!,"si","no")</f>
        <v>#REF!</v>
      </c>
      <c r="L2294" s="46" t="e">
        <f>+IF(G2294=#REF!,"si","no")</f>
        <v>#REF!</v>
      </c>
      <c r="M2294" s="46" t="e">
        <f>+IF(H2294=#REF!,"si","no")</f>
        <v>#REF!</v>
      </c>
    </row>
    <row r="2295" spans="1:13" ht="14.5" customHeight="1" x14ac:dyDescent="0.2">
      <c r="A2295" s="8" t="s">
        <v>46</v>
      </c>
      <c r="B2295" s="8">
        <v>2013</v>
      </c>
      <c r="C2295" s="8" t="s">
        <v>10</v>
      </c>
      <c r="D2295" s="8" t="s">
        <v>25</v>
      </c>
      <c r="E2295" s="8" t="s">
        <v>28</v>
      </c>
      <c r="F2295" s="15"/>
      <c r="G2295" s="15"/>
      <c r="H2295" s="26"/>
      <c r="J2295" s="46" t="e">
        <f>+IF(A2295=#REF!,"si","no")</f>
        <v>#REF!</v>
      </c>
      <c r="K2295" s="46" t="e">
        <f>+IF(F2295=#REF!,"si","no")</f>
        <v>#REF!</v>
      </c>
      <c r="L2295" s="46" t="e">
        <f>+IF(G2295=#REF!,"si","no")</f>
        <v>#REF!</v>
      </c>
      <c r="M2295" s="46" t="e">
        <f>+IF(H2295=#REF!,"si","no")</f>
        <v>#REF!</v>
      </c>
    </row>
    <row r="2296" spans="1:13" ht="14.5" customHeight="1" x14ac:dyDescent="0.2">
      <c r="A2296" s="8" t="s">
        <v>46</v>
      </c>
      <c r="B2296" s="8">
        <v>2013</v>
      </c>
      <c r="C2296" s="8" t="s">
        <v>10</v>
      </c>
      <c r="D2296" s="8" t="s">
        <v>25</v>
      </c>
      <c r="E2296" s="8" t="s">
        <v>40</v>
      </c>
      <c r="F2296" s="15">
        <v>278.04174899999998</v>
      </c>
      <c r="G2296" s="15">
        <v>6.478916411110788</v>
      </c>
      <c r="H2296" s="26">
        <v>7.7250646804095699E-2</v>
      </c>
      <c r="J2296" s="46" t="e">
        <f>+IF(A2296=#REF!,"si","no")</f>
        <v>#REF!</v>
      </c>
      <c r="K2296" s="46" t="e">
        <f>+IF(F2296=#REF!,"si","no")</f>
        <v>#REF!</v>
      </c>
      <c r="L2296" s="46" t="e">
        <f>+IF(G2296=#REF!,"si","no")</f>
        <v>#REF!</v>
      </c>
      <c r="M2296" s="46" t="e">
        <f>+IF(H2296=#REF!,"si","no")</f>
        <v>#REF!</v>
      </c>
    </row>
    <row r="2297" spans="1:13" ht="14.5" customHeight="1" x14ac:dyDescent="0.2">
      <c r="A2297" s="8" t="s">
        <v>46</v>
      </c>
      <c r="B2297" s="8">
        <v>2014</v>
      </c>
      <c r="C2297" s="8" t="s">
        <v>10</v>
      </c>
      <c r="D2297" s="8" t="s">
        <v>25</v>
      </c>
      <c r="E2297" s="8" t="s">
        <v>26</v>
      </c>
      <c r="F2297" s="15">
        <v>208.57045463</v>
      </c>
      <c r="G2297" s="15">
        <v>4.6296602514407752</v>
      </c>
      <c r="H2297" s="26">
        <v>5.3451461045962066E-2</v>
      </c>
      <c r="J2297" s="46" t="e">
        <f>+IF(A2297=#REF!,"si","no")</f>
        <v>#REF!</v>
      </c>
      <c r="K2297" s="46" t="e">
        <f>+IF(F2297=#REF!,"si","no")</f>
        <v>#REF!</v>
      </c>
      <c r="L2297" s="46" t="e">
        <f>+IF(G2297=#REF!,"si","no")</f>
        <v>#REF!</v>
      </c>
      <c r="M2297" s="46" t="e">
        <f>+IF(H2297=#REF!,"si","no")</f>
        <v>#REF!</v>
      </c>
    </row>
    <row r="2298" spans="1:13" ht="14.5" customHeight="1" x14ac:dyDescent="0.2">
      <c r="A2298" s="8" t="s">
        <v>46</v>
      </c>
      <c r="B2298" s="8">
        <v>2014</v>
      </c>
      <c r="C2298" s="8" t="s">
        <v>10</v>
      </c>
      <c r="D2298" s="8" t="s">
        <v>25</v>
      </c>
      <c r="E2298" s="8" t="s">
        <v>27</v>
      </c>
      <c r="F2298" s="15">
        <v>285.25900000000001</v>
      </c>
      <c r="G2298" s="15">
        <v>6.3319239343297982</v>
      </c>
      <c r="H2298" s="26">
        <v>7.3104842934532052E-2</v>
      </c>
      <c r="J2298" s="46" t="e">
        <f>+IF(A2298=#REF!,"si","no")</f>
        <v>#REF!</v>
      </c>
    </row>
    <row r="2299" spans="1:13" ht="14.5" customHeight="1" x14ac:dyDescent="0.2">
      <c r="A2299" s="8" t="s">
        <v>46</v>
      </c>
      <c r="B2299" s="8">
        <v>2014</v>
      </c>
      <c r="C2299" s="8" t="s">
        <v>10</v>
      </c>
      <c r="D2299" s="8" t="s">
        <v>25</v>
      </c>
      <c r="E2299" s="8" t="s">
        <v>28</v>
      </c>
      <c r="F2299" s="15">
        <v>10.754</v>
      </c>
      <c r="G2299" s="15">
        <v>0.23870766562941972</v>
      </c>
      <c r="H2299" s="26">
        <v>2.7559848450634606E-3</v>
      </c>
      <c r="J2299" s="46" t="e">
        <f>+IF(A2299=#REF!,"si","no")</f>
        <v>#REF!</v>
      </c>
    </row>
    <row r="2300" spans="1:13" ht="14.5" customHeight="1" x14ac:dyDescent="0.2">
      <c r="A2300" s="8" t="s">
        <v>46</v>
      </c>
      <c r="B2300" s="8">
        <v>2014</v>
      </c>
      <c r="C2300" s="8" t="s">
        <v>10</v>
      </c>
      <c r="D2300" s="8" t="s">
        <v>25</v>
      </c>
      <c r="E2300" s="8" t="s">
        <v>40</v>
      </c>
      <c r="F2300" s="15">
        <v>504.58345463000001</v>
      </c>
      <c r="G2300" s="15">
        <v>11.200291851399992</v>
      </c>
      <c r="H2300" s="26">
        <v>0.12931228882555756</v>
      </c>
      <c r="J2300" s="46" t="e">
        <f>+IF(A2300=#REF!,"si","no")</f>
        <v>#REF!</v>
      </c>
    </row>
    <row r="2301" spans="1:13" ht="14.5" customHeight="1" x14ac:dyDescent="0.2">
      <c r="A2301" s="8" t="s">
        <v>46</v>
      </c>
      <c r="B2301" s="8">
        <v>2015</v>
      </c>
      <c r="C2301" s="8" t="s">
        <v>10</v>
      </c>
      <c r="D2301" s="8" t="s">
        <v>25</v>
      </c>
      <c r="E2301" s="8" t="s">
        <v>26</v>
      </c>
      <c r="F2301" s="15">
        <v>166.64299685</v>
      </c>
      <c r="G2301" s="15">
        <v>3.260602032727447</v>
      </c>
      <c r="H2301" s="26">
        <v>3.9026512327663465E-2</v>
      </c>
      <c r="J2301" s="46" t="e">
        <f>+IF(A2301=#REF!,"si","no")</f>
        <v>#REF!</v>
      </c>
    </row>
    <row r="2302" spans="1:13" ht="14.5" customHeight="1" x14ac:dyDescent="0.2">
      <c r="A2302" s="8" t="s">
        <v>46</v>
      </c>
      <c r="B2302" s="8">
        <v>2015</v>
      </c>
      <c r="C2302" s="8" t="s">
        <v>10</v>
      </c>
      <c r="D2302" s="8" t="s">
        <v>25</v>
      </c>
      <c r="E2302" s="8" t="s">
        <v>27</v>
      </c>
      <c r="F2302" s="15"/>
      <c r="G2302" s="15"/>
      <c r="H2302" s="26"/>
      <c r="J2302" s="46" t="e">
        <f>+IF(A2302=#REF!,"si","no")</f>
        <v>#REF!</v>
      </c>
    </row>
    <row r="2303" spans="1:13" ht="14.5" customHeight="1" x14ac:dyDescent="0.2">
      <c r="A2303" s="8" t="s">
        <v>46</v>
      </c>
      <c r="B2303" s="8">
        <v>2015</v>
      </c>
      <c r="C2303" s="8" t="s">
        <v>10</v>
      </c>
      <c r="D2303" s="8" t="s">
        <v>25</v>
      </c>
      <c r="E2303" s="8" t="s">
        <v>28</v>
      </c>
      <c r="F2303" s="15">
        <v>3.5</v>
      </c>
      <c r="G2303" s="15">
        <v>6.8482368477917013E-2</v>
      </c>
      <c r="H2303" s="26">
        <v>8.1967316796260632E-4</v>
      </c>
      <c r="J2303" s="46" t="e">
        <f>+IF(A2303=#REF!,"si","no")</f>
        <v>#REF!</v>
      </c>
    </row>
    <row r="2304" spans="1:13" ht="14.5" customHeight="1" x14ac:dyDescent="0.2">
      <c r="A2304" s="8" t="s">
        <v>46</v>
      </c>
      <c r="B2304" s="8">
        <v>2015</v>
      </c>
      <c r="C2304" s="8" t="s">
        <v>10</v>
      </c>
      <c r="D2304" s="8" t="s">
        <v>25</v>
      </c>
      <c r="E2304" s="8" t="s">
        <v>40</v>
      </c>
      <c r="F2304" s="15">
        <v>170.14299685</v>
      </c>
      <c r="G2304" s="15">
        <v>3.329084401205364</v>
      </c>
      <c r="H2304" s="26">
        <v>3.9846185495626074E-2</v>
      </c>
      <c r="J2304" s="46" t="e">
        <f>+IF(A2304=#REF!,"si","no")</f>
        <v>#REF!</v>
      </c>
    </row>
    <row r="2305" spans="1:10" ht="14.5" customHeight="1" x14ac:dyDescent="0.2">
      <c r="A2305" s="8" t="s">
        <v>46</v>
      </c>
      <c r="B2305" s="8">
        <v>2016</v>
      </c>
      <c r="C2305" s="8" t="s">
        <v>10</v>
      </c>
      <c r="D2305" s="8" t="s">
        <v>25</v>
      </c>
      <c r="E2305" s="8" t="s">
        <v>26</v>
      </c>
      <c r="F2305" s="15">
        <v>18.289104899999998</v>
      </c>
      <c r="G2305" s="15">
        <v>0.28907597807231539</v>
      </c>
      <c r="H2305" s="26">
        <v>3.8047396245910695E-3</v>
      </c>
      <c r="J2305" s="46" t="e">
        <f>+IF(A2305=#REF!,"si","no")</f>
        <v>#REF!</v>
      </c>
    </row>
    <row r="2306" spans="1:10" ht="14.5" customHeight="1" x14ac:dyDescent="0.2">
      <c r="A2306" s="8" t="s">
        <v>46</v>
      </c>
      <c r="B2306" s="8">
        <v>2016</v>
      </c>
      <c r="C2306" s="8" t="s">
        <v>10</v>
      </c>
      <c r="D2306" s="8" t="s">
        <v>25</v>
      </c>
      <c r="E2306" s="8" t="s">
        <v>27</v>
      </c>
      <c r="F2306" s="15">
        <v>50.666666670000005</v>
      </c>
      <c r="G2306" s="15">
        <v>0.8008328621535894</v>
      </c>
      <c r="H2306" s="26">
        <v>1.0540344941938449E-2</v>
      </c>
      <c r="J2306" s="46" t="e">
        <f>+IF(A2306=#REF!,"si","no")</f>
        <v>#REF!</v>
      </c>
    </row>
    <row r="2307" spans="1:10" ht="14.5" customHeight="1" x14ac:dyDescent="0.2">
      <c r="A2307" s="8" t="s">
        <v>46</v>
      </c>
      <c r="B2307" s="8">
        <v>2016</v>
      </c>
      <c r="C2307" s="8" t="s">
        <v>10</v>
      </c>
      <c r="D2307" s="8" t="s">
        <v>25</v>
      </c>
      <c r="E2307" s="8" t="s">
        <v>28</v>
      </c>
      <c r="F2307" s="15"/>
      <c r="G2307" s="15"/>
      <c r="H2307" s="26"/>
      <c r="J2307" s="46" t="e">
        <f>+IF(A2307=#REF!,"si","no")</f>
        <v>#REF!</v>
      </c>
    </row>
    <row r="2308" spans="1:10" ht="14.5" customHeight="1" x14ac:dyDescent="0.2">
      <c r="A2308" s="8" t="s">
        <v>46</v>
      </c>
      <c r="B2308" s="8">
        <v>2016</v>
      </c>
      <c r="C2308" s="8" t="s">
        <v>10</v>
      </c>
      <c r="D2308" s="8" t="s">
        <v>25</v>
      </c>
      <c r="E2308" s="8" t="s">
        <v>40</v>
      </c>
      <c r="F2308" s="15">
        <v>68.955771569999996</v>
      </c>
      <c r="G2308" s="15">
        <v>1.0899088402259047</v>
      </c>
      <c r="H2308" s="26">
        <v>1.4345084566529517E-2</v>
      </c>
      <c r="J2308" s="46" t="e">
        <f>+IF(A2308=#REF!,"si","no")</f>
        <v>#REF!</v>
      </c>
    </row>
    <row r="2309" spans="1:10" ht="14.5" customHeight="1" x14ac:dyDescent="0.2">
      <c r="A2309" s="8" t="s">
        <v>46</v>
      </c>
      <c r="B2309" s="8">
        <v>2012</v>
      </c>
      <c r="C2309" s="8" t="s">
        <v>10</v>
      </c>
      <c r="D2309" s="8" t="s">
        <v>30</v>
      </c>
      <c r="E2309" s="8" t="s">
        <v>31</v>
      </c>
      <c r="F2309" s="15">
        <v>313.33081700000002</v>
      </c>
      <c r="G2309" s="15">
        <v>7.5251052773076559</v>
      </c>
      <c r="H2309" s="26">
        <v>9.6224812327604936E-2</v>
      </c>
      <c r="J2309" s="46" t="e">
        <f>+IF(A2309=#REF!,"si","no")</f>
        <v>#REF!</v>
      </c>
    </row>
    <row r="2310" spans="1:10" ht="14.5" customHeight="1" x14ac:dyDescent="0.2">
      <c r="A2310" s="8" t="s">
        <v>46</v>
      </c>
      <c r="B2310" s="8">
        <v>2012</v>
      </c>
      <c r="C2310" s="8" t="s">
        <v>10</v>
      </c>
      <c r="D2310" s="8" t="s">
        <v>30</v>
      </c>
      <c r="E2310" s="8" t="s">
        <v>32</v>
      </c>
      <c r="F2310" s="15">
        <v>5</v>
      </c>
      <c r="G2310" s="15">
        <v>0.12008243155520282</v>
      </c>
      <c r="H2310" s="26">
        <v>1.5355146558661819E-3</v>
      </c>
      <c r="J2310" s="46" t="e">
        <f>+IF(A2310=#REF!,"si","no")</f>
        <v>#REF!</v>
      </c>
    </row>
    <row r="2311" spans="1:10" ht="14.5" customHeight="1" x14ac:dyDescent="0.2">
      <c r="A2311" s="8" t="s">
        <v>46</v>
      </c>
      <c r="B2311" s="8">
        <v>2012</v>
      </c>
      <c r="C2311" s="8" t="s">
        <v>10</v>
      </c>
      <c r="D2311" s="8" t="s">
        <v>30</v>
      </c>
      <c r="E2311" s="8" t="s">
        <v>40</v>
      </c>
      <c r="F2311" s="15">
        <v>318.33081700000002</v>
      </c>
      <c r="G2311" s="15">
        <v>7.645187708862859</v>
      </c>
      <c r="H2311" s="26">
        <v>9.7760326983471119E-2</v>
      </c>
      <c r="J2311" s="46" t="e">
        <f>+IF(A2311=#REF!,"si","no")</f>
        <v>#REF!</v>
      </c>
    </row>
    <row r="2312" spans="1:10" ht="14.5" customHeight="1" x14ac:dyDescent="0.2">
      <c r="A2312" s="8" t="s">
        <v>46</v>
      </c>
      <c r="B2312" s="8">
        <v>2013</v>
      </c>
      <c r="C2312" s="8" t="s">
        <v>10</v>
      </c>
      <c r="D2312" s="8" t="s">
        <v>30</v>
      </c>
      <c r="E2312" s="8" t="s">
        <v>31</v>
      </c>
      <c r="F2312" s="15">
        <v>188.9223389</v>
      </c>
      <c r="G2312" s="15">
        <v>4.4022598991946493</v>
      </c>
      <c r="H2312" s="26">
        <v>5.2489861426413237E-2</v>
      </c>
      <c r="J2312" s="46" t="e">
        <f>+IF(A2312=#REF!,"si","no")</f>
        <v>#REF!</v>
      </c>
    </row>
    <row r="2313" spans="1:10" ht="14.5" customHeight="1" x14ac:dyDescent="0.2">
      <c r="A2313" s="8" t="s">
        <v>46</v>
      </c>
      <c r="B2313" s="8">
        <v>2013</v>
      </c>
      <c r="C2313" s="8" t="s">
        <v>10</v>
      </c>
      <c r="D2313" s="8" t="s">
        <v>30</v>
      </c>
      <c r="E2313" s="8" t="s">
        <v>32</v>
      </c>
      <c r="F2313" s="15"/>
      <c r="G2313" s="15"/>
      <c r="H2313" s="26"/>
      <c r="J2313" s="46" t="e">
        <f>+IF(A2313=#REF!,"si","no")</f>
        <v>#REF!</v>
      </c>
    </row>
    <row r="2314" spans="1:10" ht="14.5" customHeight="1" x14ac:dyDescent="0.2">
      <c r="A2314" s="8" t="s">
        <v>46</v>
      </c>
      <c r="B2314" s="8">
        <v>2013</v>
      </c>
      <c r="C2314" s="8" t="s">
        <v>10</v>
      </c>
      <c r="D2314" s="8" t="s">
        <v>30</v>
      </c>
      <c r="E2314" s="8" t="s">
        <v>40</v>
      </c>
      <c r="F2314" s="15">
        <v>188.9223389</v>
      </c>
      <c r="G2314" s="15">
        <v>4.4022598991946493</v>
      </c>
      <c r="H2314" s="26">
        <v>5.2489861426413237E-2</v>
      </c>
      <c r="J2314" s="46" t="e">
        <f>+IF(A2314=#REF!,"si","no")</f>
        <v>#REF!</v>
      </c>
    </row>
    <row r="2315" spans="1:10" ht="14.5" customHeight="1" x14ac:dyDescent="0.2">
      <c r="A2315" s="8" t="s">
        <v>46</v>
      </c>
      <c r="B2315" s="8">
        <v>2014</v>
      </c>
      <c r="C2315" s="8" t="s">
        <v>10</v>
      </c>
      <c r="D2315" s="8" t="s">
        <v>30</v>
      </c>
      <c r="E2315" s="8" t="s">
        <v>31</v>
      </c>
      <c r="F2315" s="15">
        <v>181.246353</v>
      </c>
      <c r="G2315" s="15">
        <v>4.0231443024433489</v>
      </c>
      <c r="H2315" s="26">
        <v>4.6448968020366577E-2</v>
      </c>
      <c r="J2315" s="46" t="e">
        <f>+IF(A2315=#REF!,"si","no")</f>
        <v>#REF!</v>
      </c>
    </row>
    <row r="2316" spans="1:10" ht="14.5" customHeight="1" x14ac:dyDescent="0.2">
      <c r="A2316" s="8" t="s">
        <v>46</v>
      </c>
      <c r="B2316" s="8">
        <v>2014</v>
      </c>
      <c r="C2316" s="8" t="s">
        <v>10</v>
      </c>
      <c r="D2316" s="8" t="s">
        <v>30</v>
      </c>
      <c r="E2316" s="8" t="s">
        <v>32</v>
      </c>
      <c r="F2316" s="15"/>
      <c r="G2316" s="15"/>
      <c r="H2316" s="26"/>
      <c r="J2316" s="46" t="e">
        <f>+IF(A2316=#REF!,"si","no")</f>
        <v>#REF!</v>
      </c>
    </row>
    <row r="2317" spans="1:10" ht="14.5" customHeight="1" x14ac:dyDescent="0.2">
      <c r="A2317" s="8" t="s">
        <v>46</v>
      </c>
      <c r="B2317" s="8">
        <v>2014</v>
      </c>
      <c r="C2317" s="8" t="s">
        <v>10</v>
      </c>
      <c r="D2317" s="8" t="s">
        <v>30</v>
      </c>
      <c r="E2317" s="8" t="s">
        <v>40</v>
      </c>
      <c r="F2317" s="15">
        <v>181.246353</v>
      </c>
      <c r="G2317" s="15">
        <v>4.0231443024433489</v>
      </c>
      <c r="H2317" s="26">
        <v>4.6448968020366577E-2</v>
      </c>
      <c r="J2317" s="46" t="e">
        <f>+IF(A2317=#REF!,"si","no")</f>
        <v>#REF!</v>
      </c>
    </row>
    <row r="2318" spans="1:10" ht="14.5" customHeight="1" x14ac:dyDescent="0.2">
      <c r="A2318" s="8" t="s">
        <v>46</v>
      </c>
      <c r="B2318" s="8">
        <v>2015</v>
      </c>
      <c r="C2318" s="8" t="s">
        <v>10</v>
      </c>
      <c r="D2318" s="8" t="s">
        <v>30</v>
      </c>
      <c r="E2318" s="8" t="s">
        <v>31</v>
      </c>
      <c r="F2318" s="15"/>
      <c r="G2318" s="15"/>
      <c r="H2318" s="26"/>
      <c r="J2318" s="46" t="e">
        <f>+IF(A2318=#REF!,"si","no")</f>
        <v>#REF!</v>
      </c>
    </row>
    <row r="2319" spans="1:10" ht="14.5" customHeight="1" x14ac:dyDescent="0.2">
      <c r="A2319" s="8" t="s">
        <v>46</v>
      </c>
      <c r="B2319" s="8">
        <v>2015</v>
      </c>
      <c r="C2319" s="8" t="s">
        <v>10</v>
      </c>
      <c r="D2319" s="8" t="s">
        <v>30</v>
      </c>
      <c r="E2319" s="8" t="s">
        <v>32</v>
      </c>
      <c r="F2319" s="15"/>
      <c r="G2319" s="15"/>
      <c r="H2319" s="26"/>
      <c r="J2319" s="46" t="e">
        <f>+IF(A2319=#REF!,"si","no")</f>
        <v>#REF!</v>
      </c>
    </row>
    <row r="2320" spans="1:10" ht="14.5" customHeight="1" x14ac:dyDescent="0.2">
      <c r="A2320" s="8" t="s">
        <v>46</v>
      </c>
      <c r="B2320" s="8">
        <v>2015</v>
      </c>
      <c r="C2320" s="8" t="s">
        <v>10</v>
      </c>
      <c r="D2320" s="8" t="s">
        <v>30</v>
      </c>
      <c r="E2320" s="8" t="s">
        <v>40</v>
      </c>
      <c r="F2320" s="15">
        <v>0</v>
      </c>
      <c r="G2320" s="15">
        <v>0</v>
      </c>
      <c r="H2320" s="26">
        <v>0</v>
      </c>
      <c r="J2320" s="46" t="e">
        <f>+IF(A2320=#REF!,"si","no")</f>
        <v>#REF!</v>
      </c>
    </row>
    <row r="2321" spans="1:10" ht="14.5" customHeight="1" x14ac:dyDescent="0.2">
      <c r="A2321" s="8" t="s">
        <v>46</v>
      </c>
      <c r="B2321" s="8">
        <v>2016</v>
      </c>
      <c r="C2321" s="8" t="s">
        <v>10</v>
      </c>
      <c r="D2321" s="8" t="s">
        <v>30</v>
      </c>
      <c r="E2321" s="8" t="s">
        <v>31</v>
      </c>
      <c r="F2321" s="15">
        <v>1324.9547032</v>
      </c>
      <c r="G2321" s="15">
        <v>20.942117114165299</v>
      </c>
      <c r="H2321" s="26">
        <v>0.27563446585367557</v>
      </c>
      <c r="J2321" s="46" t="e">
        <f>+IF(A2321=#REF!,"si","no")</f>
        <v>#REF!</v>
      </c>
    </row>
    <row r="2322" spans="1:10" ht="14.5" customHeight="1" x14ac:dyDescent="0.2">
      <c r="A2322" s="8" t="s">
        <v>46</v>
      </c>
      <c r="B2322" s="8">
        <v>2016</v>
      </c>
      <c r="C2322" s="8" t="s">
        <v>10</v>
      </c>
      <c r="D2322" s="8" t="s">
        <v>30</v>
      </c>
      <c r="E2322" s="8" t="s">
        <v>32</v>
      </c>
      <c r="F2322" s="15"/>
      <c r="G2322" s="15"/>
      <c r="H2322" s="26"/>
      <c r="J2322" s="46" t="e">
        <f>+IF(A2322=#REF!,"si","no")</f>
        <v>#REF!</v>
      </c>
    </row>
    <row r="2323" spans="1:10" ht="14.5" customHeight="1" x14ac:dyDescent="0.2">
      <c r="A2323" s="8" t="s">
        <v>46</v>
      </c>
      <c r="B2323" s="8">
        <v>2016</v>
      </c>
      <c r="C2323" s="8" t="s">
        <v>10</v>
      </c>
      <c r="D2323" s="8" t="s">
        <v>30</v>
      </c>
      <c r="E2323" s="8" t="s">
        <v>40</v>
      </c>
      <c r="F2323" s="15">
        <v>1324.9547032</v>
      </c>
      <c r="G2323" s="15">
        <v>20.942117114165299</v>
      </c>
      <c r="H2323" s="26">
        <v>0.27563446585367557</v>
      </c>
      <c r="J2323" s="46" t="e">
        <f>+IF(A2323=#REF!,"si","no")</f>
        <v>#REF!</v>
      </c>
    </row>
    <row r="2324" spans="1:10" ht="14.5" customHeight="1" x14ac:dyDescent="0.2">
      <c r="A2324" s="8" t="s">
        <v>46</v>
      </c>
      <c r="B2324" s="8">
        <v>2012</v>
      </c>
      <c r="C2324" s="8" t="s">
        <v>10</v>
      </c>
      <c r="D2324" s="8" t="s">
        <v>33</v>
      </c>
      <c r="E2324" s="8" t="s">
        <v>34</v>
      </c>
      <c r="F2324" s="15"/>
      <c r="G2324" s="15"/>
      <c r="H2324" s="26"/>
      <c r="J2324" s="46" t="e">
        <f>+IF(A2324=#REF!,"si","no")</f>
        <v>#REF!</v>
      </c>
    </row>
    <row r="2325" spans="1:10" ht="14.5" customHeight="1" x14ac:dyDescent="0.2">
      <c r="A2325" s="8" t="s">
        <v>46</v>
      </c>
      <c r="B2325" s="8">
        <v>2012</v>
      </c>
      <c r="C2325" s="8" t="s">
        <v>10</v>
      </c>
      <c r="D2325" s="8" t="s">
        <v>33</v>
      </c>
      <c r="E2325" s="8" t="s">
        <v>35</v>
      </c>
      <c r="F2325" s="15">
        <v>490.08604757000001</v>
      </c>
      <c r="G2325" s="15">
        <v>11.770144852696879</v>
      </c>
      <c r="H2325" s="26">
        <v>0.15050686173585315</v>
      </c>
      <c r="J2325" s="46" t="e">
        <f>+IF(A2325=#REF!,"si","no")</f>
        <v>#REF!</v>
      </c>
    </row>
    <row r="2326" spans="1:10" ht="14.5" customHeight="1" x14ac:dyDescent="0.2">
      <c r="A2326" s="8" t="s">
        <v>46</v>
      </c>
      <c r="B2326" s="8">
        <v>2012</v>
      </c>
      <c r="C2326" s="8" t="s">
        <v>10</v>
      </c>
      <c r="D2326" s="8" t="s">
        <v>33</v>
      </c>
      <c r="E2326" s="8" t="s">
        <v>36</v>
      </c>
      <c r="F2326" s="15"/>
      <c r="G2326" s="15"/>
      <c r="H2326" s="26"/>
      <c r="J2326" s="46" t="e">
        <f>+IF(A2326=#REF!,"si","no")</f>
        <v>#REF!</v>
      </c>
    </row>
    <row r="2327" spans="1:10" ht="14.5" customHeight="1" x14ac:dyDescent="0.2">
      <c r="A2327" s="8" t="s">
        <v>46</v>
      </c>
      <c r="B2327" s="8">
        <v>2012</v>
      </c>
      <c r="C2327" s="8" t="s">
        <v>10</v>
      </c>
      <c r="D2327" s="8" t="s">
        <v>33</v>
      </c>
      <c r="E2327" s="8" t="s">
        <v>42</v>
      </c>
      <c r="F2327" s="15">
        <v>2.43825</v>
      </c>
      <c r="G2327" s="15">
        <v>5.8558197747894655E-2</v>
      </c>
      <c r="H2327" s="26">
        <v>7.4879372193314368E-4</v>
      </c>
      <c r="J2327" s="46" t="e">
        <f>+IF(A2327=#REF!,"si","no")</f>
        <v>#REF!</v>
      </c>
    </row>
    <row r="2328" spans="1:10" ht="14" customHeight="1" x14ac:dyDescent="0.2">
      <c r="A2328" s="8" t="s">
        <v>46</v>
      </c>
      <c r="B2328" s="8">
        <v>2012</v>
      </c>
      <c r="C2328" s="8" t="s">
        <v>10</v>
      </c>
      <c r="D2328" s="8" t="s">
        <v>33</v>
      </c>
      <c r="E2328" s="8" t="s">
        <v>40</v>
      </c>
      <c r="F2328" s="15">
        <v>492.52429756999999</v>
      </c>
      <c r="G2328" s="15">
        <v>11.828703050444773</v>
      </c>
      <c r="H2328" s="26">
        <v>0.15125565545778633</v>
      </c>
      <c r="J2328" s="46" t="e">
        <f>+IF(A2328=#REF!,"si","no")</f>
        <v>#REF!</v>
      </c>
    </row>
    <row r="2329" spans="1:10" ht="14.5" customHeight="1" x14ac:dyDescent="0.2">
      <c r="A2329" s="8" t="s">
        <v>46</v>
      </c>
      <c r="B2329" s="8">
        <v>2013</v>
      </c>
      <c r="C2329" s="8" t="s">
        <v>10</v>
      </c>
      <c r="D2329" s="8" t="s">
        <v>33</v>
      </c>
      <c r="E2329" s="8" t="s">
        <v>34</v>
      </c>
      <c r="F2329" s="15"/>
      <c r="G2329" s="15"/>
      <c r="H2329" s="26"/>
      <c r="J2329" s="46" t="e">
        <f>+IF(A2329=#REF!,"si","no")</f>
        <v>#REF!</v>
      </c>
    </row>
    <row r="2330" spans="1:10" ht="14.5" customHeight="1" x14ac:dyDescent="0.2">
      <c r="A2330" s="8" t="s">
        <v>46</v>
      </c>
      <c r="B2330" s="8">
        <v>2013</v>
      </c>
      <c r="C2330" s="8" t="s">
        <v>10</v>
      </c>
      <c r="D2330" s="8" t="s">
        <v>33</v>
      </c>
      <c r="E2330" s="8" t="s">
        <v>35</v>
      </c>
      <c r="F2330" s="15">
        <v>234.59303724</v>
      </c>
      <c r="G2330" s="15">
        <v>5.4664764711523963</v>
      </c>
      <c r="H2330" s="26">
        <v>6.5178930601991397E-2</v>
      </c>
      <c r="J2330" s="46" t="e">
        <f>+IF(A2330=#REF!,"si","no")</f>
        <v>#REF!</v>
      </c>
    </row>
    <row r="2331" spans="1:10" ht="14.5" customHeight="1" x14ac:dyDescent="0.2">
      <c r="A2331" s="8" t="s">
        <v>46</v>
      </c>
      <c r="B2331" s="8">
        <v>2013</v>
      </c>
      <c r="C2331" s="8" t="s">
        <v>10</v>
      </c>
      <c r="D2331" s="8" t="s">
        <v>33</v>
      </c>
      <c r="E2331" s="8" t="s">
        <v>36</v>
      </c>
      <c r="F2331" s="15">
        <v>111.36155008</v>
      </c>
      <c r="G2331" s="15">
        <v>2.5949418638567399</v>
      </c>
      <c r="H2331" s="26">
        <v>3.0940503732720708E-2</v>
      </c>
      <c r="J2331" s="46" t="e">
        <f>+IF(A2331=#REF!,"si","no")</f>
        <v>#REF!</v>
      </c>
    </row>
    <row r="2332" spans="1:10" ht="14.5" customHeight="1" x14ac:dyDescent="0.2">
      <c r="A2332" s="8" t="s">
        <v>46</v>
      </c>
      <c r="B2332" s="8">
        <v>2013</v>
      </c>
      <c r="C2332" s="8" t="s">
        <v>10</v>
      </c>
      <c r="D2332" s="8" t="s">
        <v>33</v>
      </c>
      <c r="E2332" s="8" t="s">
        <v>42</v>
      </c>
      <c r="F2332" s="15">
        <v>2.7455507099999998</v>
      </c>
      <c r="G2332" s="15">
        <v>6.3976699961543815E-2</v>
      </c>
      <c r="H2332" s="26">
        <v>7.6281914116769632E-4</v>
      </c>
      <c r="J2332" s="46" t="e">
        <f>+IF(A2332=#REF!,"si","no")</f>
        <v>#REF!</v>
      </c>
    </row>
    <row r="2333" spans="1:10" ht="14.5" customHeight="1" x14ac:dyDescent="0.2">
      <c r="A2333" s="8" t="s">
        <v>46</v>
      </c>
      <c r="B2333" s="8">
        <v>2013</v>
      </c>
      <c r="C2333" s="8" t="s">
        <v>10</v>
      </c>
      <c r="D2333" s="8" t="s">
        <v>33</v>
      </c>
      <c r="E2333" s="8" t="s">
        <v>40</v>
      </c>
      <c r="F2333" s="15">
        <v>348.70013802999995</v>
      </c>
      <c r="G2333" s="15">
        <v>8.1253950349706781</v>
      </c>
      <c r="H2333" s="26">
        <v>9.6882253475879782E-2</v>
      </c>
      <c r="J2333" s="46" t="e">
        <f>+IF(A2333=#REF!,"si","no")</f>
        <v>#REF!</v>
      </c>
    </row>
    <row r="2334" spans="1:10" ht="14.5" customHeight="1" x14ac:dyDescent="0.2">
      <c r="A2334" s="8" t="s">
        <v>46</v>
      </c>
      <c r="B2334" s="8">
        <v>2014</v>
      </c>
      <c r="C2334" s="8" t="s">
        <v>10</v>
      </c>
      <c r="D2334" s="8" t="s">
        <v>33</v>
      </c>
      <c r="E2334" s="8" t="s">
        <v>34</v>
      </c>
      <c r="F2334" s="15"/>
      <c r="G2334" s="15"/>
      <c r="H2334" s="26"/>
      <c r="J2334" s="46" t="e">
        <f>+IF(A2334=#REF!,"si","no")</f>
        <v>#REF!</v>
      </c>
    </row>
    <row r="2335" spans="1:10" ht="14.5" customHeight="1" x14ac:dyDescent="0.2">
      <c r="A2335" s="8" t="s">
        <v>46</v>
      </c>
      <c r="B2335" s="8">
        <v>2014</v>
      </c>
      <c r="C2335" s="8" t="s">
        <v>10</v>
      </c>
      <c r="D2335" s="8" t="s">
        <v>33</v>
      </c>
      <c r="E2335" s="8" t="s">
        <v>35</v>
      </c>
      <c r="F2335" s="15">
        <v>1103.622451</v>
      </c>
      <c r="G2335" s="15">
        <v>24.497223267103276</v>
      </c>
      <c r="H2335" s="26">
        <v>0.2828312023087029</v>
      </c>
      <c r="J2335" s="46" t="e">
        <f>+IF(A2335=#REF!,"si","no")</f>
        <v>#REF!</v>
      </c>
    </row>
    <row r="2336" spans="1:10" ht="14.5" customHeight="1" x14ac:dyDescent="0.2">
      <c r="A2336" s="8" t="s">
        <v>46</v>
      </c>
      <c r="B2336" s="8">
        <v>2014</v>
      </c>
      <c r="C2336" s="8" t="s">
        <v>10</v>
      </c>
      <c r="D2336" s="8" t="s">
        <v>33</v>
      </c>
      <c r="E2336" s="8" t="s">
        <v>36</v>
      </c>
      <c r="F2336" s="15"/>
      <c r="G2336" s="15"/>
      <c r="H2336" s="26"/>
      <c r="J2336" s="46" t="e">
        <f>+IF(A2336=#REF!,"si","no")</f>
        <v>#REF!</v>
      </c>
    </row>
    <row r="2337" spans="1:10" ht="14.5" customHeight="1" x14ac:dyDescent="0.2">
      <c r="A2337" s="8" t="s">
        <v>46</v>
      </c>
      <c r="B2337" s="8">
        <v>2014</v>
      </c>
      <c r="C2337" s="8" t="s">
        <v>10</v>
      </c>
      <c r="D2337" s="8" t="s">
        <v>33</v>
      </c>
      <c r="E2337" s="8" t="s">
        <v>42</v>
      </c>
      <c r="F2337" s="15">
        <v>1.998</v>
      </c>
      <c r="G2337" s="15">
        <v>4.4349815503773538E-2</v>
      </c>
      <c r="H2337" s="26">
        <v>5.1203809935250087E-4</v>
      </c>
      <c r="J2337" s="46" t="e">
        <f>+IF(A2337=#REF!,"si","no")</f>
        <v>#REF!</v>
      </c>
    </row>
    <row r="2338" spans="1:10" ht="14.5" customHeight="1" x14ac:dyDescent="0.2">
      <c r="A2338" s="8" t="s">
        <v>46</v>
      </c>
      <c r="B2338" s="8">
        <v>2014</v>
      </c>
      <c r="C2338" s="8" t="s">
        <v>10</v>
      </c>
      <c r="D2338" s="8" t="s">
        <v>33</v>
      </c>
      <c r="E2338" s="8" t="s">
        <v>40</v>
      </c>
      <c r="F2338" s="15">
        <v>1105.620451</v>
      </c>
      <c r="G2338" s="15">
        <v>24.541573082607052</v>
      </c>
      <c r="H2338" s="26">
        <v>0.28334324040805542</v>
      </c>
      <c r="J2338" s="46" t="e">
        <f>+IF(A2338=#REF!,"si","no")</f>
        <v>#REF!</v>
      </c>
    </row>
    <row r="2339" spans="1:10" ht="14.5" customHeight="1" x14ac:dyDescent="0.2">
      <c r="A2339" s="8" t="s">
        <v>46</v>
      </c>
      <c r="B2339" s="8">
        <v>2015</v>
      </c>
      <c r="C2339" s="8" t="s">
        <v>10</v>
      </c>
      <c r="D2339" s="8" t="s">
        <v>33</v>
      </c>
      <c r="E2339" s="8" t="s">
        <v>34</v>
      </c>
      <c r="F2339" s="15"/>
      <c r="G2339" s="15"/>
      <c r="H2339" s="26"/>
      <c r="J2339" s="46" t="e">
        <f>+IF(A2339=#REF!,"si","no")</f>
        <v>#REF!</v>
      </c>
    </row>
    <row r="2340" spans="1:10" ht="14.5" customHeight="1" x14ac:dyDescent="0.2">
      <c r="A2340" s="8" t="s">
        <v>46</v>
      </c>
      <c r="B2340" s="8">
        <v>2015</v>
      </c>
      <c r="C2340" s="8" t="s">
        <v>10</v>
      </c>
      <c r="D2340" s="8" t="s">
        <v>33</v>
      </c>
      <c r="E2340" s="8" t="s">
        <v>35</v>
      </c>
      <c r="F2340" s="15">
        <v>1297.2692013199999</v>
      </c>
      <c r="G2340" s="15">
        <v>25.382876417099812</v>
      </c>
      <c r="H2340" s="26">
        <v>0.30381050169893836</v>
      </c>
      <c r="J2340" s="46" t="e">
        <f>+IF(A2340=#REF!,"si","no")</f>
        <v>#REF!</v>
      </c>
    </row>
    <row r="2341" spans="1:10" ht="14.5" customHeight="1" x14ac:dyDescent="0.2">
      <c r="A2341" s="8" t="s">
        <v>46</v>
      </c>
      <c r="B2341" s="8">
        <v>2015</v>
      </c>
      <c r="C2341" s="8" t="s">
        <v>10</v>
      </c>
      <c r="D2341" s="8" t="s">
        <v>33</v>
      </c>
      <c r="E2341" s="8" t="s">
        <v>36</v>
      </c>
      <c r="F2341" s="15"/>
      <c r="G2341" s="15"/>
      <c r="H2341" s="26"/>
      <c r="J2341" s="46" t="e">
        <f>+IF(A2341=#REF!,"si","no")</f>
        <v>#REF!</v>
      </c>
    </row>
    <row r="2342" spans="1:10" ht="14.5" customHeight="1" x14ac:dyDescent="0.2">
      <c r="A2342" s="8" t="s">
        <v>46</v>
      </c>
      <c r="B2342" s="8">
        <v>2015</v>
      </c>
      <c r="C2342" s="8" t="s">
        <v>10</v>
      </c>
      <c r="D2342" s="8" t="s">
        <v>33</v>
      </c>
      <c r="E2342" s="8" t="s">
        <v>42</v>
      </c>
      <c r="F2342" s="15"/>
      <c r="G2342" s="15"/>
      <c r="H2342" s="26"/>
      <c r="J2342" s="46" t="e">
        <f>+IF(A2342=#REF!,"si","no")</f>
        <v>#REF!</v>
      </c>
    </row>
    <row r="2343" spans="1:10" ht="14.5" customHeight="1" x14ac:dyDescent="0.2">
      <c r="A2343" s="8" t="s">
        <v>46</v>
      </c>
      <c r="B2343" s="8">
        <v>2015</v>
      </c>
      <c r="C2343" s="8" t="s">
        <v>10</v>
      </c>
      <c r="D2343" s="8" t="s">
        <v>33</v>
      </c>
      <c r="E2343" s="8" t="s">
        <v>40</v>
      </c>
      <c r="F2343" s="15">
        <v>1297.2692013199999</v>
      </c>
      <c r="G2343" s="15">
        <v>25.382876417099812</v>
      </c>
      <c r="H2343" s="26">
        <v>0.30381050169893836</v>
      </c>
      <c r="J2343" s="46" t="e">
        <f>+IF(A2343=#REF!,"si","no")</f>
        <v>#REF!</v>
      </c>
    </row>
    <row r="2344" spans="1:10" ht="14.5" customHeight="1" x14ac:dyDescent="0.2">
      <c r="A2344" s="8" t="s">
        <v>46</v>
      </c>
      <c r="B2344" s="8">
        <v>2016</v>
      </c>
      <c r="C2344" s="8" t="s">
        <v>10</v>
      </c>
      <c r="D2344" s="8" t="s">
        <v>33</v>
      </c>
      <c r="E2344" s="8" t="s">
        <v>34</v>
      </c>
      <c r="F2344" s="15"/>
      <c r="G2344" s="15"/>
      <c r="H2344" s="26"/>
      <c r="J2344" s="46" t="e">
        <f>+IF(A2344=#REF!,"si","no")</f>
        <v>#REF!</v>
      </c>
    </row>
    <row r="2345" spans="1:10" ht="14.5" customHeight="1" x14ac:dyDescent="0.2">
      <c r="A2345" s="8" t="s">
        <v>46</v>
      </c>
      <c r="B2345" s="8">
        <v>2016</v>
      </c>
      <c r="C2345" s="8" t="s">
        <v>10</v>
      </c>
      <c r="D2345" s="8" t="s">
        <v>33</v>
      </c>
      <c r="E2345" s="8" t="s">
        <v>35</v>
      </c>
      <c r="F2345" s="15">
        <v>1566.8303573089599</v>
      </c>
      <c r="G2345" s="15">
        <v>24.76518235796674</v>
      </c>
      <c r="H2345" s="26">
        <v>0.32595261375889339</v>
      </c>
      <c r="J2345" s="46" t="e">
        <f>+IF(A2345=#REF!,"si","no")</f>
        <v>#REF!</v>
      </c>
    </row>
    <row r="2346" spans="1:10" ht="14.5" customHeight="1" x14ac:dyDescent="0.2">
      <c r="A2346" s="8" t="s">
        <v>46</v>
      </c>
      <c r="B2346" s="8">
        <v>2016</v>
      </c>
      <c r="C2346" s="8" t="s">
        <v>10</v>
      </c>
      <c r="D2346" s="8" t="s">
        <v>33</v>
      </c>
      <c r="E2346" s="8" t="s">
        <v>36</v>
      </c>
      <c r="F2346" s="15"/>
      <c r="G2346" s="15"/>
      <c r="H2346" s="26"/>
      <c r="J2346" s="46" t="e">
        <f>+IF(A2346=#REF!,"si","no")</f>
        <v>#REF!</v>
      </c>
    </row>
    <row r="2347" spans="1:10" ht="14.5" customHeight="1" x14ac:dyDescent="0.2">
      <c r="A2347" s="8" t="s">
        <v>46</v>
      </c>
      <c r="B2347" s="8">
        <v>2016</v>
      </c>
      <c r="C2347" s="8" t="s">
        <v>10</v>
      </c>
      <c r="D2347" s="8" t="s">
        <v>33</v>
      </c>
      <c r="E2347" s="8" t="s">
        <v>42</v>
      </c>
      <c r="F2347" s="15">
        <v>59.711060400000008</v>
      </c>
      <c r="G2347" s="15">
        <v>0.94378775130023473</v>
      </c>
      <c r="H2347" s="26">
        <v>1.2421878422832532E-2</v>
      </c>
      <c r="J2347" s="46" t="e">
        <f>+IF(A2347=#REF!,"si","no")</f>
        <v>#REF!</v>
      </c>
    </row>
    <row r="2348" spans="1:10" ht="14.5" customHeight="1" x14ac:dyDescent="0.2">
      <c r="A2348" s="8" t="s">
        <v>46</v>
      </c>
      <c r="B2348" s="8">
        <v>2016</v>
      </c>
      <c r="C2348" s="8" t="s">
        <v>10</v>
      </c>
      <c r="D2348" s="8" t="s">
        <v>33</v>
      </c>
      <c r="E2348" s="8" t="s">
        <v>40</v>
      </c>
      <c r="F2348" s="15">
        <v>1626.5414177089599</v>
      </c>
      <c r="G2348" s="15">
        <v>25.708970109266971</v>
      </c>
      <c r="H2348" s="26">
        <v>0.33837449218172583</v>
      </c>
      <c r="J2348" s="46" t="e">
        <f>+IF(A2348=#REF!,"si","no")</f>
        <v>#REF!</v>
      </c>
    </row>
    <row r="2349" spans="1:10" ht="14.5" customHeight="1" x14ac:dyDescent="0.2">
      <c r="A2349" s="8" t="s">
        <v>46</v>
      </c>
      <c r="B2349" s="8">
        <v>2012</v>
      </c>
      <c r="C2349" s="8" t="s">
        <v>10</v>
      </c>
      <c r="D2349" s="8" t="s">
        <v>37</v>
      </c>
      <c r="E2349" s="8" t="s">
        <v>40</v>
      </c>
      <c r="F2349" s="15">
        <v>0</v>
      </c>
      <c r="G2349" s="15">
        <v>0</v>
      </c>
      <c r="H2349" s="26">
        <v>0</v>
      </c>
      <c r="J2349" s="46" t="e">
        <f>+IF(A2349=#REF!,"si","no")</f>
        <v>#REF!</v>
      </c>
    </row>
    <row r="2350" spans="1:10" ht="14.5" customHeight="1" x14ac:dyDescent="0.2">
      <c r="A2350" s="8" t="s">
        <v>46</v>
      </c>
      <c r="B2350" s="8">
        <v>2013</v>
      </c>
      <c r="C2350" s="8" t="s">
        <v>10</v>
      </c>
      <c r="D2350" s="8" t="s">
        <v>37</v>
      </c>
      <c r="E2350" s="8" t="s">
        <v>40</v>
      </c>
      <c r="F2350" s="15">
        <v>8</v>
      </c>
      <c r="G2350" s="15">
        <v>0.18641564252599455</v>
      </c>
      <c r="H2350" s="26">
        <v>2.2227063980696138E-3</v>
      </c>
      <c r="J2350" s="46" t="e">
        <f>+IF(A2350=#REF!,"si","no")</f>
        <v>#REF!</v>
      </c>
    </row>
    <row r="2351" spans="1:10" ht="14.5" customHeight="1" x14ac:dyDescent="0.2">
      <c r="A2351" s="8" t="s">
        <v>46</v>
      </c>
      <c r="B2351" s="8">
        <v>2014</v>
      </c>
      <c r="C2351" s="8" t="s">
        <v>10</v>
      </c>
      <c r="D2351" s="8" t="s">
        <v>37</v>
      </c>
      <c r="E2351" s="8" t="s">
        <v>40</v>
      </c>
      <c r="F2351" s="15">
        <v>53.42</v>
      </c>
      <c r="G2351" s="15">
        <v>1.1857693414472386</v>
      </c>
      <c r="H2351" s="26">
        <v>1.3690227861566864E-2</v>
      </c>
      <c r="J2351" s="46" t="e">
        <f>+IF(A2351=#REF!,"si","no")</f>
        <v>#REF!</v>
      </c>
    </row>
    <row r="2352" spans="1:10" ht="14.5" customHeight="1" x14ac:dyDescent="0.2">
      <c r="A2352" s="8" t="s">
        <v>46</v>
      </c>
      <c r="B2352" s="8">
        <v>2015</v>
      </c>
      <c r="C2352" s="8" t="s">
        <v>10</v>
      </c>
      <c r="D2352" s="8" t="s">
        <v>37</v>
      </c>
      <c r="E2352" s="8" t="s">
        <v>40</v>
      </c>
      <c r="F2352" s="15">
        <v>11.119948019999999</v>
      </c>
      <c r="G2352" s="15">
        <v>0.21757725078883533</v>
      </c>
      <c r="H2352" s="26">
        <v>2.6042065774665459E-3</v>
      </c>
      <c r="J2352" s="46" t="e">
        <f>+IF(A2352=#REF!,"si","no")</f>
        <v>#REF!</v>
      </c>
    </row>
    <row r="2353" spans="1:13" ht="14.5" customHeight="1" x14ac:dyDescent="0.2">
      <c r="A2353" s="8" t="s">
        <v>46</v>
      </c>
      <c r="B2353" s="8">
        <v>2016</v>
      </c>
      <c r="C2353" s="8" t="s">
        <v>10</v>
      </c>
      <c r="D2353" s="8" t="s">
        <v>37</v>
      </c>
      <c r="E2353" s="8" t="s">
        <v>40</v>
      </c>
      <c r="F2353" s="15">
        <v>10.932550000000001</v>
      </c>
      <c r="G2353" s="15">
        <v>0.17279892052423473</v>
      </c>
      <c r="H2353" s="26">
        <v>2.2743325280409486E-3</v>
      </c>
      <c r="J2353" s="46" t="e">
        <f>+IF(A2353=#REF!,"si","no")</f>
        <v>#REF!</v>
      </c>
    </row>
    <row r="2354" spans="1:13" ht="14.5" customHeight="1" x14ac:dyDescent="0.2">
      <c r="A2354" s="8" t="s">
        <v>19</v>
      </c>
      <c r="B2354" s="8">
        <v>2008</v>
      </c>
      <c r="C2354" s="8" t="s">
        <v>10</v>
      </c>
      <c r="D2354" s="8" t="s">
        <v>41</v>
      </c>
      <c r="E2354" s="8" t="s">
        <v>40</v>
      </c>
      <c r="F2354" s="15">
        <v>3979.4035205100004</v>
      </c>
      <c r="G2354" s="15">
        <v>210.58575568768029</v>
      </c>
      <c r="H2354" s="26">
        <v>1.5169991848704383</v>
      </c>
      <c r="J2354" s="46" t="e">
        <f>+IF(A2354=#REF!,"si","no")</f>
        <v>#REF!</v>
      </c>
      <c r="K2354" s="46" t="e">
        <f>+IF(F2354=#REF!,"si","no")</f>
        <v>#REF!</v>
      </c>
      <c r="L2354" s="46" t="e">
        <f>+IF(G2354=#REF!,"si","no")</f>
        <v>#REF!</v>
      </c>
      <c r="M2354" s="46" t="e">
        <f>+IF(H2354=#REF!,"si","no")</f>
        <v>#REF!</v>
      </c>
    </row>
    <row r="2355" spans="1:13" ht="14.5" customHeight="1" x14ac:dyDescent="0.2">
      <c r="A2355" s="8" t="s">
        <v>19</v>
      </c>
      <c r="B2355" s="8">
        <v>2009</v>
      </c>
      <c r="C2355" s="8" t="s">
        <v>10</v>
      </c>
      <c r="D2355" s="8" t="s">
        <v>41</v>
      </c>
      <c r="E2355" s="8" t="s">
        <v>40</v>
      </c>
      <c r="F2355" s="15">
        <v>7460.3111180000024</v>
      </c>
      <c r="G2355" s="15">
        <v>394.88335788015274</v>
      </c>
      <c r="H2355" s="26">
        <v>2.7069988685941917</v>
      </c>
      <c r="J2355" s="46" t="e">
        <f>+IF(A2355=#REF!,"si","no")</f>
        <v>#REF!</v>
      </c>
      <c r="K2355" s="46" t="e">
        <f>+IF(F2355=#REF!,"si","no")</f>
        <v>#REF!</v>
      </c>
      <c r="L2355" s="46" t="e">
        <f>+IF(G2355=#REF!,"si","no")</f>
        <v>#REF!</v>
      </c>
      <c r="M2355" s="46" t="e">
        <f>+IF(H2355=#REF!,"si","no")</f>
        <v>#REF!</v>
      </c>
    </row>
    <row r="2356" spans="1:13" ht="14.5" customHeight="1" x14ac:dyDescent="0.2">
      <c r="A2356" s="8" t="s">
        <v>19</v>
      </c>
      <c r="B2356" s="8">
        <v>2010</v>
      </c>
      <c r="C2356" s="8" t="s">
        <v>10</v>
      </c>
      <c r="D2356" s="8" t="s">
        <v>41</v>
      </c>
      <c r="E2356" s="8" t="s">
        <v>40</v>
      </c>
      <c r="F2356" s="15">
        <v>5786.9547942099998</v>
      </c>
      <c r="G2356" s="15">
        <v>306.26908950393999</v>
      </c>
      <c r="H2356" s="26">
        <v>1.9335969851867056</v>
      </c>
      <c r="J2356" s="46" t="e">
        <f>+IF(A2356=#REF!,"si","no")</f>
        <v>#REF!</v>
      </c>
      <c r="K2356" s="46" t="e">
        <f>+IF(F2356=#REF!,"si","no")</f>
        <v>#REF!</v>
      </c>
      <c r="L2356" s="46" t="e">
        <f>+IF(G2356=#REF!,"si","no")</f>
        <v>#REF!</v>
      </c>
      <c r="M2356" s="46" t="e">
        <f>+IF(H2356=#REF!,"si","no")</f>
        <v>#REF!</v>
      </c>
    </row>
    <row r="2357" spans="1:13" ht="14.5" customHeight="1" x14ac:dyDescent="0.2">
      <c r="A2357" s="8" t="s">
        <v>19</v>
      </c>
      <c r="B2357" s="8">
        <v>2011</v>
      </c>
      <c r="C2357" s="8" t="s">
        <v>10</v>
      </c>
      <c r="D2357" s="8" t="s">
        <v>41</v>
      </c>
      <c r="E2357" s="8" t="s">
        <v>40</v>
      </c>
      <c r="F2357" s="15">
        <v>7689.7685714200015</v>
      </c>
      <c r="G2357" s="15">
        <v>406.97685386564325</v>
      </c>
      <c r="H2357" s="26">
        <v>2.2979701384872224</v>
      </c>
      <c r="J2357" s="46" t="e">
        <f>+IF(A2357=#REF!,"si","no")</f>
        <v>#REF!</v>
      </c>
      <c r="K2357" s="46" t="e">
        <f>+IF(F2357=#REF!,"si","no")</f>
        <v>#REF!</v>
      </c>
      <c r="L2357" s="46" t="e">
        <f>+IF(G2357=#REF!,"si","no")</f>
        <v>#REF!</v>
      </c>
      <c r="M2357" s="46" t="e">
        <f>+IF(H2357=#REF!,"si","no")</f>
        <v>#REF!</v>
      </c>
    </row>
    <row r="2358" spans="1:13" ht="14.5" customHeight="1" x14ac:dyDescent="0.2">
      <c r="A2358" s="8" t="s">
        <v>19</v>
      </c>
      <c r="B2358" s="8">
        <v>2012</v>
      </c>
      <c r="C2358" s="8" t="s">
        <v>10</v>
      </c>
      <c r="D2358" s="8" t="s">
        <v>41</v>
      </c>
      <c r="E2358" s="8" t="s">
        <v>40</v>
      </c>
      <c r="F2358" s="15">
        <v>6304.6153373299985</v>
      </c>
      <c r="G2358" s="15">
        <v>326.32862340713973</v>
      </c>
      <c r="H2358" s="26">
        <v>1.7612200511822351</v>
      </c>
      <c r="J2358" s="46" t="e">
        <f>+IF(A2358=#REF!,"si","no")</f>
        <v>#REF!</v>
      </c>
      <c r="K2358" s="46" t="e">
        <f>+IF(F2358=#REF!,"si","no")</f>
        <v>#REF!</v>
      </c>
      <c r="L2358" s="46" t="e">
        <f>+IF(G2358=#REF!,"si","no")</f>
        <v>#REF!</v>
      </c>
      <c r="M2358" s="46" t="e">
        <f>+IF(H2358=#REF!,"si","no")</f>
        <v>#REF!</v>
      </c>
    </row>
    <row r="2359" spans="1:13" ht="14.5" customHeight="1" x14ac:dyDescent="0.2">
      <c r="A2359" s="8" t="s">
        <v>19</v>
      </c>
      <c r="B2359" s="8">
        <v>2013</v>
      </c>
      <c r="C2359" s="8" t="s">
        <v>10</v>
      </c>
      <c r="D2359" s="8" t="s">
        <v>41</v>
      </c>
      <c r="E2359" s="8" t="s">
        <v>40</v>
      </c>
      <c r="F2359" s="15">
        <v>8019.4190829799991</v>
      </c>
      <c r="G2359" s="15">
        <v>398.86525274313811</v>
      </c>
      <c r="H2359" s="26">
        <v>2.1560599691799927</v>
      </c>
      <c r="J2359" s="46" t="e">
        <f>+IF(A2359=#REF!,"si","no")</f>
        <v>#REF!</v>
      </c>
      <c r="K2359" s="46" t="e">
        <f>+IF(F2359=#REF!,"si","no")</f>
        <v>#REF!</v>
      </c>
      <c r="L2359" s="46" t="e">
        <f>+IF(G2359=#REF!,"si","no")</f>
        <v>#REF!</v>
      </c>
      <c r="M2359" s="46" t="e">
        <f>+IF(H2359=#REF!,"si","no")</f>
        <v>#REF!</v>
      </c>
    </row>
    <row r="2360" spans="1:13" ht="14.5" customHeight="1" x14ac:dyDescent="0.2">
      <c r="A2360" s="8" t="s">
        <v>19</v>
      </c>
      <c r="B2360" s="8">
        <v>2014</v>
      </c>
      <c r="C2360" s="8" t="s">
        <v>10</v>
      </c>
      <c r="D2360" s="8" t="s">
        <v>41</v>
      </c>
      <c r="E2360" s="8" t="s">
        <v>40</v>
      </c>
      <c r="F2360" s="15">
        <v>5512.6441865500001</v>
      </c>
      <c r="G2360" s="15">
        <v>268.89921987060569</v>
      </c>
      <c r="H2360" s="26">
        <v>1.3610647724156901</v>
      </c>
      <c r="J2360" s="46" t="e">
        <f>+IF(A2360=#REF!,"si","no")</f>
        <v>#REF!</v>
      </c>
      <c r="K2360" s="46" t="e">
        <f>+IF(F2360=#REF!,"si","no")</f>
        <v>#REF!</v>
      </c>
      <c r="L2360" s="46" t="e">
        <f>+IF(G2360=#REF!,"si","no")</f>
        <v>#REF!</v>
      </c>
      <c r="M2360" s="46" t="e">
        <f>+IF(H2360=#REF!,"si","no")</f>
        <v>#REF!</v>
      </c>
    </row>
    <row r="2361" spans="1:13" ht="14.5" customHeight="1" x14ac:dyDescent="0.2">
      <c r="A2361" s="8" t="s">
        <v>19</v>
      </c>
      <c r="B2361" s="8">
        <v>2015</v>
      </c>
      <c r="C2361" s="8" t="s">
        <v>10</v>
      </c>
      <c r="D2361" s="8" t="s">
        <v>41</v>
      </c>
      <c r="E2361" s="8" t="s">
        <v>40</v>
      </c>
      <c r="F2361" s="15">
        <v>5197.1285427299999</v>
      </c>
      <c r="G2361" s="15">
        <v>237.89163568129987</v>
      </c>
      <c r="H2361" s="26">
        <v>1.1339084736797893</v>
      </c>
      <c r="J2361" s="46" t="e">
        <f>+IF(A2361=#REF!,"si","no")</f>
        <v>#REF!</v>
      </c>
      <c r="K2361" s="46" t="e">
        <f>+IF(F2361=#REF!,"si","no")</f>
        <v>#REF!</v>
      </c>
      <c r="L2361" s="46" t="e">
        <f>+IF(G2361=#REF!,"si","no")</f>
        <v>#REF!</v>
      </c>
      <c r="M2361" s="46" t="e">
        <f>+IF(H2361=#REF!,"si","no")</f>
        <v>#REF!</v>
      </c>
    </row>
    <row r="2362" spans="1:13" ht="14.5" customHeight="1" x14ac:dyDescent="0.2">
      <c r="A2362" s="8" t="s">
        <v>19</v>
      </c>
      <c r="B2362" s="8">
        <v>2016</v>
      </c>
      <c r="C2362" s="8" t="s">
        <v>10</v>
      </c>
      <c r="D2362" s="8" t="s">
        <v>41</v>
      </c>
      <c r="E2362" s="8" t="s">
        <v>40</v>
      </c>
      <c r="F2362" s="15">
        <v>8436.0834014699994</v>
      </c>
      <c r="G2362" s="15">
        <v>369.52264108995405</v>
      </c>
      <c r="H2362" s="26">
        <v>1.7014889451278301</v>
      </c>
      <c r="J2362" s="46" t="e">
        <f>+IF(A2362=#REF!,"si","no")</f>
        <v>#REF!</v>
      </c>
      <c r="K2362" s="46" t="e">
        <f>+IF(F2362=#REF!,"si","no")</f>
        <v>#REF!</v>
      </c>
      <c r="L2362" s="46" t="e">
        <f>+IF(G2362=#REF!,"si","no")</f>
        <v>#REF!</v>
      </c>
      <c r="M2362" s="46" t="e">
        <f>+IF(H2362=#REF!,"si","no")</f>
        <v>#REF!</v>
      </c>
    </row>
    <row r="2363" spans="1:13" ht="14.5" customHeight="1" x14ac:dyDescent="0.2">
      <c r="A2363" s="8" t="s">
        <v>19</v>
      </c>
      <c r="B2363" s="8">
        <v>2017</v>
      </c>
      <c r="C2363" s="8" t="s">
        <v>10</v>
      </c>
      <c r="D2363" s="8" t="s">
        <v>41</v>
      </c>
      <c r="E2363" s="8" t="s">
        <v>40</v>
      </c>
      <c r="F2363" s="15">
        <v>10562.829639540001</v>
      </c>
      <c r="G2363" s="15">
        <v>449.7529156586051</v>
      </c>
      <c r="H2363" s="26">
        <v>1.9439319407304307</v>
      </c>
      <c r="J2363" s="46" t="e">
        <f>+IF(A2363=#REF!,"si","no")</f>
        <v>#REF!</v>
      </c>
      <c r="K2363" s="46" t="e">
        <f>+IF(F2363=#REF!,"si","no")</f>
        <v>#REF!</v>
      </c>
      <c r="L2363" s="46" t="e">
        <f>+IF(G2363=#REF!,"si","no")</f>
        <v>#REF!</v>
      </c>
      <c r="M2363" s="46" t="e">
        <f>+IF(H2363=#REF!,"si","no")</f>
        <v>#REF!</v>
      </c>
    </row>
    <row r="2364" spans="1:13" ht="14.5" customHeight="1" x14ac:dyDescent="0.2">
      <c r="A2364" s="8" t="s">
        <v>19</v>
      </c>
      <c r="B2364" s="8">
        <v>2018</v>
      </c>
      <c r="C2364" s="8" t="s">
        <v>10</v>
      </c>
      <c r="D2364" s="8" t="s">
        <v>41</v>
      </c>
      <c r="E2364" s="8" t="s">
        <v>40</v>
      </c>
      <c r="F2364" s="15">
        <v>7831.9080233900013</v>
      </c>
      <c r="G2364" s="15">
        <v>327.59830543533059</v>
      </c>
      <c r="H2364" s="26">
        <v>1.3636201545196542</v>
      </c>
      <c r="J2364" s="46" t="e">
        <f>+IF(A2364=#REF!,"si","no")</f>
        <v>#REF!</v>
      </c>
      <c r="K2364" s="46" t="e">
        <f>+IF(F2364=#REF!,"si","no")</f>
        <v>#REF!</v>
      </c>
      <c r="L2364" s="46" t="e">
        <f>+IF(G2364=#REF!,"si","no")</f>
        <v>#REF!</v>
      </c>
      <c r="M2364" s="46" t="e">
        <f>+IF(H2364=#REF!,"si","no")</f>
        <v>#REF!</v>
      </c>
    </row>
    <row r="2365" spans="1:13" ht="14.5" customHeight="1" x14ac:dyDescent="0.2">
      <c r="A2365" s="8" t="s">
        <v>19</v>
      </c>
      <c r="B2365" s="8">
        <v>2019</v>
      </c>
      <c r="C2365" s="8" t="s">
        <v>10</v>
      </c>
      <c r="D2365" s="8" t="s">
        <v>41</v>
      </c>
      <c r="E2365" s="8" t="s">
        <v>40</v>
      </c>
      <c r="F2365" s="15">
        <v>5363.99</v>
      </c>
      <c r="G2365" s="15">
        <v>218.28782804464473</v>
      </c>
      <c r="H2365" s="26">
        <v>0.86983357110994342</v>
      </c>
      <c r="J2365" s="46"/>
      <c r="K2365" s="46"/>
      <c r="L2365" s="46"/>
      <c r="M2365" s="46"/>
    </row>
    <row r="2366" spans="1:13" ht="14.5" customHeight="1" x14ac:dyDescent="0.2">
      <c r="A2366" s="8" t="s">
        <v>19</v>
      </c>
      <c r="B2366" s="8">
        <v>2020</v>
      </c>
      <c r="C2366" s="8" t="s">
        <v>10</v>
      </c>
      <c r="D2366" s="8" t="s">
        <v>41</v>
      </c>
      <c r="E2366" s="8" t="s">
        <v>40</v>
      </c>
      <c r="F2366" s="15">
        <v>2536.87</v>
      </c>
      <c r="G2366" s="15">
        <v>102.22793434564339</v>
      </c>
      <c r="H2366" s="26">
        <v>0.42902440131628078</v>
      </c>
      <c r="J2366" s="46"/>
      <c r="K2366" s="46"/>
      <c r="L2366" s="46"/>
      <c r="M2366" s="46"/>
    </row>
    <row r="2367" spans="1:13" ht="14.5" customHeight="1" x14ac:dyDescent="0.2">
      <c r="A2367" s="8" t="s">
        <v>19</v>
      </c>
      <c r="B2367" s="8">
        <v>2021</v>
      </c>
      <c r="C2367" s="8" t="s">
        <v>10</v>
      </c>
      <c r="D2367" s="8" t="s">
        <v>41</v>
      </c>
      <c r="E2367" s="8" t="s">
        <v>40</v>
      </c>
      <c r="F2367" s="15">
        <v>2767.0537781600001</v>
      </c>
      <c r="G2367" s="15">
        <v>114.92723034877694</v>
      </c>
      <c r="H2367" s="26">
        <v>0.40340914159421859</v>
      </c>
      <c r="J2367" s="46"/>
      <c r="K2367" s="46"/>
      <c r="L2367" s="46"/>
      <c r="M2367" s="46"/>
    </row>
    <row r="2368" spans="1:13" ht="14.5" customHeight="1" x14ac:dyDescent="0.2">
      <c r="A2368" s="8" t="s">
        <v>19</v>
      </c>
      <c r="B2368" s="8">
        <v>2008</v>
      </c>
      <c r="C2368" s="8" t="s">
        <v>10</v>
      </c>
      <c r="D2368" s="8" t="s">
        <v>25</v>
      </c>
      <c r="E2368" s="8" t="s">
        <v>26</v>
      </c>
      <c r="F2368" s="15">
        <v>184.31481561000001</v>
      </c>
      <c r="G2368" s="15">
        <v>9.7537418685031696</v>
      </c>
      <c r="H2368" s="26">
        <v>7.026314964009503E-2</v>
      </c>
      <c r="J2368" s="46" t="e">
        <f>+IF(A2368=#REF!,"si","no")</f>
        <v>#REF!</v>
      </c>
      <c r="K2368" s="46" t="e">
        <f>+IF(F2368=#REF!,"si","no")</f>
        <v>#REF!</v>
      </c>
      <c r="L2368" s="46" t="e">
        <f>+IF(G2368=#REF!,"si","no")</f>
        <v>#REF!</v>
      </c>
      <c r="M2368" s="46" t="e">
        <f>+IF(H2368=#REF!,"si","no")</f>
        <v>#REF!</v>
      </c>
    </row>
    <row r="2369" spans="1:13" ht="14.5" customHeight="1" x14ac:dyDescent="0.2">
      <c r="A2369" s="8" t="s">
        <v>19</v>
      </c>
      <c r="B2369" s="8">
        <v>2008</v>
      </c>
      <c r="C2369" s="8" t="s">
        <v>10</v>
      </c>
      <c r="D2369" s="8" t="s">
        <v>25</v>
      </c>
      <c r="E2369" s="8" t="s">
        <v>27</v>
      </c>
      <c r="F2369" s="15"/>
      <c r="G2369" s="15"/>
      <c r="H2369" s="26"/>
      <c r="J2369" s="46" t="e">
        <f>+IF(A2369=#REF!,"si","no")</f>
        <v>#REF!</v>
      </c>
      <c r="K2369" s="46" t="e">
        <f>+IF(F2369=#REF!,"si","no")</f>
        <v>#REF!</v>
      </c>
      <c r="L2369" s="46" t="e">
        <f>+IF(G2369=#REF!,"si","no")</f>
        <v>#REF!</v>
      </c>
      <c r="M2369" s="46" t="e">
        <f>+IF(H2369=#REF!,"si","no")</f>
        <v>#REF!</v>
      </c>
    </row>
    <row r="2370" spans="1:13" ht="14.5" customHeight="1" x14ac:dyDescent="0.2">
      <c r="A2370" s="8" t="s">
        <v>19</v>
      </c>
      <c r="B2370" s="8">
        <v>2008</v>
      </c>
      <c r="C2370" s="8" t="s">
        <v>10</v>
      </c>
      <c r="D2370" s="8" t="s">
        <v>25</v>
      </c>
      <c r="E2370" s="8" t="s">
        <v>28</v>
      </c>
      <c r="F2370" s="15">
        <v>21.7729</v>
      </c>
      <c r="G2370" s="15">
        <v>1.1521984579801228</v>
      </c>
      <c r="H2370" s="26">
        <v>8.3001061294815624E-3</v>
      </c>
      <c r="J2370" s="46" t="e">
        <f>+IF(A2370=#REF!,"si","no")</f>
        <v>#REF!</v>
      </c>
      <c r="K2370" s="46" t="e">
        <f>+IF(F2370=#REF!,"si","no")</f>
        <v>#REF!</v>
      </c>
      <c r="L2370" s="46" t="e">
        <f>+IF(G2370=#REF!,"si","no")</f>
        <v>#REF!</v>
      </c>
      <c r="M2370" s="46" t="e">
        <f>+IF(H2370=#REF!,"si","no")</f>
        <v>#REF!</v>
      </c>
    </row>
    <row r="2371" spans="1:13" ht="14.5" customHeight="1" x14ac:dyDescent="0.2">
      <c r="A2371" s="8" t="s">
        <v>19</v>
      </c>
      <c r="B2371" s="8">
        <v>2008</v>
      </c>
      <c r="C2371" s="8" t="s">
        <v>10</v>
      </c>
      <c r="D2371" s="8" t="s">
        <v>25</v>
      </c>
      <c r="E2371" s="8" t="s">
        <v>40</v>
      </c>
      <c r="F2371" s="15">
        <v>206.08771561</v>
      </c>
      <c r="G2371" s="15">
        <v>10.905940326483291</v>
      </c>
      <c r="H2371" s="26">
        <v>7.8563255769576582E-2</v>
      </c>
      <c r="J2371" s="46" t="e">
        <f>+IF(A2371=#REF!,"si","no")</f>
        <v>#REF!</v>
      </c>
    </row>
    <row r="2372" spans="1:13" ht="14.5" customHeight="1" x14ac:dyDescent="0.2">
      <c r="A2372" s="8" t="s">
        <v>19</v>
      </c>
      <c r="B2372" s="8">
        <v>2009</v>
      </c>
      <c r="C2372" s="8" t="s">
        <v>10</v>
      </c>
      <c r="D2372" s="8" t="s">
        <v>25</v>
      </c>
      <c r="E2372" s="8" t="s">
        <v>26</v>
      </c>
      <c r="F2372" s="15">
        <v>496.07498405999991</v>
      </c>
      <c r="G2372" s="15">
        <v>26.25785337468227</v>
      </c>
      <c r="H2372" s="26">
        <v>0.18000246897857339</v>
      </c>
      <c r="J2372" s="46" t="e">
        <f>+IF(A2372=#REF!,"si","no")</f>
        <v>#REF!</v>
      </c>
    </row>
    <row r="2373" spans="1:13" ht="14.5" customHeight="1" x14ac:dyDescent="0.2">
      <c r="A2373" s="8" t="s">
        <v>19</v>
      </c>
      <c r="B2373" s="8">
        <v>2009</v>
      </c>
      <c r="C2373" s="8" t="s">
        <v>10</v>
      </c>
      <c r="D2373" s="8" t="s">
        <v>25</v>
      </c>
      <c r="E2373" s="8" t="s">
        <v>27</v>
      </c>
      <c r="F2373" s="15"/>
      <c r="G2373" s="15"/>
      <c r="H2373" s="26"/>
      <c r="J2373" s="46" t="e">
        <f>+IF(A2373=#REF!,"si","no")</f>
        <v>#REF!</v>
      </c>
    </row>
    <row r="2374" spans="1:13" ht="14.5" customHeight="1" x14ac:dyDescent="0.2">
      <c r="A2374" s="8" t="s">
        <v>19</v>
      </c>
      <c r="B2374" s="8">
        <v>2009</v>
      </c>
      <c r="C2374" s="8" t="s">
        <v>10</v>
      </c>
      <c r="D2374" s="8" t="s">
        <v>25</v>
      </c>
      <c r="E2374" s="8" t="s">
        <v>28</v>
      </c>
      <c r="F2374" s="15">
        <v>6.1930699999999996</v>
      </c>
      <c r="G2374" s="15">
        <v>0.32780674136850879</v>
      </c>
      <c r="H2374" s="26">
        <v>2.2471761858128747E-3</v>
      </c>
      <c r="J2374" s="46" t="e">
        <f>+IF(A2374=#REF!,"si","no")</f>
        <v>#REF!</v>
      </c>
    </row>
    <row r="2375" spans="1:13" ht="14.5" customHeight="1" x14ac:dyDescent="0.2">
      <c r="A2375" s="8" t="s">
        <v>19</v>
      </c>
      <c r="B2375" s="8">
        <v>2009</v>
      </c>
      <c r="C2375" s="8" t="s">
        <v>10</v>
      </c>
      <c r="D2375" s="8" t="s">
        <v>25</v>
      </c>
      <c r="E2375" s="8" t="s">
        <v>40</v>
      </c>
      <c r="F2375" s="15">
        <v>502.26805405999988</v>
      </c>
      <c r="G2375" s="15">
        <v>26.585660116050775</v>
      </c>
      <c r="H2375" s="26">
        <v>0.18224964516438621</v>
      </c>
      <c r="J2375" s="46" t="e">
        <f>+IF(A2375=#REF!,"si","no")</f>
        <v>#REF!</v>
      </c>
    </row>
    <row r="2376" spans="1:13" ht="14.5" customHeight="1" x14ac:dyDescent="0.2">
      <c r="A2376" s="8" t="s">
        <v>19</v>
      </c>
      <c r="B2376" s="8">
        <v>2010</v>
      </c>
      <c r="C2376" s="8" t="s">
        <v>10</v>
      </c>
      <c r="D2376" s="8" t="s">
        <v>25</v>
      </c>
      <c r="E2376" s="8" t="s">
        <v>26</v>
      </c>
      <c r="F2376" s="15">
        <v>439.61659245999999</v>
      </c>
      <c r="G2376" s="15">
        <v>23.266290871713853</v>
      </c>
      <c r="H2376" s="26">
        <v>0.14688922724421438</v>
      </c>
      <c r="J2376" s="46" t="e">
        <f>+IF(A2376=#REF!,"si","no")</f>
        <v>#REF!</v>
      </c>
    </row>
    <row r="2377" spans="1:13" ht="14.5" customHeight="1" x14ac:dyDescent="0.2">
      <c r="A2377" s="8" t="s">
        <v>19</v>
      </c>
      <c r="B2377" s="8">
        <v>2010</v>
      </c>
      <c r="C2377" s="8" t="s">
        <v>10</v>
      </c>
      <c r="D2377" s="8" t="s">
        <v>25</v>
      </c>
      <c r="E2377" s="8" t="s">
        <v>27</v>
      </c>
      <c r="F2377" s="15"/>
      <c r="G2377" s="15"/>
      <c r="H2377" s="26"/>
      <c r="J2377" s="46" t="e">
        <f>+IF(A2377=#REF!,"si","no")</f>
        <v>#REF!</v>
      </c>
    </row>
    <row r="2378" spans="1:13" ht="14.5" customHeight="1" x14ac:dyDescent="0.2">
      <c r="A2378" s="8" t="s">
        <v>19</v>
      </c>
      <c r="B2378" s="8">
        <v>2010</v>
      </c>
      <c r="C2378" s="8" t="s">
        <v>10</v>
      </c>
      <c r="D2378" s="8" t="s">
        <v>25</v>
      </c>
      <c r="E2378" s="8" t="s">
        <v>28</v>
      </c>
      <c r="F2378" s="15">
        <v>19.132101899999999</v>
      </c>
      <c r="G2378" s="15">
        <v>1.0125483328593226</v>
      </c>
      <c r="H2378" s="26">
        <v>6.3926150919889815E-3</v>
      </c>
      <c r="J2378" s="46" t="e">
        <f>+IF(A2378=#REF!,"si","no")</f>
        <v>#REF!</v>
      </c>
    </row>
    <row r="2379" spans="1:13" ht="14.5" customHeight="1" x14ac:dyDescent="0.2">
      <c r="A2379" s="8" t="s">
        <v>19</v>
      </c>
      <c r="B2379" s="8">
        <v>2010</v>
      </c>
      <c r="C2379" s="8" t="s">
        <v>10</v>
      </c>
      <c r="D2379" s="8" t="s">
        <v>25</v>
      </c>
      <c r="E2379" s="8" t="s">
        <v>40</v>
      </c>
      <c r="F2379" s="15">
        <v>458.74869436</v>
      </c>
      <c r="G2379" s="15">
        <v>24.278839204573178</v>
      </c>
      <c r="H2379" s="26">
        <v>0.15328184233620337</v>
      </c>
      <c r="J2379" s="46" t="e">
        <f>+IF(A2379=#REF!,"si","no")</f>
        <v>#REF!</v>
      </c>
    </row>
    <row r="2380" spans="1:13" ht="14.5" customHeight="1" x14ac:dyDescent="0.2">
      <c r="A2380" s="8" t="s">
        <v>19</v>
      </c>
      <c r="B2380" s="8">
        <v>2011</v>
      </c>
      <c r="C2380" s="8" t="s">
        <v>10</v>
      </c>
      <c r="D2380" s="8" t="s">
        <v>25</v>
      </c>
      <c r="E2380" s="8" t="s">
        <v>26</v>
      </c>
      <c r="F2380" s="15">
        <v>449.10203765999989</v>
      </c>
      <c r="G2380" s="15">
        <v>23.76848310244597</v>
      </c>
      <c r="H2380" s="26">
        <v>0.13420729923031602</v>
      </c>
      <c r="J2380" s="46" t="e">
        <f>+IF(A2380=#REF!,"si","no")</f>
        <v>#REF!</v>
      </c>
    </row>
    <row r="2381" spans="1:13" ht="14.5" customHeight="1" x14ac:dyDescent="0.2">
      <c r="A2381" s="8" t="s">
        <v>19</v>
      </c>
      <c r="B2381" s="8">
        <v>2011</v>
      </c>
      <c r="C2381" s="8" t="s">
        <v>10</v>
      </c>
      <c r="D2381" s="8" t="s">
        <v>25</v>
      </c>
      <c r="E2381" s="8" t="s">
        <v>27</v>
      </c>
      <c r="F2381" s="15"/>
      <c r="G2381" s="15"/>
      <c r="H2381" s="26"/>
      <c r="J2381" s="46" t="e">
        <f>+IF(A2381=#REF!,"si","no")</f>
        <v>#REF!</v>
      </c>
    </row>
    <row r="2382" spans="1:13" ht="14.5" customHeight="1" x14ac:dyDescent="0.2">
      <c r="A2382" s="8" t="s">
        <v>19</v>
      </c>
      <c r="B2382" s="8">
        <v>2011</v>
      </c>
      <c r="C2382" s="8" t="s">
        <v>10</v>
      </c>
      <c r="D2382" s="8" t="s">
        <v>25</v>
      </c>
      <c r="E2382" s="8" t="s">
        <v>28</v>
      </c>
      <c r="F2382" s="15">
        <v>14.333847000000002</v>
      </c>
      <c r="G2382" s="15">
        <v>0.7586111209552644</v>
      </c>
      <c r="H2382" s="26">
        <v>4.2834517150575511E-3</v>
      </c>
      <c r="J2382" s="46" t="e">
        <f>+IF(A2382=#REF!,"si","no")</f>
        <v>#REF!</v>
      </c>
    </row>
    <row r="2383" spans="1:13" ht="14.5" customHeight="1" x14ac:dyDescent="0.2">
      <c r="A2383" s="8" t="s">
        <v>19</v>
      </c>
      <c r="B2383" s="8">
        <v>2011</v>
      </c>
      <c r="C2383" s="8" t="s">
        <v>10</v>
      </c>
      <c r="D2383" s="8" t="s">
        <v>25</v>
      </c>
      <c r="E2383" s="8" t="s">
        <v>40</v>
      </c>
      <c r="F2383" s="15">
        <v>463.43588465999989</v>
      </c>
      <c r="G2383" s="15">
        <v>24.527094223401232</v>
      </c>
      <c r="H2383" s="26">
        <v>0.13849075094537355</v>
      </c>
      <c r="J2383" s="46" t="e">
        <f>+IF(A2383=#REF!,"si","no")</f>
        <v>#REF!</v>
      </c>
    </row>
    <row r="2384" spans="1:13" ht="14.5" customHeight="1" x14ac:dyDescent="0.2">
      <c r="A2384" s="8" t="s">
        <v>19</v>
      </c>
      <c r="B2384" s="8">
        <v>2012</v>
      </c>
      <c r="C2384" s="8" t="s">
        <v>10</v>
      </c>
      <c r="D2384" s="8" t="s">
        <v>25</v>
      </c>
      <c r="E2384" s="8" t="s">
        <v>26</v>
      </c>
      <c r="F2384" s="15">
        <v>200.73452187999999</v>
      </c>
      <c r="G2384" s="15">
        <v>10.390074047425118</v>
      </c>
      <c r="H2384" s="26">
        <v>5.6076008762377269E-2</v>
      </c>
      <c r="J2384" s="46" t="e">
        <f>+IF(A2384=#REF!,"si","no")</f>
        <v>#REF!</v>
      </c>
    </row>
    <row r="2385" spans="1:10" ht="14.5" customHeight="1" x14ac:dyDescent="0.2">
      <c r="A2385" s="8" t="s">
        <v>19</v>
      </c>
      <c r="B2385" s="8">
        <v>2012</v>
      </c>
      <c r="C2385" s="8" t="s">
        <v>10</v>
      </c>
      <c r="D2385" s="8" t="s">
        <v>25</v>
      </c>
      <c r="E2385" s="8" t="s">
        <v>27</v>
      </c>
      <c r="F2385" s="15"/>
      <c r="G2385" s="15"/>
      <c r="H2385" s="26"/>
      <c r="J2385" s="46" t="e">
        <f>+IF(A2385=#REF!,"si","no")</f>
        <v>#REF!</v>
      </c>
    </row>
    <row r="2386" spans="1:10" ht="14.5" customHeight="1" x14ac:dyDescent="0.2">
      <c r="A2386" s="8" t="s">
        <v>19</v>
      </c>
      <c r="B2386" s="8">
        <v>2012</v>
      </c>
      <c r="C2386" s="8" t="s">
        <v>10</v>
      </c>
      <c r="D2386" s="8" t="s">
        <v>25</v>
      </c>
      <c r="E2386" s="8" t="s">
        <v>28</v>
      </c>
      <c r="F2386" s="15">
        <v>2.5745000000000001E-2</v>
      </c>
      <c r="G2386" s="15">
        <v>1.3325682789673212E-3</v>
      </c>
      <c r="H2386" s="26">
        <v>7.1919709279026729E-6</v>
      </c>
      <c r="J2386" s="46" t="e">
        <f>+IF(A2386=#REF!,"si","no")</f>
        <v>#REF!</v>
      </c>
    </row>
    <row r="2387" spans="1:10" ht="14.5" customHeight="1" x14ac:dyDescent="0.2">
      <c r="A2387" s="8" t="s">
        <v>19</v>
      </c>
      <c r="B2387" s="8">
        <v>2012</v>
      </c>
      <c r="C2387" s="8" t="s">
        <v>10</v>
      </c>
      <c r="D2387" s="8" t="s">
        <v>25</v>
      </c>
      <c r="E2387" s="8" t="s">
        <v>40</v>
      </c>
      <c r="F2387" s="15">
        <v>200.76026687999999</v>
      </c>
      <c r="G2387" s="15">
        <v>10.391406615704085</v>
      </c>
      <c r="H2387" s="26">
        <v>5.6083200733305173E-2</v>
      </c>
      <c r="J2387" s="46" t="e">
        <f>+IF(A2387=#REF!,"si","no")</f>
        <v>#REF!</v>
      </c>
    </row>
    <row r="2388" spans="1:10" ht="14.5" customHeight="1" x14ac:dyDescent="0.2">
      <c r="A2388" s="8" t="s">
        <v>19</v>
      </c>
      <c r="B2388" s="8">
        <v>2013</v>
      </c>
      <c r="C2388" s="8" t="s">
        <v>10</v>
      </c>
      <c r="D2388" s="8" t="s">
        <v>25</v>
      </c>
      <c r="E2388" s="8" t="s">
        <v>26</v>
      </c>
      <c r="F2388" s="15">
        <v>138.08676740000001</v>
      </c>
      <c r="G2388" s="15">
        <v>6.8680801950329124</v>
      </c>
      <c r="H2388" s="26">
        <v>3.7125301519218702E-2</v>
      </c>
      <c r="J2388" s="46" t="e">
        <f>+IF(A2388=#REF!,"si","no")</f>
        <v>#REF!</v>
      </c>
    </row>
    <row r="2389" spans="1:10" ht="14.5" customHeight="1" x14ac:dyDescent="0.2">
      <c r="A2389" s="8" t="s">
        <v>19</v>
      </c>
      <c r="B2389" s="8">
        <v>2013</v>
      </c>
      <c r="C2389" s="8" t="s">
        <v>10</v>
      </c>
      <c r="D2389" s="8" t="s">
        <v>25</v>
      </c>
      <c r="E2389" s="8" t="s">
        <v>27</v>
      </c>
      <c r="F2389" s="15"/>
      <c r="G2389" s="15"/>
      <c r="H2389" s="26"/>
      <c r="J2389" s="46" t="e">
        <f>+IF(A2389=#REF!,"si","no")</f>
        <v>#REF!</v>
      </c>
    </row>
    <row r="2390" spans="1:10" ht="14.5" customHeight="1" x14ac:dyDescent="0.2">
      <c r="A2390" s="8" t="s">
        <v>19</v>
      </c>
      <c r="B2390" s="8">
        <v>2013</v>
      </c>
      <c r="C2390" s="8" t="s">
        <v>10</v>
      </c>
      <c r="D2390" s="8" t="s">
        <v>25</v>
      </c>
      <c r="E2390" s="8" t="s">
        <v>28</v>
      </c>
      <c r="F2390" s="15"/>
      <c r="G2390" s="15"/>
      <c r="H2390" s="26"/>
      <c r="J2390" s="46" t="e">
        <f>+IF(A2390=#REF!,"si","no")</f>
        <v>#REF!</v>
      </c>
    </row>
    <row r="2391" spans="1:10" ht="14.5" customHeight="1" x14ac:dyDescent="0.2">
      <c r="A2391" s="8" t="s">
        <v>19</v>
      </c>
      <c r="B2391" s="8">
        <v>2013</v>
      </c>
      <c r="C2391" s="8" t="s">
        <v>10</v>
      </c>
      <c r="D2391" s="8" t="s">
        <v>25</v>
      </c>
      <c r="E2391" s="8" t="s">
        <v>40</v>
      </c>
      <c r="F2391" s="15">
        <v>138.08676740000001</v>
      </c>
      <c r="G2391" s="15">
        <v>6.8680801950329124</v>
      </c>
      <c r="H2391" s="26">
        <v>3.7125301519218702E-2</v>
      </c>
      <c r="J2391" s="46" t="e">
        <f>+IF(A2391=#REF!,"si","no")</f>
        <v>#REF!</v>
      </c>
    </row>
    <row r="2392" spans="1:10" ht="14.5" customHeight="1" x14ac:dyDescent="0.2">
      <c r="A2392" s="8" t="s">
        <v>19</v>
      </c>
      <c r="B2392" s="8">
        <v>2014</v>
      </c>
      <c r="C2392" s="8" t="s">
        <v>10</v>
      </c>
      <c r="D2392" s="8" t="s">
        <v>25</v>
      </c>
      <c r="E2392" s="8" t="s">
        <v>26</v>
      </c>
      <c r="F2392" s="15">
        <v>116.83509702000001</v>
      </c>
      <c r="G2392" s="15">
        <v>5.6990557306123311</v>
      </c>
      <c r="H2392" s="26">
        <v>2.8846435458990065E-2</v>
      </c>
      <c r="J2392" s="46" t="e">
        <f>+IF(A2392=#REF!,"si","no")</f>
        <v>#REF!</v>
      </c>
    </row>
    <row r="2393" spans="1:10" ht="14.5" customHeight="1" x14ac:dyDescent="0.2">
      <c r="A2393" s="8" t="s">
        <v>19</v>
      </c>
      <c r="B2393" s="8">
        <v>2014</v>
      </c>
      <c r="C2393" s="8" t="s">
        <v>10</v>
      </c>
      <c r="D2393" s="8" t="s">
        <v>25</v>
      </c>
      <c r="E2393" s="8" t="s">
        <v>27</v>
      </c>
      <c r="F2393" s="15"/>
      <c r="G2393" s="15"/>
      <c r="H2393" s="26"/>
      <c r="J2393" s="46" t="e">
        <f>+IF(A2393=#REF!,"si","no")</f>
        <v>#REF!</v>
      </c>
    </row>
    <row r="2394" spans="1:10" ht="14.5" customHeight="1" x14ac:dyDescent="0.2">
      <c r="A2394" s="8" t="s">
        <v>19</v>
      </c>
      <c r="B2394" s="8">
        <v>2014</v>
      </c>
      <c r="C2394" s="8" t="s">
        <v>10</v>
      </c>
      <c r="D2394" s="8" t="s">
        <v>25</v>
      </c>
      <c r="E2394" s="8" t="s">
        <v>28</v>
      </c>
      <c r="F2394" s="15">
        <v>118.15693808000002</v>
      </c>
      <c r="G2394" s="15">
        <v>5.7635333239048858</v>
      </c>
      <c r="H2394" s="26">
        <v>2.9172796319697925E-2</v>
      </c>
      <c r="J2394" s="46" t="e">
        <f>+IF(A2394=#REF!,"si","no")</f>
        <v>#REF!</v>
      </c>
    </row>
    <row r="2395" spans="1:10" ht="14.5" customHeight="1" x14ac:dyDescent="0.2">
      <c r="A2395" s="8" t="s">
        <v>19</v>
      </c>
      <c r="B2395" s="8">
        <v>2014</v>
      </c>
      <c r="C2395" s="8" t="s">
        <v>10</v>
      </c>
      <c r="D2395" s="8" t="s">
        <v>25</v>
      </c>
      <c r="E2395" s="8" t="s">
        <v>40</v>
      </c>
      <c r="F2395" s="15">
        <v>234.99203510000001</v>
      </c>
      <c r="G2395" s="15">
        <v>11.462589054517217</v>
      </c>
      <c r="H2395" s="26">
        <v>5.8019231778687987E-2</v>
      </c>
      <c r="J2395" s="46" t="e">
        <f>+IF(A2395=#REF!,"si","no")</f>
        <v>#REF!</v>
      </c>
    </row>
    <row r="2396" spans="1:10" ht="14.5" customHeight="1" x14ac:dyDescent="0.2">
      <c r="A2396" s="8" t="s">
        <v>19</v>
      </c>
      <c r="B2396" s="8">
        <v>2015</v>
      </c>
      <c r="C2396" s="8" t="s">
        <v>10</v>
      </c>
      <c r="D2396" s="8" t="s">
        <v>25</v>
      </c>
      <c r="E2396" s="8" t="s">
        <v>26</v>
      </c>
      <c r="F2396" s="15">
        <v>173.81147932000002</v>
      </c>
      <c r="G2396" s="15">
        <v>7.9559889226640879</v>
      </c>
      <c r="H2396" s="26">
        <v>3.7922154051675622E-2</v>
      </c>
      <c r="J2396" s="46" t="e">
        <f>+IF(A2396=#REF!,"si","no")</f>
        <v>#REF!</v>
      </c>
    </row>
    <row r="2397" spans="1:10" ht="14.5" customHeight="1" x14ac:dyDescent="0.2">
      <c r="A2397" s="8" t="s">
        <v>19</v>
      </c>
      <c r="B2397" s="8">
        <v>2015</v>
      </c>
      <c r="C2397" s="8" t="s">
        <v>10</v>
      </c>
      <c r="D2397" s="8" t="s">
        <v>25</v>
      </c>
      <c r="E2397" s="8" t="s">
        <v>27</v>
      </c>
      <c r="F2397" s="15"/>
      <c r="G2397" s="15"/>
      <c r="H2397" s="26"/>
      <c r="J2397" s="46" t="e">
        <f>+IF(A2397=#REF!,"si","no")</f>
        <v>#REF!</v>
      </c>
    </row>
    <row r="2398" spans="1:10" ht="14.5" customHeight="1" x14ac:dyDescent="0.2">
      <c r="A2398" s="8" t="s">
        <v>19</v>
      </c>
      <c r="B2398" s="8">
        <v>2015</v>
      </c>
      <c r="C2398" s="8" t="s">
        <v>10</v>
      </c>
      <c r="D2398" s="8" t="s">
        <v>25</v>
      </c>
      <c r="E2398" s="8" t="s">
        <v>28</v>
      </c>
      <c r="F2398" s="15">
        <v>6.1400000000000003E-2</v>
      </c>
      <c r="G2398" s="15">
        <v>2.8105032059028388E-3</v>
      </c>
      <c r="H2398" s="26">
        <v>1.3396239810410257E-5</v>
      </c>
      <c r="J2398" s="46" t="e">
        <f>+IF(A2398=#REF!,"si","no")</f>
        <v>#REF!</v>
      </c>
    </row>
    <row r="2399" spans="1:10" ht="14.5" customHeight="1" x14ac:dyDescent="0.2">
      <c r="A2399" s="8" t="s">
        <v>19</v>
      </c>
      <c r="B2399" s="8">
        <v>2015</v>
      </c>
      <c r="C2399" s="8" t="s">
        <v>10</v>
      </c>
      <c r="D2399" s="8" t="s">
        <v>25</v>
      </c>
      <c r="E2399" s="8" t="s">
        <v>40</v>
      </c>
      <c r="F2399" s="15">
        <v>173.87287932000001</v>
      </c>
      <c r="G2399" s="15">
        <v>7.9587994258699899</v>
      </c>
      <c r="H2399" s="26">
        <v>3.7935550291486021E-2</v>
      </c>
      <c r="J2399" s="46" t="e">
        <f>+IF(A2399=#REF!,"si","no")</f>
        <v>#REF!</v>
      </c>
    </row>
    <row r="2400" spans="1:10" ht="14.5" customHeight="1" x14ac:dyDescent="0.2">
      <c r="A2400" s="8" t="s">
        <v>19</v>
      </c>
      <c r="B2400" s="8">
        <v>2016</v>
      </c>
      <c r="C2400" s="8" t="s">
        <v>10</v>
      </c>
      <c r="D2400" s="8" t="s">
        <v>25</v>
      </c>
      <c r="E2400" s="8" t="s">
        <v>26</v>
      </c>
      <c r="F2400" s="15">
        <v>480.19514293999987</v>
      </c>
      <c r="G2400" s="15">
        <v>21.033810242657992</v>
      </c>
      <c r="H2400" s="26">
        <v>9.6851428362374467E-2</v>
      </c>
      <c r="J2400" s="46" t="e">
        <f>+IF(A2400=#REF!,"si","no")</f>
        <v>#REF!</v>
      </c>
    </row>
    <row r="2401" spans="1:10" ht="14.5" customHeight="1" x14ac:dyDescent="0.2">
      <c r="A2401" s="8" t="s">
        <v>19</v>
      </c>
      <c r="B2401" s="8">
        <v>2016</v>
      </c>
      <c r="C2401" s="8" t="s">
        <v>10</v>
      </c>
      <c r="D2401" s="8" t="s">
        <v>25</v>
      </c>
      <c r="E2401" s="8" t="s">
        <v>27</v>
      </c>
      <c r="F2401" s="15"/>
      <c r="G2401" s="15"/>
      <c r="H2401" s="26"/>
      <c r="J2401" s="46" t="e">
        <f>+IF(A2401=#REF!,"si","no")</f>
        <v>#REF!</v>
      </c>
    </row>
    <row r="2402" spans="1:10" ht="14.5" customHeight="1" x14ac:dyDescent="0.2">
      <c r="A2402" s="8" t="s">
        <v>19</v>
      </c>
      <c r="B2402" s="8">
        <v>2016</v>
      </c>
      <c r="C2402" s="8" t="s">
        <v>10</v>
      </c>
      <c r="D2402" s="8" t="s">
        <v>25</v>
      </c>
      <c r="E2402" s="8" t="s">
        <v>28</v>
      </c>
      <c r="F2402" s="15">
        <v>121.48542583</v>
      </c>
      <c r="G2402" s="15">
        <v>5.3213811753943654</v>
      </c>
      <c r="H2402" s="26">
        <v>2.450261563415472E-2</v>
      </c>
      <c r="J2402" s="46" t="e">
        <f>+IF(A2402=#REF!,"si","no")</f>
        <v>#REF!</v>
      </c>
    </row>
    <row r="2403" spans="1:10" ht="14.5" customHeight="1" x14ac:dyDescent="0.2">
      <c r="A2403" s="8" t="s">
        <v>19</v>
      </c>
      <c r="B2403" s="8">
        <v>2016</v>
      </c>
      <c r="C2403" s="8" t="s">
        <v>10</v>
      </c>
      <c r="D2403" s="8" t="s">
        <v>25</v>
      </c>
      <c r="E2403" s="8" t="s">
        <v>40</v>
      </c>
      <c r="F2403" s="15">
        <v>601.68056876999981</v>
      </c>
      <c r="G2403" s="15">
        <v>26.355191418052353</v>
      </c>
      <c r="H2403" s="26">
        <v>0.12135404399652917</v>
      </c>
      <c r="J2403" s="46" t="e">
        <f>+IF(A2403=#REF!,"si","no")</f>
        <v>#REF!</v>
      </c>
    </row>
    <row r="2404" spans="1:10" ht="14.5" customHeight="1" x14ac:dyDescent="0.2">
      <c r="A2404" s="8" t="s">
        <v>19</v>
      </c>
      <c r="B2404" s="8">
        <v>2017</v>
      </c>
      <c r="C2404" s="8" t="s">
        <v>10</v>
      </c>
      <c r="D2404" s="8" t="s">
        <v>25</v>
      </c>
      <c r="E2404" s="8" t="s">
        <v>26</v>
      </c>
      <c r="F2404" s="15">
        <v>200.75119325999998</v>
      </c>
      <c r="G2404" s="15">
        <v>8.5477507042858125</v>
      </c>
      <c r="H2404" s="26">
        <v>3.6945276032574192E-2</v>
      </c>
      <c r="J2404" s="46" t="e">
        <f>+IF(A2404=#REF!,"si","no")</f>
        <v>#REF!</v>
      </c>
    </row>
    <row r="2405" spans="1:10" ht="14.5" customHeight="1" x14ac:dyDescent="0.2">
      <c r="A2405" s="8" t="s">
        <v>19</v>
      </c>
      <c r="B2405" s="8">
        <v>2017</v>
      </c>
      <c r="C2405" s="8" t="s">
        <v>10</v>
      </c>
      <c r="D2405" s="8" t="s">
        <v>25</v>
      </c>
      <c r="E2405" s="8" t="s">
        <v>27</v>
      </c>
      <c r="F2405" s="15"/>
      <c r="G2405" s="15"/>
      <c r="H2405" s="26"/>
      <c r="J2405" s="46" t="e">
        <f>+IF(A2405=#REF!,"si","no")</f>
        <v>#REF!</v>
      </c>
    </row>
    <row r="2406" spans="1:10" ht="14.5" customHeight="1" x14ac:dyDescent="0.2">
      <c r="A2406" s="8" t="s">
        <v>19</v>
      </c>
      <c r="B2406" s="8">
        <v>2017</v>
      </c>
      <c r="C2406" s="8" t="s">
        <v>10</v>
      </c>
      <c r="D2406" s="8" t="s">
        <v>25</v>
      </c>
      <c r="E2406" s="8" t="s">
        <v>28</v>
      </c>
      <c r="F2406" s="15">
        <v>220.20843944000001</v>
      </c>
      <c r="G2406" s="15">
        <v>9.3762174597643533</v>
      </c>
      <c r="H2406" s="26">
        <v>4.0526093258516346E-2</v>
      </c>
      <c r="J2406" s="46" t="e">
        <f>+IF(A2406=#REF!,"si","no")</f>
        <v>#REF!</v>
      </c>
    </row>
    <row r="2407" spans="1:10" ht="14.5" customHeight="1" x14ac:dyDescent="0.2">
      <c r="A2407" s="8" t="s">
        <v>19</v>
      </c>
      <c r="B2407" s="8">
        <v>2017</v>
      </c>
      <c r="C2407" s="8" t="s">
        <v>10</v>
      </c>
      <c r="D2407" s="8" t="s">
        <v>25</v>
      </c>
      <c r="E2407" s="8" t="s">
        <v>40</v>
      </c>
      <c r="F2407" s="15">
        <v>420.95963269999999</v>
      </c>
      <c r="G2407" s="15">
        <v>17.923968164050166</v>
      </c>
      <c r="H2407" s="26">
        <v>7.7471369291090539E-2</v>
      </c>
      <c r="J2407" s="46" t="e">
        <f>+IF(A2407=#REF!,"si","no")</f>
        <v>#REF!</v>
      </c>
    </row>
    <row r="2408" spans="1:10" ht="14.5" customHeight="1" x14ac:dyDescent="0.2">
      <c r="A2408" s="8" t="s">
        <v>19</v>
      </c>
      <c r="B2408" s="8">
        <v>2018</v>
      </c>
      <c r="C2408" s="8" t="s">
        <v>10</v>
      </c>
      <c r="D2408" s="8" t="s">
        <v>25</v>
      </c>
      <c r="E2408" s="8" t="s">
        <v>26</v>
      </c>
      <c r="F2408" s="15">
        <v>19.14485693</v>
      </c>
      <c r="G2408" s="15">
        <v>0.80080392534476152</v>
      </c>
      <c r="H2408" s="26">
        <v>3.3333272922992383E-3</v>
      </c>
      <c r="J2408" s="46" t="e">
        <f>+IF(A2408=#REF!,"si","no")</f>
        <v>#REF!</v>
      </c>
    </row>
    <row r="2409" spans="1:10" ht="14.5" customHeight="1" x14ac:dyDescent="0.2">
      <c r="A2409" s="8" t="s">
        <v>19</v>
      </c>
      <c r="B2409" s="8">
        <v>2018</v>
      </c>
      <c r="C2409" s="8" t="s">
        <v>10</v>
      </c>
      <c r="D2409" s="8" t="s">
        <v>25</v>
      </c>
      <c r="E2409" s="8" t="s">
        <v>27</v>
      </c>
      <c r="F2409" s="15"/>
      <c r="G2409" s="15"/>
      <c r="H2409" s="26"/>
      <c r="J2409" s="46" t="e">
        <f>+IF(A2409=#REF!,"si","no")</f>
        <v>#REF!</v>
      </c>
    </row>
    <row r="2410" spans="1:10" ht="14.5" customHeight="1" x14ac:dyDescent="0.2">
      <c r="A2410" s="8" t="s">
        <v>19</v>
      </c>
      <c r="B2410" s="8">
        <v>2018</v>
      </c>
      <c r="C2410" s="8" t="s">
        <v>10</v>
      </c>
      <c r="D2410" s="8" t="s">
        <v>25</v>
      </c>
      <c r="E2410" s="8" t="s">
        <v>28</v>
      </c>
      <c r="F2410" s="15">
        <v>44.242970049999997</v>
      </c>
      <c r="G2410" s="15">
        <v>1.8506246463211735</v>
      </c>
      <c r="H2410" s="26">
        <v>7.7031810736045443E-3</v>
      </c>
      <c r="J2410" s="46" t="e">
        <f>+IF(A2410=#REF!,"si","no")</f>
        <v>#REF!</v>
      </c>
    </row>
    <row r="2411" spans="1:10" ht="14.5" customHeight="1" x14ac:dyDescent="0.2">
      <c r="A2411" s="8" t="s">
        <v>19</v>
      </c>
      <c r="B2411" s="8">
        <v>2018</v>
      </c>
      <c r="C2411" s="8" t="s">
        <v>10</v>
      </c>
      <c r="D2411" s="8" t="s">
        <v>25</v>
      </c>
      <c r="E2411" s="8" t="s">
        <v>40</v>
      </c>
      <c r="F2411" s="15">
        <v>63.38782698</v>
      </c>
      <c r="G2411" s="15">
        <v>2.6514285716659352</v>
      </c>
      <c r="H2411" s="26">
        <v>1.1036508365903782E-2</v>
      </c>
      <c r="J2411" s="46" t="e">
        <f>+IF(A2411=#REF!,"si","no")</f>
        <v>#REF!</v>
      </c>
    </row>
    <row r="2412" spans="1:10" ht="14.5" customHeight="1" x14ac:dyDescent="0.2">
      <c r="A2412" s="8" t="s">
        <v>19</v>
      </c>
      <c r="B2412" s="8">
        <v>2019</v>
      </c>
      <c r="C2412" s="8" t="s">
        <v>10</v>
      </c>
      <c r="D2412" s="8" t="s">
        <v>25</v>
      </c>
      <c r="E2412" s="8" t="s">
        <v>26</v>
      </c>
      <c r="F2412" s="15">
        <v>0</v>
      </c>
      <c r="G2412" s="15">
        <v>0</v>
      </c>
      <c r="H2412" s="26">
        <v>0</v>
      </c>
      <c r="J2412" s="46"/>
    </row>
    <row r="2413" spans="1:10" ht="14.5" customHeight="1" x14ac:dyDescent="0.2">
      <c r="A2413" s="8" t="s">
        <v>19</v>
      </c>
      <c r="B2413" s="8">
        <v>2019</v>
      </c>
      <c r="C2413" s="8" t="s">
        <v>10</v>
      </c>
      <c r="D2413" s="8" t="s">
        <v>25</v>
      </c>
      <c r="E2413" s="8" t="s">
        <v>27</v>
      </c>
      <c r="F2413" s="15">
        <v>0</v>
      </c>
      <c r="G2413" s="15">
        <v>0</v>
      </c>
      <c r="H2413" s="26">
        <v>0</v>
      </c>
      <c r="J2413" s="46"/>
    </row>
    <row r="2414" spans="1:10" ht="14.5" customHeight="1" x14ac:dyDescent="0.2">
      <c r="A2414" s="8" t="s">
        <v>19</v>
      </c>
      <c r="B2414" s="8">
        <v>2019</v>
      </c>
      <c r="C2414" s="8" t="s">
        <v>10</v>
      </c>
      <c r="D2414" s="8" t="s">
        <v>25</v>
      </c>
      <c r="E2414" s="8" t="s">
        <v>28</v>
      </c>
      <c r="F2414" s="15">
        <v>283.57</v>
      </c>
      <c r="G2414" s="15">
        <v>11.539894630418756</v>
      </c>
      <c r="H2414" s="26">
        <v>4.598418448946523E-2</v>
      </c>
      <c r="J2414" s="46"/>
    </row>
    <row r="2415" spans="1:10" ht="14.5" customHeight="1" x14ac:dyDescent="0.2">
      <c r="A2415" s="8" t="s">
        <v>19</v>
      </c>
      <c r="B2415" s="8">
        <v>2019</v>
      </c>
      <c r="C2415" s="8" t="s">
        <v>10</v>
      </c>
      <c r="D2415" s="8" t="s">
        <v>25</v>
      </c>
      <c r="E2415" s="8" t="s">
        <v>40</v>
      </c>
      <c r="F2415" s="15">
        <v>283.57</v>
      </c>
      <c r="G2415" s="15">
        <v>11.539894630418756</v>
      </c>
      <c r="H2415" s="26">
        <v>4.598418448946523E-2</v>
      </c>
      <c r="J2415" s="46"/>
    </row>
    <row r="2416" spans="1:10" ht="14.5" customHeight="1" x14ac:dyDescent="0.2">
      <c r="A2416" s="8" t="s">
        <v>19</v>
      </c>
      <c r="B2416" s="8">
        <v>2020</v>
      </c>
      <c r="C2416" s="8" t="s">
        <v>10</v>
      </c>
      <c r="D2416" s="8" t="s">
        <v>25</v>
      </c>
      <c r="E2416" s="8" t="s">
        <v>26</v>
      </c>
      <c r="F2416" s="15">
        <v>5.39</v>
      </c>
      <c r="G2416" s="15">
        <v>0.21720015851147983</v>
      </c>
      <c r="H2416" s="26">
        <v>9.1153331589508078E-4</v>
      </c>
      <c r="J2416" s="46"/>
    </row>
    <row r="2417" spans="1:10" ht="14.5" customHeight="1" x14ac:dyDescent="0.2">
      <c r="A2417" s="8" t="s">
        <v>19</v>
      </c>
      <c r="B2417" s="8">
        <v>2020</v>
      </c>
      <c r="C2417" s="8" t="s">
        <v>10</v>
      </c>
      <c r="D2417" s="8" t="s">
        <v>25</v>
      </c>
      <c r="E2417" s="8" t="s">
        <v>27</v>
      </c>
      <c r="F2417" s="15">
        <v>0</v>
      </c>
      <c r="G2417" s="15">
        <v>0</v>
      </c>
      <c r="H2417" s="26">
        <v>0</v>
      </c>
      <c r="J2417" s="46"/>
    </row>
    <row r="2418" spans="1:10" ht="14.5" customHeight="1" x14ac:dyDescent="0.2">
      <c r="A2418" s="8" t="s">
        <v>19</v>
      </c>
      <c r="B2418" s="8">
        <v>2020</v>
      </c>
      <c r="C2418" s="8" t="s">
        <v>10</v>
      </c>
      <c r="D2418" s="8" t="s">
        <v>25</v>
      </c>
      <c r="E2418" s="8" t="s">
        <v>28</v>
      </c>
      <c r="F2418" s="15">
        <v>115.39</v>
      </c>
      <c r="G2418" s="15">
        <v>4.6498564546641301</v>
      </c>
      <c r="H2418" s="26">
        <v>1.9514254048447751E-2</v>
      </c>
      <c r="J2418" s="46"/>
    </row>
    <row r="2419" spans="1:10" ht="14.5" customHeight="1" x14ac:dyDescent="0.2">
      <c r="A2419" s="8" t="s">
        <v>19</v>
      </c>
      <c r="B2419" s="8">
        <v>2020</v>
      </c>
      <c r="C2419" s="8" t="s">
        <v>10</v>
      </c>
      <c r="D2419" s="8" t="s">
        <v>25</v>
      </c>
      <c r="E2419" s="8" t="s">
        <v>40</v>
      </c>
      <c r="F2419" s="15">
        <v>120.78</v>
      </c>
      <c r="G2419" s="15">
        <v>4.8670566131756097</v>
      </c>
      <c r="H2419" s="26">
        <v>2.0425787364342831E-2</v>
      </c>
      <c r="J2419" s="46"/>
    </row>
    <row r="2420" spans="1:10" ht="14.5" customHeight="1" x14ac:dyDescent="0.2">
      <c r="A2420" s="8" t="s">
        <v>19</v>
      </c>
      <c r="B2420" s="8">
        <v>2021</v>
      </c>
      <c r="C2420" s="8" t="s">
        <v>10</v>
      </c>
      <c r="D2420" s="8" t="s">
        <v>25</v>
      </c>
      <c r="E2420" s="8" t="s">
        <v>26</v>
      </c>
      <c r="F2420" s="15">
        <v>450.1</v>
      </c>
      <c r="G2420" s="15">
        <v>18.69452151175118</v>
      </c>
      <c r="H2420" s="26">
        <v>6.5620139393278737E-2</v>
      </c>
      <c r="J2420" s="46"/>
    </row>
    <row r="2421" spans="1:10" ht="14.5" customHeight="1" x14ac:dyDescent="0.2">
      <c r="A2421" s="8" t="s">
        <v>19</v>
      </c>
      <c r="B2421" s="8">
        <v>2021</v>
      </c>
      <c r="C2421" s="8" t="s">
        <v>10</v>
      </c>
      <c r="D2421" s="8" t="s">
        <v>25</v>
      </c>
      <c r="E2421" s="8" t="s">
        <v>27</v>
      </c>
      <c r="F2421" s="15">
        <v>0</v>
      </c>
      <c r="G2421" s="15">
        <v>0</v>
      </c>
      <c r="H2421" s="26">
        <v>0</v>
      </c>
      <c r="J2421" s="46"/>
    </row>
    <row r="2422" spans="1:10" ht="14.5" customHeight="1" x14ac:dyDescent="0.2">
      <c r="A2422" s="8" t="s">
        <v>19</v>
      </c>
      <c r="B2422" s="8">
        <v>2021</v>
      </c>
      <c r="C2422" s="8" t="s">
        <v>10</v>
      </c>
      <c r="D2422" s="8" t="s">
        <v>25</v>
      </c>
      <c r="E2422" s="8" t="s">
        <v>28</v>
      </c>
      <c r="F2422" s="15">
        <v>130.61000000000001</v>
      </c>
      <c r="G2422" s="15">
        <v>5.4247755046652344</v>
      </c>
      <c r="H2422" s="26">
        <v>1.9041649424919212E-2</v>
      </c>
      <c r="J2422" s="46"/>
    </row>
    <row r="2423" spans="1:10" ht="14.5" customHeight="1" x14ac:dyDescent="0.2">
      <c r="A2423" s="8" t="s">
        <v>19</v>
      </c>
      <c r="B2423" s="8">
        <v>2021</v>
      </c>
      <c r="C2423" s="8" t="s">
        <v>10</v>
      </c>
      <c r="D2423" s="8" t="s">
        <v>25</v>
      </c>
      <c r="E2423" s="8" t="s">
        <v>40</v>
      </c>
      <c r="F2423" s="15">
        <v>580.71</v>
      </c>
      <c r="G2423" s="15">
        <v>24.119297016416414</v>
      </c>
      <c r="H2423" s="26">
        <v>8.4661788818197942E-2</v>
      </c>
      <c r="J2423" s="46"/>
    </row>
    <row r="2424" spans="1:10" ht="14.5" customHeight="1" x14ac:dyDescent="0.2">
      <c r="A2424" s="8" t="s">
        <v>19</v>
      </c>
      <c r="B2424" s="8">
        <v>2008</v>
      </c>
      <c r="C2424" s="8" t="s">
        <v>10</v>
      </c>
      <c r="D2424" s="8" t="s">
        <v>30</v>
      </c>
      <c r="E2424" s="8" t="s">
        <v>31</v>
      </c>
      <c r="F2424" s="15">
        <v>830.81630789000008</v>
      </c>
      <c r="G2424" s="15">
        <v>43.965905727560269</v>
      </c>
      <c r="H2424" s="26">
        <v>0.31671773303469131</v>
      </c>
      <c r="J2424" s="46" t="e">
        <f>+IF(A2424=#REF!,"si","no")</f>
        <v>#REF!</v>
      </c>
    </row>
    <row r="2425" spans="1:10" ht="14.5" customHeight="1" x14ac:dyDescent="0.2">
      <c r="A2425" s="8" t="s">
        <v>19</v>
      </c>
      <c r="B2425" s="8">
        <v>2008</v>
      </c>
      <c r="C2425" s="8" t="s">
        <v>10</v>
      </c>
      <c r="D2425" s="8" t="s">
        <v>30</v>
      </c>
      <c r="E2425" s="8" t="s">
        <v>32</v>
      </c>
      <c r="F2425" s="15"/>
      <c r="G2425" s="15"/>
      <c r="H2425" s="26"/>
      <c r="J2425" s="46" t="e">
        <f>+IF(A2425=#REF!,"si","no")</f>
        <v>#REF!</v>
      </c>
    </row>
    <row r="2426" spans="1:10" ht="14.5" customHeight="1" x14ac:dyDescent="0.2">
      <c r="A2426" s="8" t="s">
        <v>19</v>
      </c>
      <c r="B2426" s="8">
        <v>2008</v>
      </c>
      <c r="C2426" s="8" t="s">
        <v>10</v>
      </c>
      <c r="D2426" s="8" t="s">
        <v>30</v>
      </c>
      <c r="E2426" s="8" t="s">
        <v>40</v>
      </c>
      <c r="F2426" s="15">
        <v>830.81630789000008</v>
      </c>
      <c r="G2426" s="15">
        <v>43.965905727560269</v>
      </c>
      <c r="H2426" s="26">
        <v>0.31671773303469131</v>
      </c>
      <c r="J2426" s="46" t="e">
        <f>+IF(A2426=#REF!,"si","no")</f>
        <v>#REF!</v>
      </c>
    </row>
    <row r="2427" spans="1:10" ht="14.5" customHeight="1" x14ac:dyDescent="0.2">
      <c r="A2427" s="8" t="s">
        <v>19</v>
      </c>
      <c r="B2427" s="8">
        <v>2009</v>
      </c>
      <c r="C2427" s="8" t="s">
        <v>10</v>
      </c>
      <c r="D2427" s="8" t="s">
        <v>30</v>
      </c>
      <c r="E2427" s="8" t="s">
        <v>31</v>
      </c>
      <c r="F2427" s="15">
        <v>703.14569941000025</v>
      </c>
      <c r="G2427" s="15">
        <v>37.218358654249535</v>
      </c>
      <c r="H2427" s="26">
        <v>0.25513877138008945</v>
      </c>
      <c r="J2427" s="46" t="e">
        <f>+IF(A2427=#REF!,"si","no")</f>
        <v>#REF!</v>
      </c>
    </row>
    <row r="2428" spans="1:10" ht="14.5" customHeight="1" x14ac:dyDescent="0.2">
      <c r="A2428" s="8" t="s">
        <v>19</v>
      </c>
      <c r="B2428" s="8">
        <v>2009</v>
      </c>
      <c r="C2428" s="8" t="s">
        <v>10</v>
      </c>
      <c r="D2428" s="8" t="s">
        <v>30</v>
      </c>
      <c r="E2428" s="8" t="s">
        <v>32</v>
      </c>
      <c r="F2428" s="15"/>
      <c r="G2428" s="15"/>
      <c r="H2428" s="26"/>
      <c r="J2428" s="46" t="e">
        <f>+IF(A2428=#REF!,"si","no")</f>
        <v>#REF!</v>
      </c>
    </row>
    <row r="2429" spans="1:10" ht="14.5" customHeight="1" x14ac:dyDescent="0.2">
      <c r="A2429" s="8" t="s">
        <v>19</v>
      </c>
      <c r="B2429" s="8">
        <v>2009</v>
      </c>
      <c r="C2429" s="8" t="s">
        <v>10</v>
      </c>
      <c r="D2429" s="8" t="s">
        <v>30</v>
      </c>
      <c r="E2429" s="8" t="s">
        <v>40</v>
      </c>
      <c r="F2429" s="15">
        <v>703.14569941000025</v>
      </c>
      <c r="G2429" s="15">
        <v>37.218358654249535</v>
      </c>
      <c r="H2429" s="26">
        <v>0.25513877138008945</v>
      </c>
      <c r="J2429" s="46" t="e">
        <f>+IF(A2429=#REF!,"si","no")</f>
        <v>#REF!</v>
      </c>
    </row>
    <row r="2430" spans="1:10" ht="14.5" customHeight="1" x14ac:dyDescent="0.2">
      <c r="A2430" s="8" t="s">
        <v>19</v>
      </c>
      <c r="B2430" s="8">
        <v>2010</v>
      </c>
      <c r="C2430" s="8" t="s">
        <v>10</v>
      </c>
      <c r="D2430" s="8" t="s">
        <v>30</v>
      </c>
      <c r="E2430" s="8" t="s">
        <v>31</v>
      </c>
      <c r="F2430" s="15">
        <v>649.23417601999995</v>
      </c>
      <c r="G2430" s="15">
        <v>34.36010251253925</v>
      </c>
      <c r="H2430" s="26">
        <v>0.21692881490770669</v>
      </c>
      <c r="J2430" s="46" t="e">
        <f>+IF(A2430=#REF!,"si","no")</f>
        <v>#REF!</v>
      </c>
    </row>
    <row r="2431" spans="1:10" ht="14.5" customHeight="1" x14ac:dyDescent="0.2">
      <c r="A2431" s="8" t="s">
        <v>19</v>
      </c>
      <c r="B2431" s="8">
        <v>2010</v>
      </c>
      <c r="C2431" s="8" t="s">
        <v>10</v>
      </c>
      <c r="D2431" s="8" t="s">
        <v>30</v>
      </c>
      <c r="E2431" s="8" t="s">
        <v>32</v>
      </c>
      <c r="F2431" s="15"/>
      <c r="G2431" s="15"/>
      <c r="H2431" s="26"/>
      <c r="J2431" s="46" t="e">
        <f>+IF(A2431=#REF!,"si","no")</f>
        <v>#REF!</v>
      </c>
    </row>
    <row r="2432" spans="1:10" ht="14.5" customHeight="1" x14ac:dyDescent="0.2">
      <c r="A2432" s="8" t="s">
        <v>19</v>
      </c>
      <c r="B2432" s="8">
        <v>2010</v>
      </c>
      <c r="C2432" s="8" t="s">
        <v>10</v>
      </c>
      <c r="D2432" s="8" t="s">
        <v>30</v>
      </c>
      <c r="E2432" s="8" t="s">
        <v>40</v>
      </c>
      <c r="F2432" s="15">
        <v>649.23417601999995</v>
      </c>
      <c r="G2432" s="15">
        <v>34.36010251253925</v>
      </c>
      <c r="H2432" s="26">
        <v>0.21692881490770669</v>
      </c>
      <c r="J2432" s="46" t="e">
        <f>+IF(A2432=#REF!,"si","no")</f>
        <v>#REF!</v>
      </c>
    </row>
    <row r="2433" spans="1:10" ht="14.5" customHeight="1" x14ac:dyDescent="0.2">
      <c r="A2433" s="8" t="s">
        <v>19</v>
      </c>
      <c r="B2433" s="8">
        <v>2011</v>
      </c>
      <c r="C2433" s="8" t="s">
        <v>10</v>
      </c>
      <c r="D2433" s="8" t="s">
        <v>30</v>
      </c>
      <c r="E2433" s="8" t="s">
        <v>31</v>
      </c>
      <c r="F2433" s="15">
        <v>2021.58518185</v>
      </c>
      <c r="G2433" s="15">
        <v>106.99130532855418</v>
      </c>
      <c r="H2433" s="26">
        <v>0.60411992079518584</v>
      </c>
      <c r="J2433" s="46" t="e">
        <f>+IF(A2433=#REF!,"si","no")</f>
        <v>#REF!</v>
      </c>
    </row>
    <row r="2434" spans="1:10" ht="14.5" customHeight="1" x14ac:dyDescent="0.2">
      <c r="A2434" s="8" t="s">
        <v>19</v>
      </c>
      <c r="B2434" s="8">
        <v>2011</v>
      </c>
      <c r="C2434" s="8" t="s">
        <v>10</v>
      </c>
      <c r="D2434" s="8" t="s">
        <v>30</v>
      </c>
      <c r="E2434" s="8" t="s">
        <v>32</v>
      </c>
      <c r="F2434" s="15"/>
      <c r="G2434" s="15"/>
      <c r="H2434" s="26"/>
      <c r="J2434" s="46" t="e">
        <f>+IF(A2434=#REF!,"si","no")</f>
        <v>#REF!</v>
      </c>
    </row>
    <row r="2435" spans="1:10" ht="14.5" customHeight="1" x14ac:dyDescent="0.2">
      <c r="A2435" s="8" t="s">
        <v>19</v>
      </c>
      <c r="B2435" s="8">
        <v>2011</v>
      </c>
      <c r="C2435" s="8" t="s">
        <v>10</v>
      </c>
      <c r="D2435" s="8" t="s">
        <v>30</v>
      </c>
      <c r="E2435" s="8" t="s">
        <v>40</v>
      </c>
      <c r="F2435" s="15">
        <v>2021.58518185</v>
      </c>
      <c r="G2435" s="15">
        <v>106.99130532855418</v>
      </c>
      <c r="H2435" s="26">
        <v>0.60411992079518584</v>
      </c>
      <c r="J2435" s="46" t="e">
        <f>+IF(A2435=#REF!,"si","no")</f>
        <v>#REF!</v>
      </c>
    </row>
    <row r="2436" spans="1:10" ht="14.5" customHeight="1" x14ac:dyDescent="0.2">
      <c r="A2436" s="8" t="s">
        <v>19</v>
      </c>
      <c r="B2436" s="8">
        <v>2012</v>
      </c>
      <c r="C2436" s="8" t="s">
        <v>10</v>
      </c>
      <c r="D2436" s="8" t="s">
        <v>30</v>
      </c>
      <c r="E2436" s="8" t="s">
        <v>31</v>
      </c>
      <c r="F2436" s="15">
        <v>1852.6842680299999</v>
      </c>
      <c r="G2436" s="15">
        <v>95.895447136087327</v>
      </c>
      <c r="H2436" s="26">
        <v>0.51755491917865226</v>
      </c>
      <c r="J2436" s="46" t="e">
        <f>+IF(A2436=#REF!,"si","no")</f>
        <v>#REF!</v>
      </c>
    </row>
    <row r="2437" spans="1:10" ht="14.5" customHeight="1" x14ac:dyDescent="0.2">
      <c r="A2437" s="8" t="s">
        <v>19</v>
      </c>
      <c r="B2437" s="8">
        <v>2012</v>
      </c>
      <c r="C2437" s="8" t="s">
        <v>10</v>
      </c>
      <c r="D2437" s="8" t="s">
        <v>30</v>
      </c>
      <c r="E2437" s="8" t="s">
        <v>32</v>
      </c>
      <c r="F2437" s="15"/>
      <c r="G2437" s="15"/>
      <c r="H2437" s="26"/>
      <c r="J2437" s="46" t="e">
        <f>+IF(A2437=#REF!,"si","no")</f>
        <v>#REF!</v>
      </c>
    </row>
    <row r="2438" spans="1:10" ht="14.5" customHeight="1" x14ac:dyDescent="0.2">
      <c r="A2438" s="8" t="s">
        <v>19</v>
      </c>
      <c r="B2438" s="8">
        <v>2012</v>
      </c>
      <c r="C2438" s="8" t="s">
        <v>10</v>
      </c>
      <c r="D2438" s="8" t="s">
        <v>30</v>
      </c>
      <c r="E2438" s="8" t="s">
        <v>40</v>
      </c>
      <c r="F2438" s="15">
        <v>1852.6842680299999</v>
      </c>
      <c r="G2438" s="15">
        <v>95.895447136087327</v>
      </c>
      <c r="H2438" s="26">
        <v>0.51755491917865226</v>
      </c>
      <c r="J2438" s="46" t="e">
        <f>+IF(A2438=#REF!,"si","no")</f>
        <v>#REF!</v>
      </c>
    </row>
    <row r="2439" spans="1:10" ht="14.5" customHeight="1" x14ac:dyDescent="0.2">
      <c r="A2439" s="8" t="s">
        <v>19</v>
      </c>
      <c r="B2439" s="8">
        <v>2013</v>
      </c>
      <c r="C2439" s="8" t="s">
        <v>10</v>
      </c>
      <c r="D2439" s="8" t="s">
        <v>30</v>
      </c>
      <c r="E2439" s="8" t="s">
        <v>31</v>
      </c>
      <c r="F2439" s="15">
        <v>1479.7350310000002</v>
      </c>
      <c r="G2439" s="15">
        <v>73.598209673981501</v>
      </c>
      <c r="H2439" s="26">
        <v>0.39783398676639192</v>
      </c>
      <c r="J2439" s="46" t="e">
        <f>+IF(A2439=#REF!,"si","no")</f>
        <v>#REF!</v>
      </c>
    </row>
    <row r="2440" spans="1:10" ht="14.5" customHeight="1" x14ac:dyDescent="0.2">
      <c r="A2440" s="8" t="s">
        <v>19</v>
      </c>
      <c r="B2440" s="8">
        <v>2013</v>
      </c>
      <c r="C2440" s="8" t="s">
        <v>10</v>
      </c>
      <c r="D2440" s="8" t="s">
        <v>30</v>
      </c>
      <c r="E2440" s="8" t="s">
        <v>32</v>
      </c>
      <c r="F2440" s="15"/>
      <c r="G2440" s="15"/>
      <c r="H2440" s="26"/>
      <c r="J2440" s="46" t="e">
        <f>+IF(A2440=#REF!,"si","no")</f>
        <v>#REF!</v>
      </c>
    </row>
    <row r="2441" spans="1:10" ht="14.5" customHeight="1" x14ac:dyDescent="0.2">
      <c r="A2441" s="8" t="s">
        <v>19</v>
      </c>
      <c r="B2441" s="8">
        <v>2013</v>
      </c>
      <c r="C2441" s="8" t="s">
        <v>10</v>
      </c>
      <c r="D2441" s="8" t="s">
        <v>30</v>
      </c>
      <c r="E2441" s="8" t="s">
        <v>40</v>
      </c>
      <c r="F2441" s="15">
        <v>1479.7350310000002</v>
      </c>
      <c r="G2441" s="15">
        <v>73.598209673981501</v>
      </c>
      <c r="H2441" s="26">
        <v>0.39783398676639192</v>
      </c>
      <c r="J2441" s="46" t="e">
        <f>+IF(A2441=#REF!,"si","no")</f>
        <v>#REF!</v>
      </c>
    </row>
    <row r="2442" spans="1:10" ht="14.5" customHeight="1" x14ac:dyDescent="0.2">
      <c r="A2442" s="8" t="s">
        <v>19</v>
      </c>
      <c r="B2442" s="8">
        <v>2014</v>
      </c>
      <c r="C2442" s="8" t="s">
        <v>10</v>
      </c>
      <c r="D2442" s="8" t="s">
        <v>30</v>
      </c>
      <c r="E2442" s="8" t="s">
        <v>31</v>
      </c>
      <c r="F2442" s="15">
        <v>1984.9430793500001</v>
      </c>
      <c r="G2442" s="15">
        <v>96.822799996241272</v>
      </c>
      <c r="H2442" s="26">
        <v>0.49007989798165846</v>
      </c>
      <c r="J2442" s="46" t="e">
        <f>+IF(A2442=#REF!,"si","no")</f>
        <v>#REF!</v>
      </c>
    </row>
    <row r="2443" spans="1:10" ht="14.5" customHeight="1" x14ac:dyDescent="0.2">
      <c r="A2443" s="8" t="s">
        <v>19</v>
      </c>
      <c r="B2443" s="8">
        <v>2014</v>
      </c>
      <c r="C2443" s="8" t="s">
        <v>10</v>
      </c>
      <c r="D2443" s="8" t="s">
        <v>30</v>
      </c>
      <c r="E2443" s="8" t="s">
        <v>32</v>
      </c>
      <c r="F2443" s="15"/>
      <c r="G2443" s="15"/>
      <c r="H2443" s="26"/>
      <c r="J2443" s="46" t="e">
        <f>+IF(A2443=#REF!,"si","no")</f>
        <v>#REF!</v>
      </c>
    </row>
    <row r="2444" spans="1:10" ht="14.5" customHeight="1" x14ac:dyDescent="0.2">
      <c r="A2444" s="8" t="s">
        <v>19</v>
      </c>
      <c r="B2444" s="8">
        <v>2014</v>
      </c>
      <c r="C2444" s="8" t="s">
        <v>10</v>
      </c>
      <c r="D2444" s="8" t="s">
        <v>30</v>
      </c>
      <c r="E2444" s="8" t="s">
        <v>40</v>
      </c>
      <c r="F2444" s="15">
        <v>1984.9430793500001</v>
      </c>
      <c r="G2444" s="15">
        <v>96.822799996241272</v>
      </c>
      <c r="H2444" s="26">
        <v>0.49007989798165846</v>
      </c>
      <c r="J2444" s="46" t="e">
        <f>+IF(A2444=#REF!,"si","no")</f>
        <v>#REF!</v>
      </c>
    </row>
    <row r="2445" spans="1:10" ht="14.5" customHeight="1" x14ac:dyDescent="0.2">
      <c r="A2445" s="8" t="s">
        <v>19</v>
      </c>
      <c r="B2445" s="8">
        <v>2015</v>
      </c>
      <c r="C2445" s="8" t="s">
        <v>10</v>
      </c>
      <c r="D2445" s="8" t="s">
        <v>30</v>
      </c>
      <c r="E2445" s="8" t="s">
        <v>31</v>
      </c>
      <c r="F2445" s="15">
        <v>1954.1621459599999</v>
      </c>
      <c r="G2445" s="15">
        <v>89.449168991442193</v>
      </c>
      <c r="H2445" s="26">
        <v>0.42635870905058765</v>
      </c>
      <c r="J2445" s="46" t="e">
        <f>+IF(A2445=#REF!,"si","no")</f>
        <v>#REF!</v>
      </c>
    </row>
    <row r="2446" spans="1:10" ht="14.5" customHeight="1" x14ac:dyDescent="0.2">
      <c r="A2446" s="8" t="s">
        <v>19</v>
      </c>
      <c r="B2446" s="8">
        <v>2015</v>
      </c>
      <c r="C2446" s="8" t="s">
        <v>10</v>
      </c>
      <c r="D2446" s="8" t="s">
        <v>30</v>
      </c>
      <c r="E2446" s="8" t="s">
        <v>32</v>
      </c>
      <c r="F2446" s="15"/>
      <c r="G2446" s="15"/>
      <c r="H2446" s="26"/>
      <c r="J2446" s="46" t="e">
        <f>+IF(A2446=#REF!,"si","no")</f>
        <v>#REF!</v>
      </c>
    </row>
    <row r="2447" spans="1:10" ht="14.5" customHeight="1" x14ac:dyDescent="0.2">
      <c r="A2447" s="8" t="s">
        <v>19</v>
      </c>
      <c r="B2447" s="8">
        <v>2015</v>
      </c>
      <c r="C2447" s="8" t="s">
        <v>10</v>
      </c>
      <c r="D2447" s="8" t="s">
        <v>30</v>
      </c>
      <c r="E2447" s="8" t="s">
        <v>40</v>
      </c>
      <c r="F2447" s="15">
        <v>1954.1621459599999</v>
      </c>
      <c r="G2447" s="15">
        <v>89.449168991442193</v>
      </c>
      <c r="H2447" s="26">
        <v>0.42635870905058765</v>
      </c>
      <c r="J2447" s="46" t="e">
        <f>+IF(A2447=#REF!,"si","no")</f>
        <v>#REF!</v>
      </c>
    </row>
    <row r="2448" spans="1:10" ht="14.5" customHeight="1" x14ac:dyDescent="0.2">
      <c r="A2448" s="8" t="s">
        <v>19</v>
      </c>
      <c r="B2448" s="8">
        <v>2016</v>
      </c>
      <c r="C2448" s="8" t="s">
        <v>10</v>
      </c>
      <c r="D2448" s="8" t="s">
        <v>30</v>
      </c>
      <c r="E2448" s="8" t="s">
        <v>31</v>
      </c>
      <c r="F2448" s="15">
        <v>2996.4494219100002</v>
      </c>
      <c r="G2448" s="15">
        <v>131.25236577008098</v>
      </c>
      <c r="H2448" s="26">
        <v>0.6043593126552228</v>
      </c>
      <c r="J2448" s="46" t="e">
        <f>+IF(A2448=#REF!,"si","no")</f>
        <v>#REF!</v>
      </c>
    </row>
    <row r="2449" spans="1:10" ht="14.5" customHeight="1" x14ac:dyDescent="0.2">
      <c r="A2449" s="8" t="s">
        <v>19</v>
      </c>
      <c r="B2449" s="8">
        <v>2016</v>
      </c>
      <c r="C2449" s="8" t="s">
        <v>10</v>
      </c>
      <c r="D2449" s="8" t="s">
        <v>30</v>
      </c>
      <c r="E2449" s="8" t="s">
        <v>32</v>
      </c>
      <c r="F2449" s="15"/>
      <c r="G2449" s="15"/>
      <c r="H2449" s="26"/>
      <c r="J2449" s="46" t="e">
        <f>+IF(A2449=#REF!,"si","no")</f>
        <v>#REF!</v>
      </c>
    </row>
    <row r="2450" spans="1:10" ht="14.5" customHeight="1" x14ac:dyDescent="0.2">
      <c r="A2450" s="8" t="s">
        <v>19</v>
      </c>
      <c r="B2450" s="8">
        <v>2016</v>
      </c>
      <c r="C2450" s="8" t="s">
        <v>10</v>
      </c>
      <c r="D2450" s="8" t="s">
        <v>30</v>
      </c>
      <c r="E2450" s="8" t="s">
        <v>40</v>
      </c>
      <c r="F2450" s="15">
        <v>2996.4494219100002</v>
      </c>
      <c r="G2450" s="15">
        <v>131.25236577008098</v>
      </c>
      <c r="H2450" s="26">
        <v>0.6043593126552228</v>
      </c>
      <c r="J2450" s="46" t="e">
        <f>+IF(A2450=#REF!,"si","no")</f>
        <v>#REF!</v>
      </c>
    </row>
    <row r="2451" spans="1:10" ht="14.5" customHeight="1" x14ac:dyDescent="0.2">
      <c r="A2451" s="8" t="s">
        <v>19</v>
      </c>
      <c r="B2451" s="8">
        <v>2017</v>
      </c>
      <c r="C2451" s="8" t="s">
        <v>10</v>
      </c>
      <c r="D2451" s="8" t="s">
        <v>30</v>
      </c>
      <c r="E2451" s="8" t="s">
        <v>31</v>
      </c>
      <c r="F2451" s="15">
        <v>3740.4037473899994</v>
      </c>
      <c r="G2451" s="15">
        <v>159.26201108382972</v>
      </c>
      <c r="H2451" s="26">
        <v>0.68836576598388299</v>
      </c>
      <c r="J2451" s="46" t="e">
        <f>+IF(A2451=#REF!,"si","no")</f>
        <v>#REF!</v>
      </c>
    </row>
    <row r="2452" spans="1:10" ht="14.5" customHeight="1" x14ac:dyDescent="0.2">
      <c r="A2452" s="8" t="s">
        <v>19</v>
      </c>
      <c r="B2452" s="8">
        <v>2017</v>
      </c>
      <c r="C2452" s="8" t="s">
        <v>10</v>
      </c>
      <c r="D2452" s="8" t="s">
        <v>30</v>
      </c>
      <c r="E2452" s="8" t="s">
        <v>32</v>
      </c>
      <c r="F2452" s="15"/>
      <c r="G2452" s="15"/>
      <c r="H2452" s="26"/>
      <c r="J2452" s="46" t="e">
        <f>+IF(A2452=#REF!,"si","no")</f>
        <v>#REF!</v>
      </c>
    </row>
    <row r="2453" spans="1:10" ht="14.5" customHeight="1" x14ac:dyDescent="0.2">
      <c r="A2453" s="8" t="s">
        <v>19</v>
      </c>
      <c r="B2453" s="8">
        <v>2017</v>
      </c>
      <c r="C2453" s="8" t="s">
        <v>10</v>
      </c>
      <c r="D2453" s="8" t="s">
        <v>30</v>
      </c>
      <c r="E2453" s="8" t="s">
        <v>40</v>
      </c>
      <c r="F2453" s="15">
        <v>3740.4037473899994</v>
      </c>
      <c r="G2453" s="15">
        <v>159.26201108382972</v>
      </c>
      <c r="H2453" s="26">
        <v>0.68836576598388299</v>
      </c>
      <c r="J2453" s="46" t="e">
        <f>+IF(A2453=#REF!,"si","no")</f>
        <v>#REF!</v>
      </c>
    </row>
    <row r="2454" spans="1:10" ht="14.5" customHeight="1" x14ac:dyDescent="0.2">
      <c r="A2454" s="8" t="s">
        <v>19</v>
      </c>
      <c r="B2454" s="8">
        <v>2018</v>
      </c>
      <c r="C2454" s="8" t="s">
        <v>10</v>
      </c>
      <c r="D2454" s="8" t="s">
        <v>30</v>
      </c>
      <c r="E2454" s="8" t="s">
        <v>31</v>
      </c>
      <c r="F2454" s="15">
        <v>2157.4393474200001</v>
      </c>
      <c r="G2454" s="15"/>
      <c r="H2454" s="26"/>
      <c r="J2454" s="46" t="e">
        <f>+IF(A2454=#REF!,"si","no")</f>
        <v>#REF!</v>
      </c>
    </row>
    <row r="2455" spans="1:10" ht="14.5" customHeight="1" x14ac:dyDescent="0.2">
      <c r="A2455" s="8" t="s">
        <v>19</v>
      </c>
      <c r="B2455" s="8">
        <v>2018</v>
      </c>
      <c r="C2455" s="8" t="s">
        <v>10</v>
      </c>
      <c r="D2455" s="8" t="s">
        <v>30</v>
      </c>
      <c r="E2455" s="8" t="s">
        <v>32</v>
      </c>
      <c r="F2455" s="15"/>
      <c r="G2455" s="15"/>
      <c r="H2455" s="26"/>
      <c r="J2455" s="46" t="e">
        <f>+IF(A2455=#REF!,"si","no")</f>
        <v>#REF!</v>
      </c>
    </row>
    <row r="2456" spans="1:10" ht="14.5" customHeight="1" x14ac:dyDescent="0.2">
      <c r="A2456" s="8" t="s">
        <v>19</v>
      </c>
      <c r="B2456" s="8">
        <v>2018</v>
      </c>
      <c r="C2456" s="8" t="s">
        <v>10</v>
      </c>
      <c r="D2456" s="8" t="s">
        <v>30</v>
      </c>
      <c r="E2456" s="8" t="s">
        <v>40</v>
      </c>
      <c r="F2456" s="15">
        <v>2157.4393474200001</v>
      </c>
      <c r="G2456" s="15">
        <v>90.2428210575913</v>
      </c>
      <c r="H2456" s="26">
        <v>0.37563359624622406</v>
      </c>
      <c r="J2456" s="46" t="e">
        <f>+IF(A2456=#REF!,"si","no")</f>
        <v>#REF!</v>
      </c>
    </row>
    <row r="2457" spans="1:10" ht="14.5" customHeight="1" x14ac:dyDescent="0.2">
      <c r="A2457" s="8" t="s">
        <v>19</v>
      </c>
      <c r="B2457" s="8">
        <v>2019</v>
      </c>
      <c r="C2457" s="8" t="s">
        <v>10</v>
      </c>
      <c r="D2457" s="8" t="s">
        <v>30</v>
      </c>
      <c r="E2457" s="8" t="s">
        <v>31</v>
      </c>
      <c r="F2457" s="15">
        <v>914.82</v>
      </c>
      <c r="G2457" s="15">
        <v>37.228643388932845</v>
      </c>
      <c r="H2457" s="26">
        <v>0.14834873807050319</v>
      </c>
      <c r="J2457" s="46"/>
    </row>
    <row r="2458" spans="1:10" ht="14.5" customHeight="1" x14ac:dyDescent="0.2">
      <c r="A2458" s="8" t="s">
        <v>19</v>
      </c>
      <c r="B2458" s="8">
        <v>2019</v>
      </c>
      <c r="C2458" s="8" t="s">
        <v>10</v>
      </c>
      <c r="D2458" s="8" t="s">
        <v>30</v>
      </c>
      <c r="E2458" s="8" t="s">
        <v>32</v>
      </c>
      <c r="F2458" s="15"/>
      <c r="G2458" s="15"/>
      <c r="H2458" s="26"/>
      <c r="J2458" s="46"/>
    </row>
    <row r="2459" spans="1:10" ht="14.5" customHeight="1" x14ac:dyDescent="0.2">
      <c r="A2459" s="8" t="s">
        <v>19</v>
      </c>
      <c r="B2459" s="8">
        <v>2019</v>
      </c>
      <c r="C2459" s="8" t="s">
        <v>10</v>
      </c>
      <c r="D2459" s="8" t="s">
        <v>30</v>
      </c>
      <c r="E2459" s="8" t="s">
        <v>40</v>
      </c>
      <c r="F2459" s="15">
        <v>914.82</v>
      </c>
      <c r="G2459" s="15">
        <v>37.228643388932845</v>
      </c>
      <c r="H2459" s="26">
        <v>0.14834873807050319</v>
      </c>
      <c r="J2459" s="46"/>
    </row>
    <row r="2460" spans="1:10" ht="14.5" customHeight="1" x14ac:dyDescent="0.2">
      <c r="A2460" s="8" t="s">
        <v>19</v>
      </c>
      <c r="B2460" s="8">
        <v>2020</v>
      </c>
      <c r="C2460" s="8" t="s">
        <v>10</v>
      </c>
      <c r="D2460" s="8" t="s">
        <v>30</v>
      </c>
      <c r="E2460" s="8" t="s">
        <v>31</v>
      </c>
      <c r="F2460" s="15">
        <v>326.45</v>
      </c>
      <c r="G2460" s="15">
        <v>13.154914980718477</v>
      </c>
      <c r="H2460" s="26">
        <v>5.5207801664925622E-2</v>
      </c>
      <c r="J2460" s="46"/>
    </row>
    <row r="2461" spans="1:10" ht="14.5" customHeight="1" x14ac:dyDescent="0.2">
      <c r="A2461" s="8" t="s">
        <v>19</v>
      </c>
      <c r="B2461" s="8">
        <v>2020</v>
      </c>
      <c r="C2461" s="8" t="s">
        <v>10</v>
      </c>
      <c r="D2461" s="8" t="s">
        <v>30</v>
      </c>
      <c r="E2461" s="8" t="s">
        <v>32</v>
      </c>
      <c r="F2461" s="15"/>
      <c r="G2461" s="15"/>
      <c r="H2461" s="26"/>
      <c r="J2461" s="46"/>
    </row>
    <row r="2462" spans="1:10" ht="14.5" customHeight="1" x14ac:dyDescent="0.2">
      <c r="A2462" s="8" t="s">
        <v>19</v>
      </c>
      <c r="B2462" s="8">
        <v>2020</v>
      </c>
      <c r="C2462" s="8" t="s">
        <v>10</v>
      </c>
      <c r="D2462" s="8" t="s">
        <v>30</v>
      </c>
      <c r="E2462" s="8" t="s">
        <v>40</v>
      </c>
      <c r="F2462" s="15">
        <v>326.45</v>
      </c>
      <c r="G2462" s="15">
        <v>13.154914980718477</v>
      </c>
      <c r="H2462" s="26">
        <v>5.5207801664925622E-2</v>
      </c>
      <c r="J2462" s="46"/>
    </row>
    <row r="2463" spans="1:10" ht="14.5" customHeight="1" x14ac:dyDescent="0.2">
      <c r="A2463" s="8" t="s">
        <v>19</v>
      </c>
      <c r="B2463" s="8">
        <v>2021</v>
      </c>
      <c r="C2463" s="8" t="s">
        <v>10</v>
      </c>
      <c r="D2463" s="8" t="s">
        <v>30</v>
      </c>
      <c r="E2463" s="8" t="s">
        <v>31</v>
      </c>
      <c r="F2463" s="15">
        <v>491.54377816000004</v>
      </c>
      <c r="G2463" s="15">
        <v>20.415853665362299</v>
      </c>
      <c r="H2463" s="26">
        <v>7.1662233372046399E-2</v>
      </c>
      <c r="J2463" s="46"/>
    </row>
    <row r="2464" spans="1:10" ht="14.5" customHeight="1" x14ac:dyDescent="0.2">
      <c r="A2464" s="8" t="s">
        <v>19</v>
      </c>
      <c r="B2464" s="8">
        <v>2021</v>
      </c>
      <c r="C2464" s="8" t="s">
        <v>10</v>
      </c>
      <c r="D2464" s="8" t="s">
        <v>30</v>
      </c>
      <c r="E2464" s="8" t="s">
        <v>32</v>
      </c>
      <c r="F2464" s="15"/>
      <c r="G2464" s="15"/>
      <c r="H2464" s="26"/>
      <c r="J2464" s="46"/>
    </row>
    <row r="2465" spans="1:10" ht="14.5" customHeight="1" x14ac:dyDescent="0.2">
      <c r="A2465" s="8" t="s">
        <v>19</v>
      </c>
      <c r="B2465" s="8">
        <v>2021</v>
      </c>
      <c r="C2465" s="8" t="s">
        <v>10</v>
      </c>
      <c r="D2465" s="8" t="s">
        <v>30</v>
      </c>
      <c r="E2465" s="8" t="s">
        <v>40</v>
      </c>
      <c r="F2465" s="15">
        <v>491.54377816000004</v>
      </c>
      <c r="G2465" s="15">
        <v>20.415853665362299</v>
      </c>
      <c r="H2465" s="26">
        <v>7.1662233372046399E-2</v>
      </c>
      <c r="J2465" s="46"/>
    </row>
    <row r="2466" spans="1:10" ht="14.5" customHeight="1" x14ac:dyDescent="0.2">
      <c r="A2466" s="8" t="s">
        <v>19</v>
      </c>
      <c r="B2466" s="8">
        <v>2008</v>
      </c>
      <c r="C2466" s="8" t="s">
        <v>10</v>
      </c>
      <c r="D2466" s="8" t="s">
        <v>33</v>
      </c>
      <c r="E2466" s="8" t="s">
        <v>34</v>
      </c>
      <c r="F2466" s="15">
        <v>150.43447662</v>
      </c>
      <c r="G2466" s="15">
        <v>7.9608307569782077</v>
      </c>
      <c r="H2466" s="26">
        <v>5.734753392882954E-2</v>
      </c>
      <c r="J2466" s="46" t="e">
        <f>+IF(A2466=#REF!,"si","no")</f>
        <v>#REF!</v>
      </c>
    </row>
    <row r="2467" spans="1:10" ht="14.5" customHeight="1" x14ac:dyDescent="0.2">
      <c r="A2467" s="8" t="s">
        <v>19</v>
      </c>
      <c r="B2467" s="8">
        <v>2008</v>
      </c>
      <c r="C2467" s="8" t="s">
        <v>10</v>
      </c>
      <c r="D2467" s="8" t="s">
        <v>33</v>
      </c>
      <c r="E2467" s="8" t="s">
        <v>35</v>
      </c>
      <c r="F2467" s="15">
        <v>2482.6299194900007</v>
      </c>
      <c r="G2467" s="15">
        <v>131.37810603877733</v>
      </c>
      <c r="H2467" s="26">
        <v>0.94641006994903176</v>
      </c>
      <c r="J2467" s="46" t="e">
        <f>+IF(A2467=#REF!,"si","no")</f>
        <v>#REF!</v>
      </c>
    </row>
    <row r="2468" spans="1:10" ht="14.5" customHeight="1" x14ac:dyDescent="0.2">
      <c r="A2468" s="8" t="s">
        <v>19</v>
      </c>
      <c r="B2468" s="8">
        <v>2008</v>
      </c>
      <c r="C2468" s="8" t="s">
        <v>10</v>
      </c>
      <c r="D2468" s="8" t="s">
        <v>33</v>
      </c>
      <c r="E2468" s="8" t="s">
        <v>36</v>
      </c>
      <c r="F2468" s="15"/>
      <c r="G2468" s="15"/>
      <c r="H2468" s="26"/>
      <c r="J2468" s="46" t="e">
        <f>+IF(A2468=#REF!,"si","no")</f>
        <v>#REF!</v>
      </c>
    </row>
    <row r="2469" spans="1:10" ht="14.5" customHeight="1" x14ac:dyDescent="0.2">
      <c r="A2469" s="8" t="s">
        <v>19</v>
      </c>
      <c r="B2469" s="8">
        <v>2008</v>
      </c>
      <c r="C2469" s="8" t="s">
        <v>10</v>
      </c>
      <c r="D2469" s="8" t="s">
        <v>33</v>
      </c>
      <c r="E2469" s="8" t="s">
        <v>42</v>
      </c>
      <c r="F2469" s="15">
        <v>281.04306990000003</v>
      </c>
      <c r="G2469" s="15">
        <v>14.872497084209263</v>
      </c>
      <c r="H2469" s="26">
        <v>0.10713718921803275</v>
      </c>
      <c r="J2469" s="46" t="e">
        <f>+IF(A2469=#REF!,"si","no")</f>
        <v>#REF!</v>
      </c>
    </row>
    <row r="2470" spans="1:10" ht="14.5" customHeight="1" x14ac:dyDescent="0.2">
      <c r="A2470" s="8" t="s">
        <v>19</v>
      </c>
      <c r="B2470" s="8">
        <v>2008</v>
      </c>
      <c r="C2470" s="8" t="s">
        <v>10</v>
      </c>
      <c r="D2470" s="8" t="s">
        <v>33</v>
      </c>
      <c r="E2470" s="8" t="s">
        <v>40</v>
      </c>
      <c r="F2470" s="15">
        <v>2914.1074660100007</v>
      </c>
      <c r="G2470" s="15">
        <v>154.2114338799648</v>
      </c>
      <c r="H2470" s="26">
        <v>1.1108947930958941</v>
      </c>
      <c r="J2470" s="46" t="e">
        <f>+IF(A2470=#REF!,"si","no")</f>
        <v>#REF!</v>
      </c>
    </row>
    <row r="2471" spans="1:10" ht="14.5" customHeight="1" x14ac:dyDescent="0.2">
      <c r="A2471" s="8" t="s">
        <v>19</v>
      </c>
      <c r="B2471" s="8">
        <v>2009</v>
      </c>
      <c r="C2471" s="8" t="s">
        <v>10</v>
      </c>
      <c r="D2471" s="8" t="s">
        <v>33</v>
      </c>
      <c r="E2471" s="8" t="s">
        <v>34</v>
      </c>
      <c r="F2471" s="15">
        <v>285.98590389999998</v>
      </c>
      <c r="G2471" s="15">
        <v>15.137582367838004</v>
      </c>
      <c r="H2471" s="26">
        <v>0.10377094279933043</v>
      </c>
      <c r="J2471" s="46" t="e">
        <f>+IF(A2471=#REF!,"si","no")</f>
        <v>#REF!</v>
      </c>
    </row>
    <row r="2472" spans="1:10" ht="14.5" customHeight="1" x14ac:dyDescent="0.2">
      <c r="A2472" s="8" t="s">
        <v>19</v>
      </c>
      <c r="B2472" s="8">
        <v>2009</v>
      </c>
      <c r="C2472" s="8" t="s">
        <v>10</v>
      </c>
      <c r="D2472" s="8" t="s">
        <v>33</v>
      </c>
      <c r="E2472" s="8" t="s">
        <v>35</v>
      </c>
      <c r="F2472" s="15">
        <v>5735.6333845100016</v>
      </c>
      <c r="G2472" s="15">
        <v>303.59406392316816</v>
      </c>
      <c r="H2472" s="26">
        <v>2.0811937782431293</v>
      </c>
      <c r="J2472" s="46" t="e">
        <f>+IF(A2472=#REF!,"si","no")</f>
        <v>#REF!</v>
      </c>
    </row>
    <row r="2473" spans="1:10" ht="14.5" customHeight="1" x14ac:dyDescent="0.2">
      <c r="A2473" s="8" t="s">
        <v>19</v>
      </c>
      <c r="B2473" s="8">
        <v>2009</v>
      </c>
      <c r="C2473" s="8" t="s">
        <v>10</v>
      </c>
      <c r="D2473" s="8" t="s">
        <v>33</v>
      </c>
      <c r="E2473" s="8" t="s">
        <v>36</v>
      </c>
      <c r="F2473" s="15"/>
      <c r="G2473" s="15"/>
      <c r="H2473" s="26"/>
      <c r="J2473" s="46" t="e">
        <f>+IF(A2473=#REF!,"si","no")</f>
        <v>#REF!</v>
      </c>
    </row>
    <row r="2474" spans="1:10" ht="14.5" customHeight="1" x14ac:dyDescent="0.2">
      <c r="A2474" s="8" t="s">
        <v>19</v>
      </c>
      <c r="B2474" s="8">
        <v>2009</v>
      </c>
      <c r="C2474" s="8" t="s">
        <v>10</v>
      </c>
      <c r="D2474" s="8" t="s">
        <v>33</v>
      </c>
      <c r="E2474" s="8" t="s">
        <v>42</v>
      </c>
      <c r="F2474" s="15">
        <v>233.27807612000001</v>
      </c>
      <c r="G2474" s="15">
        <v>12.347692818846252</v>
      </c>
      <c r="H2474" s="26">
        <v>8.4645731007256031E-2</v>
      </c>
      <c r="J2474" s="46" t="e">
        <f>+IF(A2474=#REF!,"si","no")</f>
        <v>#REF!</v>
      </c>
    </row>
    <row r="2475" spans="1:10" ht="14.5" customHeight="1" x14ac:dyDescent="0.2">
      <c r="A2475" s="8" t="s">
        <v>19</v>
      </c>
      <c r="B2475" s="8">
        <v>2009</v>
      </c>
      <c r="C2475" s="8" t="s">
        <v>10</v>
      </c>
      <c r="D2475" s="8" t="s">
        <v>33</v>
      </c>
      <c r="E2475" s="8" t="s">
        <v>40</v>
      </c>
      <c r="F2475" s="15">
        <v>6254.8973645300021</v>
      </c>
      <c r="G2475" s="15">
        <v>331.07933910985241</v>
      </c>
      <c r="H2475" s="26">
        <v>2.269610452049716</v>
      </c>
      <c r="J2475" s="46" t="e">
        <f>+IF(A2475=#REF!,"si","no")</f>
        <v>#REF!</v>
      </c>
    </row>
    <row r="2476" spans="1:10" ht="14.5" customHeight="1" x14ac:dyDescent="0.2">
      <c r="A2476" s="8" t="s">
        <v>19</v>
      </c>
      <c r="B2476" s="8">
        <v>2010</v>
      </c>
      <c r="C2476" s="8" t="s">
        <v>10</v>
      </c>
      <c r="D2476" s="8" t="s">
        <v>33</v>
      </c>
      <c r="E2476" s="8" t="s">
        <v>34</v>
      </c>
      <c r="F2476" s="15">
        <v>370.95546837000006</v>
      </c>
      <c r="G2476" s="15">
        <v>19.632466052414909</v>
      </c>
      <c r="H2476" s="26">
        <v>0.12394746473506417</v>
      </c>
      <c r="J2476" s="46" t="e">
        <f>+IF(A2476=#REF!,"si","no")</f>
        <v>#REF!</v>
      </c>
    </row>
    <row r="2477" spans="1:10" ht="14.5" customHeight="1" x14ac:dyDescent="0.2">
      <c r="A2477" s="8" t="s">
        <v>19</v>
      </c>
      <c r="B2477" s="8">
        <v>2010</v>
      </c>
      <c r="C2477" s="8" t="s">
        <v>10</v>
      </c>
      <c r="D2477" s="8" t="s">
        <v>33</v>
      </c>
      <c r="E2477" s="8" t="s">
        <v>35</v>
      </c>
      <c r="F2477" s="15">
        <v>3751.6183630000005</v>
      </c>
      <c r="G2477" s="15">
        <v>198.55084082424167</v>
      </c>
      <c r="H2477" s="26">
        <v>1.2535293974519759</v>
      </c>
      <c r="J2477" s="46" t="e">
        <f>+IF(A2477=#REF!,"si","no")</f>
        <v>#REF!</v>
      </c>
    </row>
    <row r="2478" spans="1:10" ht="14.5" customHeight="1" x14ac:dyDescent="0.2">
      <c r="A2478" s="8" t="s">
        <v>19</v>
      </c>
      <c r="B2478" s="8">
        <v>2010</v>
      </c>
      <c r="C2478" s="8" t="s">
        <v>10</v>
      </c>
      <c r="D2478" s="8" t="s">
        <v>33</v>
      </c>
      <c r="E2478" s="8" t="s">
        <v>36</v>
      </c>
      <c r="F2478" s="15"/>
      <c r="G2478" s="15"/>
      <c r="H2478" s="26"/>
      <c r="J2478" s="46" t="e">
        <f>+IF(A2478=#REF!,"si","no")</f>
        <v>#REF!</v>
      </c>
    </row>
    <row r="2479" spans="1:10" ht="14.5" customHeight="1" x14ac:dyDescent="0.2">
      <c r="A2479" s="8" t="s">
        <v>19</v>
      </c>
      <c r="B2479" s="8">
        <v>2010</v>
      </c>
      <c r="C2479" s="8" t="s">
        <v>10</v>
      </c>
      <c r="D2479" s="8" t="s">
        <v>33</v>
      </c>
      <c r="E2479" s="8" t="s">
        <v>42</v>
      </c>
      <c r="F2479" s="15">
        <v>556.39809246000004</v>
      </c>
      <c r="G2479" s="15">
        <v>29.446840910171002</v>
      </c>
      <c r="H2479" s="26">
        <v>0.18590946575575565</v>
      </c>
      <c r="J2479" s="46" t="e">
        <f>+IF(A2479=#REF!,"si","no")</f>
        <v>#REF!</v>
      </c>
    </row>
    <row r="2480" spans="1:10" ht="14.5" customHeight="1" x14ac:dyDescent="0.2">
      <c r="A2480" s="8" t="s">
        <v>19</v>
      </c>
      <c r="B2480" s="8">
        <v>2010</v>
      </c>
      <c r="C2480" s="8" t="s">
        <v>10</v>
      </c>
      <c r="D2480" s="8" t="s">
        <v>33</v>
      </c>
      <c r="E2480" s="8" t="s">
        <v>40</v>
      </c>
      <c r="F2480" s="15">
        <v>4678.9719238300004</v>
      </c>
      <c r="G2480" s="15">
        <v>247.63014778682759</v>
      </c>
      <c r="H2480" s="26">
        <v>1.5633863279427958</v>
      </c>
      <c r="J2480" s="46" t="e">
        <f>+IF(A2480=#REF!,"si","no")</f>
        <v>#REF!</v>
      </c>
    </row>
    <row r="2481" spans="1:10" ht="14.5" customHeight="1" x14ac:dyDescent="0.2">
      <c r="A2481" s="8" t="s">
        <v>19</v>
      </c>
      <c r="B2481" s="8">
        <v>2011</v>
      </c>
      <c r="C2481" s="8" t="s">
        <v>10</v>
      </c>
      <c r="D2481" s="8" t="s">
        <v>33</v>
      </c>
      <c r="E2481" s="8" t="s">
        <v>34</v>
      </c>
      <c r="F2481" s="15">
        <v>404.38777250999999</v>
      </c>
      <c r="G2481" s="15">
        <v>21.402004737766038</v>
      </c>
      <c r="H2481" s="26">
        <v>0.12084512257639293</v>
      </c>
      <c r="J2481" s="46" t="e">
        <f>+IF(A2481=#REF!,"si","no")</f>
        <v>#REF!</v>
      </c>
    </row>
    <row r="2482" spans="1:10" ht="14.5" customHeight="1" x14ac:dyDescent="0.2">
      <c r="A2482" s="8" t="s">
        <v>19</v>
      </c>
      <c r="B2482" s="8">
        <v>2011</v>
      </c>
      <c r="C2482" s="8" t="s">
        <v>10</v>
      </c>
      <c r="D2482" s="8" t="s">
        <v>33</v>
      </c>
      <c r="E2482" s="8" t="s">
        <v>35</v>
      </c>
      <c r="F2482" s="15">
        <v>4658.0751756900008</v>
      </c>
      <c r="G2482" s="15">
        <v>246.52611615877308</v>
      </c>
      <c r="H2482" s="26">
        <v>1.3919947729438116</v>
      </c>
      <c r="J2482" s="46" t="e">
        <f>+IF(A2482=#REF!,"si","no")</f>
        <v>#REF!</v>
      </c>
    </row>
    <row r="2483" spans="1:10" ht="14.5" customHeight="1" x14ac:dyDescent="0.2">
      <c r="A2483" s="8" t="s">
        <v>19</v>
      </c>
      <c r="B2483" s="8">
        <v>2011</v>
      </c>
      <c r="C2483" s="8" t="s">
        <v>10</v>
      </c>
      <c r="D2483" s="8" t="s">
        <v>33</v>
      </c>
      <c r="E2483" s="8" t="s">
        <v>36</v>
      </c>
      <c r="F2483" s="15"/>
      <c r="G2483" s="15"/>
      <c r="H2483" s="26"/>
      <c r="J2483" s="46" t="e">
        <f>+IF(A2483=#REF!,"si","no")</f>
        <v>#REF!</v>
      </c>
    </row>
    <row r="2484" spans="1:10" ht="14.5" customHeight="1" x14ac:dyDescent="0.2">
      <c r="A2484" s="8" t="s">
        <v>19</v>
      </c>
      <c r="B2484" s="8">
        <v>2011</v>
      </c>
      <c r="C2484" s="8" t="s">
        <v>10</v>
      </c>
      <c r="D2484" s="8" t="s">
        <v>33</v>
      </c>
      <c r="E2484" s="8" t="s">
        <v>42</v>
      </c>
      <c r="F2484" s="15">
        <v>142.28455671</v>
      </c>
      <c r="G2484" s="15">
        <v>7.5303334171486531</v>
      </c>
      <c r="H2484" s="26">
        <v>4.2519571226458101E-2</v>
      </c>
      <c r="J2484" s="46" t="e">
        <f>+IF(A2484=#REF!,"si","no")</f>
        <v>#REF!</v>
      </c>
    </row>
    <row r="2485" spans="1:10" ht="14.5" customHeight="1" x14ac:dyDescent="0.2">
      <c r="A2485" s="8" t="s">
        <v>19</v>
      </c>
      <c r="B2485" s="8">
        <v>2011</v>
      </c>
      <c r="C2485" s="8" t="s">
        <v>10</v>
      </c>
      <c r="D2485" s="8" t="s">
        <v>33</v>
      </c>
      <c r="E2485" s="8" t="s">
        <v>40</v>
      </c>
      <c r="F2485" s="15">
        <v>5204.7475049100012</v>
      </c>
      <c r="G2485" s="15">
        <v>275.45845431368781</v>
      </c>
      <c r="H2485" s="26">
        <v>1.5553594667466628</v>
      </c>
      <c r="J2485" s="46" t="e">
        <f>+IF(A2485=#REF!,"si","no")</f>
        <v>#REF!</v>
      </c>
    </row>
    <row r="2486" spans="1:10" ht="14.5" customHeight="1" x14ac:dyDescent="0.2">
      <c r="A2486" s="8" t="s">
        <v>19</v>
      </c>
      <c r="B2486" s="8">
        <v>2012</v>
      </c>
      <c r="C2486" s="8" t="s">
        <v>10</v>
      </c>
      <c r="D2486" s="8" t="s">
        <v>33</v>
      </c>
      <c r="E2486" s="8" t="s">
        <v>34</v>
      </c>
      <c r="F2486" s="15">
        <v>323.22276756999997</v>
      </c>
      <c r="G2486" s="15">
        <v>16.730099324288574</v>
      </c>
      <c r="H2486" s="26">
        <v>9.0293600605930557E-2</v>
      </c>
      <c r="J2486" s="46" t="e">
        <f>+IF(A2486=#REF!,"si","no")</f>
        <v>#REF!</v>
      </c>
    </row>
    <row r="2487" spans="1:10" ht="14.5" customHeight="1" x14ac:dyDescent="0.2">
      <c r="A2487" s="8" t="s">
        <v>19</v>
      </c>
      <c r="B2487" s="8">
        <v>2012</v>
      </c>
      <c r="C2487" s="8" t="s">
        <v>10</v>
      </c>
      <c r="D2487" s="8" t="s">
        <v>33</v>
      </c>
      <c r="E2487" s="8" t="s">
        <v>35</v>
      </c>
      <c r="F2487" s="15">
        <v>3925.8427200899991</v>
      </c>
      <c r="G2487" s="15">
        <v>203.20269866019487</v>
      </c>
      <c r="H2487" s="26">
        <v>1.0967002023851475</v>
      </c>
      <c r="J2487" s="46" t="e">
        <f>+IF(A2487=#REF!,"si","no")</f>
        <v>#REF!</v>
      </c>
    </row>
    <row r="2488" spans="1:10" ht="14.5" customHeight="1" x14ac:dyDescent="0.2">
      <c r="A2488" s="8" t="s">
        <v>19</v>
      </c>
      <c r="B2488" s="8">
        <v>2012</v>
      </c>
      <c r="C2488" s="8" t="s">
        <v>10</v>
      </c>
      <c r="D2488" s="8" t="s">
        <v>33</v>
      </c>
      <c r="E2488" s="8" t="s">
        <v>36</v>
      </c>
      <c r="F2488" s="15"/>
      <c r="G2488" s="15"/>
      <c r="H2488" s="26"/>
      <c r="J2488" s="46" t="e">
        <f>+IF(A2488=#REF!,"si","no")</f>
        <v>#REF!</v>
      </c>
    </row>
    <row r="2489" spans="1:10" ht="14.5" customHeight="1" x14ac:dyDescent="0.2">
      <c r="A2489" s="8" t="s">
        <v>19</v>
      </c>
      <c r="B2489" s="8">
        <v>2012</v>
      </c>
      <c r="C2489" s="8" t="s">
        <v>10</v>
      </c>
      <c r="D2489" s="8" t="s">
        <v>33</v>
      </c>
      <c r="E2489" s="8" t="s">
        <v>42</v>
      </c>
      <c r="F2489" s="15">
        <v>2.1053147599999997</v>
      </c>
      <c r="G2489" s="15">
        <v>0.10897167086493294</v>
      </c>
      <c r="H2489" s="26">
        <v>5.8812827920001515E-4</v>
      </c>
      <c r="J2489" s="46" t="e">
        <f>+IF(A2489=#REF!,"si","no")</f>
        <v>#REF!</v>
      </c>
    </row>
    <row r="2490" spans="1:10" ht="14.5" customHeight="1" x14ac:dyDescent="0.2">
      <c r="A2490" s="8" t="s">
        <v>19</v>
      </c>
      <c r="B2490" s="8">
        <v>2012</v>
      </c>
      <c r="C2490" s="8" t="s">
        <v>10</v>
      </c>
      <c r="D2490" s="8" t="s">
        <v>33</v>
      </c>
      <c r="E2490" s="8" t="s">
        <v>40</v>
      </c>
      <c r="F2490" s="15">
        <v>4251.1708024199988</v>
      </c>
      <c r="G2490" s="15">
        <v>220.04176965534836</v>
      </c>
      <c r="H2490" s="26">
        <v>1.187581931270278</v>
      </c>
      <c r="J2490" s="46" t="e">
        <f>+IF(A2490=#REF!,"si","no")</f>
        <v>#REF!</v>
      </c>
    </row>
    <row r="2491" spans="1:10" ht="14.5" customHeight="1" x14ac:dyDescent="0.2">
      <c r="A2491" s="8" t="s">
        <v>19</v>
      </c>
      <c r="B2491" s="8">
        <v>2013</v>
      </c>
      <c r="C2491" s="8" t="s">
        <v>10</v>
      </c>
      <c r="D2491" s="8" t="s">
        <v>33</v>
      </c>
      <c r="E2491" s="8" t="s">
        <v>34</v>
      </c>
      <c r="F2491" s="15">
        <v>11.294310890000002</v>
      </c>
      <c r="G2491" s="15">
        <v>0.56174993738142609</v>
      </c>
      <c r="H2491" s="26">
        <v>3.0365306186684285E-3</v>
      </c>
      <c r="J2491" s="46" t="e">
        <f>+IF(A2491=#REF!,"si","no")</f>
        <v>#REF!</v>
      </c>
    </row>
    <row r="2492" spans="1:10" ht="14.5" customHeight="1" x14ac:dyDescent="0.2">
      <c r="A2492" s="8" t="s">
        <v>19</v>
      </c>
      <c r="B2492" s="8">
        <v>2013</v>
      </c>
      <c r="C2492" s="8" t="s">
        <v>10</v>
      </c>
      <c r="D2492" s="8" t="s">
        <v>33</v>
      </c>
      <c r="E2492" s="8" t="s">
        <v>35</v>
      </c>
      <c r="F2492" s="15">
        <v>6390.3029736899989</v>
      </c>
      <c r="G2492" s="15">
        <v>317.83721293674228</v>
      </c>
      <c r="H2492" s="26">
        <v>1.7180641502757135</v>
      </c>
      <c r="J2492" s="46" t="e">
        <f>+IF(A2492=#REF!,"si","no")</f>
        <v>#REF!</v>
      </c>
    </row>
    <row r="2493" spans="1:10" ht="14.5" customHeight="1" x14ac:dyDescent="0.2">
      <c r="A2493" s="8" t="s">
        <v>19</v>
      </c>
      <c r="B2493" s="8">
        <v>2013</v>
      </c>
      <c r="C2493" s="8" t="s">
        <v>10</v>
      </c>
      <c r="D2493" s="8" t="s">
        <v>33</v>
      </c>
      <c r="E2493" s="8" t="s">
        <v>36</v>
      </c>
      <c r="F2493" s="15"/>
      <c r="G2493" s="15"/>
      <c r="H2493" s="26"/>
      <c r="J2493" s="46" t="e">
        <f>+IF(A2493=#REF!,"si","no")</f>
        <v>#REF!</v>
      </c>
    </row>
    <row r="2494" spans="1:10" ht="14.5" customHeight="1" x14ac:dyDescent="0.2">
      <c r="A2494" s="8" t="s">
        <v>19</v>
      </c>
      <c r="B2494" s="8">
        <v>2013</v>
      </c>
      <c r="C2494" s="8" t="s">
        <v>10</v>
      </c>
      <c r="D2494" s="8" t="s">
        <v>33</v>
      </c>
      <c r="E2494" s="8" t="s">
        <v>42</v>
      </c>
      <c r="F2494" s="15"/>
      <c r="G2494" s="15"/>
      <c r="H2494" s="26"/>
      <c r="J2494" s="46" t="e">
        <f>+IF(A2494=#REF!,"si","no")</f>
        <v>#REF!</v>
      </c>
    </row>
    <row r="2495" spans="1:10" ht="14.5" customHeight="1" x14ac:dyDescent="0.2">
      <c r="A2495" s="8" t="s">
        <v>19</v>
      </c>
      <c r="B2495" s="8">
        <v>2013</v>
      </c>
      <c r="C2495" s="8" t="s">
        <v>10</v>
      </c>
      <c r="D2495" s="8" t="s">
        <v>33</v>
      </c>
      <c r="E2495" s="8" t="s">
        <v>40</v>
      </c>
      <c r="F2495" s="15">
        <v>6401.5972845799988</v>
      </c>
      <c r="G2495" s="15">
        <v>318.3989628741237</v>
      </c>
      <c r="H2495" s="26">
        <v>1.7211006808943818</v>
      </c>
      <c r="J2495" s="46" t="e">
        <f>+IF(A2495=#REF!,"si","no")</f>
        <v>#REF!</v>
      </c>
    </row>
    <row r="2496" spans="1:10" ht="14.5" customHeight="1" x14ac:dyDescent="0.2">
      <c r="A2496" s="8" t="s">
        <v>19</v>
      </c>
      <c r="B2496" s="8">
        <v>2014</v>
      </c>
      <c r="C2496" s="8" t="s">
        <v>10</v>
      </c>
      <c r="D2496" s="8" t="s">
        <v>33</v>
      </c>
      <c r="E2496" s="8" t="s">
        <v>34</v>
      </c>
      <c r="F2496" s="15">
        <v>6.2372337099999999</v>
      </c>
      <c r="G2496" s="15">
        <v>0.30424370266118778</v>
      </c>
      <c r="H2496" s="26">
        <v>1.5399649955128881E-3</v>
      </c>
      <c r="J2496" s="46" t="e">
        <f>+IF(A2496=#REF!,"si","no")</f>
        <v>#REF!</v>
      </c>
    </row>
    <row r="2497" spans="1:10" ht="14.5" customHeight="1" x14ac:dyDescent="0.2">
      <c r="A2497" s="8" t="s">
        <v>19</v>
      </c>
      <c r="B2497" s="8">
        <v>2014</v>
      </c>
      <c r="C2497" s="8" t="s">
        <v>10</v>
      </c>
      <c r="D2497" s="8" t="s">
        <v>33</v>
      </c>
      <c r="E2497" s="8" t="s">
        <v>35</v>
      </c>
      <c r="F2497" s="15">
        <v>3284.4718383899999</v>
      </c>
      <c r="G2497" s="15">
        <v>160.21202986125911</v>
      </c>
      <c r="H2497" s="26">
        <v>0.81093188022747076</v>
      </c>
      <c r="J2497" s="46" t="e">
        <f>+IF(A2497=#REF!,"si","no")</f>
        <v>#REF!</v>
      </c>
    </row>
    <row r="2498" spans="1:10" ht="14.5" customHeight="1" x14ac:dyDescent="0.2">
      <c r="A2498" s="8" t="s">
        <v>19</v>
      </c>
      <c r="B2498" s="8">
        <v>2014</v>
      </c>
      <c r="C2498" s="8" t="s">
        <v>10</v>
      </c>
      <c r="D2498" s="8" t="s">
        <v>33</v>
      </c>
      <c r="E2498" s="8" t="s">
        <v>36</v>
      </c>
      <c r="F2498" s="15"/>
      <c r="G2498" s="15"/>
      <c r="H2498" s="26"/>
      <c r="J2498" s="46" t="e">
        <f>+IF(A2498=#REF!,"si","no")</f>
        <v>#REF!</v>
      </c>
    </row>
    <row r="2499" spans="1:10" ht="14.5" customHeight="1" x14ac:dyDescent="0.2">
      <c r="A2499" s="8" t="s">
        <v>19</v>
      </c>
      <c r="B2499" s="8">
        <v>2014</v>
      </c>
      <c r="C2499" s="8" t="s">
        <v>10</v>
      </c>
      <c r="D2499" s="8" t="s">
        <v>33</v>
      </c>
      <c r="E2499" s="8" t="s">
        <v>42</v>
      </c>
      <c r="F2499" s="15">
        <v>2</v>
      </c>
      <c r="G2499" s="15">
        <v>9.7557255926902828E-2</v>
      </c>
      <c r="H2499" s="26">
        <v>4.9379743235976586E-4</v>
      </c>
      <c r="J2499" s="46" t="e">
        <f>+IF(A2499=#REF!,"si","no")</f>
        <v>#REF!</v>
      </c>
    </row>
    <row r="2500" spans="1:10" ht="14.5" customHeight="1" x14ac:dyDescent="0.2">
      <c r="A2500" s="8" t="s">
        <v>19</v>
      </c>
      <c r="B2500" s="8">
        <v>2014</v>
      </c>
      <c r="C2500" s="8" t="s">
        <v>10</v>
      </c>
      <c r="D2500" s="8" t="s">
        <v>33</v>
      </c>
      <c r="E2500" s="8" t="s">
        <v>40</v>
      </c>
      <c r="F2500" s="15">
        <v>3292.7090721</v>
      </c>
      <c r="G2500" s="15">
        <v>160.61383081984721</v>
      </c>
      <c r="H2500" s="26">
        <v>0.81296564265534355</v>
      </c>
      <c r="J2500" s="46" t="e">
        <f>+IF(A2500=#REF!,"si","no")</f>
        <v>#REF!</v>
      </c>
    </row>
    <row r="2501" spans="1:10" ht="14.5" customHeight="1" x14ac:dyDescent="0.2">
      <c r="A2501" s="8" t="s">
        <v>19</v>
      </c>
      <c r="B2501" s="8">
        <v>2015</v>
      </c>
      <c r="C2501" s="8" t="s">
        <v>10</v>
      </c>
      <c r="D2501" s="8" t="s">
        <v>33</v>
      </c>
      <c r="E2501" s="8" t="s">
        <v>34</v>
      </c>
      <c r="F2501" s="15">
        <v>13.092277119999999</v>
      </c>
      <c r="G2501" s="15">
        <v>0.59928154427244917</v>
      </c>
      <c r="H2501" s="26">
        <v>2.8564704228642881E-3</v>
      </c>
      <c r="J2501" s="46" t="e">
        <f>+IF(A2501=#REF!,"si","no")</f>
        <v>#REF!</v>
      </c>
    </row>
    <row r="2502" spans="1:10" ht="14.5" customHeight="1" x14ac:dyDescent="0.2">
      <c r="A2502" s="8" t="s">
        <v>19</v>
      </c>
      <c r="B2502" s="8">
        <v>2015</v>
      </c>
      <c r="C2502" s="8" t="s">
        <v>10</v>
      </c>
      <c r="D2502" s="8" t="s">
        <v>33</v>
      </c>
      <c r="E2502" s="8" t="s">
        <v>35</v>
      </c>
      <c r="F2502" s="15">
        <v>3054.1959686800001</v>
      </c>
      <c r="G2502" s="15">
        <v>139.8017518148317</v>
      </c>
      <c r="H2502" s="26">
        <v>0.66636387010465026</v>
      </c>
      <c r="J2502" s="46" t="e">
        <f>+IF(A2502=#REF!,"si","no")</f>
        <v>#REF!</v>
      </c>
    </row>
    <row r="2503" spans="1:10" ht="14.5" customHeight="1" x14ac:dyDescent="0.2">
      <c r="A2503" s="8" t="s">
        <v>19</v>
      </c>
      <c r="B2503" s="8">
        <v>2015</v>
      </c>
      <c r="C2503" s="8" t="s">
        <v>10</v>
      </c>
      <c r="D2503" s="8" t="s">
        <v>33</v>
      </c>
      <c r="E2503" s="8" t="s">
        <v>36</v>
      </c>
      <c r="F2503" s="15"/>
      <c r="G2503" s="15"/>
      <c r="H2503" s="26"/>
      <c r="J2503" s="46" t="e">
        <f>+IF(A2503=#REF!,"si","no")</f>
        <v>#REF!</v>
      </c>
    </row>
    <row r="2504" spans="1:10" ht="14.5" customHeight="1" x14ac:dyDescent="0.2">
      <c r="A2504" s="8" t="s">
        <v>19</v>
      </c>
      <c r="B2504" s="8">
        <v>2015</v>
      </c>
      <c r="C2504" s="8" t="s">
        <v>10</v>
      </c>
      <c r="D2504" s="8" t="s">
        <v>33</v>
      </c>
      <c r="E2504" s="8" t="s">
        <v>42</v>
      </c>
      <c r="F2504" s="15">
        <v>1.8052716500000001</v>
      </c>
      <c r="G2504" s="15">
        <v>8.2633904883558748E-2</v>
      </c>
      <c r="H2504" s="26">
        <v>3.9387381020089584E-4</v>
      </c>
      <c r="J2504" s="46" t="e">
        <f>+IF(A2504=#REF!,"si","no")</f>
        <v>#REF!</v>
      </c>
    </row>
    <row r="2505" spans="1:10" ht="14.5" customHeight="1" x14ac:dyDescent="0.2">
      <c r="A2505" s="8" t="s">
        <v>19</v>
      </c>
      <c r="B2505" s="8">
        <v>2015</v>
      </c>
      <c r="C2505" s="8" t="s">
        <v>10</v>
      </c>
      <c r="D2505" s="8" t="s">
        <v>33</v>
      </c>
      <c r="E2505" s="8" t="s">
        <v>40</v>
      </c>
      <c r="F2505" s="15">
        <v>3069.09351745</v>
      </c>
      <c r="G2505" s="15">
        <v>140.48366726398768</v>
      </c>
      <c r="H2505" s="26">
        <v>0.6696142143377154</v>
      </c>
      <c r="J2505" s="46" t="e">
        <f>+IF(A2505=#REF!,"si","no")</f>
        <v>#REF!</v>
      </c>
    </row>
    <row r="2506" spans="1:10" ht="14.5" customHeight="1" x14ac:dyDescent="0.2">
      <c r="A2506" s="8" t="s">
        <v>19</v>
      </c>
      <c r="B2506" s="8">
        <v>2016</v>
      </c>
      <c r="C2506" s="8" t="s">
        <v>10</v>
      </c>
      <c r="D2506" s="8" t="s">
        <v>33</v>
      </c>
      <c r="E2506" s="8" t="s">
        <v>34</v>
      </c>
      <c r="F2506" s="15">
        <v>121.48542582999993</v>
      </c>
      <c r="G2506" s="15">
        <v>5.3213811753943618</v>
      </c>
      <c r="H2506" s="26">
        <v>2.4502615634154703E-2</v>
      </c>
      <c r="J2506" s="46" t="e">
        <f>+IF(A2506=#REF!,"si","no")</f>
        <v>#REF!</v>
      </c>
    </row>
    <row r="2507" spans="1:10" ht="14.5" customHeight="1" x14ac:dyDescent="0.2">
      <c r="A2507" s="8" t="s">
        <v>19</v>
      </c>
      <c r="B2507" s="8">
        <v>2016</v>
      </c>
      <c r="C2507" s="8" t="s">
        <v>10</v>
      </c>
      <c r="D2507" s="8" t="s">
        <v>33</v>
      </c>
      <c r="E2507" s="8" t="s">
        <v>35</v>
      </c>
      <c r="F2507" s="15">
        <v>4716.4679849599997</v>
      </c>
      <c r="G2507" s="15">
        <v>206.59370272642636</v>
      </c>
      <c r="H2507" s="26">
        <v>0.95127297284192347</v>
      </c>
      <c r="J2507" s="46" t="e">
        <f>+IF(A2507=#REF!,"si","no")</f>
        <v>#REF!</v>
      </c>
    </row>
    <row r="2508" spans="1:10" ht="14.5" customHeight="1" x14ac:dyDescent="0.2">
      <c r="A2508" s="8" t="s">
        <v>19</v>
      </c>
      <c r="B2508" s="8">
        <v>2016</v>
      </c>
      <c r="C2508" s="8" t="s">
        <v>10</v>
      </c>
      <c r="D2508" s="8" t="s">
        <v>33</v>
      </c>
      <c r="E2508" s="8" t="s">
        <v>36</v>
      </c>
      <c r="F2508" s="15"/>
      <c r="G2508" s="15"/>
      <c r="H2508" s="26"/>
      <c r="J2508" s="46" t="e">
        <f>+IF(A2508=#REF!,"si","no")</f>
        <v>#REF!</v>
      </c>
    </row>
    <row r="2509" spans="1:10" ht="14.5" customHeight="1" x14ac:dyDescent="0.2">
      <c r="A2509" s="8" t="s">
        <v>19</v>
      </c>
      <c r="B2509" s="8">
        <v>2016</v>
      </c>
      <c r="C2509" s="8" t="s">
        <v>10</v>
      </c>
      <c r="D2509" s="8" t="s">
        <v>33</v>
      </c>
      <c r="E2509" s="8" t="s">
        <v>42</v>
      </c>
      <c r="F2509" s="15"/>
      <c r="G2509" s="15"/>
      <c r="H2509" s="26"/>
      <c r="J2509" s="46" t="e">
        <f>+IF(A2509=#REF!,"si","no")</f>
        <v>#REF!</v>
      </c>
    </row>
    <row r="2510" spans="1:10" ht="14.5" customHeight="1" x14ac:dyDescent="0.2">
      <c r="A2510" s="8" t="s">
        <v>19</v>
      </c>
      <c r="B2510" s="8">
        <v>2016</v>
      </c>
      <c r="C2510" s="8" t="s">
        <v>10</v>
      </c>
      <c r="D2510" s="8" t="s">
        <v>33</v>
      </c>
      <c r="E2510" s="8" t="s">
        <v>40</v>
      </c>
      <c r="F2510" s="15">
        <v>4837.9534107899999</v>
      </c>
      <c r="G2510" s="15">
        <v>211.91508390182074</v>
      </c>
      <c r="H2510" s="26">
        <v>0.97577558847607826</v>
      </c>
      <c r="J2510" s="46" t="e">
        <f>+IF(A2510=#REF!,"si","no")</f>
        <v>#REF!</v>
      </c>
    </row>
    <row r="2511" spans="1:10" ht="14.5" customHeight="1" x14ac:dyDescent="0.2">
      <c r="A2511" s="8" t="s">
        <v>19</v>
      </c>
      <c r="B2511" s="8">
        <v>2017</v>
      </c>
      <c r="C2511" s="8" t="s">
        <v>10</v>
      </c>
      <c r="D2511" s="8" t="s">
        <v>33</v>
      </c>
      <c r="E2511" s="8" t="s">
        <v>34</v>
      </c>
      <c r="F2511" s="15">
        <v>220.20843943999958</v>
      </c>
      <c r="G2511" s="15">
        <v>9.3762174597643355</v>
      </c>
      <c r="H2511" s="26">
        <v>4.052609325851627E-2</v>
      </c>
      <c r="J2511" s="46" t="e">
        <f>+IF(A2511=#REF!,"si","no")</f>
        <v>#REF!</v>
      </c>
    </row>
    <row r="2512" spans="1:10" ht="14.5" customHeight="1" x14ac:dyDescent="0.2">
      <c r="A2512" s="8" t="s">
        <v>19</v>
      </c>
      <c r="B2512" s="8">
        <v>2017</v>
      </c>
      <c r="C2512" s="8" t="s">
        <v>10</v>
      </c>
      <c r="D2512" s="8" t="s">
        <v>33</v>
      </c>
      <c r="E2512" s="8" t="s">
        <v>35</v>
      </c>
      <c r="F2512" s="15">
        <v>6181.2578200100015</v>
      </c>
      <c r="G2512" s="15">
        <v>263.19071895096084</v>
      </c>
      <c r="H2512" s="26">
        <v>1.1375687121969404</v>
      </c>
      <c r="J2512" s="46" t="e">
        <f>+IF(A2512=#REF!,"si","no")</f>
        <v>#REF!</v>
      </c>
    </row>
    <row r="2513" spans="1:10" ht="14.5" customHeight="1" x14ac:dyDescent="0.2">
      <c r="A2513" s="8" t="s">
        <v>19</v>
      </c>
      <c r="B2513" s="8">
        <v>2017</v>
      </c>
      <c r="C2513" s="8" t="s">
        <v>10</v>
      </c>
      <c r="D2513" s="8" t="s">
        <v>33</v>
      </c>
      <c r="E2513" s="8" t="s">
        <v>36</v>
      </c>
      <c r="F2513" s="15"/>
      <c r="G2513" s="15"/>
      <c r="H2513" s="26"/>
      <c r="J2513" s="46" t="e">
        <f>+IF(A2513=#REF!,"si","no")</f>
        <v>#REF!</v>
      </c>
    </row>
    <row r="2514" spans="1:10" ht="14.5" customHeight="1" x14ac:dyDescent="0.2">
      <c r="A2514" s="8" t="s">
        <v>19</v>
      </c>
      <c r="B2514" s="8">
        <v>2017</v>
      </c>
      <c r="C2514" s="8" t="s">
        <v>10</v>
      </c>
      <c r="D2514" s="8" t="s">
        <v>33</v>
      </c>
      <c r="E2514" s="8" t="s">
        <v>42</v>
      </c>
      <c r="F2514" s="15"/>
      <c r="G2514" s="15"/>
      <c r="H2514" s="26"/>
      <c r="J2514" s="46" t="e">
        <f>+IF(A2514=#REF!,"si","no")</f>
        <v>#REF!</v>
      </c>
    </row>
    <row r="2515" spans="1:10" ht="14.5" customHeight="1" x14ac:dyDescent="0.2">
      <c r="A2515" s="8" t="s">
        <v>19</v>
      </c>
      <c r="B2515" s="8">
        <v>2017</v>
      </c>
      <c r="C2515" s="8" t="s">
        <v>10</v>
      </c>
      <c r="D2515" s="8" t="s">
        <v>33</v>
      </c>
      <c r="E2515" s="8" t="s">
        <v>40</v>
      </c>
      <c r="F2515" s="15">
        <v>6401.4662594500014</v>
      </c>
      <c r="G2515" s="15">
        <v>272.56693641072519</v>
      </c>
      <c r="H2515" s="26">
        <v>1.1780948054554568</v>
      </c>
      <c r="J2515" s="46" t="e">
        <f>+IF(A2515=#REF!,"si","no")</f>
        <v>#REF!</v>
      </c>
    </row>
    <row r="2516" spans="1:10" ht="14.5" customHeight="1" x14ac:dyDescent="0.2">
      <c r="A2516" s="8" t="s">
        <v>19</v>
      </c>
      <c r="B2516" s="8">
        <v>2018</v>
      </c>
      <c r="C2516" s="8" t="s">
        <v>10</v>
      </c>
      <c r="D2516" s="8" t="s">
        <v>33</v>
      </c>
      <c r="E2516" s="8" t="s">
        <v>34</v>
      </c>
      <c r="F2516" s="15"/>
      <c r="G2516" s="15"/>
      <c r="H2516" s="26"/>
      <c r="J2516" s="46" t="e">
        <f>+IF(A2516=#REF!,"si","no")</f>
        <v>#REF!</v>
      </c>
    </row>
    <row r="2517" spans="1:10" ht="14.5" customHeight="1" x14ac:dyDescent="0.2">
      <c r="A2517" s="8" t="s">
        <v>19</v>
      </c>
      <c r="B2517" s="8">
        <v>2018</v>
      </c>
      <c r="C2517" s="8" t="s">
        <v>10</v>
      </c>
      <c r="D2517" s="8" t="s">
        <v>33</v>
      </c>
      <c r="E2517" s="8" t="s">
        <v>35</v>
      </c>
      <c r="F2517" s="15">
        <v>5579.1479206100012</v>
      </c>
      <c r="G2517" s="15">
        <v>233.36834384499903</v>
      </c>
      <c r="H2517" s="26">
        <v>0.97139018063917504</v>
      </c>
      <c r="J2517" s="46" t="e">
        <f>+IF(A2517=#REF!,"si","no")</f>
        <v>#REF!</v>
      </c>
    </row>
    <row r="2518" spans="1:10" ht="14.5" customHeight="1" x14ac:dyDescent="0.2">
      <c r="A2518" s="8" t="s">
        <v>19</v>
      </c>
      <c r="B2518" s="8">
        <v>2018</v>
      </c>
      <c r="C2518" s="8" t="s">
        <v>10</v>
      </c>
      <c r="D2518" s="8" t="s">
        <v>33</v>
      </c>
      <c r="E2518" s="8" t="s">
        <v>36</v>
      </c>
      <c r="F2518" s="15"/>
      <c r="G2518" s="15"/>
      <c r="H2518" s="26"/>
      <c r="J2518" s="46" t="e">
        <f>+IF(A2518=#REF!,"si","no")</f>
        <v>#REF!</v>
      </c>
    </row>
    <row r="2519" spans="1:10" ht="14.5" customHeight="1" x14ac:dyDescent="0.2">
      <c r="A2519" s="8" t="s">
        <v>19</v>
      </c>
      <c r="B2519" s="8">
        <v>2018</v>
      </c>
      <c r="C2519" s="8" t="s">
        <v>10</v>
      </c>
      <c r="D2519" s="8" t="s">
        <v>33</v>
      </c>
      <c r="E2519" s="8" t="s">
        <v>42</v>
      </c>
      <c r="F2519" s="15"/>
      <c r="G2519" s="15"/>
      <c r="H2519" s="26"/>
      <c r="J2519" s="46" t="e">
        <f>+IF(A2519=#REF!,"si","no")</f>
        <v>#REF!</v>
      </c>
    </row>
    <row r="2520" spans="1:10" ht="14.5" customHeight="1" x14ac:dyDescent="0.2">
      <c r="A2520" s="8" t="s">
        <v>19</v>
      </c>
      <c r="B2520" s="8">
        <v>2018</v>
      </c>
      <c r="C2520" s="8" t="s">
        <v>10</v>
      </c>
      <c r="D2520" s="8" t="s">
        <v>33</v>
      </c>
      <c r="E2520" s="8" t="s">
        <v>40</v>
      </c>
      <c r="F2520" s="15">
        <v>5579.1479206100012</v>
      </c>
      <c r="G2520" s="15">
        <v>233.36834384499903</v>
      </c>
      <c r="H2520" s="26">
        <v>0.97139018063917504</v>
      </c>
      <c r="J2520" s="46" t="e">
        <f>+IF(A2520=#REF!,"si","no")</f>
        <v>#REF!</v>
      </c>
    </row>
    <row r="2521" spans="1:10" ht="14.5" customHeight="1" x14ac:dyDescent="0.2">
      <c r="A2521" s="8" t="s">
        <v>19</v>
      </c>
      <c r="B2521" s="8">
        <v>2019</v>
      </c>
      <c r="C2521" s="8" t="s">
        <v>10</v>
      </c>
      <c r="D2521" s="8" t="s">
        <v>33</v>
      </c>
      <c r="E2521" s="8" t="s">
        <v>34</v>
      </c>
      <c r="F2521" s="15"/>
      <c r="G2521" s="15"/>
      <c r="H2521" s="26"/>
      <c r="J2521" s="46"/>
    </row>
    <row r="2522" spans="1:10" ht="14.5" customHeight="1" x14ac:dyDescent="0.2">
      <c r="A2522" s="8" t="s">
        <v>19</v>
      </c>
      <c r="B2522" s="8">
        <v>2019</v>
      </c>
      <c r="C2522" s="8" t="s">
        <v>10</v>
      </c>
      <c r="D2522" s="8" t="s">
        <v>33</v>
      </c>
      <c r="E2522" s="8" t="s">
        <v>35</v>
      </c>
      <c r="F2522" s="15">
        <v>4164.1299999999992</v>
      </c>
      <c r="G2522" s="15">
        <v>169.45946830541189</v>
      </c>
      <c r="H2522" s="26">
        <v>0.67526227089648716</v>
      </c>
      <c r="J2522" s="46"/>
    </row>
    <row r="2523" spans="1:10" ht="14.5" customHeight="1" x14ac:dyDescent="0.2">
      <c r="A2523" s="8" t="s">
        <v>19</v>
      </c>
      <c r="B2523" s="8">
        <v>2019</v>
      </c>
      <c r="C2523" s="8" t="s">
        <v>10</v>
      </c>
      <c r="D2523" s="8" t="s">
        <v>33</v>
      </c>
      <c r="E2523" s="8" t="s">
        <v>36</v>
      </c>
      <c r="F2523" s="15"/>
      <c r="G2523" s="15"/>
      <c r="H2523" s="26"/>
      <c r="J2523" s="46"/>
    </row>
    <row r="2524" spans="1:10" ht="14.5" customHeight="1" x14ac:dyDescent="0.2">
      <c r="A2524" s="8" t="s">
        <v>19</v>
      </c>
      <c r="B2524" s="8">
        <v>2019</v>
      </c>
      <c r="C2524" s="8" t="s">
        <v>10</v>
      </c>
      <c r="D2524" s="8" t="s">
        <v>33</v>
      </c>
      <c r="E2524" s="8" t="s">
        <v>42</v>
      </c>
      <c r="F2524" s="15"/>
      <c r="G2524" s="15"/>
      <c r="H2524" s="26"/>
      <c r="J2524" s="46"/>
    </row>
    <row r="2525" spans="1:10" ht="14.5" customHeight="1" x14ac:dyDescent="0.2">
      <c r="A2525" s="8" t="s">
        <v>19</v>
      </c>
      <c r="B2525" s="8">
        <v>2019</v>
      </c>
      <c r="C2525" s="8" t="s">
        <v>10</v>
      </c>
      <c r="D2525" s="8" t="s">
        <v>33</v>
      </c>
      <c r="E2525" s="8" t="s">
        <v>40</v>
      </c>
      <c r="F2525" s="15">
        <v>4164.1299999999992</v>
      </c>
      <c r="G2525" s="15">
        <v>169.45946830541189</v>
      </c>
      <c r="H2525" s="26">
        <v>0.67526227089648716</v>
      </c>
      <c r="J2525" s="46"/>
    </row>
    <row r="2526" spans="1:10" ht="14.5" customHeight="1" x14ac:dyDescent="0.2">
      <c r="A2526" s="8" t="s">
        <v>19</v>
      </c>
      <c r="B2526" s="8">
        <v>2020</v>
      </c>
      <c r="C2526" s="8" t="s">
        <v>10</v>
      </c>
      <c r="D2526" s="8" t="s">
        <v>33</v>
      </c>
      <c r="E2526" s="8" t="s">
        <v>34</v>
      </c>
      <c r="F2526" s="15"/>
      <c r="G2526" s="15"/>
      <c r="H2526" s="26"/>
      <c r="J2526" s="46"/>
    </row>
    <row r="2527" spans="1:10" ht="14.5" customHeight="1" x14ac:dyDescent="0.2">
      <c r="A2527" s="8" t="s">
        <v>19</v>
      </c>
      <c r="B2527" s="8">
        <v>2020</v>
      </c>
      <c r="C2527" s="8" t="s">
        <v>10</v>
      </c>
      <c r="D2527" s="8" t="s">
        <v>33</v>
      </c>
      <c r="E2527" s="8" t="s">
        <v>35</v>
      </c>
      <c r="F2527" s="15">
        <v>2069.64</v>
      </c>
      <c r="G2527" s="15">
        <v>83.400025243357902</v>
      </c>
      <c r="H2527" s="26">
        <v>0.35000849942654821</v>
      </c>
      <c r="J2527" s="46"/>
    </row>
    <row r="2528" spans="1:10" x14ac:dyDescent="0.2">
      <c r="A2528" s="8" t="s">
        <v>19</v>
      </c>
      <c r="B2528" s="8">
        <v>2020</v>
      </c>
      <c r="C2528" s="8" t="s">
        <v>10</v>
      </c>
      <c r="D2528" s="8" t="s">
        <v>33</v>
      </c>
      <c r="E2528" s="8" t="s">
        <v>36</v>
      </c>
      <c r="F2528" s="15"/>
      <c r="G2528" s="15"/>
      <c r="H2528" s="26"/>
      <c r="J2528" s="46"/>
    </row>
    <row r="2529" spans="1:10" x14ac:dyDescent="0.2">
      <c r="A2529" s="8" t="s">
        <v>19</v>
      </c>
      <c r="B2529" s="8">
        <v>2020</v>
      </c>
      <c r="C2529" s="8" t="s">
        <v>10</v>
      </c>
      <c r="D2529" s="8" t="s">
        <v>33</v>
      </c>
      <c r="E2529" s="8" t="s">
        <v>42</v>
      </c>
      <c r="F2529" s="15"/>
      <c r="G2529" s="15"/>
      <c r="H2529" s="26"/>
      <c r="J2529" s="46"/>
    </row>
    <row r="2530" spans="1:10" x14ac:dyDescent="0.2">
      <c r="A2530" s="8" t="s">
        <v>19</v>
      </c>
      <c r="B2530" s="8">
        <v>2020</v>
      </c>
      <c r="C2530" s="8" t="s">
        <v>10</v>
      </c>
      <c r="D2530" s="8" t="s">
        <v>33</v>
      </c>
      <c r="E2530" s="8" t="s">
        <v>40</v>
      </c>
      <c r="F2530" s="15">
        <v>2069.64</v>
      </c>
      <c r="G2530" s="15">
        <v>83.400025243357902</v>
      </c>
      <c r="H2530" s="26">
        <v>0.35000849942654821</v>
      </c>
      <c r="J2530" s="46"/>
    </row>
    <row r="2531" spans="1:10" x14ac:dyDescent="0.2">
      <c r="A2531" s="8" t="s">
        <v>19</v>
      </c>
      <c r="B2531" s="8">
        <v>2021</v>
      </c>
      <c r="C2531" s="8" t="s">
        <v>10</v>
      </c>
      <c r="D2531" s="8" t="s">
        <v>33</v>
      </c>
      <c r="E2531" s="8" t="s">
        <v>34</v>
      </c>
      <c r="F2531" s="15"/>
      <c r="G2531" s="15"/>
      <c r="H2531" s="26"/>
      <c r="J2531" s="46"/>
    </row>
    <row r="2532" spans="1:10" x14ac:dyDescent="0.2">
      <c r="A2532" s="8" t="s">
        <v>19</v>
      </c>
      <c r="B2532" s="8">
        <v>2021</v>
      </c>
      <c r="C2532" s="8" t="s">
        <v>10</v>
      </c>
      <c r="D2532" s="8" t="s">
        <v>33</v>
      </c>
      <c r="E2532" s="8" t="s">
        <v>35</v>
      </c>
      <c r="F2532" s="15">
        <v>1694.8</v>
      </c>
      <c r="G2532" s="15">
        <v>70.392079666998228</v>
      </c>
      <c r="H2532" s="26">
        <v>0.24708511940397426</v>
      </c>
      <c r="J2532" s="46"/>
    </row>
    <row r="2533" spans="1:10" x14ac:dyDescent="0.2">
      <c r="A2533" s="8" t="s">
        <v>19</v>
      </c>
      <c r="B2533" s="8">
        <v>2021</v>
      </c>
      <c r="C2533" s="8" t="s">
        <v>10</v>
      </c>
      <c r="D2533" s="8" t="s">
        <v>33</v>
      </c>
      <c r="E2533" s="8" t="s">
        <v>36</v>
      </c>
      <c r="F2533" s="15"/>
      <c r="G2533" s="15"/>
      <c r="H2533" s="26"/>
      <c r="J2533" s="46"/>
    </row>
    <row r="2534" spans="1:10" x14ac:dyDescent="0.2">
      <c r="A2534" s="8" t="s">
        <v>19</v>
      </c>
      <c r="B2534" s="8">
        <v>2021</v>
      </c>
      <c r="C2534" s="8" t="s">
        <v>10</v>
      </c>
      <c r="D2534" s="8" t="s">
        <v>33</v>
      </c>
      <c r="E2534" s="8" t="s">
        <v>42</v>
      </c>
      <c r="F2534" s="15"/>
      <c r="G2534" s="15"/>
      <c r="H2534" s="26"/>
      <c r="J2534" s="46"/>
    </row>
    <row r="2535" spans="1:10" x14ac:dyDescent="0.2">
      <c r="A2535" s="8" t="s">
        <v>19</v>
      </c>
      <c r="B2535" s="8">
        <v>2021</v>
      </c>
      <c r="C2535" s="8" t="s">
        <v>10</v>
      </c>
      <c r="D2535" s="8" t="s">
        <v>33</v>
      </c>
      <c r="E2535" s="8" t="s">
        <v>40</v>
      </c>
      <c r="F2535" s="15">
        <v>1694.8</v>
      </c>
      <c r="G2535" s="15">
        <v>70.392079666998228</v>
      </c>
      <c r="H2535" s="26">
        <v>0.24708511940397426</v>
      </c>
      <c r="J2535" s="46"/>
    </row>
    <row r="2536" spans="1:10" x14ac:dyDescent="0.2">
      <c r="A2536" s="8" t="s">
        <v>19</v>
      </c>
      <c r="B2536" s="8">
        <v>2008</v>
      </c>
      <c r="C2536" s="8" t="s">
        <v>10</v>
      </c>
      <c r="D2536" s="8" t="s">
        <v>37</v>
      </c>
      <c r="E2536" s="8" t="s">
        <v>40</v>
      </c>
      <c r="F2536" s="15">
        <v>28.392030999999999</v>
      </c>
      <c r="G2536" s="15">
        <v>1.5024757536719426</v>
      </c>
      <c r="H2536" s="26">
        <v>1.0823402970276376E-2</v>
      </c>
      <c r="J2536" s="46" t="e">
        <f>+IF(A2536=#REF!,"si","no")</f>
        <v>#REF!</v>
      </c>
    </row>
    <row r="2537" spans="1:10" x14ac:dyDescent="0.2">
      <c r="A2537" s="8" t="s">
        <v>19</v>
      </c>
      <c r="B2537" s="8">
        <v>2009</v>
      </c>
      <c r="C2537" s="8" t="s">
        <v>10</v>
      </c>
      <c r="D2537" s="8" t="s">
        <v>37</v>
      </c>
      <c r="E2537" s="8" t="s">
        <v>40</v>
      </c>
      <c r="F2537" s="15">
        <v>0</v>
      </c>
      <c r="G2537" s="15">
        <v>0</v>
      </c>
      <c r="H2537" s="26">
        <v>0</v>
      </c>
      <c r="J2537" s="46" t="e">
        <f>+IF(A2537=#REF!,"si","no")</f>
        <v>#REF!</v>
      </c>
    </row>
    <row r="2538" spans="1:10" x14ac:dyDescent="0.2">
      <c r="A2538" s="8" t="s">
        <v>19</v>
      </c>
      <c r="B2538" s="8">
        <v>2010</v>
      </c>
      <c r="C2538" s="8" t="s">
        <v>10</v>
      </c>
      <c r="D2538" s="8" t="s">
        <v>37</v>
      </c>
      <c r="E2538" s="8" t="s">
        <v>40</v>
      </c>
      <c r="F2538" s="15">
        <v>0</v>
      </c>
      <c r="G2538" s="15">
        <v>0</v>
      </c>
      <c r="H2538" s="26">
        <v>0</v>
      </c>
      <c r="J2538" s="46" t="e">
        <f>+IF(A2538=#REF!,"si","no")</f>
        <v>#REF!</v>
      </c>
    </row>
    <row r="2539" spans="1:10" x14ac:dyDescent="0.2">
      <c r="A2539" s="8" t="s">
        <v>19</v>
      </c>
      <c r="B2539" s="8">
        <v>2011</v>
      </c>
      <c r="C2539" s="8" t="s">
        <v>10</v>
      </c>
      <c r="D2539" s="8" t="s">
        <v>37</v>
      </c>
      <c r="E2539" s="8" t="s">
        <v>40</v>
      </c>
      <c r="F2539" s="15">
        <v>0</v>
      </c>
      <c r="G2539" s="15">
        <v>0</v>
      </c>
      <c r="H2539" s="26">
        <v>0</v>
      </c>
      <c r="J2539" s="46" t="e">
        <f>+IF(A2539=#REF!,"si","no")</f>
        <v>#REF!</v>
      </c>
    </row>
    <row r="2540" spans="1:10" x14ac:dyDescent="0.2">
      <c r="A2540" s="8" t="s">
        <v>19</v>
      </c>
      <c r="B2540" s="8">
        <v>2012</v>
      </c>
      <c r="C2540" s="8" t="s">
        <v>10</v>
      </c>
      <c r="D2540" s="8" t="s">
        <v>37</v>
      </c>
      <c r="E2540" s="8" t="s">
        <v>40</v>
      </c>
      <c r="F2540" s="15">
        <v>0</v>
      </c>
      <c r="G2540" s="15">
        <v>0</v>
      </c>
      <c r="H2540" s="26">
        <v>0</v>
      </c>
      <c r="J2540" s="46" t="e">
        <f>+IF(A2540=#REF!,"si","no")</f>
        <v>#REF!</v>
      </c>
    </row>
    <row r="2541" spans="1:10" x14ac:dyDescent="0.2">
      <c r="A2541" s="8" t="s">
        <v>19</v>
      </c>
      <c r="B2541" s="8">
        <v>2013</v>
      </c>
      <c r="C2541" s="8" t="s">
        <v>10</v>
      </c>
      <c r="D2541" s="8" t="s">
        <v>37</v>
      </c>
      <c r="E2541" s="8" t="s">
        <v>40</v>
      </c>
      <c r="F2541" s="15">
        <v>0</v>
      </c>
      <c r="G2541" s="15">
        <v>0</v>
      </c>
      <c r="H2541" s="26">
        <v>0</v>
      </c>
      <c r="J2541" s="46" t="e">
        <f>+IF(A2541=#REF!,"si","no")</f>
        <v>#REF!</v>
      </c>
    </row>
    <row r="2542" spans="1:10" x14ac:dyDescent="0.2">
      <c r="A2542" s="8" t="s">
        <v>19</v>
      </c>
      <c r="B2542" s="8">
        <v>2014</v>
      </c>
      <c r="C2542" s="8" t="s">
        <v>10</v>
      </c>
      <c r="D2542" s="8" t="s">
        <v>37</v>
      </c>
      <c r="E2542" s="8" t="s">
        <v>40</v>
      </c>
      <c r="F2542" s="15">
        <v>0</v>
      </c>
      <c r="G2542" s="15">
        <v>0</v>
      </c>
      <c r="H2542" s="26">
        <v>0</v>
      </c>
      <c r="J2542" s="46" t="e">
        <f>+IF(A2542=#REF!,"si","no")</f>
        <v>#REF!</v>
      </c>
    </row>
    <row r="2543" spans="1:10" x14ac:dyDescent="0.2">
      <c r="A2543" s="8" t="s">
        <v>19</v>
      </c>
      <c r="B2543" s="8">
        <v>2015</v>
      </c>
      <c r="C2543" s="8" t="s">
        <v>10</v>
      </c>
      <c r="D2543" s="8" t="s">
        <v>37</v>
      </c>
      <c r="E2543" s="8" t="s">
        <v>40</v>
      </c>
      <c r="F2543" s="15">
        <v>0</v>
      </c>
      <c r="G2543" s="15">
        <v>0</v>
      </c>
      <c r="H2543" s="26">
        <v>0</v>
      </c>
      <c r="J2543" s="46" t="e">
        <f>+IF(A2543=#REF!,"si","no")</f>
        <v>#REF!</v>
      </c>
    </row>
    <row r="2544" spans="1:10" x14ac:dyDescent="0.2">
      <c r="A2544" s="8" t="s">
        <v>19</v>
      </c>
      <c r="B2544" s="8">
        <v>2016</v>
      </c>
      <c r="C2544" s="8" t="s">
        <v>10</v>
      </c>
      <c r="D2544" s="8" t="s">
        <v>37</v>
      </c>
      <c r="E2544" s="8" t="s">
        <v>40</v>
      </c>
      <c r="F2544" s="15">
        <v>0</v>
      </c>
      <c r="G2544" s="15">
        <v>0</v>
      </c>
      <c r="H2544" s="26">
        <v>0</v>
      </c>
      <c r="J2544" s="46" t="e">
        <f>+IF(A2544=#REF!,"si","no")</f>
        <v>#REF!</v>
      </c>
    </row>
    <row r="2545" spans="1:13" x14ac:dyDescent="0.2">
      <c r="A2545" s="8" t="s">
        <v>19</v>
      </c>
      <c r="B2545" s="8">
        <v>2017</v>
      </c>
      <c r="C2545" s="8" t="s">
        <v>10</v>
      </c>
      <c r="D2545" s="8" t="s">
        <v>37</v>
      </c>
      <c r="E2545" s="8" t="s">
        <v>40</v>
      </c>
      <c r="F2545" s="15">
        <v>0</v>
      </c>
      <c r="G2545" s="15">
        <v>0</v>
      </c>
      <c r="H2545" s="26">
        <v>0</v>
      </c>
      <c r="J2545" s="46" t="e">
        <f>+IF(A2545=#REF!,"si","no")</f>
        <v>#REF!</v>
      </c>
    </row>
    <row r="2546" spans="1:13" x14ac:dyDescent="0.2">
      <c r="A2546" s="8" t="s">
        <v>19</v>
      </c>
      <c r="B2546" s="8">
        <v>2018</v>
      </c>
      <c r="C2546" s="8" t="s">
        <v>10</v>
      </c>
      <c r="D2546" s="8" t="s">
        <v>37</v>
      </c>
      <c r="E2546" s="8" t="s">
        <v>40</v>
      </c>
      <c r="F2546" s="15">
        <v>31.932928380000003</v>
      </c>
      <c r="G2546" s="15">
        <v>1.3357119610742967</v>
      </c>
      <c r="H2546" s="26">
        <v>5.5598692683513787E-3</v>
      </c>
      <c r="J2546" s="46" t="e">
        <f>+IF(A2546=#REF!,"si","no")</f>
        <v>#REF!</v>
      </c>
    </row>
    <row r="2547" spans="1:13" x14ac:dyDescent="0.2">
      <c r="A2547" s="8" t="s">
        <v>19</v>
      </c>
      <c r="B2547" s="8">
        <v>2019</v>
      </c>
      <c r="C2547" s="8" t="s">
        <v>10</v>
      </c>
      <c r="D2547" s="8" t="s">
        <v>37</v>
      </c>
      <c r="E2547" s="8" t="s">
        <v>40</v>
      </c>
      <c r="F2547" s="15">
        <v>1.47</v>
      </c>
      <c r="G2547" s="15"/>
      <c r="H2547" s="26"/>
      <c r="J2547" s="46"/>
    </row>
    <row r="2548" spans="1:13" x14ac:dyDescent="0.2">
      <c r="A2548" s="8" t="s">
        <v>19</v>
      </c>
      <c r="B2548" s="8">
        <v>2020</v>
      </c>
      <c r="C2548" s="8" t="s">
        <v>10</v>
      </c>
      <c r="D2548" s="8" t="s">
        <v>37</v>
      </c>
      <c r="E2548" s="8" t="s">
        <v>40</v>
      </c>
      <c r="F2548" s="15">
        <v>20</v>
      </c>
      <c r="G2548" s="15"/>
      <c r="H2548" s="26"/>
      <c r="J2548" s="46"/>
    </row>
    <row r="2549" spans="1:13" x14ac:dyDescent="0.2">
      <c r="A2549" s="8" t="s">
        <v>19</v>
      </c>
      <c r="B2549" s="8">
        <v>2021</v>
      </c>
      <c r="C2549" s="8" t="s">
        <v>10</v>
      </c>
      <c r="D2549" s="8" t="s">
        <v>37</v>
      </c>
      <c r="E2549" s="8" t="s">
        <v>40</v>
      </c>
      <c r="F2549" s="15">
        <v>0</v>
      </c>
      <c r="G2549" s="15"/>
      <c r="H2549" s="26"/>
      <c r="J2549" s="46"/>
    </row>
    <row r="2550" spans="1:13" x14ac:dyDescent="0.2">
      <c r="A2550" s="8" t="s">
        <v>39</v>
      </c>
      <c r="B2550" s="8">
        <v>2008</v>
      </c>
      <c r="C2550" s="8" t="s">
        <v>10</v>
      </c>
      <c r="D2550" s="8" t="s">
        <v>41</v>
      </c>
      <c r="E2550" s="8" t="s">
        <v>40</v>
      </c>
      <c r="F2550" s="15">
        <f>+SUMIFS($F$5:$F$2703,$A$5:$A$2703,$A2550,$B$5:$B$2703,$B2550,$D$5:$D$2703,#REF!,$E$5:$E$2703,#REF!)+SUMIFS($F$5:$F$2703,$A$5:$A$2703,$A2550,$B$5:$B$2703,$B2550,$D$5:$D$2703,#REF!,$E$5:$E$2703,#REF!)+SUMIFS($F$5:$F$2703,$A$5:$A$2703,$A2550,$B$5:$B$2703,$B2550,$D$5:$D$2703,#REF!,$E$5:$E$2703,#REF!)+SUMIFS($F$5:$F$2703,$A$5:$A$2703,$A2550,$B$5:$B$2703,$B2550,$D$5:$D$2703,#REF!,$E$5:$E$2703,#REF!)</f>
        <v>0</v>
      </c>
      <c r="G2550" s="15">
        <v>11762.782402782172</v>
      </c>
      <c r="H2550" s="26">
        <v>1.0597221543316975</v>
      </c>
      <c r="J2550" s="46" t="e">
        <f>+IF(A2550=#REF!,"si","no")</f>
        <v>#REF!</v>
      </c>
      <c r="K2550" s="46" t="e">
        <f>+IF(F2550=#REF!,"si","no")</f>
        <v>#REF!</v>
      </c>
      <c r="L2550" s="46" t="e">
        <f>+IF(G2550=#REF!,"si","no")</f>
        <v>#REF!</v>
      </c>
      <c r="M2550" s="46" t="e">
        <f>+IF(H2550=#REF!,"si","no")</f>
        <v>#REF!</v>
      </c>
    </row>
    <row r="2551" spans="1:13" x14ac:dyDescent="0.2">
      <c r="A2551" s="8" t="s">
        <v>39</v>
      </c>
      <c r="B2551" s="8">
        <v>2009</v>
      </c>
      <c r="C2551" s="8" t="s">
        <v>10</v>
      </c>
      <c r="D2551" s="8" t="s">
        <v>41</v>
      </c>
      <c r="E2551" s="8" t="s">
        <v>40</v>
      </c>
      <c r="F2551" s="15">
        <f>+SUMIFS($F$5:$F$2703,$A$5:$A$2703,$A2551,$B$5:$B$2703,$B2551,$D$5:$D$2703,#REF!,$E$5:$E$2703,#REF!)+SUMIFS($F$5:$F$2703,$A$5:$A$2703,$A2551,$B$5:$B$2703,$B2551,$D$5:$D$2703,#REF!,$E$5:$E$2703,#REF!)+SUMIFS($F$5:$F$2703,$A$5:$A$2703,$A2551,$B$5:$B$2703,$B2551,$D$5:$D$2703,#REF!,$E$5:$E$2703,#REF!)+SUMIFS($F$5:$F$2703,$A$5:$A$2703,$A2551,$B$5:$B$2703,$B2551,$D$5:$D$2703,#REF!,$E$5:$E$2703,#REF!)</f>
        <v>0</v>
      </c>
      <c r="G2551" s="15">
        <v>12249.054101876492</v>
      </c>
      <c r="H2551" s="26">
        <v>1.3609349164757643</v>
      </c>
      <c r="J2551" s="46" t="e">
        <f>+IF(A2551=#REF!,"si","no")</f>
        <v>#REF!</v>
      </c>
      <c r="K2551" s="46" t="e">
        <f>+IF(F2551=#REF!,"si","no")</f>
        <v>#REF!</v>
      </c>
      <c r="L2551" s="46" t="e">
        <f>+IF(G2551=#REF!,"si","no")</f>
        <v>#REF!</v>
      </c>
      <c r="M2551" s="46" t="e">
        <f>+IF(H2551=#REF!,"si","no")</f>
        <v>#REF!</v>
      </c>
    </row>
    <row r="2552" spans="1:13" x14ac:dyDescent="0.2">
      <c r="A2552" s="8" t="s">
        <v>39</v>
      </c>
      <c r="B2552" s="8">
        <v>2010</v>
      </c>
      <c r="C2552" s="8" t="s">
        <v>10</v>
      </c>
      <c r="D2552" s="8" t="s">
        <v>41</v>
      </c>
      <c r="E2552" s="8" t="s">
        <v>40</v>
      </c>
      <c r="F2552" s="15">
        <f>+SUMIFS($F$5:$F$2703,$A$5:$A$2703,$A2552,$B$5:$B$2703,$B2552,$D$5:$D$2703,#REF!,$E$5:$E$2703,#REF!)+SUMIFS($F$5:$F$2703,$A$5:$A$2703,$A2552,$B$5:$B$2703,$B2552,$D$5:$D$2703,#REF!,$E$5:$E$2703,#REF!)+SUMIFS($F$5:$F$2703,$A$5:$A$2703,$A2552,$B$5:$B$2703,$B2552,$D$5:$D$2703,#REF!,$E$5:$E$2703,#REF!)+SUMIFS($F$5:$F$2703,$A$5:$A$2703,$A2552,$B$5:$B$2703,$B2552,$D$5:$D$2703,#REF!,$E$5:$E$2703,#REF!)</f>
        <v>0</v>
      </c>
      <c r="G2552" s="15">
        <v>16183.37570249998</v>
      </c>
      <c r="H2552" s="26">
        <v>1.5299079744803761</v>
      </c>
      <c r="J2552" s="46" t="e">
        <f>+IF(A2552=#REF!,"si","no")</f>
        <v>#REF!</v>
      </c>
      <c r="K2552" s="46" t="e">
        <f>+IF(F2552=#REF!,"si","no")</f>
        <v>#REF!</v>
      </c>
      <c r="L2552" s="46" t="e">
        <f>+IF(G2552=#REF!,"si","no")</f>
        <v>#REF!</v>
      </c>
      <c r="M2552" s="46" t="e">
        <f>+IF(H2552=#REF!,"si","no")</f>
        <v>#REF!</v>
      </c>
    </row>
    <row r="2553" spans="1:13" x14ac:dyDescent="0.2">
      <c r="A2553" s="8" t="s">
        <v>39</v>
      </c>
      <c r="B2553" s="8">
        <v>2011</v>
      </c>
      <c r="C2553" s="8" t="s">
        <v>10</v>
      </c>
      <c r="D2553" s="8" t="s">
        <v>41</v>
      </c>
      <c r="E2553" s="8" t="s">
        <v>40</v>
      </c>
      <c r="F2553" s="15">
        <f>+SUMIFS($F$5:$F$2703,$A$5:$A$2703,$A2553,$B$5:$B$2703,$B2553,$D$5:$D$2703,#REF!,$E$5:$E$2703,#REF!)+SUMIFS($F$5:$F$2703,$A$5:$A$2703,$A2553,$B$5:$B$2703,$B2553,$D$5:$D$2703,#REF!,$E$5:$E$2703,#REF!)+SUMIFS($F$5:$F$2703,$A$5:$A$2703,$A2553,$B$5:$B$2703,$B2553,$D$5:$D$2703,#REF!,$E$5:$E$2703,#REF!)+SUMIFS($F$5:$F$2703,$A$5:$A$2703,$A2553,$B$5:$B$2703,$B2553,$D$5:$D$2703,#REF!,$E$5:$E$2703,#REF!)</f>
        <v>0</v>
      </c>
      <c r="G2553" s="15">
        <v>15169.819398399304</v>
      </c>
      <c r="H2553" s="26">
        <v>1.285047314283432</v>
      </c>
      <c r="J2553" s="46" t="e">
        <f>+IF(A2553=#REF!,"si","no")</f>
        <v>#REF!</v>
      </c>
      <c r="K2553" s="46" t="e">
        <f>+IF(F2553=#REF!,"si","no")</f>
        <v>#REF!</v>
      </c>
      <c r="L2553" s="46" t="e">
        <f>+IF(G2553=#REF!,"si","no")</f>
        <v>#REF!</v>
      </c>
      <c r="M2553" s="46" t="e">
        <f>+IF(H2553=#REF!,"si","no")</f>
        <v>#REF!</v>
      </c>
    </row>
    <row r="2554" spans="1:13" x14ac:dyDescent="0.2">
      <c r="A2554" s="8" t="s">
        <v>39</v>
      </c>
      <c r="B2554" s="8">
        <v>2012</v>
      </c>
      <c r="C2554" s="8" t="s">
        <v>10</v>
      </c>
      <c r="D2554" s="8" t="s">
        <v>41</v>
      </c>
      <c r="E2554" s="8" t="s">
        <v>40</v>
      </c>
      <c r="F2554" s="15">
        <f>+SUMIFS($F$5:$F$2703,$A$5:$A$2703,$A2554,$B$5:$B$2703,$B2554,$D$5:$D$2703,#REF!,$E$5:$E$2703,#REF!)+SUMIFS($F$5:$F$2703,$A$5:$A$2703,$A2554,$B$5:$B$2703,$B2554,$D$5:$D$2703,#REF!,$E$5:$E$2703,#REF!)+SUMIFS($F$5:$F$2703,$A$5:$A$2703,$A2554,$B$5:$B$2703,$B2554,$D$5:$D$2703,#REF!,$E$5:$E$2703,#REF!)+SUMIFS($F$5:$F$2703,$A$5:$A$2703,$A2554,$B$5:$B$2703,$B2554,$D$5:$D$2703,#REF!,$E$5:$E$2703,#REF!)</f>
        <v>0</v>
      </c>
      <c r="G2554" s="15">
        <v>13562.423950994389</v>
      </c>
      <c r="H2554" s="26">
        <v>1.1291727670518368</v>
      </c>
      <c r="J2554" s="46" t="e">
        <f>+IF(A2554=#REF!,"si","no")</f>
        <v>#REF!</v>
      </c>
      <c r="K2554" s="46" t="e">
        <f>+IF(F2554=#REF!,"si","no")</f>
        <v>#REF!</v>
      </c>
      <c r="L2554" s="46" t="e">
        <f>+IF(G2554=#REF!,"si","no")</f>
        <v>#REF!</v>
      </c>
      <c r="M2554" s="46" t="e">
        <f>+IF(H2554=#REF!,"si","no")</f>
        <v>#REF!</v>
      </c>
    </row>
    <row r="2555" spans="1:13" x14ac:dyDescent="0.2">
      <c r="A2555" s="8" t="s">
        <v>39</v>
      </c>
      <c r="B2555" s="8">
        <v>2013</v>
      </c>
      <c r="C2555" s="8" t="s">
        <v>10</v>
      </c>
      <c r="D2555" s="8" t="s">
        <v>41</v>
      </c>
      <c r="E2555" s="8" t="s">
        <v>40</v>
      </c>
      <c r="F2555" s="15">
        <f>+SUMIFS($F$5:$F$2703,$A$5:$A$2703,$A2555,$B$5:$B$2703,$B2555,$D$5:$D$2703,#REF!,$E$5:$E$2703,#REF!)+SUMIFS($F$5:$F$2703,$A$5:$A$2703,$A2555,$B$5:$B$2703,$B2555,$D$5:$D$2703,#REF!,$E$5:$E$2703,#REF!)+SUMIFS($F$5:$F$2703,$A$5:$A$2703,$A2555,$B$5:$B$2703,$B2555,$D$5:$D$2703,#REF!,$E$5:$E$2703,#REF!)+SUMIFS($F$5:$F$2703,$A$5:$A$2703,$A2555,$B$5:$B$2703,$B2555,$D$5:$D$2703,#REF!,$E$5:$E$2703,#REF!)</f>
        <v>0</v>
      </c>
      <c r="G2555" s="15">
        <v>14406.118568331924</v>
      </c>
      <c r="H2555" s="26">
        <v>1.1303846630381986</v>
      </c>
      <c r="J2555" s="46" t="e">
        <f>+IF(A2555=#REF!,"si","no")</f>
        <v>#REF!</v>
      </c>
      <c r="K2555" s="46" t="e">
        <f>+IF(F2555=#REF!,"si","no")</f>
        <v>#REF!</v>
      </c>
      <c r="L2555" s="46" t="e">
        <f>+IF(G2555=#REF!,"si","no")</f>
        <v>#REF!</v>
      </c>
      <c r="M2555" s="46" t="e">
        <f>+IF(H2555=#REF!,"si","no")</f>
        <v>#REF!</v>
      </c>
    </row>
    <row r="2556" spans="1:13" x14ac:dyDescent="0.2">
      <c r="A2556" s="8" t="s">
        <v>39</v>
      </c>
      <c r="B2556" s="8">
        <v>2014</v>
      </c>
      <c r="C2556" s="8" t="s">
        <v>10</v>
      </c>
      <c r="D2556" s="8" t="s">
        <v>41</v>
      </c>
      <c r="E2556" s="8" t="s">
        <v>40</v>
      </c>
      <c r="F2556" s="15">
        <f>+SUMIFS($F$5:$F$2703,$A$5:$A$2703,$A2556,$B$5:$B$2703,$B2556,$D$5:$D$2703,#REF!,$E$5:$E$2703,#REF!)+SUMIFS($F$5:$F$2703,$A$5:$A$2703,$A2556,$B$5:$B$2703,$B2556,$D$5:$D$2703,#REF!,$E$5:$E$2703,#REF!)+SUMIFS($F$5:$F$2703,$A$5:$A$2703,$A2556,$B$5:$B$2703,$B2556,$D$5:$D$2703,#REF!,$E$5:$E$2703,#REF!)+SUMIFS($F$5:$F$2703,$A$5:$A$2703,$A2556,$B$5:$B$2703,$B2556,$D$5:$D$2703,#REF!,$E$5:$E$2703,#REF!)</f>
        <v>0</v>
      </c>
      <c r="G2556" s="15">
        <v>18505.112971610684</v>
      </c>
      <c r="H2556" s="26">
        <v>1.4068519187917161</v>
      </c>
      <c r="J2556" s="46" t="e">
        <f>+IF(A2556=#REF!,"si","no")</f>
        <v>#REF!</v>
      </c>
      <c r="K2556" s="46" t="e">
        <f>+IF(F2556=#REF!,"si","no")</f>
        <v>#REF!</v>
      </c>
      <c r="L2556" s="46" t="e">
        <f>+IF(G2556=#REF!,"si","no")</f>
        <v>#REF!</v>
      </c>
      <c r="M2556" s="46" t="e">
        <f>+IF(H2556=#REF!,"si","no")</f>
        <v>#REF!</v>
      </c>
    </row>
    <row r="2557" spans="1:13" x14ac:dyDescent="0.2">
      <c r="A2557" s="8" t="s">
        <v>39</v>
      </c>
      <c r="B2557" s="8">
        <v>2015</v>
      </c>
      <c r="C2557" s="8" t="s">
        <v>10</v>
      </c>
      <c r="D2557" s="8" t="s">
        <v>41</v>
      </c>
      <c r="E2557" s="8" t="s">
        <v>40</v>
      </c>
      <c r="F2557" s="15">
        <f>+SUMIFS($F$5:$F$2703,$A$5:$A$2703,$A2557,$B$5:$B$2703,$B2557,$D$5:$D$2703,#REF!,$E$5:$E$2703,#REF!)+SUMIFS($F$5:$F$2703,$A$5:$A$2703,$A2557,$B$5:$B$2703,$B2557,$D$5:$D$2703,#REF!,$E$5:$E$2703,#REF!)+SUMIFS($F$5:$F$2703,$A$5:$A$2703,$A2557,$B$5:$B$2703,$B2557,$D$5:$D$2703,#REF!,$E$5:$E$2703,#REF!)+SUMIFS($F$5:$F$2703,$A$5:$A$2703,$A2557,$B$5:$B$2703,$B2557,$D$5:$D$2703,#REF!,$E$5:$E$2703,#REF!)</f>
        <v>0</v>
      </c>
      <c r="G2557" s="15">
        <v>14546.203052013148</v>
      </c>
      <c r="H2557" s="26">
        <v>1.2412812126208637</v>
      </c>
      <c r="J2557" s="46" t="e">
        <f>+IF(A2557=#REF!,"si","no")</f>
        <v>#REF!</v>
      </c>
      <c r="K2557" s="46" t="e">
        <f>+IF(F2557=#REF!,"si","no")</f>
        <v>#REF!</v>
      </c>
      <c r="L2557" s="46" t="e">
        <f>+IF(G2557=#REF!,"si","no")</f>
        <v>#REF!</v>
      </c>
      <c r="M2557" s="46" t="e">
        <f>+IF(H2557=#REF!,"si","no")</f>
        <v>#REF!</v>
      </c>
    </row>
    <row r="2558" spans="1:13" x14ac:dyDescent="0.2">
      <c r="A2558" s="8" t="s">
        <v>39</v>
      </c>
      <c r="B2558" s="8">
        <v>2016</v>
      </c>
      <c r="C2558" s="8" t="s">
        <v>10</v>
      </c>
      <c r="D2558" s="8" t="s">
        <v>41</v>
      </c>
      <c r="E2558" s="8" t="s">
        <v>40</v>
      </c>
      <c r="F2558" s="15">
        <f>+SUMIFS($F$5:$F$2703,$A$5:$A$2703,$A2558,$B$5:$B$2703,$B2558,$D$5:$D$2703,#REF!,$E$5:$E$2703,#REF!)+SUMIFS($F$5:$F$2703,$A$5:$A$2703,$A2558,$B$5:$B$2703,$B2558,$D$5:$D$2703,#REF!,$E$5:$E$2703,#REF!)+SUMIFS($F$5:$F$2703,$A$5:$A$2703,$A2558,$B$5:$B$2703,$B2558,$D$5:$D$2703,#REF!,$E$5:$E$2703,#REF!)+SUMIFS($F$5:$F$2703,$A$5:$A$2703,$A2558,$B$5:$B$2703,$B2558,$D$5:$D$2703,#REF!,$E$5:$E$2703,#REF!)</f>
        <v>0</v>
      </c>
      <c r="G2558" s="15">
        <v>19345.796293871321</v>
      </c>
      <c r="H2558" s="26">
        <v>1.7937803240294485</v>
      </c>
      <c r="J2558" s="46" t="e">
        <f>+IF(A2558=#REF!,"si","no")</f>
        <v>#REF!</v>
      </c>
      <c r="K2558" s="46" t="e">
        <f>+IF(F2558=#REF!,"si","no")</f>
        <v>#REF!</v>
      </c>
      <c r="L2558" s="46" t="e">
        <f>+IF(G2558=#REF!,"si","no")</f>
        <v>#REF!</v>
      </c>
      <c r="M2558" s="46" t="e">
        <f>+IF(H2558=#REF!,"si","no")</f>
        <v>#REF!</v>
      </c>
    </row>
    <row r="2559" spans="1:13" x14ac:dyDescent="0.2">
      <c r="A2559" s="8" t="s">
        <v>39</v>
      </c>
      <c r="B2559" s="8">
        <v>2017</v>
      </c>
      <c r="C2559" s="8" t="s">
        <v>10</v>
      </c>
      <c r="D2559" s="8" t="s">
        <v>41</v>
      </c>
      <c r="E2559" s="8" t="s">
        <v>40</v>
      </c>
      <c r="F2559" s="15">
        <f>+SUMIFS($F$5:$F$2703,$A$5:$A$2703,$A2559,$B$5:$B$2703,$B2559,$D$5:$D$2703,#REF!,$E$5:$E$2703,#REF!)+SUMIFS($F$5:$F$2703,$A$5:$A$2703,$A2559,$B$5:$B$2703,$B2559,$D$5:$D$2703,#REF!,$E$5:$E$2703,#REF!)+SUMIFS($F$5:$F$2703,$A$5:$A$2703,$A2559,$B$5:$B$2703,$B2559,$D$5:$D$2703,#REF!,$E$5:$E$2703,#REF!)+SUMIFS($F$5:$F$2703,$A$5:$A$2703,$A2559,$B$5:$B$2703,$B2559,$D$5:$D$2703,#REF!,$E$5:$E$2703,#REF!)</f>
        <v>0</v>
      </c>
      <c r="G2559" s="15">
        <v>9466.9277431761893</v>
      </c>
      <c r="H2559" s="26">
        <v>0.81688062756518975</v>
      </c>
      <c r="J2559" s="46" t="e">
        <f>+IF(A2559=#REF!,"si","no")</f>
        <v>#REF!</v>
      </c>
      <c r="K2559" s="46" t="e">
        <f>+IF(F2559=#REF!,"si","no")</f>
        <v>#REF!</v>
      </c>
      <c r="L2559" s="46" t="e">
        <f>+IF(G2559=#REF!,"si","no")</f>
        <v>#REF!</v>
      </c>
      <c r="M2559" s="46" t="e">
        <f>+IF(H2559=#REF!,"si","no")</f>
        <v>#REF!</v>
      </c>
    </row>
    <row r="2560" spans="1:13" x14ac:dyDescent="0.2">
      <c r="A2560" s="8" t="s">
        <v>39</v>
      </c>
      <c r="B2560" s="8">
        <v>2018</v>
      </c>
      <c r="C2560" s="8" t="s">
        <v>10</v>
      </c>
      <c r="D2560" s="8" t="s">
        <v>41</v>
      </c>
      <c r="E2560" s="8" t="s">
        <v>40</v>
      </c>
      <c r="F2560" s="15">
        <f>+SUMIFS($F$5:$F$2703,$A$5:$A$2703,$A2560,$B$5:$B$2703,$B2560,$D$5:$D$2703,#REF!,$E$5:$E$2703,#REF!)+SUMIFS($F$5:$F$2703,$A$5:$A$2703,$A2560,$B$5:$B$2703,$B2560,$D$5:$D$2703,#REF!,$E$5:$E$2703,#REF!)+SUMIFS($F$5:$F$2703,$A$5:$A$2703,$A2560,$B$5:$B$2703,$B2560,$D$5:$D$2703,#REF!,$E$5:$E$2703,#REF!)+SUMIFS($F$5:$F$2703,$A$5:$A$2703,$A2560,$B$5:$B$2703,$B2560,$D$5:$D$2703,#REF!,$E$5:$E$2703,#REF!)</f>
        <v>0</v>
      </c>
      <c r="G2560" s="15">
        <v>8608.1143715868347</v>
      </c>
      <c r="H2560" s="26">
        <v>0.70419106121526343</v>
      </c>
      <c r="J2560" s="46" t="e">
        <f>+IF(A2560=#REF!,"si","no")</f>
        <v>#REF!</v>
      </c>
      <c r="K2560" s="46" t="e">
        <f>+IF(F2560=#REF!,"si","no")</f>
        <v>#REF!</v>
      </c>
      <c r="L2560" s="46" t="e">
        <f>+IF(G2560=#REF!,"si","no")</f>
        <v>#REF!</v>
      </c>
      <c r="M2560" s="46" t="e">
        <f>+IF(H2560=#REF!,"si","no")</f>
        <v>#REF!</v>
      </c>
    </row>
    <row r="2561" spans="1:13" x14ac:dyDescent="0.2">
      <c r="A2561" s="8" t="s">
        <v>39</v>
      </c>
      <c r="B2561" s="8">
        <v>2019</v>
      </c>
      <c r="C2561" s="8" t="s">
        <v>10</v>
      </c>
      <c r="D2561" s="8" t="s">
        <v>41</v>
      </c>
      <c r="E2561" s="8" t="s">
        <v>40</v>
      </c>
      <c r="F2561" s="15">
        <f>+SUMIFS($F$5:$F$2703,$A$5:$A$2703,$A2561,$B$5:$B$2703,$B2561,$D$5:$D$2703,#REF!,$E$5:$E$2703,#REF!)+SUMIFS($F$5:$F$2703,$A$5:$A$2703,$A2561,$B$5:$B$2703,$B2561,$D$5:$D$2703,#REF!,$E$5:$E$2703,#REF!)+SUMIFS($F$5:$F$2703,$A$5:$A$2703,$A2561,$B$5:$B$2703,$B2561,$D$5:$D$2703,#REF!,$E$5:$E$2703,#REF!)+SUMIFS($F$5:$F$2703,$A$5:$A$2703,$A2561,$B$5:$B$2703,$B2561,$D$5:$D$2703,#REF!,$E$5:$E$2703,#REF!)</f>
        <v>0</v>
      </c>
      <c r="G2561" s="15">
        <v>8824.8685998705605</v>
      </c>
      <c r="H2561" s="26">
        <v>0.69521485870015076</v>
      </c>
      <c r="J2561" s="46" t="e">
        <f>+IF(A2561=#REF!,"si","no")</f>
        <v>#REF!</v>
      </c>
      <c r="K2561" s="46" t="e">
        <f>+IF(F2561=#REF!,"si","no")</f>
        <v>#REF!</v>
      </c>
      <c r="L2561" s="46" t="e">
        <f>+IF(G2561=#REF!,"si","no")</f>
        <v>#REF!</v>
      </c>
      <c r="M2561" s="46" t="e">
        <f>+IF(H2561=#REF!,"si","no")</f>
        <v>#REF!</v>
      </c>
    </row>
    <row r="2562" spans="1:13" x14ac:dyDescent="0.2">
      <c r="A2562" s="8" t="s">
        <v>39</v>
      </c>
      <c r="B2562" s="8">
        <v>2020</v>
      </c>
      <c r="C2562" s="8" t="s">
        <v>10</v>
      </c>
      <c r="D2562" s="8" t="s">
        <v>41</v>
      </c>
      <c r="E2562" s="8" t="s">
        <v>40</v>
      </c>
      <c r="F2562" s="15">
        <f>+SUMIFS($F$5:$F$2703,$A$5:$A$2703,$A2562,$B$5:$B$2703,$B2562,$D$5:$D$2703,#REF!,$E$5:$E$2703,#REF!)+SUMIFS($F$5:$F$2703,$A$5:$A$2703,$A2562,$B$5:$B$2703,$B2562,$D$5:$D$2703,#REF!,$E$5:$E$2703,#REF!)+SUMIFS($F$5:$F$2703,$A$5:$A$2703,$A2562,$B$5:$B$2703,$B2562,$D$5:$D$2703,#REF!,$E$5:$E$2703,#REF!)+SUMIFS($F$5:$F$2703,$A$5:$A$2703,$A2562,$B$5:$B$2703,$B2562,$D$5:$D$2703,#REF!,$E$5:$E$2703,#REF!)</f>
        <v>0</v>
      </c>
      <c r="G2562" s="15">
        <v>5556.4177355555785</v>
      </c>
      <c r="H2562" s="26">
        <v>0.51739805616167001</v>
      </c>
      <c r="J2562" s="46" t="e">
        <f>+IF(A2562=#REF!,"si","no")</f>
        <v>#REF!</v>
      </c>
      <c r="K2562" s="46" t="e">
        <f>+IF(F2562=#REF!,"si","no")</f>
        <v>#REF!</v>
      </c>
      <c r="L2562" s="46" t="e">
        <f>+IF(G2562=#REF!,"si","no")</f>
        <v>#REF!</v>
      </c>
      <c r="M2562" s="46" t="e">
        <f>+IF(H2562=#REF!,"si","no")</f>
        <v>#REF!</v>
      </c>
    </row>
    <row r="2563" spans="1:13" x14ac:dyDescent="0.2">
      <c r="A2563" s="8" t="s">
        <v>39</v>
      </c>
      <c r="B2563" s="8">
        <v>2008</v>
      </c>
      <c r="C2563" s="8" t="s">
        <v>10</v>
      </c>
      <c r="D2563" s="8" t="s">
        <v>25</v>
      </c>
      <c r="E2563" s="8" t="s">
        <v>26</v>
      </c>
      <c r="F2563" s="15">
        <v>23540.847515018158</v>
      </c>
      <c r="G2563" s="15">
        <v>2109.8272436098614</v>
      </c>
      <c r="H2563" s="26">
        <v>0.19007668384115681</v>
      </c>
      <c r="J2563" s="46" t="e">
        <f>+IF(A2563=#REF!,"si","no")</f>
        <v>#REF!</v>
      </c>
      <c r="K2563" s="46" t="e">
        <f>+IF(F2563=#REF!,"si","no")</f>
        <v>#REF!</v>
      </c>
      <c r="L2563" s="46" t="e">
        <f>+IF(G2563=#REF!,"si","no")</f>
        <v>#REF!</v>
      </c>
      <c r="M2563" s="46" t="e">
        <f>+IF(H2563=#REF!,"si","no")</f>
        <v>#REF!</v>
      </c>
    </row>
    <row r="2564" spans="1:13" x14ac:dyDescent="0.2">
      <c r="A2564" s="8" t="s">
        <v>39</v>
      </c>
      <c r="B2564" s="8">
        <v>2008</v>
      </c>
      <c r="C2564" s="8" t="s">
        <v>10</v>
      </c>
      <c r="D2564" s="8" t="s">
        <v>25</v>
      </c>
      <c r="E2564" s="8" t="s">
        <v>27</v>
      </c>
      <c r="F2564" s="15">
        <v>2665.0485179602174</v>
      </c>
      <c r="G2564" s="15">
        <v>238.85257169043834</v>
      </c>
      <c r="H2564" s="26">
        <v>2.151849393895014E-2</v>
      </c>
      <c r="J2564" s="46" t="e">
        <f>+IF(A2564=#REF!,"si","no")</f>
        <v>#REF!</v>
      </c>
      <c r="L2564" s="32"/>
    </row>
    <row r="2565" spans="1:13" x14ac:dyDescent="0.2">
      <c r="A2565" s="8" t="s">
        <v>39</v>
      </c>
      <c r="B2565" s="8">
        <v>2008</v>
      </c>
      <c r="C2565" s="8" t="s">
        <v>10</v>
      </c>
      <c r="D2565" s="8" t="s">
        <v>25</v>
      </c>
      <c r="E2565" s="8" t="s">
        <v>28</v>
      </c>
      <c r="F2565" s="15">
        <v>5120.6475484644507</v>
      </c>
      <c r="G2565" s="15">
        <v>458.93342182272795</v>
      </c>
      <c r="H2565" s="26">
        <v>4.1345822596681528E-2</v>
      </c>
      <c r="J2565" s="46" t="e">
        <f>+IF(A2565=#REF!,"si","no")</f>
        <v>#REF!</v>
      </c>
      <c r="L2565" s="32"/>
    </row>
    <row r="2566" spans="1:13" x14ac:dyDescent="0.2">
      <c r="A2566" s="8" t="s">
        <v>39</v>
      </c>
      <c r="B2566" s="8">
        <v>2008</v>
      </c>
      <c r="C2566" s="8" t="s">
        <v>10</v>
      </c>
      <c r="D2566" s="8" t="s">
        <v>25</v>
      </c>
      <c r="E2566" s="8" t="s">
        <v>40</v>
      </c>
      <c r="F2566" s="15">
        <f>+SUMIFS($F$5:$F$2703,$A$5:$A$2703,$A2566,$B$5:$B$2703,$B2566,$D$5:$D$2703,#REF!,$E$5:$E$2703,#REF!)+SUMIFS($F$5:$F$2703,$A$5:$A$2703,$A2566,$B$5:$B$2703,$B2566,$D$5:$D$2703,$D2566,$E$5:$E$2703,#REF!)+SUMIFS($F$5:$F$2703,$A$5:$A$2703,$A2566,$B$5:$B$2703,$B2566,$D$5:$D$2703,$D2566,$E$5:$E$2703,#REF!)</f>
        <v>0</v>
      </c>
      <c r="G2566" s="15">
        <v>2807.6132371230278</v>
      </c>
      <c r="H2566" s="26">
        <v>0.25294100037678846</v>
      </c>
      <c r="J2566" s="46" t="e">
        <f>+IF(A2566=#REF!,"si","no")</f>
        <v>#REF!</v>
      </c>
      <c r="L2566" s="32"/>
    </row>
    <row r="2567" spans="1:13" x14ac:dyDescent="0.2">
      <c r="A2567" s="8" t="s">
        <v>39</v>
      </c>
      <c r="B2567" s="8">
        <v>2009</v>
      </c>
      <c r="C2567" s="8" t="s">
        <v>10</v>
      </c>
      <c r="D2567" s="8" t="s">
        <v>25</v>
      </c>
      <c r="E2567" s="8" t="s">
        <v>26</v>
      </c>
      <c r="F2567" s="15">
        <v>29529.098006228676</v>
      </c>
      <c r="G2567" s="15">
        <v>2186.1354561094322</v>
      </c>
      <c r="H2567" s="26">
        <v>0.24289125099947215</v>
      </c>
      <c r="J2567" s="46" t="e">
        <f>+IF(A2567=#REF!,"si","no")</f>
        <v>#REF!</v>
      </c>
      <c r="L2567" s="32"/>
    </row>
    <row r="2568" spans="1:13" x14ac:dyDescent="0.2">
      <c r="A2568" s="8" t="s">
        <v>39</v>
      </c>
      <c r="B2568" s="8">
        <v>2009</v>
      </c>
      <c r="C2568" s="8" t="s">
        <v>10</v>
      </c>
      <c r="D2568" s="8" t="s">
        <v>25</v>
      </c>
      <c r="E2568" s="8" t="s">
        <v>27</v>
      </c>
      <c r="F2568" s="15">
        <v>3796.6412747378336</v>
      </c>
      <c r="G2568" s="15">
        <v>281.07773908577053</v>
      </c>
      <c r="H2568" s="26">
        <v>3.1229228492613836E-2</v>
      </c>
      <c r="J2568" s="46" t="e">
        <f>+IF(A2568=#REF!,"si","no")</f>
        <v>#REF!</v>
      </c>
      <c r="L2568" s="32"/>
    </row>
    <row r="2569" spans="1:13" x14ac:dyDescent="0.2">
      <c r="A2569" s="8" t="s">
        <v>39</v>
      </c>
      <c r="B2569" s="8">
        <v>2009</v>
      </c>
      <c r="C2569" s="8" t="s">
        <v>10</v>
      </c>
      <c r="D2569" s="8" t="s">
        <v>25</v>
      </c>
      <c r="E2569" s="8" t="s">
        <v>28</v>
      </c>
      <c r="F2569" s="15">
        <v>6332.9097283680576</v>
      </c>
      <c r="G2569" s="15">
        <v>468.84596659896198</v>
      </c>
      <c r="H2569" s="26">
        <v>5.2091275055729275E-2</v>
      </c>
      <c r="J2569" s="46" t="e">
        <f>+IF(A2569=#REF!,"si","no")</f>
        <v>#REF!</v>
      </c>
      <c r="L2569" s="32"/>
    </row>
    <row r="2570" spans="1:13" x14ac:dyDescent="0.2">
      <c r="A2570" s="8" t="s">
        <v>39</v>
      </c>
      <c r="B2570" s="8">
        <v>2009</v>
      </c>
      <c r="C2570" s="8" t="s">
        <v>10</v>
      </c>
      <c r="D2570" s="8" t="s">
        <v>25</v>
      </c>
      <c r="E2570" s="8" t="s">
        <v>40</v>
      </c>
      <c r="F2570" s="15">
        <f>+SUMIFS($F$5:$F$2703,$A$5:$A$2703,$A2570,$B$5:$B$2703,$B2570,$D$5:$D$2703,#REF!,$E$5:$E$2703,#REF!)+SUMIFS($F$5:$F$2703,$A$5:$A$2703,$A2570,$B$5:$B$2703,$B2570,$D$5:$D$2703,$D2570,$E$5:$E$2703,#REF!)+SUMIFS($F$5:$F$2703,$A$5:$A$2703,$A2570,$B$5:$B$2703,$B2570,$D$5:$D$2703,$D2570,$E$5:$E$2703,#REF!)</f>
        <v>0</v>
      </c>
      <c r="G2570" s="15">
        <v>2936.059161794165</v>
      </c>
      <c r="H2570" s="26">
        <v>0.32621175454781531</v>
      </c>
      <c r="J2570" s="46" t="e">
        <f>+IF(A2570=#REF!,"si","no")</f>
        <v>#REF!</v>
      </c>
      <c r="L2570" s="32"/>
    </row>
    <row r="2571" spans="1:13" x14ac:dyDescent="0.2">
      <c r="A2571" s="8" t="s">
        <v>39</v>
      </c>
      <c r="B2571" s="8">
        <v>2010</v>
      </c>
      <c r="C2571" s="8" t="s">
        <v>10</v>
      </c>
      <c r="D2571" s="8" t="s">
        <v>25</v>
      </c>
      <c r="E2571" s="8" t="s">
        <v>26</v>
      </c>
      <c r="F2571" s="15">
        <v>63409.074048474671</v>
      </c>
      <c r="G2571" s="15">
        <v>5018.8505030027527</v>
      </c>
      <c r="H2571" s="26">
        <v>0.47446092511357918</v>
      </c>
      <c r="J2571" s="46" t="e">
        <f>+IF(A2571=#REF!,"si","no")</f>
        <v>#REF!</v>
      </c>
      <c r="L2571" s="32"/>
    </row>
    <row r="2572" spans="1:13" x14ac:dyDescent="0.2">
      <c r="A2572" s="8" t="s">
        <v>39</v>
      </c>
      <c r="B2572" s="8">
        <v>2010</v>
      </c>
      <c r="C2572" s="8" t="s">
        <v>10</v>
      </c>
      <c r="D2572" s="8" t="s">
        <v>25</v>
      </c>
      <c r="E2572" s="8" t="s">
        <v>27</v>
      </c>
      <c r="F2572" s="15">
        <v>4007.3080469990314</v>
      </c>
      <c r="G2572" s="15">
        <v>317.17984072741513</v>
      </c>
      <c r="H2572" s="26">
        <v>2.9984842259969686E-2</v>
      </c>
      <c r="J2572" s="46" t="e">
        <f>+IF(A2572=#REF!,"si","no")</f>
        <v>#REF!</v>
      </c>
      <c r="L2572" s="32"/>
    </row>
    <row r="2573" spans="1:13" x14ac:dyDescent="0.2">
      <c r="A2573" s="8" t="s">
        <v>39</v>
      </c>
      <c r="B2573" s="8">
        <v>2010</v>
      </c>
      <c r="C2573" s="8" t="s">
        <v>10</v>
      </c>
      <c r="D2573" s="8" t="s">
        <v>25</v>
      </c>
      <c r="E2573" s="8" t="s">
        <v>28</v>
      </c>
      <c r="F2573" s="15">
        <v>6904.6018402762238</v>
      </c>
      <c r="G2573" s="15">
        <v>546.50166303662741</v>
      </c>
      <c r="H2573" s="26">
        <v>5.1663958602738536E-2</v>
      </c>
      <c r="J2573" s="46" t="e">
        <f>+IF(A2573=#REF!,"si","no")</f>
        <v>#REF!</v>
      </c>
      <c r="L2573" s="32"/>
    </row>
    <row r="2574" spans="1:13" x14ac:dyDescent="0.2">
      <c r="A2574" s="8" t="s">
        <v>39</v>
      </c>
      <c r="B2574" s="8">
        <v>2010</v>
      </c>
      <c r="C2574" s="8" t="s">
        <v>10</v>
      </c>
      <c r="D2574" s="8" t="s">
        <v>25</v>
      </c>
      <c r="E2574" s="8" t="s">
        <v>40</v>
      </c>
      <c r="F2574" s="15">
        <f>+SUMIFS($F$5:$F$2703,$A$5:$A$2703,$A2574,$B$5:$B$2703,$B2574,$D$5:$D$2703,#REF!,$E$5:$E$2703,#REF!)+SUMIFS($F$5:$F$2703,$A$5:$A$2703,$A2574,$B$5:$B$2703,$B2574,$D$5:$D$2703,$D2574,$E$5:$E$2703,#REF!)+SUMIFS($F$5:$F$2703,$A$5:$A$2703,$A2574,$B$5:$B$2703,$B2574,$D$5:$D$2703,$D2574,$E$5:$E$2703,#REF!)</f>
        <v>0</v>
      </c>
      <c r="G2574" s="15">
        <v>5882.5320067667953</v>
      </c>
      <c r="H2574" s="26">
        <v>0.55610972597628738</v>
      </c>
      <c r="J2574" s="46" t="e">
        <f>+IF(A2574=#REF!,"si","no")</f>
        <v>#REF!</v>
      </c>
      <c r="L2574" s="32"/>
    </row>
    <row r="2575" spans="1:13" x14ac:dyDescent="0.2">
      <c r="A2575" s="8" t="s">
        <v>39</v>
      </c>
      <c r="B2575" s="8">
        <v>2011</v>
      </c>
      <c r="C2575" s="8" t="s">
        <v>10</v>
      </c>
      <c r="D2575" s="8" t="s">
        <v>25</v>
      </c>
      <c r="E2575" s="8" t="s">
        <v>26</v>
      </c>
      <c r="F2575" s="15">
        <v>34377.222758257449</v>
      </c>
      <c r="G2575" s="15">
        <v>2763.4045914235576</v>
      </c>
      <c r="H2575" s="26">
        <v>0.23409017307497113</v>
      </c>
      <c r="J2575" s="46" t="e">
        <f>+IF(A2575=#REF!,"si","no")</f>
        <v>#REF!</v>
      </c>
      <c r="L2575" s="32"/>
    </row>
    <row r="2576" spans="1:13" x14ac:dyDescent="0.2">
      <c r="A2576" s="8" t="s">
        <v>39</v>
      </c>
      <c r="B2576" s="8">
        <v>2011</v>
      </c>
      <c r="C2576" s="8" t="s">
        <v>10</v>
      </c>
      <c r="D2576" s="8" t="s">
        <v>25</v>
      </c>
      <c r="E2576" s="8" t="s">
        <v>27</v>
      </c>
      <c r="F2576" s="15">
        <v>5158.4357306883976</v>
      </c>
      <c r="G2576" s="15">
        <v>414.65958675569925</v>
      </c>
      <c r="H2576" s="26">
        <v>3.5126139231328971E-2</v>
      </c>
      <c r="J2576" s="46" t="e">
        <f>+IF(A2576=#REF!,"si","no")</f>
        <v>#REF!</v>
      </c>
      <c r="L2576" s="32"/>
    </row>
    <row r="2577" spans="1:12" x14ac:dyDescent="0.2">
      <c r="A2577" s="8" t="s">
        <v>39</v>
      </c>
      <c r="B2577" s="8">
        <v>2011</v>
      </c>
      <c r="C2577" s="8" t="s">
        <v>10</v>
      </c>
      <c r="D2577" s="8" t="s">
        <v>25</v>
      </c>
      <c r="E2577" s="8" t="s">
        <v>28</v>
      </c>
      <c r="F2577" s="15">
        <v>7433.5390761254384</v>
      </c>
      <c r="G2577" s="15">
        <v>597.54320929131154</v>
      </c>
      <c r="H2577" s="26">
        <v>5.0618354517070065E-2</v>
      </c>
      <c r="J2577" s="46" t="e">
        <f>+IF(A2577=#REF!,"si","no")</f>
        <v>#REF!</v>
      </c>
      <c r="L2577" s="32"/>
    </row>
    <row r="2578" spans="1:12" x14ac:dyDescent="0.2">
      <c r="A2578" s="8" t="s">
        <v>39</v>
      </c>
      <c r="B2578" s="8">
        <v>2011</v>
      </c>
      <c r="C2578" s="8" t="s">
        <v>10</v>
      </c>
      <c r="D2578" s="8" t="s">
        <v>25</v>
      </c>
      <c r="E2578" s="8" t="s">
        <v>40</v>
      </c>
      <c r="F2578" s="15">
        <f>+SUMIFS($F$5:$F$2703,$A$5:$A$2703,$A2578,$B$5:$B$2703,$B2578,$D$5:$D$2703,#REF!,$E$5:$E$2703,#REF!)+SUMIFS($F$5:$F$2703,$A$5:$A$2703,$A2578,$B$5:$B$2703,$B2578,$D$5:$D$2703,$D2578,$E$5:$E$2703,#REF!)+SUMIFS($F$5:$F$2703,$A$5:$A$2703,$A2578,$B$5:$B$2703,$B2578,$D$5:$D$2703,$D2578,$E$5:$E$2703,#REF!)</f>
        <v>0</v>
      </c>
      <c r="G2578" s="15">
        <v>3775.6073874705685</v>
      </c>
      <c r="H2578" s="26">
        <v>0.31983466682337014</v>
      </c>
      <c r="J2578" s="46" t="e">
        <f>+IF(A2578=#REF!,"si","no")</f>
        <v>#REF!</v>
      </c>
      <c r="L2578" s="32"/>
    </row>
    <row r="2579" spans="1:12" x14ac:dyDescent="0.2">
      <c r="A2579" s="8" t="s">
        <v>39</v>
      </c>
      <c r="B2579" s="8">
        <v>2012</v>
      </c>
      <c r="C2579" s="8" t="s">
        <v>10</v>
      </c>
      <c r="D2579" s="8" t="s">
        <v>25</v>
      </c>
      <c r="E2579" s="8" t="s">
        <v>26</v>
      </c>
      <c r="F2579" s="15">
        <v>31019.855077581204</v>
      </c>
      <c r="G2579" s="15">
        <v>2358.3704662688929</v>
      </c>
      <c r="H2579" s="26">
        <v>0.19635189953894094</v>
      </c>
      <c r="J2579" s="46" t="e">
        <f>+IF(A2579=#REF!,"si","no")</f>
        <v>#REF!</v>
      </c>
      <c r="L2579" s="32"/>
    </row>
    <row r="2580" spans="1:12" x14ac:dyDescent="0.2">
      <c r="A2580" s="8" t="s">
        <v>39</v>
      </c>
      <c r="B2580" s="8">
        <v>2012</v>
      </c>
      <c r="C2580" s="8" t="s">
        <v>10</v>
      </c>
      <c r="D2580" s="8" t="s">
        <v>25</v>
      </c>
      <c r="E2580" s="8" t="s">
        <v>27</v>
      </c>
      <c r="F2580" s="15">
        <v>3723.8067902334114</v>
      </c>
      <c r="G2580" s="15">
        <v>283.1127332546788</v>
      </c>
      <c r="H2580" s="26">
        <v>2.3571242836230265E-2</v>
      </c>
      <c r="J2580" s="46" t="e">
        <f>+IF(A2580=#REF!,"si","no")</f>
        <v>#REF!</v>
      </c>
      <c r="L2580" s="32"/>
    </row>
    <row r="2581" spans="1:12" x14ac:dyDescent="0.2">
      <c r="A2581" s="8" t="s">
        <v>39</v>
      </c>
      <c r="B2581" s="8">
        <v>2012</v>
      </c>
      <c r="C2581" s="8" t="s">
        <v>10</v>
      </c>
      <c r="D2581" s="8" t="s">
        <v>25</v>
      </c>
      <c r="E2581" s="8" t="s">
        <v>28</v>
      </c>
      <c r="F2581" s="15">
        <v>8970.0737626905338</v>
      </c>
      <c r="G2581" s="15">
        <v>681.97472197321417</v>
      </c>
      <c r="H2581" s="26">
        <v>5.6779472950588647E-2</v>
      </c>
      <c r="J2581" s="46" t="e">
        <f>+IF(A2581=#REF!,"si","no")</f>
        <v>#REF!</v>
      </c>
      <c r="L2581" s="32"/>
    </row>
    <row r="2582" spans="1:12" x14ac:dyDescent="0.2">
      <c r="A2582" s="8" t="s">
        <v>39</v>
      </c>
      <c r="B2582" s="8">
        <v>2012</v>
      </c>
      <c r="C2582" s="8" t="s">
        <v>10</v>
      </c>
      <c r="D2582" s="8" t="s">
        <v>25</v>
      </c>
      <c r="E2582" s="8" t="s">
        <v>40</v>
      </c>
      <c r="F2582" s="15">
        <f>+SUMIFS($F$5:$F$2703,$A$5:$A$2703,$A2582,$B$5:$B$2703,$B2582,$D$5:$D$2703,#REF!,$E$5:$E$2703,#REF!)+SUMIFS($F$5:$F$2703,$A$5:$A$2703,$A2582,$B$5:$B$2703,$B2582,$D$5:$D$2703,$D2582,$E$5:$E$2703,#REF!)+SUMIFS($F$5:$F$2703,$A$5:$A$2703,$A2582,$B$5:$B$2703,$B2582,$D$5:$D$2703,$D2582,$E$5:$E$2703,#REF!)</f>
        <v>0</v>
      </c>
      <c r="G2582" s="15">
        <v>3323.4579214967862</v>
      </c>
      <c r="H2582" s="26">
        <v>0.27670261532575985</v>
      </c>
      <c r="J2582" s="46" t="e">
        <f>+IF(A2582=#REF!,"si","no")</f>
        <v>#REF!</v>
      </c>
      <c r="L2582" s="32"/>
    </row>
    <row r="2583" spans="1:12" x14ac:dyDescent="0.2">
      <c r="A2583" s="8" t="s">
        <v>39</v>
      </c>
      <c r="B2583" s="8">
        <v>2013</v>
      </c>
      <c r="C2583" s="8" t="s">
        <v>10</v>
      </c>
      <c r="D2583" s="8" t="s">
        <v>25</v>
      </c>
      <c r="E2583" s="8" t="s">
        <v>26</v>
      </c>
      <c r="F2583" s="15">
        <v>29576.554514277348</v>
      </c>
      <c r="G2583" s="15">
        <v>2317.004759011746</v>
      </c>
      <c r="H2583" s="26">
        <v>0.18180515670132097</v>
      </c>
      <c r="J2583" s="46" t="e">
        <f>+IF(A2583=#REF!,"si","no")</f>
        <v>#REF!</v>
      </c>
      <c r="L2583" s="32"/>
    </row>
    <row r="2584" spans="1:12" x14ac:dyDescent="0.2">
      <c r="A2584" s="8" t="s">
        <v>39</v>
      </c>
      <c r="B2584" s="8">
        <v>2013</v>
      </c>
      <c r="C2584" s="8" t="s">
        <v>10</v>
      </c>
      <c r="D2584" s="8" t="s">
        <v>25</v>
      </c>
      <c r="E2584" s="8" t="s">
        <v>27</v>
      </c>
      <c r="F2584" s="15">
        <v>2511.6353383846649</v>
      </c>
      <c r="G2584" s="15">
        <v>196.75959987598083</v>
      </c>
      <c r="H2584" s="26">
        <v>1.5438859048006195E-2</v>
      </c>
      <c r="J2584" s="46" t="e">
        <f>+IF(A2584=#REF!,"si","no")</f>
        <v>#REF!</v>
      </c>
      <c r="L2584" s="32"/>
    </row>
    <row r="2585" spans="1:12" x14ac:dyDescent="0.2">
      <c r="A2585" s="8" t="s">
        <v>39</v>
      </c>
      <c r="B2585" s="8">
        <v>2013</v>
      </c>
      <c r="C2585" s="8" t="s">
        <v>10</v>
      </c>
      <c r="D2585" s="8" t="s">
        <v>25</v>
      </c>
      <c r="E2585" s="8" t="s">
        <v>28</v>
      </c>
      <c r="F2585" s="15">
        <v>9259.9064035944393</v>
      </c>
      <c r="G2585" s="15">
        <v>725.41401652361731</v>
      </c>
      <c r="H2585" s="26">
        <v>5.6920042323807034E-2</v>
      </c>
      <c r="J2585" s="46" t="e">
        <f>+IF(A2585=#REF!,"si","no")</f>
        <v>#REF!</v>
      </c>
      <c r="L2585" s="32"/>
    </row>
    <row r="2586" spans="1:12" x14ac:dyDescent="0.2">
      <c r="A2586" s="8" t="s">
        <v>39</v>
      </c>
      <c r="B2586" s="8">
        <v>2013</v>
      </c>
      <c r="C2586" s="8" t="s">
        <v>10</v>
      </c>
      <c r="D2586" s="8" t="s">
        <v>25</v>
      </c>
      <c r="E2586" s="8" t="s">
        <v>40</v>
      </c>
      <c r="F2586" s="15">
        <f>+SUMIFS($F$5:$F$2703,$A$5:$A$2703,$A2586,$B$5:$B$2703,$B2586,$D$5:$D$2703,#REF!,$E$5:$E$2703,#REF!)+SUMIFS($F$5:$F$2703,$A$5:$A$2703,$A2586,$B$5:$B$2703,$B2586,$D$5:$D$2703,$D2586,$E$5:$E$2703,#REF!)+SUMIFS($F$5:$F$2703,$A$5:$A$2703,$A2586,$B$5:$B$2703,$B2586,$D$5:$D$2703,$D2586,$E$5:$E$2703,#REF!)</f>
        <v>0</v>
      </c>
      <c r="G2586" s="15">
        <v>3239.1783754113439</v>
      </c>
      <c r="H2586" s="26">
        <v>0.25416405807313419</v>
      </c>
      <c r="J2586" s="46" t="e">
        <f>+IF(A2586=#REF!,"si","no")</f>
        <v>#REF!</v>
      </c>
      <c r="L2586" s="32"/>
    </row>
    <row r="2587" spans="1:12" x14ac:dyDescent="0.2">
      <c r="A2587" s="8" t="s">
        <v>39</v>
      </c>
      <c r="B2587" s="8">
        <v>2014</v>
      </c>
      <c r="C2587" s="8" t="s">
        <v>10</v>
      </c>
      <c r="D2587" s="8" t="s">
        <v>25</v>
      </c>
      <c r="E2587" s="8" t="s">
        <v>26</v>
      </c>
      <c r="F2587" s="15">
        <v>31000.378446246807</v>
      </c>
      <c r="G2587" s="15">
        <v>2329.0735720559455</v>
      </c>
      <c r="H2587" s="26">
        <v>0.1770679070633516</v>
      </c>
      <c r="J2587" s="46" t="e">
        <f>+IF(A2587=#REF!,"si","no")</f>
        <v>#REF!</v>
      </c>
      <c r="L2587" s="32"/>
    </row>
    <row r="2588" spans="1:12" x14ac:dyDescent="0.2">
      <c r="A2588" s="8" t="s">
        <v>39</v>
      </c>
      <c r="B2588" s="8">
        <v>2014</v>
      </c>
      <c r="C2588" s="8" t="s">
        <v>10</v>
      </c>
      <c r="D2588" s="8" t="s">
        <v>25</v>
      </c>
      <c r="E2588" s="8" t="s">
        <v>27</v>
      </c>
      <c r="F2588" s="15">
        <v>4015.5420622794186</v>
      </c>
      <c r="G2588" s="15">
        <v>301.68963617495206</v>
      </c>
      <c r="H2588" s="26">
        <v>2.2935966085883525E-2</v>
      </c>
      <c r="J2588" s="46" t="e">
        <f>+IF(A2588=#REF!,"si","no")</f>
        <v>#REF!</v>
      </c>
      <c r="L2588" s="32"/>
    </row>
    <row r="2589" spans="1:12" x14ac:dyDescent="0.2">
      <c r="A2589" s="8" t="s">
        <v>39</v>
      </c>
      <c r="B2589" s="8">
        <v>2014</v>
      </c>
      <c r="C2589" s="8" t="s">
        <v>10</v>
      </c>
      <c r="D2589" s="8" t="s">
        <v>25</v>
      </c>
      <c r="E2589" s="8" t="s">
        <v>28</v>
      </c>
      <c r="F2589" s="15">
        <v>10544.188896287262</v>
      </c>
      <c r="G2589" s="15">
        <v>792.19006115332297</v>
      </c>
      <c r="H2589" s="26">
        <v>6.0226279585056407E-2</v>
      </c>
      <c r="J2589" s="46" t="e">
        <f>+IF(A2589=#REF!,"si","no")</f>
        <v>#REF!</v>
      </c>
      <c r="L2589" s="32"/>
    </row>
    <row r="2590" spans="1:12" x14ac:dyDescent="0.2">
      <c r="A2590" s="8" t="s">
        <v>39</v>
      </c>
      <c r="B2590" s="8">
        <v>2014</v>
      </c>
      <c r="C2590" s="8" t="s">
        <v>10</v>
      </c>
      <c r="D2590" s="8" t="s">
        <v>25</v>
      </c>
      <c r="E2590" s="8" t="s">
        <v>40</v>
      </c>
      <c r="F2590" s="15">
        <f>+SUMIFS($F$5:$F$2703,$A$5:$A$2703,$A2590,$B$5:$B$2703,$B2590,$D$5:$D$2703,#REF!,$E$5:$E$2703,#REF!)+SUMIFS($F$5:$F$2703,$A$5:$A$2703,$A2590,$B$5:$B$2703,$B2590,$D$5:$D$2703,$D2590,$E$5:$E$2703,#REF!)+SUMIFS($F$5:$F$2703,$A$5:$A$2703,$A2590,$B$5:$B$2703,$B2590,$D$5:$D$2703,$D2590,$E$5:$E$2703,#REF!)</f>
        <v>0</v>
      </c>
      <c r="G2590" s="15">
        <v>3422.9532693842202</v>
      </c>
      <c r="H2590" s="26">
        <v>0.26023015273429151</v>
      </c>
      <c r="J2590" s="46" t="e">
        <f>+IF(A2590=#REF!,"si","no")</f>
        <v>#REF!</v>
      </c>
      <c r="L2590" s="32"/>
    </row>
    <row r="2591" spans="1:12" x14ac:dyDescent="0.2">
      <c r="A2591" s="8" t="s">
        <v>39</v>
      </c>
      <c r="B2591" s="8">
        <v>2015</v>
      </c>
      <c r="C2591" s="8" t="s">
        <v>10</v>
      </c>
      <c r="D2591" s="8" t="s">
        <v>25</v>
      </c>
      <c r="E2591" s="8" t="s">
        <v>26</v>
      </c>
      <c r="F2591" s="15">
        <v>23762.75830068763</v>
      </c>
      <c r="G2591" s="15">
        <v>1497.1482581844068</v>
      </c>
      <c r="H2591" s="26">
        <v>0.12775718850804577</v>
      </c>
      <c r="J2591" s="46" t="e">
        <f>+IF(A2591=#REF!,"si","no")</f>
        <v>#REF!</v>
      </c>
      <c r="L2591" s="32"/>
    </row>
    <row r="2592" spans="1:12" x14ac:dyDescent="0.2">
      <c r="A2592" s="8" t="s">
        <v>39</v>
      </c>
      <c r="B2592" s="8">
        <v>2015</v>
      </c>
      <c r="C2592" s="8" t="s">
        <v>10</v>
      </c>
      <c r="D2592" s="8" t="s">
        <v>25</v>
      </c>
      <c r="E2592" s="8" t="s">
        <v>27</v>
      </c>
      <c r="F2592" s="15">
        <v>4028.9891392721629</v>
      </c>
      <c r="G2592" s="15">
        <v>253.84233580032927</v>
      </c>
      <c r="H2592" s="26">
        <v>2.1661303727857545E-2</v>
      </c>
      <c r="J2592" s="46" t="e">
        <f>+IF(A2592=#REF!,"si","no")</f>
        <v>#REF!</v>
      </c>
      <c r="L2592" s="32"/>
    </row>
    <row r="2593" spans="1:12" x14ac:dyDescent="0.2">
      <c r="A2593" s="8" t="s">
        <v>39</v>
      </c>
      <c r="B2593" s="8">
        <v>2015</v>
      </c>
      <c r="C2593" s="8" t="s">
        <v>10</v>
      </c>
      <c r="D2593" s="8" t="s">
        <v>25</v>
      </c>
      <c r="E2593" s="8" t="s">
        <v>28</v>
      </c>
      <c r="F2593" s="15">
        <v>8862.3972130285601</v>
      </c>
      <c r="G2593" s="15">
        <v>558.36626299565989</v>
      </c>
      <c r="H2593" s="26">
        <v>4.7647454771498704E-2</v>
      </c>
      <c r="J2593" s="46" t="e">
        <f>+IF(A2593=#REF!,"si","no")</f>
        <v>#REF!</v>
      </c>
      <c r="L2593" s="32"/>
    </row>
    <row r="2594" spans="1:12" x14ac:dyDescent="0.2">
      <c r="A2594" s="8" t="s">
        <v>39</v>
      </c>
      <c r="B2594" s="8">
        <v>2015</v>
      </c>
      <c r="C2594" s="8" t="s">
        <v>10</v>
      </c>
      <c r="D2594" s="8" t="s">
        <v>25</v>
      </c>
      <c r="E2594" s="8" t="s">
        <v>40</v>
      </c>
      <c r="F2594" s="15">
        <f>+SUMIFS($F$5:$F$2703,$A$5:$A$2703,$A2594,$B$5:$B$2703,$B2594,$D$5:$D$2703,#REF!,$E$5:$E$2703,#REF!)+SUMIFS($F$5:$F$2703,$A$5:$A$2703,$A2594,$B$5:$B$2703,$B2594,$D$5:$D$2703,$D2594,$E$5:$E$2703,#REF!)+SUMIFS($F$5:$F$2703,$A$5:$A$2703,$A2594,$B$5:$B$2703,$B2594,$D$5:$D$2703,$D2594,$E$5:$E$2703,#REF!)</f>
        <v>0</v>
      </c>
      <c r="G2594" s="15">
        <v>2309.3568569803961</v>
      </c>
      <c r="H2594" s="26">
        <v>0.19706594700740201</v>
      </c>
      <c r="J2594" s="46" t="e">
        <f>+IF(A2594=#REF!,"si","no")</f>
        <v>#REF!</v>
      </c>
      <c r="L2594" s="32"/>
    </row>
    <row r="2595" spans="1:12" x14ac:dyDescent="0.2">
      <c r="A2595" s="8" t="s">
        <v>39</v>
      </c>
      <c r="B2595" s="8">
        <v>2016</v>
      </c>
      <c r="C2595" s="8" t="s">
        <v>10</v>
      </c>
      <c r="D2595" s="8" t="s">
        <v>25</v>
      </c>
      <c r="E2595" s="8" t="s">
        <v>26</v>
      </c>
      <c r="F2595" s="15">
        <v>21447.551428582254</v>
      </c>
      <c r="G2595" s="15">
        <v>1149.2937909190473</v>
      </c>
      <c r="H2595" s="26">
        <v>0.10656478324094125</v>
      </c>
      <c r="J2595" s="46" t="e">
        <f>+IF(A2595=#REF!,"si","no")</f>
        <v>#REF!</v>
      </c>
      <c r="L2595" s="32"/>
    </row>
    <row r="2596" spans="1:12" x14ac:dyDescent="0.2">
      <c r="A2596" s="8" t="s">
        <v>39</v>
      </c>
      <c r="B2596" s="8">
        <v>2016</v>
      </c>
      <c r="C2596" s="8" t="s">
        <v>10</v>
      </c>
      <c r="D2596" s="8" t="s">
        <v>25</v>
      </c>
      <c r="E2596" s="8" t="s">
        <v>27</v>
      </c>
      <c r="F2596" s="15">
        <v>3473.4952780540007</v>
      </c>
      <c r="G2596" s="15">
        <v>186.13157633155421</v>
      </c>
      <c r="H2596" s="26">
        <v>1.7258486248503457E-2</v>
      </c>
      <c r="J2596" s="46" t="e">
        <f>+IF(A2596=#REF!,"si","no")</f>
        <v>#REF!</v>
      </c>
      <c r="L2596" s="32"/>
    </row>
    <row r="2597" spans="1:12" x14ac:dyDescent="0.2">
      <c r="A2597" s="8" t="s">
        <v>39</v>
      </c>
      <c r="B2597" s="8">
        <v>2016</v>
      </c>
      <c r="C2597" s="8" t="s">
        <v>10</v>
      </c>
      <c r="D2597" s="8" t="s">
        <v>25</v>
      </c>
      <c r="E2597" s="8" t="s">
        <v>28</v>
      </c>
      <c r="F2597" s="15">
        <v>7162.4304527156301</v>
      </c>
      <c r="G2597" s="15">
        <v>383.80776820171104</v>
      </c>
      <c r="H2597" s="26">
        <v>3.5587411980968112E-2</v>
      </c>
      <c r="J2597" s="46" t="e">
        <f>+IF(A2597=#REF!,"si","no")</f>
        <v>#REF!</v>
      </c>
      <c r="L2597" s="32"/>
    </row>
    <row r="2598" spans="1:12" x14ac:dyDescent="0.2">
      <c r="A2598" s="8" t="s">
        <v>39</v>
      </c>
      <c r="B2598" s="8">
        <v>2016</v>
      </c>
      <c r="C2598" s="8" t="s">
        <v>10</v>
      </c>
      <c r="D2598" s="8" t="s">
        <v>25</v>
      </c>
      <c r="E2598" s="8" t="s">
        <v>40</v>
      </c>
      <c r="F2598" s="15">
        <f>+SUMIFS($F$5:$F$2703,$A$5:$A$2703,$A2598,$B$5:$B$2703,$B2598,$D$5:$D$2703,#REF!,$E$5:$E$2703,#REF!)+SUMIFS($F$5:$F$2703,$A$5:$A$2703,$A2598,$B$5:$B$2703,$B2598,$D$5:$D$2703,$D2598,$E$5:$E$2703,#REF!)+SUMIFS($F$5:$F$2703,$A$5:$A$2703,$A2598,$B$5:$B$2703,$B2598,$D$5:$D$2703,$D2598,$E$5:$E$2703,#REF!)</f>
        <v>0</v>
      </c>
      <c r="G2598" s="15">
        <v>1719.2331354523126</v>
      </c>
      <c r="H2598" s="26">
        <v>0.15941068147041282</v>
      </c>
      <c r="J2598" s="46" t="e">
        <f>+IF(A2598=#REF!,"si","no")</f>
        <v>#REF!</v>
      </c>
      <c r="L2598" s="32"/>
    </row>
    <row r="2599" spans="1:12" x14ac:dyDescent="0.2">
      <c r="A2599" s="8" t="s">
        <v>39</v>
      </c>
      <c r="B2599" s="8">
        <v>2017</v>
      </c>
      <c r="C2599" s="8" t="s">
        <v>10</v>
      </c>
      <c r="D2599" s="8" t="s">
        <v>25</v>
      </c>
      <c r="E2599" s="8" t="s">
        <v>26</v>
      </c>
      <c r="F2599" s="15">
        <v>16023.450528917014</v>
      </c>
      <c r="G2599" s="15">
        <v>846.95779776798599</v>
      </c>
      <c r="H2599" s="26">
        <v>7.3082148309481107E-2</v>
      </c>
      <c r="J2599" s="46" t="e">
        <f>+IF(A2599=#REF!,"si","no")</f>
        <v>#REF!</v>
      </c>
      <c r="L2599" s="32"/>
    </row>
    <row r="2600" spans="1:12" x14ac:dyDescent="0.2">
      <c r="A2600" s="8" t="s">
        <v>39</v>
      </c>
      <c r="B2600" s="8">
        <v>2017</v>
      </c>
      <c r="C2600" s="8" t="s">
        <v>10</v>
      </c>
      <c r="D2600" s="8" t="s">
        <v>25</v>
      </c>
      <c r="E2600" s="8" t="s">
        <v>27</v>
      </c>
      <c r="F2600" s="15">
        <v>3179.0578778597337</v>
      </c>
      <c r="G2600" s="15">
        <v>168.03670684725037</v>
      </c>
      <c r="H2600" s="26">
        <v>1.4499522365353609E-2</v>
      </c>
      <c r="J2600" s="46" t="e">
        <f>+IF(A2600=#REF!,"si","no")</f>
        <v>#REF!</v>
      </c>
      <c r="L2600" s="32"/>
    </row>
    <row r="2601" spans="1:12" x14ac:dyDescent="0.2">
      <c r="A2601" s="8" t="s">
        <v>39</v>
      </c>
      <c r="B2601" s="8">
        <v>2017</v>
      </c>
      <c r="C2601" s="8" t="s">
        <v>10</v>
      </c>
      <c r="D2601" s="8" t="s">
        <v>25</v>
      </c>
      <c r="E2601" s="8" t="s">
        <v>28</v>
      </c>
      <c r="F2601" s="15">
        <v>5170.7091672547604</v>
      </c>
      <c r="G2601" s="15">
        <v>273.31019877981424</v>
      </c>
      <c r="H2601" s="26">
        <v>2.3583343272071521E-2</v>
      </c>
      <c r="J2601" s="46" t="e">
        <f>+IF(A2601=#REF!,"si","no")</f>
        <v>#REF!</v>
      </c>
      <c r="L2601" s="32"/>
    </row>
    <row r="2602" spans="1:12" x14ac:dyDescent="0.2">
      <c r="A2602" s="8" t="s">
        <v>39</v>
      </c>
      <c r="B2602" s="8">
        <v>2017</v>
      </c>
      <c r="C2602" s="8" t="s">
        <v>10</v>
      </c>
      <c r="D2602" s="8" t="s">
        <v>25</v>
      </c>
      <c r="E2602" s="8" t="s">
        <v>40</v>
      </c>
      <c r="F2602" s="15">
        <f>+SUMIFS($F$5:$F$2703,$A$5:$A$2703,$A2602,$B$5:$B$2703,$B2602,$D$5:$D$2703,#REF!,$E$5:$E$2703,#REF!)+SUMIFS($F$5:$F$2703,$A$5:$A$2703,$A2602,$B$5:$B$2703,$B2602,$D$5:$D$2703,$D2602,$E$5:$E$2703,#REF!)+SUMIFS($F$5:$F$2703,$A$5:$A$2703,$A2602,$B$5:$B$2703,$B2602,$D$5:$D$2703,$D2602,$E$5:$E$2703,#REF!)</f>
        <v>0</v>
      </c>
      <c r="G2602" s="15">
        <v>1288.3047033950506</v>
      </c>
      <c r="H2602" s="26">
        <v>0.11116501394690623</v>
      </c>
      <c r="J2602" s="46" t="e">
        <f>+IF(A2602=#REF!,"si","no")</f>
        <v>#REF!</v>
      </c>
      <c r="L2602" s="32"/>
    </row>
    <row r="2603" spans="1:12" x14ac:dyDescent="0.2">
      <c r="A2603" s="8" t="s">
        <v>39</v>
      </c>
      <c r="B2603" s="8">
        <v>2018</v>
      </c>
      <c r="C2603" s="8" t="s">
        <v>10</v>
      </c>
      <c r="D2603" s="8" t="s">
        <v>25</v>
      </c>
      <c r="E2603" s="8" t="s">
        <v>26</v>
      </c>
      <c r="F2603" s="15">
        <v>18321.427504124953</v>
      </c>
      <c r="G2603" s="15">
        <v>952.57175699149514</v>
      </c>
      <c r="H2603" s="26">
        <v>7.7925604549777136E-2</v>
      </c>
      <c r="J2603" s="46" t="e">
        <f>+IF(A2603=#REF!,"si","no")</f>
        <v>#REF!</v>
      </c>
      <c r="L2603" s="32"/>
    </row>
    <row r="2604" spans="1:12" x14ac:dyDescent="0.2">
      <c r="A2604" s="8" t="s">
        <v>39</v>
      </c>
      <c r="B2604" s="8">
        <v>2018</v>
      </c>
      <c r="C2604" s="8" t="s">
        <v>10</v>
      </c>
      <c r="D2604" s="8" t="s">
        <v>25</v>
      </c>
      <c r="E2604" s="8" t="s">
        <v>27</v>
      </c>
      <c r="F2604" s="15">
        <v>3299.319185419828</v>
      </c>
      <c r="G2604" s="15">
        <v>171.53894109089066</v>
      </c>
      <c r="H2604" s="26">
        <v>1.4032828068044021E-2</v>
      </c>
      <c r="J2604" s="46" t="e">
        <f>+IF(A2604=#REF!,"si","no")</f>
        <v>#REF!</v>
      </c>
      <c r="L2604" s="32"/>
    </row>
    <row r="2605" spans="1:12" x14ac:dyDescent="0.2">
      <c r="A2605" s="8" t="s">
        <v>39</v>
      </c>
      <c r="B2605" s="8">
        <v>2018</v>
      </c>
      <c r="C2605" s="8" t="s">
        <v>10</v>
      </c>
      <c r="D2605" s="8" t="s">
        <v>25</v>
      </c>
      <c r="E2605" s="8" t="s">
        <v>28</v>
      </c>
      <c r="F2605" s="15">
        <v>4324.6459790781228</v>
      </c>
      <c r="G2605" s="15">
        <v>224.84796109523481</v>
      </c>
      <c r="H2605" s="26">
        <v>1.8393798862427722E-2</v>
      </c>
      <c r="J2605" s="46" t="e">
        <f>+IF(A2605=#REF!,"si","no")</f>
        <v>#REF!</v>
      </c>
      <c r="L2605" s="32"/>
    </row>
    <row r="2606" spans="1:12" x14ac:dyDescent="0.2">
      <c r="A2606" s="8" t="s">
        <v>39</v>
      </c>
      <c r="B2606" s="8">
        <v>2018</v>
      </c>
      <c r="C2606" s="8" t="s">
        <v>10</v>
      </c>
      <c r="D2606" s="8" t="s">
        <v>25</v>
      </c>
      <c r="E2606" s="8" t="s">
        <v>40</v>
      </c>
      <c r="F2606" s="15">
        <f>+SUMIFS($F$5:$F$2703,$A$5:$A$2703,$A2606,$B$5:$B$2703,$B2606,$D$5:$D$2703,#REF!,$E$5:$E$2703,#REF!)+SUMIFS($F$5:$F$2703,$A$5:$A$2703,$A2606,$B$5:$B$2703,$B2606,$D$5:$D$2703,$D2606,$E$5:$E$2703,#REF!)+SUMIFS($F$5:$F$2703,$A$5:$A$2703,$A2606,$B$5:$B$2703,$B2606,$D$5:$D$2703,$D2606,$E$5:$E$2703,#REF!)</f>
        <v>0</v>
      </c>
      <c r="G2606" s="15">
        <v>1348.9586591776206</v>
      </c>
      <c r="H2606" s="26">
        <v>0.11035223148024888</v>
      </c>
      <c r="J2606" s="46" t="e">
        <f>+IF(A2606=#REF!,"si","no")</f>
        <v>#REF!</v>
      </c>
      <c r="L2606" s="32"/>
    </row>
    <row r="2607" spans="1:12" x14ac:dyDescent="0.2">
      <c r="A2607" s="8" t="s">
        <v>39</v>
      </c>
      <c r="B2607" s="8">
        <v>2019</v>
      </c>
      <c r="C2607" s="8" t="s">
        <v>10</v>
      </c>
      <c r="D2607" s="8" t="s">
        <v>25</v>
      </c>
      <c r="E2607" s="8" t="s">
        <v>26</v>
      </c>
      <c r="F2607" s="15">
        <v>16741.888514865142</v>
      </c>
      <c r="G2607" s="15">
        <v>869.66814404652848</v>
      </c>
      <c r="H2607" s="26">
        <v>6.8511639469419156E-2</v>
      </c>
      <c r="J2607" s="46" t="e">
        <f>+IF(A2607=#REF!,"si","no")</f>
        <v>#REF!</v>
      </c>
      <c r="L2607" s="32"/>
    </row>
    <row r="2608" spans="1:12" x14ac:dyDescent="0.2">
      <c r="A2608" s="8" t="s">
        <v>39</v>
      </c>
      <c r="B2608" s="8">
        <v>2019</v>
      </c>
      <c r="C2608" s="8" t="s">
        <v>10</v>
      </c>
      <c r="D2608" s="8" t="s">
        <v>25</v>
      </c>
      <c r="E2608" s="8" t="s">
        <v>27</v>
      </c>
      <c r="F2608" s="15">
        <v>1169.7377990260213</v>
      </c>
      <c r="G2608" s="15">
        <v>60.762780721946854</v>
      </c>
      <c r="H2608" s="26">
        <v>4.786834788050684E-3</v>
      </c>
      <c r="J2608" s="46" t="e">
        <f>+IF(A2608=#REF!,"si","no")</f>
        <v>#REF!</v>
      </c>
      <c r="L2608" s="32"/>
    </row>
    <row r="2609" spans="1:12" x14ac:dyDescent="0.2">
      <c r="A2609" s="8" t="s">
        <v>39</v>
      </c>
      <c r="B2609" s="8">
        <v>2019</v>
      </c>
      <c r="C2609" s="8" t="s">
        <v>10</v>
      </c>
      <c r="D2609" s="8" t="s">
        <v>25</v>
      </c>
      <c r="E2609" s="8" t="s">
        <v>28</v>
      </c>
      <c r="F2609" s="15">
        <v>4801.4199835851086</v>
      </c>
      <c r="G2609" s="15">
        <v>249.41284265540398</v>
      </c>
      <c r="H2609" s="26">
        <v>1.9648509459644858E-2</v>
      </c>
      <c r="J2609" s="46" t="e">
        <f>+IF(A2609=#REF!,"si","no")</f>
        <v>#REF!</v>
      </c>
      <c r="L2609" s="32"/>
    </row>
    <row r="2610" spans="1:12" x14ac:dyDescent="0.2">
      <c r="A2610" s="8" t="s">
        <v>39</v>
      </c>
      <c r="B2610" s="8">
        <v>2019</v>
      </c>
      <c r="C2610" s="8" t="s">
        <v>10</v>
      </c>
      <c r="D2610" s="8" t="s">
        <v>25</v>
      </c>
      <c r="E2610" s="8" t="s">
        <v>40</v>
      </c>
      <c r="F2610" s="15">
        <f>+SUMIFS($F$5:$F$2703,$A$5:$A$2703,$A2610,$B$5:$B$2703,$B2610,$D$5:$D$2703,#REF!,$E$5:$E$2703,#REF!)+SUMIFS($F$5:$F$2703,$A$5:$A$2703,$A2610,$B$5:$B$2703,$B2610,$D$5:$D$2703,$D2610,$E$5:$E$2703,#REF!)+SUMIFS($F$5:$F$2703,$A$5:$A$2703,$A2610,$B$5:$B$2703,$B2610,$D$5:$D$2703,$D2610,$E$5:$E$2703,#REF!)</f>
        <v>0</v>
      </c>
      <c r="G2610" s="15">
        <v>1179.8437674238792</v>
      </c>
      <c r="H2610" s="26">
        <v>9.2946983717114684E-2</v>
      </c>
      <c r="J2610" s="46" t="e">
        <f>+IF(A2610=#REF!,"si","no")</f>
        <v>#REF!</v>
      </c>
      <c r="L2610" s="32"/>
    </row>
    <row r="2611" spans="1:12" x14ac:dyDescent="0.2">
      <c r="A2611" s="8" t="s">
        <v>39</v>
      </c>
      <c r="B2611" s="8">
        <v>2020</v>
      </c>
      <c r="C2611" s="8" t="s">
        <v>10</v>
      </c>
      <c r="D2611" s="8" t="s">
        <v>25</v>
      </c>
      <c r="E2611" s="8" t="s">
        <v>26</v>
      </c>
      <c r="F2611" s="15">
        <v>11517.931367412752</v>
      </c>
      <c r="G2611" s="15">
        <v>536.17494145764999</v>
      </c>
      <c r="H2611" s="26">
        <v>4.9927108737271152E-2</v>
      </c>
      <c r="J2611" s="46" t="e">
        <f>+IF(A2611=#REF!,"si","no")</f>
        <v>#REF!</v>
      </c>
      <c r="L2611" s="32"/>
    </row>
    <row r="2612" spans="1:12" x14ac:dyDescent="0.2">
      <c r="A2612" s="8" t="s">
        <v>39</v>
      </c>
      <c r="B2612" s="8">
        <v>2020</v>
      </c>
      <c r="C2612" s="8" t="s">
        <v>10</v>
      </c>
      <c r="D2612" s="8" t="s">
        <v>25</v>
      </c>
      <c r="E2612" s="8" t="s">
        <v>27</v>
      </c>
      <c r="F2612" s="15">
        <v>0</v>
      </c>
      <c r="G2612" s="15">
        <v>0</v>
      </c>
      <c r="H2612" s="26">
        <v>0</v>
      </c>
      <c r="J2612" s="46" t="e">
        <f>+IF(A2612=#REF!,"si","no")</f>
        <v>#REF!</v>
      </c>
      <c r="L2612" s="32"/>
    </row>
    <row r="2613" spans="1:12" x14ac:dyDescent="0.2">
      <c r="A2613" s="8" t="s">
        <v>39</v>
      </c>
      <c r="B2613" s="8">
        <v>2020</v>
      </c>
      <c r="C2613" s="8" t="s">
        <v>10</v>
      </c>
      <c r="D2613" s="8" t="s">
        <v>25</v>
      </c>
      <c r="E2613" s="8" t="s">
        <v>28</v>
      </c>
      <c r="F2613" s="15">
        <v>1841.9793373933785</v>
      </c>
      <c r="G2613" s="15">
        <v>85.746574787495305</v>
      </c>
      <c r="H2613" s="26">
        <v>7.9844808704137727E-3</v>
      </c>
      <c r="J2613" s="46" t="e">
        <f>+IF(A2613=#REF!,"si","no")</f>
        <v>#REF!</v>
      </c>
      <c r="L2613" s="32"/>
    </row>
    <row r="2614" spans="1:12" x14ac:dyDescent="0.2">
      <c r="A2614" s="8" t="s">
        <v>39</v>
      </c>
      <c r="B2614" s="8">
        <v>2020</v>
      </c>
      <c r="C2614" s="8" t="s">
        <v>10</v>
      </c>
      <c r="D2614" s="8" t="s">
        <v>25</v>
      </c>
      <c r="E2614" s="8" t="s">
        <v>40</v>
      </c>
      <c r="F2614" s="15">
        <v>13359.910704806131</v>
      </c>
      <c r="G2614" s="15">
        <v>621.92151624514531</v>
      </c>
      <c r="H2614" s="26">
        <v>5.7911589607684923E-2</v>
      </c>
      <c r="J2614" s="46" t="e">
        <f>+IF(A2614=#REF!,"si","no")</f>
        <v>#REF!</v>
      </c>
      <c r="L2614" s="32"/>
    </row>
    <row r="2615" spans="1:12" x14ac:dyDescent="0.2">
      <c r="A2615" s="8" t="s">
        <v>39</v>
      </c>
      <c r="B2615" s="8">
        <v>2008</v>
      </c>
      <c r="C2615" s="8" t="s">
        <v>10</v>
      </c>
      <c r="D2615" s="8" t="s">
        <v>30</v>
      </c>
      <c r="E2615" s="8" t="s">
        <v>31</v>
      </c>
      <c r="F2615" s="15">
        <v>42680.895407011056</v>
      </c>
      <c r="G2615" s="15">
        <v>3825.2367869902268</v>
      </c>
      <c r="H2615" s="26">
        <v>0.34461983822631559</v>
      </c>
      <c r="J2615" s="46" t="e">
        <f>+IF(A2615=#REF!,"si","no")</f>
        <v>#REF!</v>
      </c>
      <c r="L2615" s="32"/>
    </row>
    <row r="2616" spans="1:12" x14ac:dyDescent="0.2">
      <c r="A2616" s="8" t="s">
        <v>39</v>
      </c>
      <c r="B2616" s="8">
        <v>2008</v>
      </c>
      <c r="C2616" s="8" t="s">
        <v>10</v>
      </c>
      <c r="D2616" s="8" t="s">
        <v>30</v>
      </c>
      <c r="E2616" s="8" t="s">
        <v>32</v>
      </c>
      <c r="F2616" s="15"/>
      <c r="G2616" s="15">
        <v>0</v>
      </c>
      <c r="H2616" s="26">
        <v>0</v>
      </c>
      <c r="J2616" s="46" t="e">
        <f>+IF(A2616=#REF!,"si","no")</f>
        <v>#REF!</v>
      </c>
      <c r="L2616" s="32"/>
    </row>
    <row r="2617" spans="1:12" x14ac:dyDescent="0.2">
      <c r="A2617" s="8" t="s">
        <v>39</v>
      </c>
      <c r="B2617" s="8">
        <v>2008</v>
      </c>
      <c r="C2617" s="8" t="s">
        <v>10</v>
      </c>
      <c r="D2617" s="8" t="s">
        <v>30</v>
      </c>
      <c r="E2617" s="8" t="s">
        <v>40</v>
      </c>
      <c r="F2617" s="15">
        <f>+SUMIFS($F$5:$F$2703,$A$5:$A$2703,$A2617,$B$5:$B$2703,$B2617,$D$5:$D$2703,#REF!,$E$5:$E$2703,#REF!)+SUMIFS($F$5:$F$2703,$A$5:$A$2703,$A2617,$B$5:$B$2703,$B2617,$D$5:$D$2703,#REF!,$E$5:$E$2703,#REF!)</f>
        <v>0</v>
      </c>
      <c r="G2617" s="15">
        <v>3825.2367869902268</v>
      </c>
      <c r="H2617" s="26">
        <v>0.34461983822631559</v>
      </c>
      <c r="J2617" s="46" t="e">
        <f>+IF(A2617=#REF!,"si","no")</f>
        <v>#REF!</v>
      </c>
      <c r="L2617" s="32"/>
    </row>
    <row r="2618" spans="1:12" x14ac:dyDescent="0.2">
      <c r="A2618" s="8" t="s">
        <v>39</v>
      </c>
      <c r="B2618" s="8">
        <v>2009</v>
      </c>
      <c r="C2618" s="8" t="s">
        <v>10</v>
      </c>
      <c r="D2618" s="8" t="s">
        <v>30</v>
      </c>
      <c r="E2618" s="8" t="s">
        <v>31</v>
      </c>
      <c r="F2618" s="15">
        <v>49900.778858770311</v>
      </c>
      <c r="G2618" s="15">
        <v>3694.3174467307817</v>
      </c>
      <c r="H2618" s="26">
        <v>0.41045827408267338</v>
      </c>
      <c r="J2618" s="46" t="e">
        <f>+IF(A2618=#REF!,"si","no")</f>
        <v>#REF!</v>
      </c>
      <c r="L2618" s="32"/>
    </row>
    <row r="2619" spans="1:12" x14ac:dyDescent="0.2">
      <c r="A2619" s="8" t="s">
        <v>39</v>
      </c>
      <c r="B2619" s="8">
        <v>2009</v>
      </c>
      <c r="C2619" s="8" t="s">
        <v>10</v>
      </c>
      <c r="D2619" s="8" t="s">
        <v>30</v>
      </c>
      <c r="E2619" s="8" t="s">
        <v>32</v>
      </c>
      <c r="F2619" s="15"/>
      <c r="G2619" s="15">
        <v>0</v>
      </c>
      <c r="H2619" s="26">
        <v>0</v>
      </c>
      <c r="J2619" s="46" t="e">
        <f>+IF(A2619=#REF!,"si","no")</f>
        <v>#REF!</v>
      </c>
      <c r="L2619" s="32"/>
    </row>
    <row r="2620" spans="1:12" x14ac:dyDescent="0.2">
      <c r="A2620" s="8" t="s">
        <v>39</v>
      </c>
      <c r="B2620" s="8">
        <v>2009</v>
      </c>
      <c r="C2620" s="8" t="s">
        <v>10</v>
      </c>
      <c r="D2620" s="8" t="s">
        <v>30</v>
      </c>
      <c r="E2620" s="8" t="s">
        <v>40</v>
      </c>
      <c r="F2620" s="15">
        <f>+SUMIFS($F$5:$F$2703,$A$5:$A$2703,$A2620,$B$5:$B$2703,$B2620,$D$5:$D$2703,#REF!,$E$5:$E$2703,#REF!)+SUMIFS($F$5:$F$2703,$A$5:$A$2703,$A2620,$B$5:$B$2703,$B2620,$D$5:$D$2703,#REF!,$E$5:$E$2703,#REF!)</f>
        <v>0</v>
      </c>
      <c r="G2620" s="15">
        <v>3694.3174467307817</v>
      </c>
      <c r="H2620" s="26">
        <v>0.41045827408267338</v>
      </c>
      <c r="J2620" s="46" t="e">
        <f>+IF(A2620=#REF!,"si","no")</f>
        <v>#REF!</v>
      </c>
      <c r="L2620" s="32"/>
    </row>
    <row r="2621" spans="1:12" x14ac:dyDescent="0.2">
      <c r="A2621" s="8" t="s">
        <v>39</v>
      </c>
      <c r="B2621" s="8">
        <v>2010</v>
      </c>
      <c r="C2621" s="8" t="s">
        <v>10</v>
      </c>
      <c r="D2621" s="8" t="s">
        <v>30</v>
      </c>
      <c r="E2621" s="8" t="s">
        <v>31</v>
      </c>
      <c r="F2621" s="15">
        <v>45522.637733192023</v>
      </c>
      <c r="G2621" s="15">
        <v>3603.1327805005035</v>
      </c>
      <c r="H2621" s="26">
        <v>0.34062495213207072</v>
      </c>
      <c r="J2621" s="46" t="e">
        <f>+IF(A2621=#REF!,"si","no")</f>
        <v>#REF!</v>
      </c>
      <c r="L2621" s="32"/>
    </row>
    <row r="2622" spans="1:12" x14ac:dyDescent="0.2">
      <c r="A2622" s="8" t="s">
        <v>39</v>
      </c>
      <c r="B2622" s="8">
        <v>2010</v>
      </c>
      <c r="C2622" s="8" t="s">
        <v>10</v>
      </c>
      <c r="D2622" s="8" t="s">
        <v>30</v>
      </c>
      <c r="E2622" s="8" t="s">
        <v>32</v>
      </c>
      <c r="F2622" s="15"/>
      <c r="G2622" s="15">
        <v>0</v>
      </c>
      <c r="H2622" s="26">
        <v>0</v>
      </c>
      <c r="J2622" s="46" t="e">
        <f>+IF(A2622=#REF!,"si","no")</f>
        <v>#REF!</v>
      </c>
      <c r="L2622" s="32"/>
    </row>
    <row r="2623" spans="1:12" x14ac:dyDescent="0.2">
      <c r="A2623" s="8" t="s">
        <v>39</v>
      </c>
      <c r="B2623" s="8">
        <v>2010</v>
      </c>
      <c r="C2623" s="8" t="s">
        <v>10</v>
      </c>
      <c r="D2623" s="8" t="s">
        <v>30</v>
      </c>
      <c r="E2623" s="8" t="s">
        <v>40</v>
      </c>
      <c r="F2623" s="15">
        <f>+SUMIFS($F$5:$F$2703,$A$5:$A$2703,$A2623,$B$5:$B$2703,$B2623,$D$5:$D$2703,#REF!,$E$5:$E$2703,#REF!)+SUMIFS($F$5:$F$2703,$A$5:$A$2703,$A2623,$B$5:$B$2703,$B2623,$D$5:$D$2703,#REF!,$E$5:$E$2703,#REF!)</f>
        <v>0</v>
      </c>
      <c r="G2623" s="15">
        <v>3603.1327805005035</v>
      </c>
      <c r="H2623" s="26">
        <v>0.34062495213207072</v>
      </c>
      <c r="J2623" s="46" t="e">
        <f>+IF(A2623=#REF!,"si","no")</f>
        <v>#REF!</v>
      </c>
      <c r="L2623" s="32"/>
    </row>
    <row r="2624" spans="1:12" x14ac:dyDescent="0.2">
      <c r="A2624" s="8" t="s">
        <v>39</v>
      </c>
      <c r="B2624" s="8">
        <v>2011</v>
      </c>
      <c r="C2624" s="8" t="s">
        <v>10</v>
      </c>
      <c r="D2624" s="8" t="s">
        <v>30</v>
      </c>
      <c r="E2624" s="8" t="s">
        <v>31</v>
      </c>
      <c r="F2624" s="15">
        <v>51393.448664282281</v>
      </c>
      <c r="G2624" s="15">
        <v>4131.2497233027643</v>
      </c>
      <c r="H2624" s="26">
        <v>0.34996140838199891</v>
      </c>
      <c r="J2624" s="46" t="e">
        <f>+IF(A2624=#REF!,"si","no")</f>
        <v>#REF!</v>
      </c>
      <c r="L2624" s="32"/>
    </row>
    <row r="2625" spans="1:12" x14ac:dyDescent="0.2">
      <c r="A2625" s="8" t="s">
        <v>39</v>
      </c>
      <c r="B2625" s="8">
        <v>2011</v>
      </c>
      <c r="C2625" s="8" t="s">
        <v>10</v>
      </c>
      <c r="D2625" s="8" t="s">
        <v>30</v>
      </c>
      <c r="E2625" s="8" t="s">
        <v>32</v>
      </c>
      <c r="F2625" s="15"/>
      <c r="G2625" s="15">
        <v>0</v>
      </c>
      <c r="H2625" s="26">
        <v>0</v>
      </c>
      <c r="J2625" s="46" t="e">
        <f>+IF(A2625=#REF!,"si","no")</f>
        <v>#REF!</v>
      </c>
      <c r="L2625" s="32"/>
    </row>
    <row r="2626" spans="1:12" x14ac:dyDescent="0.2">
      <c r="A2626" s="8" t="s">
        <v>39</v>
      </c>
      <c r="B2626" s="8">
        <v>2011</v>
      </c>
      <c r="C2626" s="8" t="s">
        <v>10</v>
      </c>
      <c r="D2626" s="8" t="s">
        <v>30</v>
      </c>
      <c r="E2626" s="8" t="s">
        <v>40</v>
      </c>
      <c r="F2626" s="15">
        <f>+SUMIFS($F$5:$F$2703,$A$5:$A$2703,$A2626,$B$5:$B$2703,$B2626,$D$5:$D$2703,#REF!,$E$5:$E$2703,#REF!)+SUMIFS($F$5:$F$2703,$A$5:$A$2703,$A2626,$B$5:$B$2703,$B2626,$D$5:$D$2703,#REF!,$E$5:$E$2703,#REF!)</f>
        <v>0</v>
      </c>
      <c r="G2626" s="15">
        <v>4131.2497233027643</v>
      </c>
      <c r="H2626" s="26">
        <v>0.34996140838199891</v>
      </c>
      <c r="J2626" s="46" t="e">
        <f>+IF(A2626=#REF!,"si","no")</f>
        <v>#REF!</v>
      </c>
      <c r="L2626" s="32"/>
    </row>
    <row r="2627" spans="1:12" x14ac:dyDescent="0.2">
      <c r="A2627" s="8" t="s">
        <v>39</v>
      </c>
      <c r="B2627" s="8">
        <v>2012</v>
      </c>
      <c r="C2627" s="8" t="s">
        <v>10</v>
      </c>
      <c r="D2627" s="8" t="s">
        <v>30</v>
      </c>
      <c r="E2627" s="8" t="s">
        <v>31</v>
      </c>
      <c r="F2627" s="15">
        <v>48105.10271113996</v>
      </c>
      <c r="G2627" s="15">
        <v>3657.3237762408803</v>
      </c>
      <c r="H2627" s="26">
        <v>0.30449943338628621</v>
      </c>
      <c r="J2627" s="46" t="e">
        <f>+IF(A2627=#REF!,"si","no")</f>
        <v>#REF!</v>
      </c>
      <c r="L2627" s="32"/>
    </row>
    <row r="2628" spans="1:12" x14ac:dyDescent="0.2">
      <c r="A2628" s="8" t="s">
        <v>39</v>
      </c>
      <c r="B2628" s="8">
        <v>2012</v>
      </c>
      <c r="C2628" s="8" t="s">
        <v>10</v>
      </c>
      <c r="D2628" s="8" t="s">
        <v>30</v>
      </c>
      <c r="E2628" s="8" t="s">
        <v>32</v>
      </c>
      <c r="F2628" s="15"/>
      <c r="G2628" s="15">
        <v>0</v>
      </c>
      <c r="H2628" s="26">
        <v>0</v>
      </c>
      <c r="J2628" s="46" t="e">
        <f>+IF(A2628=#REF!,"si","no")</f>
        <v>#REF!</v>
      </c>
      <c r="L2628" s="32"/>
    </row>
    <row r="2629" spans="1:12" x14ac:dyDescent="0.2">
      <c r="A2629" s="8" t="s">
        <v>39</v>
      </c>
      <c r="B2629" s="8">
        <v>2012</v>
      </c>
      <c r="C2629" s="8" t="s">
        <v>10</v>
      </c>
      <c r="D2629" s="8" t="s">
        <v>30</v>
      </c>
      <c r="E2629" s="8" t="s">
        <v>40</v>
      </c>
      <c r="F2629" s="15">
        <f>+SUMIFS($F$5:$F$2703,$A$5:$A$2703,$A2629,$B$5:$B$2703,$B2629,$D$5:$D$2703,#REF!,$E$5:$E$2703,#REF!)+SUMIFS($F$5:$F$2703,$A$5:$A$2703,$A2629,$B$5:$B$2703,$B2629,$D$5:$D$2703,#REF!,$E$5:$E$2703,#REF!)</f>
        <v>0</v>
      </c>
      <c r="G2629" s="15">
        <v>3657.3237762408803</v>
      </c>
      <c r="H2629" s="26">
        <v>0.30449943338628621</v>
      </c>
      <c r="J2629" s="46" t="e">
        <f>+IF(A2629=#REF!,"si","no")</f>
        <v>#REF!</v>
      </c>
      <c r="L2629" s="32"/>
    </row>
    <row r="2630" spans="1:12" x14ac:dyDescent="0.2">
      <c r="A2630" s="8" t="s">
        <v>39</v>
      </c>
      <c r="B2630" s="8">
        <v>2013</v>
      </c>
      <c r="C2630" s="8" t="s">
        <v>10</v>
      </c>
      <c r="D2630" s="8" t="s">
        <v>30</v>
      </c>
      <c r="E2630" s="8" t="s">
        <v>31</v>
      </c>
      <c r="F2630" s="15">
        <v>48370.152123945511</v>
      </c>
      <c r="G2630" s="15">
        <v>3789.2808850064998</v>
      </c>
      <c r="H2630" s="26">
        <v>0.2973281787206008</v>
      </c>
      <c r="J2630" s="46" t="e">
        <f>+IF(A2630=#REF!,"si","no")</f>
        <v>#REF!</v>
      </c>
      <c r="L2630" s="32"/>
    </row>
    <row r="2631" spans="1:12" x14ac:dyDescent="0.2">
      <c r="A2631" s="8" t="s">
        <v>39</v>
      </c>
      <c r="B2631" s="8">
        <v>2013</v>
      </c>
      <c r="C2631" s="8" t="s">
        <v>10</v>
      </c>
      <c r="D2631" s="8" t="s">
        <v>30</v>
      </c>
      <c r="E2631" s="8" t="s">
        <v>32</v>
      </c>
      <c r="F2631" s="15"/>
      <c r="G2631" s="15">
        <v>0</v>
      </c>
      <c r="H2631" s="26">
        <v>0</v>
      </c>
      <c r="J2631" s="46" t="e">
        <f>+IF(A2631=#REF!,"si","no")</f>
        <v>#REF!</v>
      </c>
      <c r="L2631" s="32"/>
    </row>
    <row r="2632" spans="1:12" x14ac:dyDescent="0.2">
      <c r="A2632" s="8" t="s">
        <v>39</v>
      </c>
      <c r="B2632" s="8">
        <v>2013</v>
      </c>
      <c r="C2632" s="8" t="s">
        <v>10</v>
      </c>
      <c r="D2632" s="8" t="s">
        <v>30</v>
      </c>
      <c r="E2632" s="8" t="s">
        <v>40</v>
      </c>
      <c r="F2632" s="15">
        <f>+SUMIFS($F$5:$F$2703,$A$5:$A$2703,$A2632,$B$5:$B$2703,$B2632,$D$5:$D$2703,#REF!,$E$5:$E$2703,#REF!)+SUMIFS($F$5:$F$2703,$A$5:$A$2703,$A2632,$B$5:$B$2703,$B2632,$D$5:$D$2703,#REF!,$E$5:$E$2703,#REF!)</f>
        <v>0</v>
      </c>
      <c r="G2632" s="15">
        <v>3789.2808850064998</v>
      </c>
      <c r="H2632" s="26">
        <v>0.2973281787206008</v>
      </c>
      <c r="J2632" s="46" t="e">
        <f>+IF(A2632=#REF!,"si","no")</f>
        <v>#REF!</v>
      </c>
      <c r="L2632" s="32"/>
    </row>
    <row r="2633" spans="1:12" x14ac:dyDescent="0.2">
      <c r="A2633" s="8" t="s">
        <v>39</v>
      </c>
      <c r="B2633" s="8">
        <v>2014</v>
      </c>
      <c r="C2633" s="8" t="s">
        <v>10</v>
      </c>
      <c r="D2633" s="8" t="s">
        <v>30</v>
      </c>
      <c r="E2633" s="8" t="s">
        <v>31</v>
      </c>
      <c r="F2633" s="15">
        <v>92255.803990992674</v>
      </c>
      <c r="G2633" s="15">
        <v>6931.2236080204593</v>
      </c>
      <c r="H2633" s="26">
        <v>0.52694653890941801</v>
      </c>
      <c r="J2633" s="46" t="e">
        <f>+IF(A2633=#REF!,"si","no")</f>
        <v>#REF!</v>
      </c>
      <c r="L2633" s="32"/>
    </row>
    <row r="2634" spans="1:12" x14ac:dyDescent="0.2">
      <c r="A2634" s="8" t="s">
        <v>39</v>
      </c>
      <c r="B2634" s="8">
        <v>2014</v>
      </c>
      <c r="C2634" s="8" t="s">
        <v>10</v>
      </c>
      <c r="D2634" s="8" t="s">
        <v>30</v>
      </c>
      <c r="E2634" s="8" t="s">
        <v>32</v>
      </c>
      <c r="F2634" s="15"/>
      <c r="G2634" s="15">
        <v>0</v>
      </c>
      <c r="H2634" s="26">
        <v>0</v>
      </c>
      <c r="J2634" s="46" t="e">
        <f>+IF(A2634=#REF!,"si","no")</f>
        <v>#REF!</v>
      </c>
      <c r="L2634" s="32"/>
    </row>
    <row r="2635" spans="1:12" x14ac:dyDescent="0.2">
      <c r="A2635" s="8" t="s">
        <v>39</v>
      </c>
      <c r="B2635" s="8">
        <v>2014</v>
      </c>
      <c r="C2635" s="8" t="s">
        <v>10</v>
      </c>
      <c r="D2635" s="8" t="s">
        <v>30</v>
      </c>
      <c r="E2635" s="8" t="s">
        <v>40</v>
      </c>
      <c r="F2635" s="15">
        <f>+SUMIFS($F$5:$F$2703,$A$5:$A$2703,$A2635,$B$5:$B$2703,$B2635,$D$5:$D$2703,#REF!,$E$5:$E$2703,#REF!)+SUMIFS($F$5:$F$2703,$A$5:$A$2703,$A2635,$B$5:$B$2703,$B2635,$D$5:$D$2703,#REF!,$E$5:$E$2703,#REF!)</f>
        <v>0</v>
      </c>
      <c r="G2635" s="15">
        <v>6931.2236080204593</v>
      </c>
      <c r="H2635" s="26">
        <v>0.52694653890941801</v>
      </c>
      <c r="J2635" s="46" t="e">
        <f>+IF(A2635=#REF!,"si","no")</f>
        <v>#REF!</v>
      </c>
      <c r="L2635" s="32"/>
    </row>
    <row r="2636" spans="1:12" x14ac:dyDescent="0.2">
      <c r="A2636" s="8" t="s">
        <v>39</v>
      </c>
      <c r="B2636" s="8">
        <v>2015</v>
      </c>
      <c r="C2636" s="8" t="s">
        <v>10</v>
      </c>
      <c r="D2636" s="8" t="s">
        <v>30</v>
      </c>
      <c r="E2636" s="8" t="s">
        <v>31</v>
      </c>
      <c r="F2636" s="15">
        <v>107360.98554363879</v>
      </c>
      <c r="G2636" s="15">
        <v>6764.1689769225504</v>
      </c>
      <c r="H2636" s="26">
        <v>0.57721151286175931</v>
      </c>
      <c r="J2636" s="46" t="e">
        <f>+IF(A2636=#REF!,"si","no")</f>
        <v>#REF!</v>
      </c>
      <c r="L2636" s="32"/>
    </row>
    <row r="2637" spans="1:12" x14ac:dyDescent="0.2">
      <c r="A2637" s="8" t="s">
        <v>39</v>
      </c>
      <c r="B2637" s="8">
        <v>2015</v>
      </c>
      <c r="C2637" s="8" t="s">
        <v>10</v>
      </c>
      <c r="D2637" s="8" t="s">
        <v>30</v>
      </c>
      <c r="E2637" s="8" t="s">
        <v>32</v>
      </c>
      <c r="F2637" s="15"/>
      <c r="G2637" s="15">
        <v>0</v>
      </c>
      <c r="H2637" s="26">
        <v>0</v>
      </c>
      <c r="J2637" s="46" t="e">
        <f>+IF(A2637=#REF!,"si","no")</f>
        <v>#REF!</v>
      </c>
      <c r="L2637" s="32"/>
    </row>
    <row r="2638" spans="1:12" x14ac:dyDescent="0.2">
      <c r="A2638" s="8" t="s">
        <v>39</v>
      </c>
      <c r="B2638" s="8">
        <v>2015</v>
      </c>
      <c r="C2638" s="8" t="s">
        <v>10</v>
      </c>
      <c r="D2638" s="8" t="s">
        <v>30</v>
      </c>
      <c r="E2638" s="8" t="s">
        <v>40</v>
      </c>
      <c r="F2638" s="15">
        <f>+SUMIFS($F$5:$F$2703,$A$5:$A$2703,$A2638,$B$5:$B$2703,$B2638,$D$5:$D$2703,#REF!,$E$5:$E$2703,#REF!)+SUMIFS($F$5:$F$2703,$A$5:$A$2703,$A2638,$B$5:$B$2703,$B2638,$D$5:$D$2703,#REF!,$E$5:$E$2703,#REF!)</f>
        <v>0</v>
      </c>
      <c r="G2638" s="15">
        <v>6764.1689769225504</v>
      </c>
      <c r="H2638" s="26">
        <v>0.57721151286175931</v>
      </c>
      <c r="J2638" s="46" t="e">
        <f>+IF(A2638=#REF!,"si","no")</f>
        <v>#REF!</v>
      </c>
      <c r="L2638" s="32"/>
    </row>
    <row r="2639" spans="1:12" x14ac:dyDescent="0.2">
      <c r="A2639" s="8" t="s">
        <v>39</v>
      </c>
      <c r="B2639" s="8">
        <v>2016</v>
      </c>
      <c r="C2639" s="8" t="s">
        <v>10</v>
      </c>
      <c r="D2639" s="8" t="s">
        <v>30</v>
      </c>
      <c r="E2639" s="8" t="s">
        <v>31</v>
      </c>
      <c r="F2639" s="15">
        <v>234734.87403782527</v>
      </c>
      <c r="G2639" s="15">
        <v>12578.560967305277</v>
      </c>
      <c r="H2639" s="26">
        <v>1.1663089399377664</v>
      </c>
      <c r="J2639" s="46" t="e">
        <f>+IF(A2639=#REF!,"si","no")</f>
        <v>#REF!</v>
      </c>
      <c r="L2639" s="32"/>
    </row>
    <row r="2640" spans="1:12" x14ac:dyDescent="0.2">
      <c r="A2640" s="8" t="s">
        <v>39</v>
      </c>
      <c r="B2640" s="8">
        <v>2016</v>
      </c>
      <c r="C2640" s="8" t="s">
        <v>10</v>
      </c>
      <c r="D2640" s="8" t="s">
        <v>30</v>
      </c>
      <c r="E2640" s="8" t="s">
        <v>32</v>
      </c>
      <c r="F2640" s="15"/>
      <c r="G2640" s="15">
        <v>0</v>
      </c>
      <c r="H2640" s="26">
        <v>0</v>
      </c>
      <c r="J2640" s="46" t="e">
        <f>+IF(A2640=#REF!,"si","no")</f>
        <v>#REF!</v>
      </c>
      <c r="L2640" s="32"/>
    </row>
    <row r="2641" spans="1:12" x14ac:dyDescent="0.2">
      <c r="A2641" s="8" t="s">
        <v>39</v>
      </c>
      <c r="B2641" s="8">
        <v>2016</v>
      </c>
      <c r="C2641" s="8" t="s">
        <v>10</v>
      </c>
      <c r="D2641" s="8" t="s">
        <v>30</v>
      </c>
      <c r="E2641" s="8" t="s">
        <v>40</v>
      </c>
      <c r="F2641" s="15">
        <f>+SUMIFS($F$5:$F$2703,$A$5:$A$2703,$A2641,$B$5:$B$2703,$B2641,$D$5:$D$2703,#REF!,$E$5:$E$2703,#REF!)+SUMIFS($F$5:$F$2703,$A$5:$A$2703,$A2641,$B$5:$B$2703,$B2641,$D$5:$D$2703,#REF!,$E$5:$E$2703,#REF!)</f>
        <v>0</v>
      </c>
      <c r="G2641" s="15">
        <v>12578.560967305277</v>
      </c>
      <c r="H2641" s="26">
        <v>1.1663089399377664</v>
      </c>
      <c r="J2641" s="46" t="e">
        <f>+IF(A2641=#REF!,"si","no")</f>
        <v>#REF!</v>
      </c>
      <c r="L2641" s="32"/>
    </row>
    <row r="2642" spans="1:12" x14ac:dyDescent="0.2">
      <c r="A2642" s="8" t="s">
        <v>39</v>
      </c>
      <c r="B2642" s="8">
        <v>2017</v>
      </c>
      <c r="C2642" s="8" t="s">
        <v>10</v>
      </c>
      <c r="D2642" s="8" t="s">
        <v>30</v>
      </c>
      <c r="E2642" s="8" t="s">
        <v>31</v>
      </c>
      <c r="F2642" s="15">
        <v>48880.563361123684</v>
      </c>
      <c r="G2642" s="15">
        <v>2583.6990742588782</v>
      </c>
      <c r="H2642" s="26">
        <v>0.22294177989702149</v>
      </c>
      <c r="J2642" s="46" t="e">
        <f>+IF(A2642=#REF!,"si","no")</f>
        <v>#REF!</v>
      </c>
      <c r="L2642" s="32"/>
    </row>
    <row r="2643" spans="1:12" x14ac:dyDescent="0.2">
      <c r="A2643" s="8" t="s">
        <v>39</v>
      </c>
      <c r="B2643" s="8">
        <v>2017</v>
      </c>
      <c r="C2643" s="8" t="s">
        <v>10</v>
      </c>
      <c r="D2643" s="8" t="s">
        <v>30</v>
      </c>
      <c r="E2643" s="8" t="s">
        <v>32</v>
      </c>
      <c r="F2643" s="15"/>
      <c r="G2643" s="15">
        <v>0</v>
      </c>
      <c r="H2643" s="26">
        <v>0</v>
      </c>
      <c r="J2643" s="46" t="e">
        <f>+IF(A2643=#REF!,"si","no")</f>
        <v>#REF!</v>
      </c>
      <c r="L2643" s="32"/>
    </row>
    <row r="2644" spans="1:12" x14ac:dyDescent="0.2">
      <c r="A2644" s="8" t="s">
        <v>39</v>
      </c>
      <c r="B2644" s="8">
        <v>2017</v>
      </c>
      <c r="C2644" s="8" t="s">
        <v>10</v>
      </c>
      <c r="D2644" s="8" t="s">
        <v>30</v>
      </c>
      <c r="E2644" s="8" t="s">
        <v>40</v>
      </c>
      <c r="F2644" s="15">
        <f>+SUMIFS($F$5:$F$2703,$A$5:$A$2703,$A2644,$B$5:$B$2703,$B2644,$D$5:$D$2703,#REF!,$E$5:$E$2703,#REF!)+SUMIFS($F$5:$F$2703,$A$5:$A$2703,$A2644,$B$5:$B$2703,$B2644,$D$5:$D$2703,#REF!,$E$5:$E$2703,#REF!)</f>
        <v>0</v>
      </c>
      <c r="G2644" s="15">
        <v>2583.6990742588782</v>
      </c>
      <c r="H2644" s="26">
        <v>0.22294177989702149</v>
      </c>
      <c r="J2644" s="46" t="e">
        <f>+IF(A2644=#REF!,"si","no")</f>
        <v>#REF!</v>
      </c>
      <c r="L2644" s="32"/>
    </row>
    <row r="2645" spans="1:12" x14ac:dyDescent="0.2">
      <c r="A2645" s="8" t="s">
        <v>39</v>
      </c>
      <c r="B2645" s="8">
        <v>2018</v>
      </c>
      <c r="C2645" s="8" t="s">
        <v>10</v>
      </c>
      <c r="D2645" s="8" t="s">
        <v>30</v>
      </c>
      <c r="E2645" s="8" t="s">
        <v>31</v>
      </c>
      <c r="F2645" s="15">
        <v>35458.694114756079</v>
      </c>
      <c r="G2645" s="15">
        <v>1843.5763559314646</v>
      </c>
      <c r="H2645" s="26">
        <v>0.15081467723057543</v>
      </c>
      <c r="J2645" s="46" t="e">
        <f>+IF(A2645=#REF!,"si","no")</f>
        <v>#REF!</v>
      </c>
      <c r="L2645" s="32"/>
    </row>
    <row r="2646" spans="1:12" x14ac:dyDescent="0.2">
      <c r="A2646" s="8" t="s">
        <v>39</v>
      </c>
      <c r="B2646" s="8">
        <v>2018</v>
      </c>
      <c r="C2646" s="8" t="s">
        <v>10</v>
      </c>
      <c r="D2646" s="8" t="s">
        <v>30</v>
      </c>
      <c r="E2646" s="8" t="s">
        <v>32</v>
      </c>
      <c r="F2646" s="15"/>
      <c r="G2646" s="15">
        <v>0</v>
      </c>
      <c r="H2646" s="26">
        <v>0</v>
      </c>
      <c r="J2646" s="46" t="e">
        <f>+IF(A2646=#REF!,"si","no")</f>
        <v>#REF!</v>
      </c>
      <c r="L2646" s="32"/>
    </row>
    <row r="2647" spans="1:12" x14ac:dyDescent="0.2">
      <c r="A2647" s="8" t="s">
        <v>39</v>
      </c>
      <c r="B2647" s="8">
        <v>2018</v>
      </c>
      <c r="C2647" s="8" t="s">
        <v>10</v>
      </c>
      <c r="D2647" s="8" t="s">
        <v>30</v>
      </c>
      <c r="E2647" s="8" t="s">
        <v>40</v>
      </c>
      <c r="F2647" s="15">
        <f>+SUMIFS($F$5:$F$2703,$A$5:$A$2703,$A2647,$B$5:$B$2703,$B2647,$D$5:$D$2703,#REF!,$E$5:$E$2703,#REF!)+SUMIFS($F$5:$F$2703,$A$5:$A$2703,$A2647,$B$5:$B$2703,$B2647,$D$5:$D$2703,#REF!,$E$5:$E$2703,#REF!)</f>
        <v>0</v>
      </c>
      <c r="G2647" s="15">
        <v>1843.5763559314646</v>
      </c>
      <c r="H2647" s="26">
        <v>0.15081467723057543</v>
      </c>
      <c r="J2647" s="46" t="e">
        <f>+IF(A2647=#REF!,"si","no")</f>
        <v>#REF!</v>
      </c>
      <c r="L2647" s="32"/>
    </row>
    <row r="2648" spans="1:12" x14ac:dyDescent="0.2">
      <c r="A2648" s="8" t="s">
        <v>39</v>
      </c>
      <c r="B2648" s="8">
        <v>2019</v>
      </c>
      <c r="C2648" s="8" t="s">
        <v>10</v>
      </c>
      <c r="D2648" s="8" t="s">
        <v>30</v>
      </c>
      <c r="E2648" s="8" t="s">
        <v>31</v>
      </c>
      <c r="F2648" s="15">
        <v>56567.721860683872</v>
      </c>
      <c r="G2648" s="15">
        <v>2938.4466178854764</v>
      </c>
      <c r="H2648" s="26">
        <v>0.23148806434139441</v>
      </c>
      <c r="J2648" s="46" t="e">
        <f>+IF(A2648=#REF!,"si","no")</f>
        <v>#REF!</v>
      </c>
      <c r="L2648" s="32"/>
    </row>
    <row r="2649" spans="1:12" x14ac:dyDescent="0.2">
      <c r="A2649" s="8" t="s">
        <v>39</v>
      </c>
      <c r="B2649" s="8">
        <v>2019</v>
      </c>
      <c r="C2649" s="8" t="s">
        <v>10</v>
      </c>
      <c r="D2649" s="8" t="s">
        <v>30</v>
      </c>
      <c r="E2649" s="8" t="s">
        <v>32</v>
      </c>
      <c r="F2649" s="15"/>
      <c r="G2649" s="15">
        <v>0</v>
      </c>
      <c r="H2649" s="26">
        <v>0</v>
      </c>
      <c r="J2649" s="46" t="e">
        <f>+IF(A2649=#REF!,"si","no")</f>
        <v>#REF!</v>
      </c>
      <c r="L2649" s="32"/>
    </row>
    <row r="2650" spans="1:12" x14ac:dyDescent="0.2">
      <c r="A2650" s="8" t="s">
        <v>39</v>
      </c>
      <c r="B2650" s="8">
        <v>2019</v>
      </c>
      <c r="C2650" s="8" t="s">
        <v>10</v>
      </c>
      <c r="D2650" s="8" t="s">
        <v>30</v>
      </c>
      <c r="E2650" s="8" t="s">
        <v>40</v>
      </c>
      <c r="F2650" s="15">
        <f>+SUMIFS($F$5:$F$2703,$A$5:$A$2703,$A2650,$B$5:$B$2703,$B2650,$D$5:$D$2703,#REF!,$E$5:$E$2703,#REF!)+SUMIFS($F$5:$F$2703,$A$5:$A$2703,$A2650,$B$5:$B$2703,$B2650,$D$5:$D$2703,#REF!,$E$5:$E$2703,#REF!)</f>
        <v>0</v>
      </c>
      <c r="G2650" s="15">
        <v>2938.4466178854764</v>
      </c>
      <c r="H2650" s="26">
        <v>0.23148806434139441</v>
      </c>
      <c r="J2650" s="46" t="e">
        <f>+IF(A2650=#REF!,"si","no")</f>
        <v>#REF!</v>
      </c>
      <c r="L2650" s="32"/>
    </row>
    <row r="2651" spans="1:12" x14ac:dyDescent="0.2">
      <c r="A2651" s="8" t="s">
        <v>39</v>
      </c>
      <c r="B2651" s="8">
        <v>2020</v>
      </c>
      <c r="C2651" s="8" t="s">
        <v>10</v>
      </c>
      <c r="D2651" s="8" t="s">
        <v>30</v>
      </c>
      <c r="E2651" s="8" t="s">
        <v>31</v>
      </c>
      <c r="F2651" s="15">
        <v>55650.132290711823</v>
      </c>
      <c r="G2651" s="15">
        <v>2590.5872739876709</v>
      </c>
      <c r="H2651" s="26">
        <v>0.24122823079002345</v>
      </c>
      <c r="J2651" s="46" t="e">
        <f>+IF(A2651=#REF!,"si","no")</f>
        <v>#REF!</v>
      </c>
      <c r="L2651" s="32"/>
    </row>
    <row r="2652" spans="1:12" x14ac:dyDescent="0.2">
      <c r="A2652" s="8" t="s">
        <v>39</v>
      </c>
      <c r="B2652" s="8">
        <v>2020</v>
      </c>
      <c r="C2652" s="8" t="s">
        <v>10</v>
      </c>
      <c r="D2652" s="8" t="s">
        <v>30</v>
      </c>
      <c r="E2652" s="8" t="s">
        <v>32</v>
      </c>
      <c r="F2652" s="15"/>
      <c r="G2652" s="15">
        <v>0</v>
      </c>
      <c r="H2652" s="26">
        <v>0</v>
      </c>
      <c r="J2652" s="46" t="e">
        <f>+IF(A2652=#REF!,"si","no")</f>
        <v>#REF!</v>
      </c>
      <c r="L2652" s="32"/>
    </row>
    <row r="2653" spans="1:12" x14ac:dyDescent="0.2">
      <c r="A2653" s="8" t="s">
        <v>39</v>
      </c>
      <c r="B2653" s="8">
        <v>2020</v>
      </c>
      <c r="C2653" s="8" t="s">
        <v>10</v>
      </c>
      <c r="D2653" s="8" t="s">
        <v>30</v>
      </c>
      <c r="E2653" s="8" t="s">
        <v>40</v>
      </c>
      <c r="F2653" s="15">
        <f>+SUMIFS($F$5:$F$2703,$A$5:$A$2703,$A2653,$B$5:$B$2703,$B2653,$D$5:$D$2703,#REF!,$E$5:$E$2703,#REF!)+SUMIFS($F$5:$F$2703,$A$5:$A$2703,$A2653,$B$5:$B$2703,$B2653,$D$5:$D$2703,#REF!,$E$5:$E$2703,#REF!)</f>
        <v>0</v>
      </c>
      <c r="G2653" s="15">
        <v>2590.5872739876709</v>
      </c>
      <c r="H2653" s="26">
        <v>0.24122823079002345</v>
      </c>
      <c r="J2653" s="46" t="e">
        <f>+IF(A2653=#REF!,"si","no")</f>
        <v>#REF!</v>
      </c>
      <c r="L2653" s="32"/>
    </row>
    <row r="2654" spans="1:12" x14ac:dyDescent="0.2">
      <c r="A2654" s="8" t="s">
        <v>39</v>
      </c>
      <c r="B2654" s="8">
        <v>2008</v>
      </c>
      <c r="C2654" s="8" t="s">
        <v>10</v>
      </c>
      <c r="D2654" s="8" t="s">
        <v>33</v>
      </c>
      <c r="E2654" s="8" t="s">
        <v>34</v>
      </c>
      <c r="F2654" s="15">
        <v>3206.1493936171382</v>
      </c>
      <c r="G2654" s="15">
        <v>287.34825003310664</v>
      </c>
      <c r="H2654" s="26">
        <v>2.5887523558754563E-2</v>
      </c>
      <c r="J2654" s="46" t="e">
        <f>+IF(A2654=#REF!,"si","no")</f>
        <v>#REF!</v>
      </c>
      <c r="L2654" s="32"/>
    </row>
    <row r="2655" spans="1:12" x14ac:dyDescent="0.2">
      <c r="A2655" s="8" t="s">
        <v>39</v>
      </c>
      <c r="B2655" s="8">
        <v>2008</v>
      </c>
      <c r="C2655" s="8" t="s">
        <v>10</v>
      </c>
      <c r="D2655" s="8" t="s">
        <v>33</v>
      </c>
      <c r="E2655" s="8" t="s">
        <v>35</v>
      </c>
      <c r="F2655" s="15">
        <v>48984.664828511188</v>
      </c>
      <c r="G2655" s="15">
        <v>4390.2064404587754</v>
      </c>
      <c r="H2655" s="26">
        <v>0.39551858291142633</v>
      </c>
      <c r="J2655" s="46" t="e">
        <f>+IF(A2655=#REF!,"si","no")</f>
        <v>#REF!</v>
      </c>
      <c r="L2655" s="32"/>
    </row>
    <row r="2656" spans="1:12" x14ac:dyDescent="0.2">
      <c r="A2656" s="8" t="s">
        <v>39</v>
      </c>
      <c r="B2656" s="8">
        <v>2008</v>
      </c>
      <c r="C2656" s="8" t="s">
        <v>10</v>
      </c>
      <c r="D2656" s="8" t="s">
        <v>33</v>
      </c>
      <c r="E2656" s="8" t="s">
        <v>36</v>
      </c>
      <c r="F2656" s="15">
        <v>1679.1665464821274</v>
      </c>
      <c r="G2656" s="15">
        <v>150.49378846985596</v>
      </c>
      <c r="H2656" s="26">
        <v>1.3558152847670925E-2</v>
      </c>
      <c r="J2656" s="46" t="e">
        <f>+IF(A2656=#REF!,"si","no")</f>
        <v>#REF!</v>
      </c>
      <c r="L2656" s="32"/>
    </row>
    <row r="2657" spans="1:12" x14ac:dyDescent="0.2">
      <c r="A2657" s="8" t="s">
        <v>39</v>
      </c>
      <c r="B2657" s="8">
        <v>2008</v>
      </c>
      <c r="C2657" s="8" t="s">
        <v>10</v>
      </c>
      <c r="D2657" s="8" t="s">
        <v>33</v>
      </c>
      <c r="E2657" s="8" t="s">
        <v>42</v>
      </c>
      <c r="F2657" s="15">
        <v>3152.5044789212352</v>
      </c>
      <c r="G2657" s="15">
        <v>282.54037289808264</v>
      </c>
      <c r="H2657" s="26">
        <v>2.545437655825537E-2</v>
      </c>
      <c r="J2657" s="46" t="e">
        <f>+IF(A2657=#REF!,"si","no")</f>
        <v>#REF!</v>
      </c>
      <c r="L2657" s="32"/>
    </row>
    <row r="2658" spans="1:12" x14ac:dyDescent="0.2">
      <c r="A2658" s="8" t="s">
        <v>39</v>
      </c>
      <c r="B2658" s="8">
        <v>2008</v>
      </c>
      <c r="C2658" s="8" t="s">
        <v>10</v>
      </c>
      <c r="D2658" s="8" t="s">
        <v>33</v>
      </c>
      <c r="E2658" s="8" t="s">
        <v>40</v>
      </c>
      <c r="F2658" s="15">
        <f>+SUMIFS(F$5:F$2703,$A$5:$A$2703,$A2658,$B$5:$B$2703,$B2658,$D$5:$D$2703,#REF!,$E$5:$E$2703,#REF!)+SUMIFS(F$5:F$2703,$A$5:$A$2703,$A2658,$B$5:$B$2703,$B2658,$D$5:$D$2703,$D2658,$E$5:$E$2703,#REF!)+SUMIFS(F$5:F$2703,$A$5:$A$2703,$A2658,$B$5:$B$2703,$B2658,$D$5:$D$2703,$D2658,$E$5:$E$2703,#REF!)+SUMIFS(F$5:F$2703,$A$5:$A$2703,$A2658,$B$5:$B$2703,$B2658,$D$5:$D$2703,$D2658,$E$5:$E$2703,#REF!)</f>
        <v>0</v>
      </c>
      <c r="G2658" s="15">
        <v>5110.5888518598204</v>
      </c>
      <c r="H2658" s="26">
        <v>0.46041863587610721</v>
      </c>
      <c r="J2658" s="46" t="e">
        <f>+IF(A2658=#REF!,"si","no")</f>
        <v>#REF!</v>
      </c>
      <c r="L2658" s="32"/>
    </row>
    <row r="2659" spans="1:12" x14ac:dyDescent="0.2">
      <c r="A2659" s="8" t="s">
        <v>39</v>
      </c>
      <c r="B2659" s="8">
        <v>2009</v>
      </c>
      <c r="C2659" s="8" t="s">
        <v>10</v>
      </c>
      <c r="D2659" s="8" t="s">
        <v>33</v>
      </c>
      <c r="E2659" s="8" t="s">
        <v>34</v>
      </c>
      <c r="F2659" s="15">
        <v>380.74149233305087</v>
      </c>
      <c r="G2659" s="15">
        <v>28.187534743720551</v>
      </c>
      <c r="H2659" s="26">
        <v>3.1317847013367555E-3</v>
      </c>
      <c r="J2659" s="46" t="e">
        <f>+IF(A2659=#REF!,"si","no")</f>
        <v>#REF!</v>
      </c>
      <c r="L2659" s="32"/>
    </row>
    <row r="2660" spans="1:12" x14ac:dyDescent="0.2">
      <c r="A2660" s="8" t="s">
        <v>39</v>
      </c>
      <c r="B2660" s="8">
        <v>2009</v>
      </c>
      <c r="C2660" s="8" t="s">
        <v>10</v>
      </c>
      <c r="D2660" s="8" t="s">
        <v>33</v>
      </c>
      <c r="E2660" s="8" t="s">
        <v>35</v>
      </c>
      <c r="F2660" s="15">
        <v>65727.777250798215</v>
      </c>
      <c r="G2660" s="15">
        <v>4866.0417690010008</v>
      </c>
      <c r="H2660" s="26">
        <v>0.54064306463047174</v>
      </c>
      <c r="J2660" s="46" t="e">
        <f>+IF(A2660=#REF!,"si","no")</f>
        <v>#REF!</v>
      </c>
      <c r="L2660" s="32"/>
    </row>
    <row r="2661" spans="1:12" x14ac:dyDescent="0.2">
      <c r="A2661" s="8" t="s">
        <v>39</v>
      </c>
      <c r="B2661" s="8">
        <v>2009</v>
      </c>
      <c r="C2661" s="8" t="s">
        <v>10</v>
      </c>
      <c r="D2661" s="8" t="s">
        <v>33</v>
      </c>
      <c r="E2661" s="8" t="s">
        <v>36</v>
      </c>
      <c r="F2661" s="15">
        <v>6225.0604885791945</v>
      </c>
      <c r="G2661" s="15">
        <v>460.8615355483708</v>
      </c>
      <c r="H2661" s="26">
        <v>5.1204162392615299E-2</v>
      </c>
      <c r="J2661" s="46" t="e">
        <f>+IF(A2661=#REF!,"si","no")</f>
        <v>#REF!</v>
      </c>
      <c r="L2661" s="32"/>
    </row>
    <row r="2662" spans="1:12" x14ac:dyDescent="0.2">
      <c r="A2662" s="8" t="s">
        <v>39</v>
      </c>
      <c r="B2662" s="8">
        <v>2009</v>
      </c>
      <c r="C2662" s="8" t="s">
        <v>10</v>
      </c>
      <c r="D2662" s="8" t="s">
        <v>33</v>
      </c>
      <c r="E2662" s="8" t="s">
        <v>42</v>
      </c>
      <c r="F2662" s="15">
        <v>3355.5928469642377</v>
      </c>
      <c r="G2662" s="15">
        <v>248.42548517629459</v>
      </c>
      <c r="H2662" s="26">
        <v>2.7601389797687143E-2</v>
      </c>
      <c r="J2662" s="46" t="e">
        <f>+IF(A2662=#REF!,"si","no")</f>
        <v>#REF!</v>
      </c>
      <c r="L2662" s="32"/>
    </row>
    <row r="2663" spans="1:12" x14ac:dyDescent="0.2">
      <c r="A2663" s="8" t="s">
        <v>39</v>
      </c>
      <c r="B2663" s="8">
        <v>2009</v>
      </c>
      <c r="C2663" s="8" t="s">
        <v>10</v>
      </c>
      <c r="D2663" s="8" t="s">
        <v>33</v>
      </c>
      <c r="E2663" s="8" t="s">
        <v>40</v>
      </c>
      <c r="F2663" s="15">
        <f>+SUMIFS(F$5:F$2703,$A$5:$A$2703,$A2663,$B$5:$B$2703,$B2663,$D$5:$D$2703,#REF!,$E$5:$E$2703,#REF!)+SUMIFS(F$5:F$2703,$A$5:$A$2703,$A2663,$B$5:$B$2703,$B2663,$D$5:$D$2703,$D2663,$E$5:$E$2703,#REF!)+SUMIFS(F$5:F$2703,$A$5:$A$2703,$A2663,$B$5:$B$2703,$B2663,$D$5:$D$2703,$D2663,$E$5:$E$2703,#REF!)+SUMIFS(F$5:F$2703,$A$5:$A$2703,$A2663,$B$5:$B$2703,$B2663,$D$5:$D$2703,$D2663,$E$5:$E$2703,#REF!)</f>
        <v>0</v>
      </c>
      <c r="G2663" s="15">
        <v>5603.5163244693877</v>
      </c>
      <c r="H2663" s="26">
        <v>0.62258040152211103</v>
      </c>
      <c r="J2663" s="46" t="e">
        <f>+IF(A2663=#REF!,"si","no")</f>
        <v>#REF!</v>
      </c>
      <c r="L2663" s="32"/>
    </row>
    <row r="2664" spans="1:12" x14ac:dyDescent="0.2">
      <c r="A2664" s="8" t="s">
        <v>39</v>
      </c>
      <c r="B2664" s="8">
        <v>2010</v>
      </c>
      <c r="C2664" s="8" t="s">
        <v>10</v>
      </c>
      <c r="D2664" s="8" t="s">
        <v>33</v>
      </c>
      <c r="E2664" s="8" t="s">
        <v>34</v>
      </c>
      <c r="F2664" s="15">
        <v>957.20896395473619</v>
      </c>
      <c r="G2664" s="15">
        <v>75.763426012976694</v>
      </c>
      <c r="H2664" s="26">
        <v>7.1623542431447909E-3</v>
      </c>
      <c r="J2664" s="46" t="e">
        <f>+IF(A2664=#REF!,"si","no")</f>
        <v>#REF!</v>
      </c>
      <c r="L2664" s="32"/>
    </row>
    <row r="2665" spans="1:12" x14ac:dyDescent="0.2">
      <c r="A2665" s="8" t="s">
        <v>39</v>
      </c>
      <c r="B2665" s="8">
        <v>2010</v>
      </c>
      <c r="C2665" s="8" t="s">
        <v>10</v>
      </c>
      <c r="D2665" s="8" t="s">
        <v>33</v>
      </c>
      <c r="E2665" s="8" t="s">
        <v>35</v>
      </c>
      <c r="F2665" s="15">
        <v>70920.711398526721</v>
      </c>
      <c r="G2665" s="15">
        <v>5613.3992400472716</v>
      </c>
      <c r="H2665" s="26">
        <v>0.53066705112480006</v>
      </c>
      <c r="J2665" s="46" t="e">
        <f>+IF(A2665=#REF!,"si","no")</f>
        <v>#REF!</v>
      </c>
      <c r="L2665" s="32"/>
    </row>
    <row r="2666" spans="1:12" x14ac:dyDescent="0.2">
      <c r="A2666" s="8" t="s">
        <v>39</v>
      </c>
      <c r="B2666" s="8">
        <v>2010</v>
      </c>
      <c r="C2666" s="8" t="s">
        <v>10</v>
      </c>
      <c r="D2666" s="8" t="s">
        <v>33</v>
      </c>
      <c r="E2666" s="8" t="s">
        <v>36</v>
      </c>
      <c r="F2666" s="15">
        <v>4379.1898223465323</v>
      </c>
      <c r="G2666" s="15">
        <v>346.614413984762</v>
      </c>
      <c r="H2666" s="26">
        <v>3.2767462473432651E-2</v>
      </c>
      <c r="J2666" s="46" t="e">
        <f>+IF(A2666=#REF!,"si","no")</f>
        <v>#REF!</v>
      </c>
      <c r="L2666" s="32"/>
    </row>
    <row r="2667" spans="1:12" x14ac:dyDescent="0.2">
      <c r="A2667" s="8" t="s">
        <v>39</v>
      </c>
      <c r="B2667" s="8">
        <v>2010</v>
      </c>
      <c r="C2667" s="8" t="s">
        <v>10</v>
      </c>
      <c r="D2667" s="8" t="s">
        <v>33</v>
      </c>
      <c r="E2667" s="8" t="s">
        <v>42</v>
      </c>
      <c r="F2667" s="15">
        <v>4431.2323784541568</v>
      </c>
      <c r="G2667" s="15">
        <v>350.73360059673843</v>
      </c>
      <c r="H2667" s="26">
        <v>3.3156872974794367E-2</v>
      </c>
      <c r="J2667" s="46" t="e">
        <f>+IF(A2667=#REF!,"si","no")</f>
        <v>#REF!</v>
      </c>
      <c r="L2667" s="32"/>
    </row>
    <row r="2668" spans="1:12" x14ac:dyDescent="0.2">
      <c r="A2668" s="8" t="s">
        <v>39</v>
      </c>
      <c r="B2668" s="8">
        <v>2010</v>
      </c>
      <c r="C2668" s="8" t="s">
        <v>10</v>
      </c>
      <c r="D2668" s="8" t="s">
        <v>33</v>
      </c>
      <c r="E2668" s="8" t="s">
        <v>40</v>
      </c>
      <c r="F2668" s="15">
        <f>+SUMIFS(F$5:F$2703,$A$5:$A$2703,$A2668,$B$5:$B$2703,$B2668,$D$5:$D$2703,#REF!,$E$5:$E$2703,#REF!)+SUMIFS(F$5:F$2703,$A$5:$A$2703,$A2668,$B$5:$B$2703,$B2668,$D$5:$D$2703,$D2668,$E$5:$E$2703,#REF!)+SUMIFS(F$5:F$2703,$A$5:$A$2703,$A2668,$B$5:$B$2703,$B2668,$D$5:$D$2703,$D2668,$E$5:$E$2703,#REF!)+SUMIFS(F$5:F$2703,$A$5:$A$2703,$A2668,$B$5:$B$2703,$B2668,$D$5:$D$2703,$D2668,$E$5:$E$2703,#REF!)</f>
        <v>0</v>
      </c>
      <c r="G2668" s="15">
        <v>6386.5106806417489</v>
      </c>
      <c r="H2668" s="26">
        <v>0.60375374081617195</v>
      </c>
      <c r="J2668" s="46" t="e">
        <f>+IF(A2668=#REF!,"si","no")</f>
        <v>#REF!</v>
      </c>
      <c r="L2668" s="32"/>
    </row>
    <row r="2669" spans="1:12" x14ac:dyDescent="0.2">
      <c r="A2669" s="8" t="s">
        <v>39</v>
      </c>
      <c r="B2669" s="8">
        <v>2011</v>
      </c>
      <c r="C2669" s="8" t="s">
        <v>10</v>
      </c>
      <c r="D2669" s="8" t="s">
        <v>33</v>
      </c>
      <c r="E2669" s="8" t="s">
        <v>34</v>
      </c>
      <c r="F2669" s="15">
        <v>783.99162711805513</v>
      </c>
      <c r="G2669" s="15">
        <v>63.020974010917357</v>
      </c>
      <c r="H2669" s="26">
        <v>5.3385561996078029E-3</v>
      </c>
      <c r="J2669" s="46" t="e">
        <f>+IF(A2669=#REF!,"si","no")</f>
        <v>#REF!</v>
      </c>
      <c r="L2669" s="32"/>
    </row>
    <row r="2670" spans="1:12" x14ac:dyDescent="0.2">
      <c r="A2670" s="8" t="s">
        <v>39</v>
      </c>
      <c r="B2670" s="8">
        <v>2011</v>
      </c>
      <c r="C2670" s="8" t="s">
        <v>10</v>
      </c>
      <c r="D2670" s="8" t="s">
        <v>33</v>
      </c>
      <c r="E2670" s="8" t="s">
        <v>35</v>
      </c>
      <c r="F2670" s="15">
        <v>72775.059839095571</v>
      </c>
      <c r="G2670" s="15">
        <v>5850.0052757221274</v>
      </c>
      <c r="H2670" s="26">
        <v>0.49555854098723584</v>
      </c>
      <c r="J2670" s="46" t="e">
        <f>+IF(A2670=#REF!,"si","no")</f>
        <v>#REF!</v>
      </c>
      <c r="L2670" s="32"/>
    </row>
    <row r="2671" spans="1:12" x14ac:dyDescent="0.2">
      <c r="A2671" s="8" t="s">
        <v>39</v>
      </c>
      <c r="B2671" s="8">
        <v>2011</v>
      </c>
      <c r="C2671" s="8" t="s">
        <v>10</v>
      </c>
      <c r="D2671" s="8" t="s">
        <v>33</v>
      </c>
      <c r="E2671" s="8" t="s">
        <v>36</v>
      </c>
      <c r="F2671" s="15">
        <v>6068.0964905033561</v>
      </c>
      <c r="G2671" s="15">
        <v>487.7824430721447</v>
      </c>
      <c r="H2671" s="26">
        <v>4.1320433814169999E-2</v>
      </c>
      <c r="J2671" s="46" t="e">
        <f>+IF(A2671=#REF!,"si","no")</f>
        <v>#REF!</v>
      </c>
      <c r="L2671" s="32"/>
    </row>
    <row r="2672" spans="1:12" x14ac:dyDescent="0.2">
      <c r="A2672" s="8" t="s">
        <v>39</v>
      </c>
      <c r="B2672" s="8">
        <v>2011</v>
      </c>
      <c r="C2672" s="8" t="s">
        <v>10</v>
      </c>
      <c r="D2672" s="8" t="s">
        <v>33</v>
      </c>
      <c r="E2672" s="8" t="s">
        <v>42</v>
      </c>
      <c r="F2672" s="15">
        <v>4586.0827053486</v>
      </c>
      <c r="G2672" s="15">
        <v>368.65112966591738</v>
      </c>
      <c r="H2672" s="26">
        <v>3.1228726700248524E-2</v>
      </c>
      <c r="J2672" s="46" t="e">
        <f>+IF(A2672=#REF!,"si","no")</f>
        <v>#REF!</v>
      </c>
      <c r="L2672" s="32"/>
    </row>
    <row r="2673" spans="1:12" x14ac:dyDescent="0.2">
      <c r="A2673" s="8" t="s">
        <v>39</v>
      </c>
      <c r="B2673" s="8">
        <v>2011</v>
      </c>
      <c r="C2673" s="8" t="s">
        <v>10</v>
      </c>
      <c r="D2673" s="8" t="s">
        <v>33</v>
      </c>
      <c r="E2673" s="8" t="s">
        <v>40</v>
      </c>
      <c r="F2673" s="15">
        <f>+SUMIFS(F$5:F$2703,$A$5:$A$2703,$A2673,$B$5:$B$2703,$B2673,$D$5:$D$2703,#REF!,$E$5:$E$2703,#REF!)+SUMIFS(F$5:F$2703,$A$5:$A$2703,$A2673,$B$5:$B$2703,$B2673,$D$5:$D$2703,$D2673,$E$5:$E$2703,#REF!)+SUMIFS(F$5:F$2703,$A$5:$A$2703,$A2673,$B$5:$B$2703,$B2673,$D$5:$D$2703,$D2673,$E$5:$E$2703,#REF!)+SUMIFS(F$5:F$2703,$A$5:$A$2703,$A2673,$B$5:$B$2703,$B2673,$D$5:$D$2703,$D2673,$E$5:$E$2703,#REF!)</f>
        <v>0</v>
      </c>
      <c r="G2673" s="15">
        <v>6769.4598224711071</v>
      </c>
      <c r="H2673" s="26">
        <v>0.57344625770126234</v>
      </c>
      <c r="J2673" s="46" t="e">
        <f>+IF(A2673=#REF!,"si","no")</f>
        <v>#REF!</v>
      </c>
      <c r="L2673" s="32"/>
    </row>
    <row r="2674" spans="1:12" x14ac:dyDescent="0.2">
      <c r="A2674" s="8" t="s">
        <v>39</v>
      </c>
      <c r="B2674" s="8">
        <v>2012</v>
      </c>
      <c r="C2674" s="8" t="s">
        <v>10</v>
      </c>
      <c r="D2674" s="8" t="s">
        <v>33</v>
      </c>
      <c r="E2674" s="8" t="s">
        <v>34</v>
      </c>
      <c r="F2674" s="15">
        <v>606.22509600348656</v>
      </c>
      <c r="G2674" s="15">
        <v>46.089943320171344</v>
      </c>
      <c r="H2674" s="26">
        <v>3.8373309240406399E-3</v>
      </c>
      <c r="J2674" s="46" t="e">
        <f>+IF(A2674=#REF!,"si","no")</f>
        <v>#REF!</v>
      </c>
      <c r="L2674" s="32"/>
    </row>
    <row r="2675" spans="1:12" x14ac:dyDescent="0.2">
      <c r="A2675" s="8" t="s">
        <v>39</v>
      </c>
      <c r="B2675" s="8">
        <v>2012</v>
      </c>
      <c r="C2675" s="8" t="s">
        <v>10</v>
      </c>
      <c r="D2675" s="8" t="s">
        <v>33</v>
      </c>
      <c r="E2675" s="8" t="s">
        <v>35</v>
      </c>
      <c r="F2675" s="15">
        <v>70746.170615418727</v>
      </c>
      <c r="G2675" s="15">
        <v>5378.6737224832204</v>
      </c>
      <c r="H2675" s="26">
        <v>0.44781463197366578</v>
      </c>
      <c r="J2675" s="46" t="e">
        <f>+IF(A2675=#REF!,"si","no")</f>
        <v>#REF!</v>
      </c>
      <c r="L2675" s="32"/>
    </row>
    <row r="2676" spans="1:12" x14ac:dyDescent="0.2">
      <c r="A2676" s="8" t="s">
        <v>39</v>
      </c>
      <c r="B2676" s="8">
        <v>2012</v>
      </c>
      <c r="C2676" s="8" t="s">
        <v>10</v>
      </c>
      <c r="D2676" s="8" t="s">
        <v>33</v>
      </c>
      <c r="E2676" s="8" t="s">
        <v>36</v>
      </c>
      <c r="F2676" s="15">
        <v>5954.9019852542388</v>
      </c>
      <c r="G2676" s="15">
        <v>452.73792983318725</v>
      </c>
      <c r="H2676" s="26">
        <v>3.76938033220513E-2</v>
      </c>
      <c r="J2676" s="46" t="e">
        <f>+IF(A2676=#REF!,"si","no")</f>
        <v>#REF!</v>
      </c>
      <c r="L2676" s="32"/>
    </row>
    <row r="2677" spans="1:12" x14ac:dyDescent="0.2">
      <c r="A2677" s="8" t="s">
        <v>39</v>
      </c>
      <c r="B2677" s="8">
        <v>2012</v>
      </c>
      <c r="C2677" s="8" t="s">
        <v>10</v>
      </c>
      <c r="D2677" s="8" t="s">
        <v>33</v>
      </c>
      <c r="E2677" s="8" t="s">
        <v>42</v>
      </c>
      <c r="F2677" s="15">
        <v>2633.7621235563088</v>
      </c>
      <c r="G2677" s="15">
        <v>200.2390659736499</v>
      </c>
      <c r="H2677" s="26">
        <v>1.6671393035222422E-2</v>
      </c>
      <c r="J2677" s="46" t="e">
        <f>+IF(A2677=#REF!,"si","no")</f>
        <v>#REF!</v>
      </c>
      <c r="L2677" s="32"/>
    </row>
    <row r="2678" spans="1:12" x14ac:dyDescent="0.2">
      <c r="A2678" s="8" t="s">
        <v>39</v>
      </c>
      <c r="B2678" s="8">
        <v>2012</v>
      </c>
      <c r="C2678" s="8" t="s">
        <v>10</v>
      </c>
      <c r="D2678" s="8" t="s">
        <v>33</v>
      </c>
      <c r="E2678" s="8" t="s">
        <v>40</v>
      </c>
      <c r="F2678" s="15">
        <f>+SUMIFS(F$5:F$2703,$A$5:$A$2703,$A2678,$B$5:$B$2703,$B2678,$D$5:$D$2703,#REF!,$E$5:$E$2703,#REF!)+SUMIFS(F$5:F$2703,$A$5:$A$2703,$A2678,$B$5:$B$2703,$B2678,$D$5:$D$2703,$D2678,$E$5:$E$2703,#REF!)+SUMIFS(F$5:F$2703,$A$5:$A$2703,$A2678,$B$5:$B$2703,$B2678,$D$5:$D$2703,$D2678,$E$5:$E$2703,#REF!)+SUMIFS(F$5:F$2703,$A$5:$A$2703,$A2678,$B$5:$B$2703,$B2678,$D$5:$D$2703,$D2678,$E$5:$E$2703,#REF!)</f>
        <v>0</v>
      </c>
      <c r="G2678" s="15">
        <v>6077.7406616102298</v>
      </c>
      <c r="H2678" s="26">
        <v>0.50601715925498014</v>
      </c>
      <c r="J2678" s="46" t="e">
        <f>+IF(A2678=#REF!,"si","no")</f>
        <v>#REF!</v>
      </c>
      <c r="L2678" s="32"/>
    </row>
    <row r="2679" spans="1:12" x14ac:dyDescent="0.2">
      <c r="A2679" s="8" t="s">
        <v>39</v>
      </c>
      <c r="B2679" s="8">
        <v>2013</v>
      </c>
      <c r="C2679" s="8" t="s">
        <v>10</v>
      </c>
      <c r="D2679" s="8" t="s">
        <v>33</v>
      </c>
      <c r="E2679" s="8" t="s">
        <v>34</v>
      </c>
      <c r="F2679" s="15">
        <v>540.48390181309355</v>
      </c>
      <c r="G2679" s="15">
        <v>42.341097306167164</v>
      </c>
      <c r="H2679" s="26">
        <v>3.322319387007602E-3</v>
      </c>
      <c r="J2679" s="46" t="e">
        <f>+IF(A2679=#REF!,"si","no")</f>
        <v>#REF!</v>
      </c>
      <c r="L2679" s="32"/>
    </row>
    <row r="2680" spans="1:12" x14ac:dyDescent="0.2">
      <c r="A2680" s="8" t="s">
        <v>39</v>
      </c>
      <c r="B2680" s="8">
        <v>2013</v>
      </c>
      <c r="C2680" s="8" t="s">
        <v>10</v>
      </c>
      <c r="D2680" s="8" t="s">
        <v>33</v>
      </c>
      <c r="E2680" s="8" t="s">
        <v>35</v>
      </c>
      <c r="F2680" s="15">
        <v>79295.260862564784</v>
      </c>
      <c r="G2680" s="15">
        <v>6211.9303550706209</v>
      </c>
      <c r="H2680" s="26">
        <v>0.48742281051809494</v>
      </c>
      <c r="J2680" s="46" t="e">
        <f>+IF(A2680=#REF!,"si","no")</f>
        <v>#REF!</v>
      </c>
      <c r="L2680" s="32"/>
    </row>
    <row r="2681" spans="1:12" x14ac:dyDescent="0.2">
      <c r="A2681" s="8" t="s">
        <v>39</v>
      </c>
      <c r="B2681" s="8">
        <v>2013</v>
      </c>
      <c r="C2681" s="8" t="s">
        <v>10</v>
      </c>
      <c r="D2681" s="8" t="s">
        <v>33</v>
      </c>
      <c r="E2681" s="8" t="s">
        <v>36</v>
      </c>
      <c r="F2681" s="15">
        <v>5431.6963214500793</v>
      </c>
      <c r="G2681" s="15">
        <v>425.5149537526828</v>
      </c>
      <c r="H2681" s="26">
        <v>3.3388283966562918E-2</v>
      </c>
      <c r="J2681" s="46" t="e">
        <f>+IF(A2681=#REF!,"si","no")</f>
        <v>#REF!</v>
      </c>
      <c r="L2681" s="32"/>
    </row>
    <row r="2682" spans="1:12" x14ac:dyDescent="0.2">
      <c r="A2682" s="8" t="s">
        <v>39</v>
      </c>
      <c r="B2682" s="8">
        <v>2013</v>
      </c>
      <c r="C2682" s="8" t="s">
        <v>10</v>
      </c>
      <c r="D2682" s="8" t="s">
        <v>33</v>
      </c>
      <c r="E2682" s="8" t="s">
        <v>42</v>
      </c>
      <c r="F2682" s="15">
        <v>2300.264079298483</v>
      </c>
      <c r="G2682" s="15">
        <v>180.20093639188318</v>
      </c>
      <c r="H2682" s="26">
        <v>1.4139573667696989E-2</v>
      </c>
      <c r="J2682" s="46" t="e">
        <f>+IF(A2682=#REF!,"si","no")</f>
        <v>#REF!</v>
      </c>
      <c r="L2682" s="32"/>
    </row>
    <row r="2683" spans="1:12" x14ac:dyDescent="0.2">
      <c r="A2683" s="8" t="s">
        <v>39</v>
      </c>
      <c r="B2683" s="8">
        <v>2013</v>
      </c>
      <c r="C2683" s="8" t="s">
        <v>10</v>
      </c>
      <c r="D2683" s="8" t="s">
        <v>33</v>
      </c>
      <c r="E2683" s="8" t="s">
        <v>40</v>
      </c>
      <c r="F2683" s="15">
        <f>+SUMIFS(F$5:F$2703,$A$5:$A$2703,$A2683,$B$5:$B$2703,$B2683,$D$5:$D$2703,#REF!,$E$5:$E$2703,#REF!)+SUMIFS(F$5:F$2703,$A$5:$A$2703,$A2683,$B$5:$B$2703,$B2683,$D$5:$D$2703,$D2683,$E$5:$E$2703,#REF!)+SUMIFS(F$5:F$2703,$A$5:$A$2703,$A2683,$B$5:$B$2703,$B2683,$D$5:$D$2703,$D2683,$E$5:$E$2703,#REF!)+SUMIFS(F$5:F$2703,$A$5:$A$2703,$A2683,$B$5:$B$2703,$B2683,$D$5:$D$2703,$D2683,$E$5:$E$2703,#REF!)</f>
        <v>0</v>
      </c>
      <c r="G2683" s="15">
        <v>6859.9873425213527</v>
      </c>
      <c r="H2683" s="26">
        <v>0.53827298753936248</v>
      </c>
      <c r="J2683" s="46" t="e">
        <f>+IF(A2683=#REF!,"si","no")</f>
        <v>#REF!</v>
      </c>
      <c r="L2683" s="32"/>
    </row>
    <row r="2684" spans="1:12" x14ac:dyDescent="0.2">
      <c r="A2684" s="8" t="s">
        <v>39</v>
      </c>
      <c r="B2684" s="8">
        <v>2014</v>
      </c>
      <c r="C2684" s="8" t="s">
        <v>10</v>
      </c>
      <c r="D2684" s="8" t="s">
        <v>33</v>
      </c>
      <c r="E2684" s="8" t="s">
        <v>34</v>
      </c>
      <c r="F2684" s="15">
        <v>1277.7882071073327</v>
      </c>
      <c r="G2684" s="15">
        <v>96.000852022461288</v>
      </c>
      <c r="H2684" s="26">
        <v>7.2984684330561923E-3</v>
      </c>
      <c r="J2684" s="46" t="e">
        <f>+IF(A2684=#REF!,"si","no")</f>
        <v>#REF!</v>
      </c>
      <c r="L2684" s="32"/>
    </row>
    <row r="2685" spans="1:12" x14ac:dyDescent="0.2">
      <c r="A2685" s="8" t="s">
        <v>39</v>
      </c>
      <c r="B2685" s="8">
        <v>2014</v>
      </c>
      <c r="C2685" s="8" t="s">
        <v>10</v>
      </c>
      <c r="D2685" s="8" t="s">
        <v>33</v>
      </c>
      <c r="E2685" s="8" t="s">
        <v>35</v>
      </c>
      <c r="F2685" s="15">
        <v>85024.966961397135</v>
      </c>
      <c r="G2685" s="15">
        <v>6387.9672907249706</v>
      </c>
      <c r="H2685" s="26">
        <v>0.48564545668660802</v>
      </c>
      <c r="J2685" s="46" t="e">
        <f>+IF(A2685=#REF!,"si","no")</f>
        <v>#REF!</v>
      </c>
      <c r="L2685" s="32"/>
    </row>
    <row r="2686" spans="1:12" x14ac:dyDescent="0.2">
      <c r="A2686" s="8" t="s">
        <v>39</v>
      </c>
      <c r="B2686" s="8">
        <v>2014</v>
      </c>
      <c r="C2686" s="8" t="s">
        <v>10</v>
      </c>
      <c r="D2686" s="8" t="s">
        <v>33</v>
      </c>
      <c r="E2686" s="8" t="s">
        <v>36</v>
      </c>
      <c r="F2686" s="15">
        <v>15058.093090583903</v>
      </c>
      <c r="G2686" s="15">
        <v>1131.3218876875767</v>
      </c>
      <c r="H2686" s="26">
        <v>8.60087896197156E-2</v>
      </c>
      <c r="J2686" s="46" t="e">
        <f>+IF(A2686=#REF!,"si","no")</f>
        <v>#REF!</v>
      </c>
      <c r="L2686" s="32"/>
    </row>
    <row r="2687" spans="1:12" x14ac:dyDescent="0.2">
      <c r="A2687" s="8" t="s">
        <v>39</v>
      </c>
      <c r="B2687" s="8">
        <v>2014</v>
      </c>
      <c r="C2687" s="8" t="s">
        <v>10</v>
      </c>
      <c r="D2687" s="8" t="s">
        <v>33</v>
      </c>
      <c r="E2687" s="8" t="s">
        <v>42</v>
      </c>
      <c r="F2687" s="15">
        <v>3430.6144220848414</v>
      </c>
      <c r="G2687" s="15">
        <v>257.74373691102949</v>
      </c>
      <c r="H2687" s="26">
        <v>1.9594977419814572E-2</v>
      </c>
      <c r="J2687" s="46" t="e">
        <f>+IF(A2687=#REF!,"si","no")</f>
        <v>#REF!</v>
      </c>
      <c r="L2687" s="32"/>
    </row>
    <row r="2688" spans="1:12" x14ac:dyDescent="0.2">
      <c r="A2688" s="8" t="s">
        <v>39</v>
      </c>
      <c r="B2688" s="8">
        <v>2014</v>
      </c>
      <c r="C2688" s="8" t="s">
        <v>10</v>
      </c>
      <c r="D2688" s="8" t="s">
        <v>33</v>
      </c>
      <c r="E2688" s="8" t="s">
        <v>40</v>
      </c>
      <c r="F2688" s="15">
        <f>+SUMIFS(F$5:F$2703,$A$5:$A$2703,$A2688,$B$5:$B$2703,$B2688,$D$5:$D$2703,#REF!,$E$5:$E$2703,#REF!)+SUMIFS(F$5:F$2703,$A$5:$A$2703,$A2688,$B$5:$B$2703,$B2688,$D$5:$D$2703,$D2688,$E$5:$E$2703,#REF!)+SUMIFS(F$5:F$2703,$A$5:$A$2703,$A2688,$B$5:$B$2703,$B2688,$D$5:$D$2703,$D2688,$E$5:$E$2703,#REF!)+SUMIFS(F$5:F$2703,$A$5:$A$2703,$A2688,$B$5:$B$2703,$B2688,$D$5:$D$2703,$D2688,$E$5:$E$2703,#REF!)</f>
        <v>0</v>
      </c>
      <c r="G2688" s="15">
        <v>7873.0337673460372</v>
      </c>
      <c r="H2688" s="26">
        <v>0.59854769215919423</v>
      </c>
      <c r="J2688" s="46" t="e">
        <f>+IF(A2688=#REF!,"si","no")</f>
        <v>#REF!</v>
      </c>
      <c r="L2688" s="32"/>
    </row>
    <row r="2689" spans="1:12" x14ac:dyDescent="0.2">
      <c r="A2689" s="8" t="s">
        <v>39</v>
      </c>
      <c r="B2689" s="8">
        <v>2015</v>
      </c>
      <c r="C2689" s="8" t="s">
        <v>10</v>
      </c>
      <c r="D2689" s="8" t="s">
        <v>33</v>
      </c>
      <c r="E2689" s="8" t="s">
        <v>34</v>
      </c>
      <c r="F2689" s="15">
        <v>895.7385564536728</v>
      </c>
      <c r="G2689" s="15">
        <v>56.435090683240453</v>
      </c>
      <c r="H2689" s="26">
        <v>4.8158146526055927E-3</v>
      </c>
      <c r="J2689" s="46" t="e">
        <f>+IF(A2689=#REF!,"si","no")</f>
        <v>#REF!</v>
      </c>
      <c r="L2689" s="32"/>
    </row>
    <row r="2690" spans="1:12" x14ac:dyDescent="0.2">
      <c r="A2690" s="8" t="s">
        <v>39</v>
      </c>
      <c r="B2690" s="8">
        <v>2015</v>
      </c>
      <c r="C2690" s="8" t="s">
        <v>10</v>
      </c>
      <c r="D2690" s="8" t="s">
        <v>33</v>
      </c>
      <c r="E2690" s="8" t="s">
        <v>35</v>
      </c>
      <c r="F2690" s="15">
        <v>64739.473419752532</v>
      </c>
      <c r="G2690" s="15">
        <v>4078.844241888934</v>
      </c>
      <c r="H2690" s="26">
        <v>0.34806283870503385</v>
      </c>
      <c r="J2690" s="46" t="e">
        <f>+IF(A2690=#REF!,"si","no")</f>
        <v>#REF!</v>
      </c>
      <c r="L2690" s="32"/>
    </row>
    <row r="2691" spans="1:12" x14ac:dyDescent="0.2">
      <c r="A2691" s="8" t="s">
        <v>39</v>
      </c>
      <c r="B2691" s="8">
        <v>2015</v>
      </c>
      <c r="C2691" s="8" t="s">
        <v>10</v>
      </c>
      <c r="D2691" s="8" t="s">
        <v>33</v>
      </c>
      <c r="E2691" s="8" t="s">
        <v>36</v>
      </c>
      <c r="F2691" s="15">
        <v>13837.122566818056</v>
      </c>
      <c r="G2691" s="15">
        <v>871.79374073742645</v>
      </c>
      <c r="H2691" s="26">
        <v>7.4393378656161871E-2</v>
      </c>
      <c r="J2691" s="46" t="e">
        <f>+IF(A2691=#REF!,"si","no")</f>
        <v>#REF!</v>
      </c>
      <c r="L2691" s="32"/>
    </row>
    <row r="2692" spans="1:12" x14ac:dyDescent="0.2">
      <c r="A2692" s="8" t="s">
        <v>39</v>
      </c>
      <c r="B2692" s="8">
        <v>2015</v>
      </c>
      <c r="C2692" s="8" t="s">
        <v>10</v>
      </c>
      <c r="D2692" s="8" t="s">
        <v>33</v>
      </c>
      <c r="E2692" s="8" t="s">
        <v>42</v>
      </c>
      <c r="F2692" s="15">
        <v>3385.5976750858727</v>
      </c>
      <c r="G2692" s="15">
        <v>213.30611530990979</v>
      </c>
      <c r="H2692" s="26">
        <v>1.8202198369194834E-2</v>
      </c>
      <c r="J2692" s="46" t="e">
        <f>+IF(A2692=#REF!,"si","no")</f>
        <v>#REF!</v>
      </c>
      <c r="L2692" s="32"/>
    </row>
    <row r="2693" spans="1:12" x14ac:dyDescent="0.2">
      <c r="A2693" s="8" t="s">
        <v>39</v>
      </c>
      <c r="B2693" s="8">
        <v>2015</v>
      </c>
      <c r="C2693" s="8" t="s">
        <v>10</v>
      </c>
      <c r="D2693" s="8" t="s">
        <v>33</v>
      </c>
      <c r="E2693" s="8" t="s">
        <v>40</v>
      </c>
      <c r="F2693" s="15">
        <f>+SUMIFS(F$5:F$2703,$A$5:$A$2703,$A2693,$B$5:$B$2703,$B2693,$D$5:$D$2703,#REF!,$E$5:$E$2703,#REF!)+SUMIFS(F$5:F$2703,$A$5:$A$2703,$A2693,$B$5:$B$2703,$B2693,$D$5:$D$2703,$D2693,$E$5:$E$2703,#REF!)+SUMIFS(F$5:F$2703,$A$5:$A$2703,$A2693,$B$5:$B$2703,$B2693,$D$5:$D$2703,$D2693,$E$5:$E$2703,#REF!)+SUMIFS(F$5:F$2703,$A$5:$A$2703,$A2693,$B$5:$B$2703,$B2693,$D$5:$D$2703,$D2693,$E$5:$E$2703,#REF!)</f>
        <v>0</v>
      </c>
      <c r="G2693" s="15">
        <v>5220.3791886195104</v>
      </c>
      <c r="H2693" s="26">
        <v>0.44547423038299616</v>
      </c>
      <c r="J2693" s="46" t="e">
        <f>+IF(A2693=#REF!,"si","no")</f>
        <v>#REF!</v>
      </c>
      <c r="L2693" s="32"/>
    </row>
    <row r="2694" spans="1:12" x14ac:dyDescent="0.2">
      <c r="A2694" s="8" t="s">
        <v>39</v>
      </c>
      <c r="B2694" s="8">
        <v>2016</v>
      </c>
      <c r="C2694" s="8" t="s">
        <v>10</v>
      </c>
      <c r="D2694" s="8" t="s">
        <v>33</v>
      </c>
      <c r="E2694" s="8" t="s">
        <v>34</v>
      </c>
      <c r="F2694" s="15">
        <v>504.17390024155981</v>
      </c>
      <c r="G2694" s="15">
        <v>27.016787208579117</v>
      </c>
      <c r="H2694" s="26">
        <v>2.5050497057385202E-3</v>
      </c>
      <c r="J2694" s="46" t="e">
        <f>+IF(A2694=#REF!,"si","no")</f>
        <v>#REF!</v>
      </c>
      <c r="L2694" s="32"/>
    </row>
    <row r="2695" spans="1:12" x14ac:dyDescent="0.2">
      <c r="A2695" s="8" t="s">
        <v>39</v>
      </c>
      <c r="B2695" s="8">
        <v>2016</v>
      </c>
      <c r="C2695" s="8" t="s">
        <v>10</v>
      </c>
      <c r="D2695" s="8" t="s">
        <v>33</v>
      </c>
      <c r="E2695" s="8" t="s">
        <v>35</v>
      </c>
      <c r="F2695" s="15">
        <v>64114.094014673377</v>
      </c>
      <c r="G2695" s="15">
        <v>3435.6336855901422</v>
      </c>
      <c r="H2695" s="26">
        <v>0.31855872005313723</v>
      </c>
      <c r="J2695" s="46" t="e">
        <f>+IF(A2695=#REF!,"si","no")</f>
        <v>#REF!</v>
      </c>
      <c r="L2695" s="32"/>
    </row>
    <row r="2696" spans="1:12" x14ac:dyDescent="0.2">
      <c r="A2696" s="8" t="s">
        <v>39</v>
      </c>
      <c r="B2696" s="8">
        <v>2016</v>
      </c>
      <c r="C2696" s="8" t="s">
        <v>10</v>
      </c>
      <c r="D2696" s="8" t="s">
        <v>33</v>
      </c>
      <c r="E2696" s="8" t="s">
        <v>36</v>
      </c>
      <c r="F2696" s="15">
        <v>25625.907264738893</v>
      </c>
      <c r="G2696" s="15">
        <v>1373.1961993005259</v>
      </c>
      <c r="H2696" s="26">
        <v>0.12732545540746965</v>
      </c>
      <c r="J2696" s="46" t="e">
        <f>+IF(A2696=#REF!,"si","no")</f>
        <v>#REF!</v>
      </c>
      <c r="L2696" s="32"/>
    </row>
    <row r="2697" spans="1:12" x14ac:dyDescent="0.2">
      <c r="A2697" s="8" t="s">
        <v>39</v>
      </c>
      <c r="B2697" s="8">
        <v>2016</v>
      </c>
      <c r="C2697" s="8" t="s">
        <v>10</v>
      </c>
      <c r="D2697" s="8" t="s">
        <v>33</v>
      </c>
      <c r="E2697" s="8" t="s">
        <v>42</v>
      </c>
      <c r="F2697" s="15">
        <v>2568.2682620557739</v>
      </c>
      <c r="G2697" s="15">
        <v>137.62385775476233</v>
      </c>
      <c r="H2697" s="26">
        <v>1.2760755070895006E-2</v>
      </c>
      <c r="J2697" s="46" t="e">
        <f>+IF(A2697=#REF!,"si","no")</f>
        <v>#REF!</v>
      </c>
      <c r="L2697" s="32"/>
    </row>
    <row r="2698" spans="1:12" x14ac:dyDescent="0.2">
      <c r="A2698" s="8" t="s">
        <v>39</v>
      </c>
      <c r="B2698" s="8">
        <v>2016</v>
      </c>
      <c r="C2698" s="8" t="s">
        <v>10</v>
      </c>
      <c r="D2698" s="8" t="s">
        <v>33</v>
      </c>
      <c r="E2698" s="8" t="s">
        <v>40</v>
      </c>
      <c r="F2698" s="15">
        <f>+SUMIFS(F$5:F$2703,$A$5:$A$2703,$A2698,$B$5:$B$2703,$B2698,$D$5:$D$2703,#REF!,$E$5:$E$2703,#REF!)+SUMIFS(F$5:F$2703,$A$5:$A$2703,$A2698,$B$5:$B$2703,$B2698,$D$5:$D$2703,$D2698,$E$5:$E$2703,#REF!)+SUMIFS(F$5:F$2703,$A$5:$A$2703,$A2698,$B$5:$B$2703,$B2698,$D$5:$D$2703,$D2698,$E$5:$E$2703,#REF!)+SUMIFS(F$5:F$2703,$A$5:$A$2703,$A2698,$B$5:$B$2703,$B2698,$D$5:$D$2703,$D2698,$E$5:$E$2703,#REF!)</f>
        <v>0</v>
      </c>
      <c r="G2698" s="15">
        <v>4973.4705298540093</v>
      </c>
      <c r="H2698" s="26">
        <v>0.46114998023724035</v>
      </c>
      <c r="J2698" s="46" t="e">
        <f>+IF(A2698=#REF!,"si","no")</f>
        <v>#REF!</v>
      </c>
      <c r="L2698" s="32"/>
    </row>
    <row r="2699" spans="1:12" x14ac:dyDescent="0.2">
      <c r="A2699" s="8" t="s">
        <v>39</v>
      </c>
      <c r="B2699" s="8">
        <v>2017</v>
      </c>
      <c r="C2699" s="8" t="s">
        <v>10</v>
      </c>
      <c r="D2699" s="8" t="s">
        <v>33</v>
      </c>
      <c r="E2699" s="8" t="s">
        <v>34</v>
      </c>
      <c r="F2699" s="15">
        <v>252.79359011939425</v>
      </c>
      <c r="G2699" s="15">
        <v>13.362009761317992</v>
      </c>
      <c r="H2699" s="26">
        <v>1.1529787926421369E-3</v>
      </c>
      <c r="J2699" s="46" t="e">
        <f>+IF(A2699=#REF!,"si","no")</f>
        <v>#REF!</v>
      </c>
      <c r="L2699" s="32"/>
    </row>
    <row r="2700" spans="1:12" x14ac:dyDescent="0.2">
      <c r="A2700" s="8" t="s">
        <v>39</v>
      </c>
      <c r="B2700" s="8">
        <v>2017</v>
      </c>
      <c r="C2700" s="8" t="s">
        <v>10</v>
      </c>
      <c r="D2700" s="8" t="s">
        <v>33</v>
      </c>
      <c r="E2700" s="8" t="s">
        <v>35</v>
      </c>
      <c r="F2700" s="15">
        <v>55678.339520260932</v>
      </c>
      <c r="G2700" s="15">
        <v>2943.0117900233354</v>
      </c>
      <c r="H2700" s="26">
        <v>0.25394609351475139</v>
      </c>
      <c r="J2700" s="46" t="e">
        <f>+IF(A2700=#REF!,"si","no")</f>
        <v>#REF!</v>
      </c>
      <c r="L2700" s="32"/>
    </row>
    <row r="2701" spans="1:12" x14ac:dyDescent="0.2">
      <c r="A2701" s="8" t="s">
        <v>39</v>
      </c>
      <c r="B2701" s="8">
        <v>2017</v>
      </c>
      <c r="C2701" s="8" t="s">
        <v>10</v>
      </c>
      <c r="D2701" s="8" t="s">
        <v>33</v>
      </c>
      <c r="E2701" s="8" t="s">
        <v>36</v>
      </c>
      <c r="F2701" s="15">
        <v>45335.569407021831</v>
      </c>
      <c r="G2701" s="15">
        <v>2396.3199409661779</v>
      </c>
      <c r="H2701" s="26">
        <v>0.20677324157611865</v>
      </c>
      <c r="J2701" s="46" t="e">
        <f>+IF(A2701=#REF!,"si","no")</f>
        <v>#REF!</v>
      </c>
      <c r="L2701" s="32"/>
    </row>
    <row r="2702" spans="1:12" x14ac:dyDescent="0.2">
      <c r="A2702" s="8" t="s">
        <v>39</v>
      </c>
      <c r="B2702" s="8">
        <v>2017</v>
      </c>
      <c r="C2702" s="8" t="s">
        <v>10</v>
      </c>
      <c r="D2702" s="8" t="s">
        <v>33</v>
      </c>
      <c r="E2702" s="8" t="s">
        <v>42</v>
      </c>
      <c r="F2702" s="15">
        <v>2130.6697861698858</v>
      </c>
      <c r="G2702" s="15">
        <v>112.62164704216177</v>
      </c>
      <c r="H2702" s="26">
        <v>9.7178772468755094E-3</v>
      </c>
      <c r="J2702" s="46" t="e">
        <f>+IF(A2702=#REF!,"si","no")</f>
        <v>#REF!</v>
      </c>
      <c r="L2702" s="32"/>
    </row>
    <row r="2703" spans="1:12" x14ac:dyDescent="0.2">
      <c r="A2703" s="8" t="s">
        <v>39</v>
      </c>
      <c r="B2703" s="8">
        <v>2017</v>
      </c>
      <c r="C2703" s="8" t="s">
        <v>10</v>
      </c>
      <c r="D2703" s="8" t="s">
        <v>33</v>
      </c>
      <c r="E2703" s="8" t="s">
        <v>40</v>
      </c>
      <c r="F2703" s="15">
        <f>+SUMIFS(F$5:F$2703,$A$5:$A$2703,$A2703,$B$5:$B$2703,$B2703,$D$5:$D$2703,#REF!,$E$5:$E$2703,#REF!)+SUMIFS(F$5:F$2703,$A$5:$A$2703,$A2703,$B$5:$B$2703,$B2703,$D$5:$D$2703,$D2703,$E$5:$E$2703,#REF!)+SUMIFS(F$5:F$2703,$A$5:$A$2703,$A2703,$B$5:$B$2703,$B2703,$D$5:$D$2703,$D2703,$E$5:$E$2703,#REF!)+SUMIFS(F$5:F$2703,$A$5:$A$2703,$A2703,$B$5:$B$2703,$B2703,$D$5:$D$2703,$D2703,$E$5:$E$2703,#REF!)</f>
        <v>0</v>
      </c>
      <c r="G2703" s="15">
        <v>5465.3153877929935</v>
      </c>
      <c r="H2703" s="26">
        <v>0.47159019113038775</v>
      </c>
      <c r="J2703" s="46" t="e">
        <f>+IF(A2703=#REF!,"si","no")</f>
        <v>#REF!</v>
      </c>
      <c r="L2703" s="32"/>
    </row>
    <row r="2704" spans="1:12" x14ac:dyDescent="0.2">
      <c r="A2704" s="8" t="s">
        <v>39</v>
      </c>
      <c r="B2704" s="8">
        <v>2018</v>
      </c>
      <c r="C2704" s="8" t="s">
        <v>10</v>
      </c>
      <c r="D2704" s="8" t="s">
        <v>33</v>
      </c>
      <c r="E2704" s="8" t="s">
        <v>34</v>
      </c>
      <c r="F2704" s="15">
        <v>1384.439449559238</v>
      </c>
      <c r="G2704" s="15">
        <v>71.980085537443372</v>
      </c>
      <c r="H2704" s="26">
        <v>5.8883665612395686E-3</v>
      </c>
      <c r="J2704" s="46" t="e">
        <f>+IF(A2704=#REF!,"si","no")</f>
        <v>#REF!</v>
      </c>
      <c r="L2704" s="32"/>
    </row>
    <row r="2705" spans="1:12" x14ac:dyDescent="0.2">
      <c r="A2705" s="8" t="s">
        <v>39</v>
      </c>
      <c r="B2705" s="8">
        <v>2018</v>
      </c>
      <c r="C2705" s="8" t="s">
        <v>10</v>
      </c>
      <c r="D2705" s="8" t="s">
        <v>33</v>
      </c>
      <c r="E2705" s="8" t="s">
        <v>35</v>
      </c>
      <c r="F2705" s="15">
        <v>58865.051384968625</v>
      </c>
      <c r="G2705" s="15">
        <v>3060.5249187351633</v>
      </c>
      <c r="H2705" s="26">
        <v>0.25036775737014055</v>
      </c>
      <c r="J2705" s="46" t="e">
        <f>+IF(A2705=#REF!,"si","no")</f>
        <v>#REF!</v>
      </c>
      <c r="L2705" s="32"/>
    </row>
    <row r="2706" spans="1:12" x14ac:dyDescent="0.2">
      <c r="A2706" s="8" t="s">
        <v>39</v>
      </c>
      <c r="B2706" s="8">
        <v>2018</v>
      </c>
      <c r="C2706" s="8" t="s">
        <v>10</v>
      </c>
      <c r="D2706" s="8" t="s">
        <v>33</v>
      </c>
      <c r="E2706" s="8" t="s">
        <v>36</v>
      </c>
      <c r="F2706" s="15">
        <v>42684.997120284439</v>
      </c>
      <c r="G2706" s="15">
        <v>2219.2879181980661</v>
      </c>
      <c r="H2706" s="26">
        <v>0.18154994773495547</v>
      </c>
      <c r="J2706" s="46" t="e">
        <f>+IF(A2706=#REF!,"si","no")</f>
        <v>#REF!</v>
      </c>
      <c r="L2706" s="32"/>
    </row>
    <row r="2707" spans="1:12" x14ac:dyDescent="0.2">
      <c r="A2707" s="8" t="s">
        <v>39</v>
      </c>
      <c r="B2707" s="8">
        <v>2018</v>
      </c>
      <c r="C2707" s="8" t="s">
        <v>10</v>
      </c>
      <c r="D2707" s="8" t="s">
        <v>33</v>
      </c>
      <c r="E2707" s="8" t="s">
        <v>42</v>
      </c>
      <c r="F2707" s="15">
        <v>223.89426375535561</v>
      </c>
      <c r="G2707" s="15">
        <v>11.640760642572133</v>
      </c>
      <c r="H2707" s="26">
        <v>9.5227819199324051E-4</v>
      </c>
      <c r="J2707" s="46" t="e">
        <f>+IF(A2707=#REF!,"si","no")</f>
        <v>#REF!</v>
      </c>
      <c r="L2707" s="32"/>
    </row>
    <row r="2708" spans="1:12" x14ac:dyDescent="0.2">
      <c r="A2708" s="8" t="s">
        <v>39</v>
      </c>
      <c r="B2708" s="8">
        <v>2018</v>
      </c>
      <c r="C2708" s="8" t="s">
        <v>10</v>
      </c>
      <c r="D2708" s="8" t="s">
        <v>33</v>
      </c>
      <c r="E2708" s="8" t="s">
        <v>40</v>
      </c>
      <c r="F2708" s="15">
        <f>+SUMIFS(F$5:F$2703,$A$5:$A$2703,$A2708,$B$5:$B$2703,$B2708,$D$5:$D$2703,#REF!,$E$5:$E$2703,#REF!)+SUMIFS(F$5:F$2703,$A$5:$A$2703,$A2708,$B$5:$B$2703,$B2708,$D$5:$D$2703,$D2708,$E$5:$E$2703,#REF!)+SUMIFS(F$5:F$2703,$A$5:$A$2703,$A2708,$B$5:$B$2703,$B2708,$D$5:$D$2703,$D2708,$E$5:$E$2703,#REF!)+SUMIFS(F$5:F$2703,$A$5:$A$2703,$A2708,$B$5:$B$2703,$B2708,$D$5:$D$2703,$D2708,$E$5:$E$2703,#REF!)</f>
        <v>0</v>
      </c>
      <c r="G2708" s="15">
        <v>5363.4336831132459</v>
      </c>
      <c r="H2708" s="26">
        <v>0.4387583498583289</v>
      </c>
      <c r="J2708" s="46" t="e">
        <f>+IF(A2708=#REF!,"si","no")</f>
        <v>#REF!</v>
      </c>
      <c r="L2708" s="32"/>
    </row>
    <row r="2709" spans="1:12" x14ac:dyDescent="0.2">
      <c r="A2709" s="8" t="s">
        <v>39</v>
      </c>
      <c r="B2709" s="8">
        <v>2019</v>
      </c>
      <c r="C2709" s="8" t="s">
        <v>10</v>
      </c>
      <c r="D2709" s="8" t="s">
        <v>33</v>
      </c>
      <c r="E2709" s="8" t="s">
        <v>34</v>
      </c>
      <c r="F2709" s="15">
        <v>2482.0788886695445</v>
      </c>
      <c r="G2709" s="15">
        <v>128.93318089949665</v>
      </c>
      <c r="H2709" s="26">
        <v>1.0157234878502246E-2</v>
      </c>
      <c r="J2709" s="46" t="e">
        <f>+IF(A2709=#REF!,"si","no")</f>
        <v>#REF!</v>
      </c>
      <c r="L2709" s="32"/>
    </row>
    <row r="2710" spans="1:12" x14ac:dyDescent="0.2">
      <c r="A2710" s="8" t="s">
        <v>39</v>
      </c>
      <c r="B2710" s="8">
        <v>2019</v>
      </c>
      <c r="C2710" s="8" t="s">
        <v>10</v>
      </c>
      <c r="D2710" s="8" t="s">
        <v>33</v>
      </c>
      <c r="E2710" s="8" t="s">
        <v>35</v>
      </c>
      <c r="F2710" s="15">
        <v>62029.078026423405</v>
      </c>
      <c r="G2710" s="15">
        <v>3222.1402690777309</v>
      </c>
      <c r="H2710" s="26">
        <v>0.25383718369606062</v>
      </c>
      <c r="J2710" s="46" t="e">
        <f>+IF(A2710=#REF!,"si","no")</f>
        <v>#REF!</v>
      </c>
      <c r="L2710" s="32"/>
    </row>
    <row r="2711" spans="1:12" x14ac:dyDescent="0.2">
      <c r="A2711" s="8" t="s">
        <v>39</v>
      </c>
      <c r="B2711" s="8">
        <v>2019</v>
      </c>
      <c r="C2711" s="8" t="s">
        <v>10</v>
      </c>
      <c r="D2711" s="8" t="s">
        <v>33</v>
      </c>
      <c r="E2711" s="8" t="s">
        <v>36</v>
      </c>
      <c r="F2711" s="15">
        <v>25377.590573313792</v>
      </c>
      <c r="G2711" s="15">
        <v>1318.2552299682577</v>
      </c>
      <c r="H2711" s="26">
        <v>0.10385090872022269</v>
      </c>
      <c r="J2711" s="46" t="e">
        <f>+IF(A2711=#REF!,"si","no")</f>
        <v>#REF!</v>
      </c>
      <c r="L2711" s="32"/>
    </row>
    <row r="2712" spans="1:12" x14ac:dyDescent="0.2">
      <c r="A2712" s="8" t="s">
        <v>39</v>
      </c>
      <c r="B2712" s="8">
        <v>2019</v>
      </c>
      <c r="C2712" s="8" t="s">
        <v>10</v>
      </c>
      <c r="D2712" s="8" t="s">
        <v>33</v>
      </c>
      <c r="E2712" s="8" t="s">
        <v>42</v>
      </c>
      <c r="F2712" s="15">
        <v>102.11528056706508</v>
      </c>
      <c r="G2712" s="15">
        <v>5.3044437878497828</v>
      </c>
      <c r="H2712" s="26">
        <v>4.178790989031802E-4</v>
      </c>
      <c r="J2712" s="46" t="e">
        <f>+IF(A2712=#REF!,"si","no")</f>
        <v>#REF!</v>
      </c>
      <c r="L2712" s="32"/>
    </row>
    <row r="2713" spans="1:12" x14ac:dyDescent="0.2">
      <c r="A2713" s="8" t="s">
        <v>39</v>
      </c>
      <c r="B2713" s="8">
        <v>2019</v>
      </c>
      <c r="C2713" s="8" t="s">
        <v>10</v>
      </c>
      <c r="D2713" s="8" t="s">
        <v>33</v>
      </c>
      <c r="E2713" s="8" t="s">
        <v>40</v>
      </c>
      <c r="F2713" s="15">
        <f>+SUMIFS(F$5:F$2703,$A$5:$A$2703,$A2713,$B$5:$B$2703,$B2713,$D$5:$D$2703,#REF!,$E$5:$E$2703,#REF!)+SUMIFS(F$5:F$2703,$A$5:$A$2703,$A2713,$B$5:$B$2703,$B2713,$D$5:$D$2703,$D2713,$E$5:$E$2703,#REF!)+SUMIFS(F$5:F$2703,$A$5:$A$2703,$A2713,$B$5:$B$2703,$B2713,$D$5:$D$2703,$D2713,$E$5:$E$2703,#REF!)+SUMIFS(F$5:F$2703,$A$5:$A$2703,$A2713,$B$5:$B$2703,$B2713,$D$5:$D$2703,$D2713,$E$5:$E$2703,#REF!)</f>
        <v>0</v>
      </c>
      <c r="G2713" s="15">
        <v>4674.6331237333352</v>
      </c>
      <c r="H2713" s="26">
        <v>0.3682632063936887</v>
      </c>
      <c r="J2713" s="46" t="e">
        <f>+IF(A2713=#REF!,"si","no")</f>
        <v>#REF!</v>
      </c>
      <c r="L2713" s="32"/>
    </row>
    <row r="2714" spans="1:12" x14ac:dyDescent="0.2">
      <c r="A2714" s="8" t="s">
        <v>39</v>
      </c>
      <c r="B2714" s="8">
        <v>2020</v>
      </c>
      <c r="C2714" s="8" t="s">
        <v>10</v>
      </c>
      <c r="D2714" s="8" t="s">
        <v>33</v>
      </c>
      <c r="E2714" s="8" t="s">
        <v>34</v>
      </c>
      <c r="F2714" s="15">
        <v>1637.0072035631129</v>
      </c>
      <c r="G2714" s="15">
        <v>76.204850813706855</v>
      </c>
      <c r="H2714" s="26">
        <v>7.0959822600810286E-3</v>
      </c>
      <c r="J2714" s="46" t="e">
        <f>+IF(A2714=#REF!,"si","no")</f>
        <v>#REF!</v>
      </c>
      <c r="L2714" s="32"/>
    </row>
    <row r="2715" spans="1:12" x14ac:dyDescent="0.2">
      <c r="A2715" s="8" t="s">
        <v>39</v>
      </c>
      <c r="B2715" s="8">
        <v>2020</v>
      </c>
      <c r="C2715" s="8" t="s">
        <v>10</v>
      </c>
      <c r="D2715" s="8" t="s">
        <v>33</v>
      </c>
      <c r="E2715" s="8" t="s">
        <v>35</v>
      </c>
      <c r="F2715" s="15">
        <v>30654.114649502502</v>
      </c>
      <c r="G2715" s="15">
        <v>1426.9895872217783</v>
      </c>
      <c r="H2715" s="26">
        <v>0.13287727340350305</v>
      </c>
      <c r="J2715" s="46" t="e">
        <f>+IF(A2715=#REF!,"si","no")</f>
        <v>#REF!</v>
      </c>
      <c r="L2715" s="32"/>
    </row>
    <row r="2716" spans="1:12" x14ac:dyDescent="0.2">
      <c r="A2716" s="8" t="s">
        <v>39</v>
      </c>
      <c r="B2716" s="8">
        <v>2020</v>
      </c>
      <c r="C2716" s="8" t="s">
        <v>10</v>
      </c>
      <c r="D2716" s="8" t="s">
        <v>33</v>
      </c>
      <c r="E2716" s="8" t="s">
        <v>36</v>
      </c>
      <c r="F2716" s="15">
        <v>15273.096455130122</v>
      </c>
      <c r="G2716" s="15">
        <v>710.98284374878358</v>
      </c>
      <c r="H2716" s="26">
        <v>6.6204730966494749E-2</v>
      </c>
      <c r="J2716" s="46" t="e">
        <f>+IF(A2716=#REF!,"si","no")</f>
        <v>#REF!</v>
      </c>
      <c r="L2716" s="32"/>
    </row>
    <row r="2717" spans="1:12" x14ac:dyDescent="0.2">
      <c r="A2717" s="8" t="s">
        <v>39</v>
      </c>
      <c r="B2717" s="8">
        <v>2020</v>
      </c>
      <c r="C2717" s="8" t="s">
        <v>10</v>
      </c>
      <c r="D2717" s="8" t="s">
        <v>33</v>
      </c>
      <c r="E2717" s="8" t="s">
        <v>42</v>
      </c>
      <c r="F2717" s="15">
        <v>2635.8851202108913</v>
      </c>
      <c r="G2717" s="15">
        <v>122.70393918275542</v>
      </c>
      <c r="H2717" s="26">
        <v>1.1425847126339121E-2</v>
      </c>
      <c r="J2717" s="46" t="e">
        <f>+IF(A2717=#REF!,"si","no")</f>
        <v>#REF!</v>
      </c>
      <c r="L2717" s="32"/>
    </row>
    <row r="2718" spans="1:12" x14ac:dyDescent="0.2">
      <c r="A2718" s="8" t="s">
        <v>39</v>
      </c>
      <c r="B2718" s="8">
        <v>2020</v>
      </c>
      <c r="C2718" s="8" t="s">
        <v>10</v>
      </c>
      <c r="D2718" s="8" t="s">
        <v>33</v>
      </c>
      <c r="E2718" s="8" t="s">
        <v>40</v>
      </c>
      <c r="F2718" s="15">
        <f>+SUMIFS(F$5:F$2703,$A$5:$A$2703,$A2718,$B$5:$B$2703,$B2718,$D$5:$D$2703,#REF!,$E$5:$E$2703,#REF!)+SUMIFS(F$5:F$2703,$A$5:$A$2703,$A2718,$B$5:$B$2703,$B2718,$D$5:$D$2703,$D2718,$E$5:$E$2703,#REF!)+SUMIFS(F$5:F$2703,$A$5:$A$2703,$A2718,$B$5:$B$2703,$B2718,$D$5:$D$2703,$D2718,$E$5:$E$2703,#REF!)+SUMIFS(F$5:F$2703,$A$5:$A$2703,$A2718,$B$5:$B$2703,$B2718,$D$5:$D$2703,$D2718,$E$5:$E$2703,#REF!)</f>
        <v>0</v>
      </c>
      <c r="G2718" s="15">
        <v>2336.8812209670241</v>
      </c>
      <c r="H2718" s="26">
        <v>0.21760383375641792</v>
      </c>
      <c r="J2718" s="46" t="e">
        <f>+IF(A2718=#REF!,"si","no")</f>
        <v>#REF!</v>
      </c>
      <c r="L2718" s="32"/>
    </row>
    <row r="2719" spans="1:12" x14ac:dyDescent="0.2">
      <c r="A2719" s="8" t="s">
        <v>39</v>
      </c>
      <c r="B2719" s="8">
        <v>2008</v>
      </c>
      <c r="C2719" s="8" t="s">
        <v>10</v>
      </c>
      <c r="D2719" s="8" t="s">
        <v>37</v>
      </c>
      <c r="E2719" s="8" t="s">
        <v>40</v>
      </c>
      <c r="F2719" s="15">
        <v>215.82952651442659</v>
      </c>
      <c r="G2719" s="15">
        <v>19.343526809094278</v>
      </c>
      <c r="H2719" s="26">
        <v>1.7426798524860835E-3</v>
      </c>
      <c r="J2719" s="46" t="e">
        <f>+IF(A2719=#REF!,"si","no")</f>
        <v>#REF!</v>
      </c>
      <c r="L2719" s="32"/>
    </row>
    <row r="2720" spans="1:12" x14ac:dyDescent="0.2">
      <c r="A2720" s="8" t="s">
        <v>39</v>
      </c>
      <c r="B2720" s="8">
        <v>2009</v>
      </c>
      <c r="C2720" s="8" t="s">
        <v>10</v>
      </c>
      <c r="D2720" s="8" t="s">
        <v>37</v>
      </c>
      <c r="E2720" s="8" t="s">
        <v>40</v>
      </c>
      <c r="F2720" s="15">
        <v>204.78861022042855</v>
      </c>
      <c r="G2720" s="15">
        <v>15.161168882158856</v>
      </c>
      <c r="H2720" s="26">
        <v>1.6844863231647328E-3</v>
      </c>
      <c r="J2720" s="46" t="e">
        <f>+IF(A2720=#REF!,"si","no")</f>
        <v>#REF!</v>
      </c>
      <c r="L2720" s="32"/>
    </row>
    <row r="2721" spans="1:13" x14ac:dyDescent="0.2">
      <c r="A2721" s="8" t="s">
        <v>39</v>
      </c>
      <c r="B2721" s="8">
        <v>2010</v>
      </c>
      <c r="C2721" s="8" t="s">
        <v>10</v>
      </c>
      <c r="D2721" s="8" t="s">
        <v>37</v>
      </c>
      <c r="E2721" s="8" t="s">
        <v>40</v>
      </c>
      <c r="F2721" s="15">
        <v>3931.7606107759029</v>
      </c>
      <c r="G2721" s="15">
        <v>311.2002345909313</v>
      </c>
      <c r="H2721" s="26">
        <v>2.9419555555846195E-2</v>
      </c>
      <c r="J2721" s="46" t="e">
        <f>+IF(A2721=#REF!,"si","no")</f>
        <v>#REF!</v>
      </c>
      <c r="L2721" s="32"/>
    </row>
    <row r="2722" spans="1:13" x14ac:dyDescent="0.2">
      <c r="A2722" s="8" t="s">
        <v>39</v>
      </c>
      <c r="B2722" s="8">
        <v>2011</v>
      </c>
      <c r="C2722" s="8" t="s">
        <v>10</v>
      </c>
      <c r="D2722" s="8" t="s">
        <v>37</v>
      </c>
      <c r="E2722" s="8" t="s">
        <v>40</v>
      </c>
      <c r="F2722" s="15">
        <v>6139.2545373308558</v>
      </c>
      <c r="G2722" s="15">
        <v>493.50246515486555</v>
      </c>
      <c r="H2722" s="26">
        <v>4.1804981376800693E-2</v>
      </c>
      <c r="J2722" s="46" t="e">
        <f>+IF(A2722=#REF!,"si","no")</f>
        <v>#REF!</v>
      </c>
      <c r="L2722" s="32"/>
    </row>
    <row r="2723" spans="1:13" x14ac:dyDescent="0.2">
      <c r="A2723" s="8" t="s">
        <v>39</v>
      </c>
      <c r="B2723" s="8">
        <v>2012</v>
      </c>
      <c r="C2723" s="8" t="s">
        <v>10</v>
      </c>
      <c r="D2723" s="8" t="s">
        <v>37</v>
      </c>
      <c r="E2723" s="8" t="s">
        <v>40</v>
      </c>
      <c r="F2723" s="15">
        <v>6627.8621488022545</v>
      </c>
      <c r="G2723" s="15">
        <v>503.90159164649316</v>
      </c>
      <c r="H2723" s="26">
        <v>4.1953559084810743E-2</v>
      </c>
      <c r="J2723" s="46" t="e">
        <f>+IF(A2723=#REF!,"si","no")</f>
        <v>#REF!</v>
      </c>
      <c r="L2723" s="32"/>
    </row>
    <row r="2724" spans="1:13" x14ac:dyDescent="0.2">
      <c r="A2724" s="8" t="s">
        <v>39</v>
      </c>
      <c r="B2724" s="8">
        <v>2013</v>
      </c>
      <c r="C2724" s="8" t="s">
        <v>10</v>
      </c>
      <c r="D2724" s="8" t="s">
        <v>37</v>
      </c>
      <c r="E2724" s="8" t="s">
        <v>40</v>
      </c>
      <c r="F2724" s="15">
        <v>6608.0801281916683</v>
      </c>
      <c r="G2724" s="15">
        <v>517.6719653927255</v>
      </c>
      <c r="H2724" s="26">
        <v>4.0619438705101152E-2</v>
      </c>
      <c r="J2724" s="46" t="e">
        <f>+IF(A2724=#REF!,"si","no")</f>
        <v>#REF!</v>
      </c>
      <c r="L2724" s="32"/>
    </row>
    <row r="2725" spans="1:13" x14ac:dyDescent="0.2">
      <c r="A2725" s="8" t="s">
        <v>39</v>
      </c>
      <c r="B2725" s="8">
        <v>2014</v>
      </c>
      <c r="C2725" s="8" t="s">
        <v>10</v>
      </c>
      <c r="D2725" s="8" t="s">
        <v>37</v>
      </c>
      <c r="E2725" s="8" t="s">
        <v>40</v>
      </c>
      <c r="F2725" s="15">
        <v>3698.9287960305883</v>
      </c>
      <c r="G2725" s="15">
        <v>277.90232685996716</v>
      </c>
      <c r="H2725" s="26">
        <v>2.1127534988812209E-2</v>
      </c>
      <c r="J2725" s="46" t="e">
        <f>+IF(A2725=#REF!,"si","no")</f>
        <v>#REF!</v>
      </c>
      <c r="L2725" s="32"/>
    </row>
    <row r="2726" spans="1:13" x14ac:dyDescent="0.2">
      <c r="A2726" s="8" t="s">
        <v>39</v>
      </c>
      <c r="B2726" s="8">
        <v>2015</v>
      </c>
      <c r="C2726" s="8" t="s">
        <v>10</v>
      </c>
      <c r="D2726" s="8" t="s">
        <v>37</v>
      </c>
      <c r="E2726" s="8" t="s">
        <v>40</v>
      </c>
      <c r="F2726" s="15">
        <v>4004.4778877127051</v>
      </c>
      <c r="G2726" s="15">
        <v>252.29802949069096</v>
      </c>
      <c r="H2726" s="26">
        <v>2.1529522368706189E-2</v>
      </c>
      <c r="J2726" s="46" t="e">
        <f>+IF(A2726=#REF!,"si","no")</f>
        <v>#REF!</v>
      </c>
      <c r="L2726" s="32"/>
    </row>
    <row r="2727" spans="1:13" x14ac:dyDescent="0.2">
      <c r="A2727" s="8" t="s">
        <v>39</v>
      </c>
      <c r="B2727" s="8">
        <v>2016</v>
      </c>
      <c r="C2727" s="8" t="s">
        <v>10</v>
      </c>
      <c r="D2727" s="8" t="s">
        <v>37</v>
      </c>
      <c r="E2727" s="8" t="s">
        <v>40</v>
      </c>
      <c r="F2727" s="15">
        <v>1390.8729435032619</v>
      </c>
      <c r="G2727" s="15">
        <v>74.531661259723805</v>
      </c>
      <c r="H2727" s="26">
        <v>6.9107223840289287E-3</v>
      </c>
      <c r="J2727" s="46" t="e">
        <f>+IF(A2727=#REF!,"si","no")</f>
        <v>#REF!</v>
      </c>
      <c r="L2727" s="32"/>
    </row>
    <row r="2728" spans="1:13" x14ac:dyDescent="0.2">
      <c r="A2728" s="8" t="s">
        <v>39</v>
      </c>
      <c r="B2728" s="8">
        <v>2017</v>
      </c>
      <c r="C2728" s="8" t="s">
        <v>10</v>
      </c>
      <c r="D2728" s="8" t="s">
        <v>37</v>
      </c>
      <c r="E2728" s="8" t="s">
        <v>40</v>
      </c>
      <c r="F2728" s="15">
        <v>2452.042638772793</v>
      </c>
      <c r="G2728" s="15">
        <v>129.60857772926707</v>
      </c>
      <c r="H2728" s="26">
        <v>1.1183642590874364E-2</v>
      </c>
      <c r="J2728" s="46" t="e">
        <f>+IF(A2728=#REF!,"si","no")</f>
        <v>#REF!</v>
      </c>
      <c r="L2728" s="32"/>
    </row>
    <row r="2729" spans="1:13" x14ac:dyDescent="0.2">
      <c r="A2729" s="8" t="s">
        <v>39</v>
      </c>
      <c r="B2729" s="8">
        <v>2018</v>
      </c>
      <c r="C2729" s="8" t="s">
        <v>10</v>
      </c>
      <c r="D2729" s="8" t="s">
        <v>37</v>
      </c>
      <c r="E2729" s="8" t="s">
        <v>40</v>
      </c>
      <c r="F2729" s="15">
        <v>1002.9513967734313</v>
      </c>
      <c r="G2729" s="15">
        <v>52.145673364504113</v>
      </c>
      <c r="H2729" s="26">
        <v>4.265802646110233E-3</v>
      </c>
      <c r="J2729" s="46" t="e">
        <f>+IF(A2729=#REF!,"si","no")</f>
        <v>#REF!</v>
      </c>
      <c r="L2729" s="32"/>
    </row>
    <row r="2730" spans="1:13" x14ac:dyDescent="0.2">
      <c r="A2730" s="8" t="s">
        <v>39</v>
      </c>
      <c r="B2730" s="8">
        <v>2019</v>
      </c>
      <c r="C2730" s="8" t="s">
        <v>10</v>
      </c>
      <c r="D2730" s="8" t="s">
        <v>37</v>
      </c>
      <c r="E2730" s="8" t="s">
        <v>40</v>
      </c>
      <c r="F2730" s="15">
        <v>614.97153011599357</v>
      </c>
      <c r="G2730" s="15">
        <v>31.945090827869365</v>
      </c>
      <c r="H2730" s="26">
        <v>2.5166042479529307E-3</v>
      </c>
      <c r="J2730" s="46" t="e">
        <f>+IF(A2730=#REF!,"si","no")</f>
        <v>#REF!</v>
      </c>
      <c r="L2730" s="32"/>
    </row>
    <row r="2731" spans="1:13" x14ac:dyDescent="0.2">
      <c r="A2731" s="8" t="s">
        <v>39</v>
      </c>
      <c r="B2731" s="8">
        <v>2020</v>
      </c>
      <c r="C2731" s="8" t="s">
        <v>10</v>
      </c>
      <c r="D2731" s="8" t="s">
        <v>37</v>
      </c>
      <c r="E2731" s="8" t="s">
        <v>40</v>
      </c>
      <c r="F2731" s="15">
        <v>150.96723203518388</v>
      </c>
      <c r="G2731" s="15">
        <v>7.0277243557382514</v>
      </c>
      <c r="H2731" s="26">
        <v>6.5440200754370102E-4</v>
      </c>
      <c r="J2731" s="46" t="e">
        <f>+IF(A2731=#REF!,"si","no")</f>
        <v>#REF!</v>
      </c>
      <c r="L2731" s="32"/>
    </row>
    <row r="2732" spans="1:13" x14ac:dyDescent="0.2">
      <c r="A2732" s="8" t="s">
        <v>20</v>
      </c>
      <c r="B2732" s="8">
        <v>2008</v>
      </c>
      <c r="C2732" s="8" t="s">
        <v>10</v>
      </c>
      <c r="D2732" s="8" t="s">
        <v>41</v>
      </c>
      <c r="E2732" s="8" t="s">
        <v>40</v>
      </c>
      <c r="F2732" s="15">
        <v>3568.3870101999996</v>
      </c>
      <c r="G2732" s="15">
        <v>184.21093428299301</v>
      </c>
      <c r="H2732" s="26">
        <v>2.1679609342390469</v>
      </c>
      <c r="J2732" s="46" t="e">
        <f>+IF(A2732=#REF!,"si","no")</f>
        <v>#REF!</v>
      </c>
      <c r="K2732" s="46" t="e">
        <f>+IF(F2732=#REF!,"si","no")</f>
        <v>#REF!</v>
      </c>
      <c r="L2732" s="46" t="e">
        <f>+IF(G2732=#REF!,"si","no")</f>
        <v>#REF!</v>
      </c>
      <c r="M2732" s="46" t="e">
        <f>+IF(H2732=#REF!,"si","no")</f>
        <v>#REF!</v>
      </c>
    </row>
    <row r="2733" spans="1:13" x14ac:dyDescent="0.2">
      <c r="A2733" s="8" t="s">
        <v>20</v>
      </c>
      <c r="B2733" s="8">
        <v>2009</v>
      </c>
      <c r="C2733" s="8" t="s">
        <v>10</v>
      </c>
      <c r="D2733" s="8" t="s">
        <v>41</v>
      </c>
      <c r="E2733" s="8" t="s">
        <v>40</v>
      </c>
      <c r="F2733" s="15">
        <v>5663.2688533299997</v>
      </c>
      <c r="G2733" s="15">
        <v>278.44562697752389</v>
      </c>
      <c r="H2733" s="26">
        <v>3.3552910894325736</v>
      </c>
      <c r="J2733" s="46" t="e">
        <f>+IF(A2733=#REF!,"si","no")</f>
        <v>#REF!</v>
      </c>
      <c r="K2733" s="46" t="e">
        <f>+IF(F2733=#REF!,"si","no")</f>
        <v>#REF!</v>
      </c>
      <c r="L2733" s="46" t="e">
        <f>+IF(G2733=#REF!,"si","no")</f>
        <v>#REF!</v>
      </c>
      <c r="M2733" s="46" t="e">
        <f>+IF(H2733=#REF!,"si","no")</f>
        <v>#REF!</v>
      </c>
    </row>
    <row r="2734" spans="1:13" x14ac:dyDescent="0.2">
      <c r="A2734" s="8" t="s">
        <v>20</v>
      </c>
      <c r="B2734" s="8">
        <v>2010</v>
      </c>
      <c r="C2734" s="8" t="s">
        <v>10</v>
      </c>
      <c r="D2734" s="8" t="s">
        <v>41</v>
      </c>
      <c r="E2734" s="8" t="s">
        <v>40</v>
      </c>
      <c r="F2734" s="15">
        <v>5889.5636570200004</v>
      </c>
      <c r="G2734" s="15">
        <v>275.78151855710007</v>
      </c>
      <c r="H2734" s="26">
        <v>3.1486932184379635</v>
      </c>
      <c r="J2734" s="46" t="e">
        <f>+IF(A2734=#REF!,"si","no")</f>
        <v>#REF!</v>
      </c>
      <c r="K2734" s="46" t="e">
        <f>+IF(F2734=#REF!,"si","no")</f>
        <v>#REF!</v>
      </c>
      <c r="L2734" s="46" t="e">
        <f>+IF(G2734=#REF!,"si","no")</f>
        <v>#REF!</v>
      </c>
      <c r="M2734" s="46" t="e">
        <f>+IF(H2734=#REF!,"si","no")</f>
        <v>#REF!</v>
      </c>
    </row>
    <row r="2735" spans="1:13" x14ac:dyDescent="0.2">
      <c r="A2735" s="8" t="s">
        <v>20</v>
      </c>
      <c r="B2735" s="8">
        <v>2011</v>
      </c>
      <c r="C2735" s="8" t="s">
        <v>10</v>
      </c>
      <c r="D2735" s="8" t="s">
        <v>41</v>
      </c>
      <c r="E2735" s="8" t="s">
        <v>40</v>
      </c>
      <c r="F2735" s="15">
        <v>8318.8509267099998</v>
      </c>
      <c r="G2735" s="15">
        <v>371.04281928848781</v>
      </c>
      <c r="H2735" s="26">
        <v>3.796094855170876</v>
      </c>
      <c r="J2735" s="46" t="e">
        <f>+IF(A2735=#REF!,"si","no")</f>
        <v>#REF!</v>
      </c>
      <c r="K2735" s="46" t="e">
        <f>+IF(F2735=#REF!,"si","no")</f>
        <v>#REF!</v>
      </c>
      <c r="L2735" s="46" t="e">
        <f>+IF(G2735=#REF!,"si","no")</f>
        <v>#REF!</v>
      </c>
      <c r="M2735" s="46" t="e">
        <f>+IF(H2735=#REF!,"si","no")</f>
        <v>#REF!</v>
      </c>
    </row>
    <row r="2736" spans="1:13" x14ac:dyDescent="0.2">
      <c r="A2736" s="8" t="s">
        <v>20</v>
      </c>
      <c r="B2736" s="8">
        <v>2012</v>
      </c>
      <c r="C2736" s="8" t="s">
        <v>10</v>
      </c>
      <c r="D2736" s="8" t="s">
        <v>41</v>
      </c>
      <c r="E2736" s="8" t="s">
        <v>40</v>
      </c>
      <c r="F2736" s="15">
        <v>8216.8109781699986</v>
      </c>
      <c r="G2736" s="15">
        <v>348.9630519882611</v>
      </c>
      <c r="H2736" s="26">
        <v>3.3133542929814901</v>
      </c>
      <c r="J2736" s="46" t="e">
        <f>+IF(A2736=#REF!,"si","no")</f>
        <v>#REF!</v>
      </c>
      <c r="K2736" s="46" t="e">
        <f>+IF(F2736=#REF!,"si","no")</f>
        <v>#REF!</v>
      </c>
      <c r="L2736" s="46" t="e">
        <f>+IF(G2736=#REF!,"si","no")</f>
        <v>#REF!</v>
      </c>
      <c r="M2736" s="46" t="e">
        <f>+IF(H2736=#REF!,"si","no")</f>
        <v>#REF!</v>
      </c>
    </row>
    <row r="2737" spans="1:13" x14ac:dyDescent="0.2">
      <c r="A2737" s="8" t="s">
        <v>20</v>
      </c>
      <c r="B2737" s="8">
        <v>2013</v>
      </c>
      <c r="C2737" s="8" t="s">
        <v>10</v>
      </c>
      <c r="D2737" s="8" t="s">
        <v>41</v>
      </c>
      <c r="E2737" s="8" t="s">
        <v>40</v>
      </c>
      <c r="F2737" s="15">
        <v>9166.4281335100004</v>
      </c>
      <c r="G2737" s="15">
        <v>370.89554272394014</v>
      </c>
      <c r="H2737" s="26">
        <v>3.3770002923935687</v>
      </c>
      <c r="J2737" s="46" t="e">
        <f>+IF(A2737=#REF!,"si","no")</f>
        <v>#REF!</v>
      </c>
      <c r="K2737" s="46" t="e">
        <f>+IF(F2737=#REF!,"si","no")</f>
        <v>#REF!</v>
      </c>
      <c r="L2737" s="46" t="e">
        <f>+IF(G2737=#REF!,"si","no")</f>
        <v>#REF!</v>
      </c>
      <c r="M2737" s="46" t="e">
        <f>+IF(H2737=#REF!,"si","no")</f>
        <v>#REF!</v>
      </c>
    </row>
    <row r="2738" spans="1:13" x14ac:dyDescent="0.2">
      <c r="A2738" s="8" t="s">
        <v>20</v>
      </c>
      <c r="B2738" s="8">
        <v>2014</v>
      </c>
      <c r="C2738" s="8" t="s">
        <v>10</v>
      </c>
      <c r="D2738" s="8" t="s">
        <v>41</v>
      </c>
      <c r="E2738" s="8" t="s">
        <v>40</v>
      </c>
      <c r="F2738" s="15">
        <v>10172.56598721</v>
      </c>
      <c r="G2738" s="15">
        <v>391.895472755502</v>
      </c>
      <c r="H2738" s="26">
        <v>3.2986616414423016</v>
      </c>
      <c r="J2738" s="46" t="e">
        <f>+IF(A2738=#REF!,"si","no")</f>
        <v>#REF!</v>
      </c>
      <c r="K2738" s="46" t="e">
        <f>+IF(F2738=#REF!,"si","no")</f>
        <v>#REF!</v>
      </c>
      <c r="L2738" s="46" t="e">
        <f>+IF(G2738=#REF!,"si","no")</f>
        <v>#REF!</v>
      </c>
      <c r="M2738" s="46" t="e">
        <f>+IF(H2738=#REF!,"si","no")</f>
        <v>#REF!</v>
      </c>
    </row>
    <row r="2739" spans="1:13" x14ac:dyDescent="0.2">
      <c r="A2739" s="8" t="s">
        <v>20</v>
      </c>
      <c r="B2739" s="8">
        <v>2015</v>
      </c>
      <c r="C2739" s="8" t="s">
        <v>10</v>
      </c>
      <c r="D2739" s="8" t="s">
        <v>41</v>
      </c>
      <c r="E2739" s="8" t="s">
        <v>40</v>
      </c>
      <c r="F2739" s="15">
        <v>12121.999624800001</v>
      </c>
      <c r="G2739" s="15">
        <v>444.85173226328709</v>
      </c>
      <c r="H2739" s="26">
        <v>3.487201718678052</v>
      </c>
      <c r="J2739" s="46" t="e">
        <f>+IF(A2739=#REF!,"si","no")</f>
        <v>#REF!</v>
      </c>
      <c r="K2739" s="46" t="e">
        <f>+IF(F2739=#REF!,"si","no")</f>
        <v>#REF!</v>
      </c>
      <c r="L2739" s="46" t="e">
        <f>+IF(G2739=#REF!,"si","no")</f>
        <v>#REF!</v>
      </c>
      <c r="M2739" s="46" t="e">
        <f>+IF(H2739=#REF!,"si","no")</f>
        <v>#REF!</v>
      </c>
    </row>
    <row r="2740" spans="1:13" x14ac:dyDescent="0.2">
      <c r="A2740" s="8" t="s">
        <v>20</v>
      </c>
      <c r="B2740" s="8">
        <v>2016</v>
      </c>
      <c r="C2740" s="8" t="s">
        <v>10</v>
      </c>
      <c r="D2740" s="8" t="s">
        <v>41</v>
      </c>
      <c r="E2740" s="8" t="s">
        <v>40</v>
      </c>
      <c r="F2740" s="15">
        <v>13582.511281479998</v>
      </c>
      <c r="G2740" s="15">
        <v>475.82168226223627</v>
      </c>
      <c r="H2740" s="26">
        <v>3.5813513813978548</v>
      </c>
      <c r="J2740" s="46" t="e">
        <f>+IF(A2740=#REF!,"si","no")</f>
        <v>#REF!</v>
      </c>
      <c r="K2740" s="46" t="e">
        <f>+IF(F2740=#REF!,"si","no")</f>
        <v>#REF!</v>
      </c>
      <c r="L2740" s="46" t="e">
        <f>+IF(G2740=#REF!,"si","no")</f>
        <v>#REF!</v>
      </c>
      <c r="M2740" s="46" t="e">
        <f>+IF(H2740=#REF!,"si","no")</f>
        <v>#REF!</v>
      </c>
    </row>
    <row r="2741" spans="1:13" x14ac:dyDescent="0.2">
      <c r="A2741" s="8" t="s">
        <v>20</v>
      </c>
      <c r="B2741" s="8">
        <v>2017</v>
      </c>
      <c r="C2741" s="8" t="s">
        <v>10</v>
      </c>
      <c r="D2741" s="8" t="s">
        <v>41</v>
      </c>
      <c r="E2741" s="8" t="s">
        <v>40</v>
      </c>
      <c r="F2741" s="15">
        <v>14785.421101420001</v>
      </c>
      <c r="G2741" s="15">
        <v>492.37500773927331</v>
      </c>
      <c r="H2741" s="26">
        <v>3.5715859185696233</v>
      </c>
      <c r="J2741" s="46" t="e">
        <f>+IF(A2741=#REF!,"si","no")</f>
        <v>#REF!</v>
      </c>
      <c r="K2741" s="46" t="e">
        <f>+IF(F2741=#REF!,"si","no")</f>
        <v>#REF!</v>
      </c>
      <c r="L2741" s="46" t="e">
        <f>+IF(G2741=#REF!,"si","no")</f>
        <v>#REF!</v>
      </c>
      <c r="M2741" s="46" t="e">
        <f>+IF(H2741=#REF!,"si","no")</f>
        <v>#REF!</v>
      </c>
    </row>
    <row r="2742" spans="1:13" x14ac:dyDescent="0.2">
      <c r="A2742" s="8" t="s">
        <v>20</v>
      </c>
      <c r="B2742" s="8">
        <v>2018</v>
      </c>
      <c r="C2742" s="8" t="s">
        <v>10</v>
      </c>
      <c r="D2742" s="8" t="s">
        <v>41</v>
      </c>
      <c r="E2742" s="8" t="s">
        <v>40</v>
      </c>
      <c r="F2742" s="15">
        <v>16210.92479089</v>
      </c>
      <c r="G2742" s="15">
        <v>512.35374469167482</v>
      </c>
      <c r="H2742" s="26">
        <v>3.9219145687089729</v>
      </c>
      <c r="J2742" s="46" t="e">
        <f>+IF(A2742=#REF!,"si","no")</f>
        <v>#REF!</v>
      </c>
      <c r="K2742" s="46" t="e">
        <f>+IF(F2742=#REF!,"si","no")</f>
        <v>#REF!</v>
      </c>
      <c r="L2742" s="46" t="e">
        <f>+IF(G2742=#REF!,"si","no")</f>
        <v>#REF!</v>
      </c>
      <c r="M2742" s="46" t="e">
        <f>+IF(H2742=#REF!,"si","no")</f>
        <v>#REF!</v>
      </c>
    </row>
    <row r="2743" spans="1:13" x14ac:dyDescent="0.2">
      <c r="A2743" s="8" t="s">
        <v>20</v>
      </c>
      <c r="B2743" s="8">
        <v>2019</v>
      </c>
      <c r="C2743" s="8" t="s">
        <v>10</v>
      </c>
      <c r="D2743" s="8" t="s">
        <v>41</v>
      </c>
      <c r="E2743" s="8" t="s">
        <v>40</v>
      </c>
      <c r="F2743" s="15">
        <v>16434.270156720002</v>
      </c>
      <c r="G2743" s="15">
        <v>494.04729267940553</v>
      </c>
      <c r="H2743" s="26">
        <v>3.945785630328166</v>
      </c>
      <c r="J2743" s="46" t="e">
        <f>+IF(A2743=#REF!,"si","no")</f>
        <v>#REF!</v>
      </c>
      <c r="K2743" s="46" t="e">
        <f>+IF(F2743=#REF!,"si","no")</f>
        <v>#REF!</v>
      </c>
      <c r="L2743" s="46" t="e">
        <f>+IF(G2743=#REF!,"si","no")</f>
        <v>#REF!</v>
      </c>
      <c r="M2743" s="46" t="e">
        <f>+IF(H2743=#REF!,"si","no")</f>
        <v>#REF!</v>
      </c>
    </row>
    <row r="2744" spans="1:13" x14ac:dyDescent="0.2">
      <c r="A2744" s="8" t="s">
        <v>20</v>
      </c>
      <c r="B2744" s="8">
        <v>2020</v>
      </c>
      <c r="C2744" s="8" t="s">
        <v>10</v>
      </c>
      <c r="D2744" s="8" t="s">
        <v>41</v>
      </c>
      <c r="E2744" s="8" t="s">
        <v>40</v>
      </c>
      <c r="F2744" s="15">
        <v>18305.045497160001</v>
      </c>
      <c r="G2744" s="15">
        <v>531.48806592515587</v>
      </c>
      <c r="H2744" s="26">
        <v>4.2068148907739848</v>
      </c>
      <c r="J2744" s="46"/>
      <c r="K2744" s="46"/>
      <c r="L2744" s="46"/>
      <c r="M2744" s="46"/>
    </row>
    <row r="2745" spans="1:13" x14ac:dyDescent="0.2">
      <c r="A2745" s="8" t="s">
        <v>20</v>
      </c>
      <c r="B2745" s="8">
        <v>2021</v>
      </c>
      <c r="C2745" s="8" t="s">
        <v>10</v>
      </c>
      <c r="D2745" s="8" t="s">
        <v>41</v>
      </c>
      <c r="E2745" s="8" t="s">
        <v>40</v>
      </c>
      <c r="F2745" s="15">
        <v>24566.33824366</v>
      </c>
      <c r="G2745" s="15">
        <v>699.44204658534068</v>
      </c>
      <c r="H2745" s="26">
        <v>4.9913797658270234</v>
      </c>
      <c r="J2745" s="46"/>
      <c r="K2745" s="46"/>
      <c r="L2745" s="46"/>
      <c r="M2745" s="46"/>
    </row>
    <row r="2746" spans="1:13" x14ac:dyDescent="0.2">
      <c r="A2746" s="8" t="s">
        <v>20</v>
      </c>
      <c r="B2746" s="8">
        <v>2008</v>
      </c>
      <c r="C2746" s="8" t="s">
        <v>10</v>
      </c>
      <c r="D2746" s="8" t="s">
        <v>25</v>
      </c>
      <c r="E2746" s="8" t="s">
        <v>26</v>
      </c>
      <c r="F2746" s="15">
        <v>913.19828209000002</v>
      </c>
      <c r="G2746" s="15">
        <v>47.142058372192849</v>
      </c>
      <c r="H2746" s="26">
        <v>0.55481039335875382</v>
      </c>
      <c r="J2746" s="46" t="e">
        <f>+IF(A2746=#REF!,"si","no")</f>
        <v>#REF!</v>
      </c>
      <c r="K2746" s="46" t="e">
        <f>+IF(F2746=#REF!,"si","no")</f>
        <v>#REF!</v>
      </c>
      <c r="L2746" s="46" t="e">
        <f>+IF(G2746=#REF!,"si","no")</f>
        <v>#REF!</v>
      </c>
      <c r="M2746" s="46" t="e">
        <f>+IF(H2746=#REF!,"si","no")</f>
        <v>#REF!</v>
      </c>
    </row>
    <row r="2747" spans="1:13" x14ac:dyDescent="0.2">
      <c r="A2747" s="8" t="s">
        <v>20</v>
      </c>
      <c r="B2747" s="8">
        <v>2008</v>
      </c>
      <c r="C2747" s="8" t="s">
        <v>10</v>
      </c>
      <c r="D2747" s="8" t="s">
        <v>25</v>
      </c>
      <c r="E2747" s="8" t="s">
        <v>27</v>
      </c>
      <c r="F2747" s="15"/>
      <c r="G2747" s="15"/>
      <c r="H2747" s="26"/>
      <c r="J2747" s="46" t="e">
        <f>+IF(A2747=#REF!,"si","no")</f>
        <v>#REF!</v>
      </c>
      <c r="K2747" s="46" t="e">
        <f>+IF(F2747=#REF!,"si","no")</f>
        <v>#REF!</v>
      </c>
      <c r="L2747" s="46" t="e">
        <f>+IF(G2747=#REF!,"si","no")</f>
        <v>#REF!</v>
      </c>
      <c r="M2747" s="46" t="e">
        <f>+IF(H2747=#REF!,"si","no")</f>
        <v>#REF!</v>
      </c>
    </row>
    <row r="2748" spans="1:13" x14ac:dyDescent="0.2">
      <c r="A2748" s="8" t="s">
        <v>20</v>
      </c>
      <c r="B2748" s="8">
        <v>2008</v>
      </c>
      <c r="C2748" s="8" t="s">
        <v>10</v>
      </c>
      <c r="D2748" s="8" t="s">
        <v>25</v>
      </c>
      <c r="E2748" s="8" t="s">
        <v>28</v>
      </c>
      <c r="F2748" s="15"/>
      <c r="G2748" s="15"/>
      <c r="H2748" s="26"/>
      <c r="J2748" s="46" t="e">
        <f>+IF(A2748=#REF!,"si","no")</f>
        <v>#REF!</v>
      </c>
    </row>
    <row r="2749" spans="1:13" x14ac:dyDescent="0.2">
      <c r="A2749" s="8" t="s">
        <v>20</v>
      </c>
      <c r="B2749" s="8">
        <v>2008</v>
      </c>
      <c r="C2749" s="8" t="s">
        <v>10</v>
      </c>
      <c r="D2749" s="8" t="s">
        <v>25</v>
      </c>
      <c r="E2749" s="8" t="s">
        <v>40</v>
      </c>
      <c r="F2749" s="15">
        <v>913.19828209000002</v>
      </c>
      <c r="G2749" s="15">
        <v>47.142058372192849</v>
      </c>
      <c r="H2749" s="26">
        <v>0.55481039335875382</v>
      </c>
      <c r="J2749" s="46" t="e">
        <f>+IF(A2749=#REF!,"si","no")</f>
        <v>#REF!</v>
      </c>
    </row>
    <row r="2750" spans="1:13" x14ac:dyDescent="0.2">
      <c r="A2750" s="8" t="s">
        <v>20</v>
      </c>
      <c r="B2750" s="8">
        <v>2009</v>
      </c>
      <c r="C2750" s="8" t="s">
        <v>10</v>
      </c>
      <c r="D2750" s="8" t="s">
        <v>25</v>
      </c>
      <c r="E2750" s="8" t="s">
        <v>26</v>
      </c>
      <c r="F2750" s="15">
        <v>1718.5783876</v>
      </c>
      <c r="G2750" s="15">
        <v>84.497248680667582</v>
      </c>
      <c r="H2750" s="26">
        <v>1.0181983055625339</v>
      </c>
      <c r="J2750" s="46" t="e">
        <f>+IF(A2750=#REF!,"si","no")</f>
        <v>#REF!</v>
      </c>
    </row>
    <row r="2751" spans="1:13" x14ac:dyDescent="0.2">
      <c r="A2751" s="8" t="s">
        <v>20</v>
      </c>
      <c r="B2751" s="8">
        <v>2009</v>
      </c>
      <c r="C2751" s="8" t="s">
        <v>10</v>
      </c>
      <c r="D2751" s="8" t="s">
        <v>25</v>
      </c>
      <c r="E2751" s="8" t="s">
        <v>27</v>
      </c>
      <c r="F2751" s="15"/>
      <c r="G2751" s="15"/>
      <c r="H2751" s="26"/>
      <c r="J2751" s="46" t="e">
        <f>+IF(A2751=#REF!,"si","no")</f>
        <v>#REF!</v>
      </c>
    </row>
    <row r="2752" spans="1:13" x14ac:dyDescent="0.2">
      <c r="A2752" s="8" t="s">
        <v>20</v>
      </c>
      <c r="B2752" s="8">
        <v>2009</v>
      </c>
      <c r="C2752" s="8" t="s">
        <v>10</v>
      </c>
      <c r="D2752" s="8" t="s">
        <v>25</v>
      </c>
      <c r="E2752" s="8" t="s">
        <v>28</v>
      </c>
      <c r="F2752" s="15"/>
      <c r="G2752" s="15"/>
      <c r="H2752" s="26"/>
      <c r="J2752" s="46" t="e">
        <f>+IF(A2752=#REF!,"si","no")</f>
        <v>#REF!</v>
      </c>
    </row>
    <row r="2753" spans="1:10" x14ac:dyDescent="0.2">
      <c r="A2753" s="8" t="s">
        <v>20</v>
      </c>
      <c r="B2753" s="8">
        <v>2009</v>
      </c>
      <c r="C2753" s="8" t="s">
        <v>10</v>
      </c>
      <c r="D2753" s="8" t="s">
        <v>25</v>
      </c>
      <c r="E2753" s="8" t="s">
        <v>40</v>
      </c>
      <c r="F2753" s="15">
        <v>1718.5783876</v>
      </c>
      <c r="G2753" s="15">
        <v>84.497248680667582</v>
      </c>
      <c r="H2753" s="26">
        <v>1.0181983055625339</v>
      </c>
      <c r="J2753" s="46" t="e">
        <f>+IF(A2753=#REF!,"si","no")</f>
        <v>#REF!</v>
      </c>
    </row>
    <row r="2754" spans="1:10" x14ac:dyDescent="0.2">
      <c r="A2754" s="8" t="s">
        <v>20</v>
      </c>
      <c r="B2754" s="8">
        <v>2010</v>
      </c>
      <c r="C2754" s="8" t="s">
        <v>10</v>
      </c>
      <c r="D2754" s="8" t="s">
        <v>25</v>
      </c>
      <c r="E2754" s="8" t="s">
        <v>26</v>
      </c>
      <c r="F2754" s="15">
        <v>1145.9203916399999</v>
      </c>
      <c r="G2754" s="15">
        <v>53.65824773374257</v>
      </c>
      <c r="H2754" s="26">
        <v>0.61263481917305485</v>
      </c>
      <c r="J2754" s="46" t="e">
        <f>+IF(A2754=#REF!,"si","no")</f>
        <v>#REF!</v>
      </c>
    </row>
    <row r="2755" spans="1:10" x14ac:dyDescent="0.2">
      <c r="A2755" s="8" t="s">
        <v>20</v>
      </c>
      <c r="B2755" s="8">
        <v>2010</v>
      </c>
      <c r="C2755" s="8" t="s">
        <v>10</v>
      </c>
      <c r="D2755" s="8" t="s">
        <v>25</v>
      </c>
      <c r="E2755" s="8" t="s">
        <v>27</v>
      </c>
      <c r="F2755" s="15"/>
      <c r="G2755" s="15"/>
      <c r="H2755" s="26"/>
      <c r="J2755" s="46" t="e">
        <f>+IF(A2755=#REF!,"si","no")</f>
        <v>#REF!</v>
      </c>
    </row>
    <row r="2756" spans="1:10" x14ac:dyDescent="0.2">
      <c r="A2756" s="8" t="s">
        <v>20</v>
      </c>
      <c r="B2756" s="8">
        <v>2010</v>
      </c>
      <c r="C2756" s="8" t="s">
        <v>10</v>
      </c>
      <c r="D2756" s="8" t="s">
        <v>25</v>
      </c>
      <c r="E2756" s="8" t="s">
        <v>28</v>
      </c>
      <c r="F2756" s="15"/>
      <c r="G2756" s="15"/>
      <c r="H2756" s="26"/>
      <c r="J2756" s="46" t="e">
        <f>+IF(A2756=#REF!,"si","no")</f>
        <v>#REF!</v>
      </c>
    </row>
    <row r="2757" spans="1:10" x14ac:dyDescent="0.2">
      <c r="A2757" s="8" t="s">
        <v>20</v>
      </c>
      <c r="B2757" s="8">
        <v>2010</v>
      </c>
      <c r="C2757" s="8" t="s">
        <v>10</v>
      </c>
      <c r="D2757" s="8" t="s">
        <v>25</v>
      </c>
      <c r="E2757" s="8" t="s">
        <v>40</v>
      </c>
      <c r="F2757" s="15">
        <v>1145.9203916399999</v>
      </c>
      <c r="G2757" s="15">
        <v>53.65824773374257</v>
      </c>
      <c r="H2757" s="26">
        <v>0.61263481917305485</v>
      </c>
      <c r="J2757" s="46" t="e">
        <f>+IF(A2757=#REF!,"si","no")</f>
        <v>#REF!</v>
      </c>
    </row>
    <row r="2758" spans="1:10" x14ac:dyDescent="0.2">
      <c r="A2758" s="8" t="s">
        <v>20</v>
      </c>
      <c r="B2758" s="8">
        <v>2011</v>
      </c>
      <c r="C2758" s="8" t="s">
        <v>10</v>
      </c>
      <c r="D2758" s="8" t="s">
        <v>25</v>
      </c>
      <c r="E2758" s="8" t="s">
        <v>26</v>
      </c>
      <c r="F2758" s="15">
        <v>1311.1860976299999</v>
      </c>
      <c r="G2758" s="15">
        <v>58.482378222987663</v>
      </c>
      <c r="H2758" s="26">
        <v>0.59832624039499582</v>
      </c>
      <c r="J2758" s="46" t="e">
        <f>+IF(A2758=#REF!,"si","no")</f>
        <v>#REF!</v>
      </c>
    </row>
    <row r="2759" spans="1:10" x14ac:dyDescent="0.2">
      <c r="A2759" s="8" t="s">
        <v>20</v>
      </c>
      <c r="B2759" s="8">
        <v>2011</v>
      </c>
      <c r="C2759" s="8" t="s">
        <v>10</v>
      </c>
      <c r="D2759" s="8" t="s">
        <v>25</v>
      </c>
      <c r="E2759" s="8" t="s">
        <v>27</v>
      </c>
      <c r="F2759" s="15"/>
      <c r="G2759" s="15"/>
      <c r="H2759" s="26"/>
      <c r="J2759" s="46" t="e">
        <f>+IF(A2759=#REF!,"si","no")</f>
        <v>#REF!</v>
      </c>
    </row>
    <row r="2760" spans="1:10" x14ac:dyDescent="0.2">
      <c r="A2760" s="8" t="s">
        <v>20</v>
      </c>
      <c r="B2760" s="8">
        <v>2011</v>
      </c>
      <c r="C2760" s="8" t="s">
        <v>10</v>
      </c>
      <c r="D2760" s="8" t="s">
        <v>25</v>
      </c>
      <c r="E2760" s="8" t="s">
        <v>28</v>
      </c>
      <c r="F2760" s="15"/>
      <c r="G2760" s="15"/>
      <c r="H2760" s="26"/>
      <c r="J2760" s="46" t="e">
        <f>+IF(A2760=#REF!,"si","no")</f>
        <v>#REF!</v>
      </c>
    </row>
    <row r="2761" spans="1:10" x14ac:dyDescent="0.2">
      <c r="A2761" s="8" t="s">
        <v>20</v>
      </c>
      <c r="B2761" s="8">
        <v>2011</v>
      </c>
      <c r="C2761" s="8" t="s">
        <v>10</v>
      </c>
      <c r="D2761" s="8" t="s">
        <v>25</v>
      </c>
      <c r="E2761" s="8" t="s">
        <v>40</v>
      </c>
      <c r="F2761" s="15">
        <v>1311.1860976299999</v>
      </c>
      <c r="G2761" s="15">
        <v>58.482378222987663</v>
      </c>
      <c r="H2761" s="26">
        <v>0.59832624039499582</v>
      </c>
      <c r="J2761" s="46" t="e">
        <f>+IF(A2761=#REF!,"si","no")</f>
        <v>#REF!</v>
      </c>
    </row>
    <row r="2762" spans="1:10" x14ac:dyDescent="0.2">
      <c r="A2762" s="8" t="s">
        <v>20</v>
      </c>
      <c r="B2762" s="8">
        <v>2012</v>
      </c>
      <c r="C2762" s="8" t="s">
        <v>10</v>
      </c>
      <c r="D2762" s="8" t="s">
        <v>25</v>
      </c>
      <c r="E2762" s="8" t="s">
        <v>26</v>
      </c>
      <c r="F2762" s="15">
        <v>1197.63590211</v>
      </c>
      <c r="G2762" s="15">
        <v>50.862881071665967</v>
      </c>
      <c r="H2762" s="26">
        <v>0.4829357847256579</v>
      </c>
      <c r="J2762" s="46" t="e">
        <f>+IF(A2762=#REF!,"si","no")</f>
        <v>#REF!</v>
      </c>
    </row>
    <row r="2763" spans="1:10" x14ac:dyDescent="0.2">
      <c r="A2763" s="8" t="s">
        <v>20</v>
      </c>
      <c r="B2763" s="8">
        <v>2012</v>
      </c>
      <c r="C2763" s="8" t="s">
        <v>10</v>
      </c>
      <c r="D2763" s="8" t="s">
        <v>25</v>
      </c>
      <c r="E2763" s="8" t="s">
        <v>27</v>
      </c>
      <c r="F2763" s="15"/>
      <c r="G2763" s="15"/>
      <c r="H2763" s="26"/>
      <c r="J2763" s="46" t="e">
        <f>+IF(A2763=#REF!,"si","no")</f>
        <v>#REF!</v>
      </c>
    </row>
    <row r="2764" spans="1:10" x14ac:dyDescent="0.2">
      <c r="A2764" s="8" t="s">
        <v>20</v>
      </c>
      <c r="B2764" s="8">
        <v>2012</v>
      </c>
      <c r="C2764" s="8" t="s">
        <v>10</v>
      </c>
      <c r="D2764" s="8" t="s">
        <v>25</v>
      </c>
      <c r="E2764" s="8" t="s">
        <v>28</v>
      </c>
      <c r="F2764" s="15"/>
      <c r="G2764" s="15"/>
      <c r="H2764" s="26"/>
      <c r="J2764" s="46" t="e">
        <f>+IF(A2764=#REF!,"si","no")</f>
        <v>#REF!</v>
      </c>
    </row>
    <row r="2765" spans="1:10" x14ac:dyDescent="0.2">
      <c r="A2765" s="8" t="s">
        <v>20</v>
      </c>
      <c r="B2765" s="8">
        <v>2012</v>
      </c>
      <c r="C2765" s="8" t="s">
        <v>10</v>
      </c>
      <c r="D2765" s="8" t="s">
        <v>25</v>
      </c>
      <c r="E2765" s="8" t="s">
        <v>40</v>
      </c>
      <c r="F2765" s="15">
        <v>1197.63590211</v>
      </c>
      <c r="G2765" s="15">
        <v>50.862881071665967</v>
      </c>
      <c r="H2765" s="26">
        <v>0.4829357847256579</v>
      </c>
      <c r="J2765" s="46" t="e">
        <f>+IF(A2765=#REF!,"si","no")</f>
        <v>#REF!</v>
      </c>
    </row>
    <row r="2766" spans="1:10" x14ac:dyDescent="0.2">
      <c r="A2766" s="8" t="s">
        <v>20</v>
      </c>
      <c r="B2766" s="8">
        <v>2013</v>
      </c>
      <c r="C2766" s="8" t="s">
        <v>10</v>
      </c>
      <c r="D2766" s="8" t="s">
        <v>25</v>
      </c>
      <c r="E2766" s="8" t="s">
        <v>26</v>
      </c>
      <c r="F2766" s="15">
        <v>1365.4895562599997</v>
      </c>
      <c r="G2766" s="15">
        <v>55.250963917064375</v>
      </c>
      <c r="H2766" s="26">
        <v>0.50305948659465938</v>
      </c>
      <c r="J2766" s="46" t="e">
        <f>+IF(A2766=#REF!,"si","no")</f>
        <v>#REF!</v>
      </c>
    </row>
    <row r="2767" spans="1:10" x14ac:dyDescent="0.2">
      <c r="A2767" s="8" t="s">
        <v>20</v>
      </c>
      <c r="B2767" s="8">
        <v>2013</v>
      </c>
      <c r="C2767" s="8" t="s">
        <v>10</v>
      </c>
      <c r="D2767" s="8" t="s">
        <v>25</v>
      </c>
      <c r="E2767" s="8" t="s">
        <v>27</v>
      </c>
      <c r="F2767" s="15"/>
      <c r="G2767" s="15"/>
      <c r="H2767" s="26"/>
      <c r="J2767" s="46" t="e">
        <f>+IF(A2767=#REF!,"si","no")</f>
        <v>#REF!</v>
      </c>
    </row>
    <row r="2768" spans="1:10" x14ac:dyDescent="0.2">
      <c r="A2768" s="8" t="s">
        <v>20</v>
      </c>
      <c r="B2768" s="8">
        <v>2013</v>
      </c>
      <c r="C2768" s="8" t="s">
        <v>10</v>
      </c>
      <c r="D2768" s="8" t="s">
        <v>25</v>
      </c>
      <c r="E2768" s="8" t="s">
        <v>28</v>
      </c>
      <c r="F2768" s="15"/>
      <c r="G2768" s="15"/>
      <c r="H2768" s="26"/>
      <c r="J2768" s="46" t="e">
        <f>+IF(A2768=#REF!,"si","no")</f>
        <v>#REF!</v>
      </c>
    </row>
    <row r="2769" spans="1:10" x14ac:dyDescent="0.2">
      <c r="A2769" s="8" t="s">
        <v>20</v>
      </c>
      <c r="B2769" s="8">
        <v>2013</v>
      </c>
      <c r="C2769" s="8" t="s">
        <v>10</v>
      </c>
      <c r="D2769" s="8" t="s">
        <v>25</v>
      </c>
      <c r="E2769" s="8" t="s">
        <v>40</v>
      </c>
      <c r="F2769" s="15">
        <v>1365.4895562599997</v>
      </c>
      <c r="G2769" s="15">
        <v>55.250963917064375</v>
      </c>
      <c r="H2769" s="26">
        <v>0.50305948659465938</v>
      </c>
      <c r="J2769" s="46" t="e">
        <f>+IF(A2769=#REF!,"si","no")</f>
        <v>#REF!</v>
      </c>
    </row>
    <row r="2770" spans="1:10" x14ac:dyDescent="0.2">
      <c r="A2770" s="8" t="s">
        <v>20</v>
      </c>
      <c r="B2770" s="8">
        <v>2014</v>
      </c>
      <c r="C2770" s="8" t="s">
        <v>10</v>
      </c>
      <c r="D2770" s="8" t="s">
        <v>25</v>
      </c>
      <c r="E2770" s="8" t="s">
        <v>26</v>
      </c>
      <c r="F2770" s="15">
        <v>1779.3425812099999</v>
      </c>
      <c r="G2770" s="15">
        <v>68.548712579896375</v>
      </c>
      <c r="H2770" s="26">
        <v>0.57698806053477936</v>
      </c>
      <c r="J2770" s="46" t="e">
        <f>+IF(A2770=#REF!,"si","no")</f>
        <v>#REF!</v>
      </c>
    </row>
    <row r="2771" spans="1:10" x14ac:dyDescent="0.2">
      <c r="A2771" s="8" t="s">
        <v>20</v>
      </c>
      <c r="B2771" s="8">
        <v>2014</v>
      </c>
      <c r="C2771" s="8" t="s">
        <v>10</v>
      </c>
      <c r="D2771" s="8" t="s">
        <v>25</v>
      </c>
      <c r="E2771" s="8" t="s">
        <v>27</v>
      </c>
      <c r="F2771" s="15"/>
      <c r="G2771" s="15"/>
      <c r="H2771" s="26"/>
      <c r="J2771" s="46" t="e">
        <f>+IF(A2771=#REF!,"si","no")</f>
        <v>#REF!</v>
      </c>
    </row>
    <row r="2772" spans="1:10" x14ac:dyDescent="0.2">
      <c r="A2772" s="8" t="s">
        <v>20</v>
      </c>
      <c r="B2772" s="8">
        <v>2014</v>
      </c>
      <c r="C2772" s="8" t="s">
        <v>10</v>
      </c>
      <c r="D2772" s="8" t="s">
        <v>25</v>
      </c>
      <c r="E2772" s="8" t="s">
        <v>28</v>
      </c>
      <c r="F2772" s="15"/>
      <c r="G2772" s="15"/>
      <c r="H2772" s="26"/>
      <c r="J2772" s="46" t="e">
        <f>+IF(A2772=#REF!,"si","no")</f>
        <v>#REF!</v>
      </c>
    </row>
    <row r="2773" spans="1:10" x14ac:dyDescent="0.2">
      <c r="A2773" s="8" t="s">
        <v>20</v>
      </c>
      <c r="B2773" s="8">
        <v>2014</v>
      </c>
      <c r="C2773" s="8" t="s">
        <v>10</v>
      </c>
      <c r="D2773" s="8" t="s">
        <v>25</v>
      </c>
      <c r="E2773" s="8" t="s">
        <v>40</v>
      </c>
      <c r="F2773" s="15">
        <v>1779.3425812099999</v>
      </c>
      <c r="G2773" s="15">
        <v>68.548712579896375</v>
      </c>
      <c r="H2773" s="26">
        <v>0.57698806053477936</v>
      </c>
      <c r="J2773" s="46" t="e">
        <f>+IF(A2773=#REF!,"si","no")</f>
        <v>#REF!</v>
      </c>
    </row>
    <row r="2774" spans="1:10" x14ac:dyDescent="0.2">
      <c r="A2774" s="8" t="s">
        <v>20</v>
      </c>
      <c r="B2774" s="8">
        <v>2015</v>
      </c>
      <c r="C2774" s="8" t="s">
        <v>10</v>
      </c>
      <c r="D2774" s="8" t="s">
        <v>25</v>
      </c>
      <c r="E2774" s="8" t="s">
        <v>26</v>
      </c>
      <c r="F2774" s="15">
        <v>1920.9881019500001</v>
      </c>
      <c r="G2774" s="15">
        <v>70.496197926067879</v>
      </c>
      <c r="H2774" s="26">
        <v>0.55262112011413722</v>
      </c>
      <c r="J2774" s="46" t="e">
        <f>+IF(A2774=#REF!,"si","no")</f>
        <v>#REF!</v>
      </c>
    </row>
    <row r="2775" spans="1:10" x14ac:dyDescent="0.2">
      <c r="A2775" s="8" t="s">
        <v>20</v>
      </c>
      <c r="B2775" s="8">
        <v>2015</v>
      </c>
      <c r="C2775" s="8" t="s">
        <v>10</v>
      </c>
      <c r="D2775" s="8" t="s">
        <v>25</v>
      </c>
      <c r="E2775" s="8" t="s">
        <v>27</v>
      </c>
      <c r="F2775" s="15"/>
      <c r="G2775" s="15"/>
      <c r="H2775" s="26"/>
      <c r="J2775" s="46" t="e">
        <f>+IF(A2775=#REF!,"si","no")</f>
        <v>#REF!</v>
      </c>
    </row>
    <row r="2776" spans="1:10" x14ac:dyDescent="0.2">
      <c r="A2776" s="8" t="s">
        <v>20</v>
      </c>
      <c r="B2776" s="8">
        <v>2015</v>
      </c>
      <c r="C2776" s="8" t="s">
        <v>10</v>
      </c>
      <c r="D2776" s="8" t="s">
        <v>25</v>
      </c>
      <c r="E2776" s="8" t="s">
        <v>28</v>
      </c>
      <c r="F2776" s="15"/>
      <c r="G2776" s="15"/>
      <c r="H2776" s="26"/>
      <c r="J2776" s="46" t="e">
        <f>+IF(A2776=#REF!,"si","no")</f>
        <v>#REF!</v>
      </c>
    </row>
    <row r="2777" spans="1:10" x14ac:dyDescent="0.2">
      <c r="A2777" s="8" t="s">
        <v>20</v>
      </c>
      <c r="B2777" s="8">
        <v>2015</v>
      </c>
      <c r="C2777" s="8" t="s">
        <v>10</v>
      </c>
      <c r="D2777" s="8" t="s">
        <v>25</v>
      </c>
      <c r="E2777" s="8" t="s">
        <v>40</v>
      </c>
      <c r="F2777" s="15">
        <v>1920.9881019500001</v>
      </c>
      <c r="G2777" s="15">
        <v>70.496197926067879</v>
      </c>
      <c r="H2777" s="26">
        <v>0.55262112011413722</v>
      </c>
      <c r="J2777" s="46" t="e">
        <f>+IF(A2777=#REF!,"si","no")</f>
        <v>#REF!</v>
      </c>
    </row>
    <row r="2778" spans="1:10" x14ac:dyDescent="0.2">
      <c r="A2778" s="8" t="s">
        <v>20</v>
      </c>
      <c r="B2778" s="8">
        <v>2016</v>
      </c>
      <c r="C2778" s="8" t="s">
        <v>10</v>
      </c>
      <c r="D2778" s="8" t="s">
        <v>25</v>
      </c>
      <c r="E2778" s="8" t="s">
        <v>26</v>
      </c>
      <c r="F2778" s="15">
        <v>3022.7465672200001</v>
      </c>
      <c r="G2778" s="15">
        <v>105.89266792129617</v>
      </c>
      <c r="H2778" s="26">
        <v>0.79701885533419436</v>
      </c>
      <c r="J2778" s="46" t="e">
        <f>+IF(A2778=#REF!,"si","no")</f>
        <v>#REF!</v>
      </c>
    </row>
    <row r="2779" spans="1:10" x14ac:dyDescent="0.2">
      <c r="A2779" s="8" t="s">
        <v>20</v>
      </c>
      <c r="B2779" s="8">
        <v>2016</v>
      </c>
      <c r="C2779" s="8" t="s">
        <v>10</v>
      </c>
      <c r="D2779" s="8" t="s">
        <v>25</v>
      </c>
      <c r="E2779" s="8" t="s">
        <v>27</v>
      </c>
      <c r="F2779" s="15"/>
      <c r="G2779" s="15"/>
      <c r="H2779" s="26"/>
      <c r="J2779" s="46" t="e">
        <f>+IF(A2779=#REF!,"si","no")</f>
        <v>#REF!</v>
      </c>
    </row>
    <row r="2780" spans="1:10" x14ac:dyDescent="0.2">
      <c r="A2780" s="8" t="s">
        <v>20</v>
      </c>
      <c r="B2780" s="8">
        <v>2016</v>
      </c>
      <c r="C2780" s="8" t="s">
        <v>10</v>
      </c>
      <c r="D2780" s="8" t="s">
        <v>25</v>
      </c>
      <c r="E2780" s="8" t="s">
        <v>28</v>
      </c>
      <c r="F2780" s="15"/>
      <c r="G2780" s="15"/>
      <c r="H2780" s="26"/>
      <c r="J2780" s="46" t="e">
        <f>+IF(A2780=#REF!,"si","no")</f>
        <v>#REF!</v>
      </c>
    </row>
    <row r="2781" spans="1:10" x14ac:dyDescent="0.2">
      <c r="A2781" s="8" t="s">
        <v>20</v>
      </c>
      <c r="B2781" s="8">
        <v>2016</v>
      </c>
      <c r="C2781" s="8" t="s">
        <v>10</v>
      </c>
      <c r="D2781" s="8" t="s">
        <v>25</v>
      </c>
      <c r="E2781" s="8" t="s">
        <v>40</v>
      </c>
      <c r="F2781" s="15">
        <v>3022.7465672200001</v>
      </c>
      <c r="G2781" s="15">
        <v>105.89266792129617</v>
      </c>
      <c r="H2781" s="26">
        <v>0.79701885533419436</v>
      </c>
      <c r="J2781" s="46" t="e">
        <f>+IF(A2781=#REF!,"si","no")</f>
        <v>#REF!</v>
      </c>
    </row>
    <row r="2782" spans="1:10" x14ac:dyDescent="0.2">
      <c r="A2782" s="8" t="s">
        <v>20</v>
      </c>
      <c r="B2782" s="8">
        <v>2017</v>
      </c>
      <c r="C2782" s="8" t="s">
        <v>10</v>
      </c>
      <c r="D2782" s="8" t="s">
        <v>25</v>
      </c>
      <c r="E2782" s="8" t="s">
        <v>26</v>
      </c>
      <c r="F2782" s="15">
        <v>2728.3709273300001</v>
      </c>
      <c r="G2782" s="15">
        <v>90.858532012368443</v>
      </c>
      <c r="H2782" s="26">
        <v>0.65906889752032127</v>
      </c>
      <c r="J2782" s="46" t="e">
        <f>+IF(A2782=#REF!,"si","no")</f>
        <v>#REF!</v>
      </c>
    </row>
    <row r="2783" spans="1:10" x14ac:dyDescent="0.2">
      <c r="A2783" s="8" t="s">
        <v>20</v>
      </c>
      <c r="B2783" s="8">
        <v>2017</v>
      </c>
      <c r="C2783" s="8" t="s">
        <v>10</v>
      </c>
      <c r="D2783" s="8" t="s">
        <v>25</v>
      </c>
      <c r="E2783" s="8" t="s">
        <v>27</v>
      </c>
      <c r="F2783" s="15"/>
      <c r="G2783" s="15"/>
      <c r="H2783" s="26"/>
      <c r="J2783" s="46" t="e">
        <f>+IF(A2783=#REF!,"si","no")</f>
        <v>#REF!</v>
      </c>
    </row>
    <row r="2784" spans="1:10" x14ac:dyDescent="0.2">
      <c r="A2784" s="8" t="s">
        <v>20</v>
      </c>
      <c r="B2784" s="8">
        <v>2017</v>
      </c>
      <c r="C2784" s="8" t="s">
        <v>10</v>
      </c>
      <c r="D2784" s="8" t="s">
        <v>25</v>
      </c>
      <c r="E2784" s="8" t="s">
        <v>28</v>
      </c>
      <c r="F2784" s="15"/>
      <c r="G2784" s="15"/>
      <c r="H2784" s="26"/>
      <c r="J2784" s="46" t="e">
        <f>+IF(A2784=#REF!,"si","no")</f>
        <v>#REF!</v>
      </c>
    </row>
    <row r="2785" spans="1:10" x14ac:dyDescent="0.2">
      <c r="A2785" s="8" t="s">
        <v>20</v>
      </c>
      <c r="B2785" s="8">
        <v>2017</v>
      </c>
      <c r="C2785" s="8" t="s">
        <v>10</v>
      </c>
      <c r="D2785" s="8" t="s">
        <v>25</v>
      </c>
      <c r="E2785" s="8" t="s">
        <v>40</v>
      </c>
      <c r="F2785" s="15">
        <v>2728.3709273300001</v>
      </c>
      <c r="G2785" s="15">
        <v>90.858532012368443</v>
      </c>
      <c r="H2785" s="26">
        <v>0.65906889752032127</v>
      </c>
      <c r="J2785" s="46" t="e">
        <f>+IF(A2785=#REF!,"si","no")</f>
        <v>#REF!</v>
      </c>
    </row>
    <row r="2786" spans="1:10" x14ac:dyDescent="0.2">
      <c r="A2786" s="8" t="s">
        <v>20</v>
      </c>
      <c r="B2786" s="8">
        <v>2018</v>
      </c>
      <c r="C2786" s="8" t="s">
        <v>10</v>
      </c>
      <c r="D2786" s="8" t="s">
        <v>25</v>
      </c>
      <c r="E2786" s="8" t="s">
        <v>26</v>
      </c>
      <c r="F2786" s="15">
        <v>3303.99963673</v>
      </c>
      <c r="G2786" s="15">
        <v>104.42443032552069</v>
      </c>
      <c r="H2786" s="26">
        <v>0.79933776002603563</v>
      </c>
      <c r="J2786" s="46" t="e">
        <f>+IF(A2786=#REF!,"si","no")</f>
        <v>#REF!</v>
      </c>
    </row>
    <row r="2787" spans="1:10" x14ac:dyDescent="0.2">
      <c r="A2787" s="8" t="s">
        <v>20</v>
      </c>
      <c r="B2787" s="8">
        <v>2018</v>
      </c>
      <c r="C2787" s="8" t="s">
        <v>10</v>
      </c>
      <c r="D2787" s="8" t="s">
        <v>25</v>
      </c>
      <c r="E2787" s="8" t="s">
        <v>27</v>
      </c>
      <c r="F2787" s="15"/>
      <c r="G2787" s="15"/>
      <c r="H2787" s="26"/>
      <c r="J2787" s="46" t="e">
        <f>+IF(A2787=#REF!,"si","no")</f>
        <v>#REF!</v>
      </c>
    </row>
    <row r="2788" spans="1:10" x14ac:dyDescent="0.2">
      <c r="A2788" s="8" t="s">
        <v>20</v>
      </c>
      <c r="B2788" s="8">
        <v>2018</v>
      </c>
      <c r="C2788" s="8" t="s">
        <v>10</v>
      </c>
      <c r="D2788" s="8" t="s">
        <v>25</v>
      </c>
      <c r="E2788" s="8" t="s">
        <v>28</v>
      </c>
      <c r="F2788" s="15"/>
      <c r="G2788" s="15"/>
      <c r="H2788" s="26"/>
      <c r="J2788" s="46" t="e">
        <f>+IF(A2788=#REF!,"si","no")</f>
        <v>#REF!</v>
      </c>
    </row>
    <row r="2789" spans="1:10" x14ac:dyDescent="0.2">
      <c r="A2789" s="8" t="s">
        <v>20</v>
      </c>
      <c r="B2789" s="8">
        <v>2018</v>
      </c>
      <c r="C2789" s="8" t="s">
        <v>10</v>
      </c>
      <c r="D2789" s="8" t="s">
        <v>25</v>
      </c>
      <c r="E2789" s="8" t="s">
        <v>40</v>
      </c>
      <c r="F2789" s="15">
        <v>3303.99963673</v>
      </c>
      <c r="G2789" s="15">
        <v>104.42443032552069</v>
      </c>
      <c r="H2789" s="26">
        <v>0.79933776002603563</v>
      </c>
      <c r="J2789" s="46" t="e">
        <f>+IF(A2789=#REF!,"si","no")</f>
        <v>#REF!</v>
      </c>
    </row>
    <row r="2790" spans="1:10" x14ac:dyDescent="0.2">
      <c r="A2790" s="8" t="s">
        <v>20</v>
      </c>
      <c r="B2790" s="8">
        <v>2019</v>
      </c>
      <c r="C2790" s="8" t="s">
        <v>10</v>
      </c>
      <c r="D2790" s="8" t="s">
        <v>25</v>
      </c>
      <c r="E2790" s="8" t="s">
        <v>26</v>
      </c>
      <c r="F2790" s="15">
        <v>3864.4794785500003</v>
      </c>
      <c r="G2790" s="15">
        <v>116.17404398162816</v>
      </c>
      <c r="H2790" s="26">
        <v>0.92784209154098496</v>
      </c>
      <c r="J2790" s="46" t="e">
        <f>+IF(A2790=#REF!,"si","no")</f>
        <v>#REF!</v>
      </c>
    </row>
    <row r="2791" spans="1:10" x14ac:dyDescent="0.2">
      <c r="A2791" s="8" t="s">
        <v>20</v>
      </c>
      <c r="B2791" s="8">
        <v>2019</v>
      </c>
      <c r="C2791" s="8" t="s">
        <v>10</v>
      </c>
      <c r="D2791" s="8" t="s">
        <v>25</v>
      </c>
      <c r="E2791" s="8" t="s">
        <v>27</v>
      </c>
      <c r="F2791" s="15"/>
      <c r="G2791" s="15"/>
      <c r="H2791" s="26"/>
      <c r="J2791" s="46" t="e">
        <f>+IF(A2791=#REF!,"si","no")</f>
        <v>#REF!</v>
      </c>
    </row>
    <row r="2792" spans="1:10" x14ac:dyDescent="0.2">
      <c r="A2792" s="8" t="s">
        <v>20</v>
      </c>
      <c r="B2792" s="8">
        <v>2019</v>
      </c>
      <c r="C2792" s="8" t="s">
        <v>10</v>
      </c>
      <c r="D2792" s="8" t="s">
        <v>25</v>
      </c>
      <c r="E2792" s="8" t="s">
        <v>28</v>
      </c>
      <c r="F2792" s="15"/>
      <c r="G2792" s="15"/>
      <c r="H2792" s="26"/>
      <c r="J2792" s="46" t="e">
        <f>+IF(A2792=#REF!,"si","no")</f>
        <v>#REF!</v>
      </c>
    </row>
    <row r="2793" spans="1:10" x14ac:dyDescent="0.2">
      <c r="A2793" s="8" t="s">
        <v>20</v>
      </c>
      <c r="B2793" s="8">
        <v>2019</v>
      </c>
      <c r="C2793" s="8" t="s">
        <v>10</v>
      </c>
      <c r="D2793" s="8" t="s">
        <v>25</v>
      </c>
      <c r="E2793" s="8" t="s">
        <v>40</v>
      </c>
      <c r="F2793" s="15">
        <v>3864.4794785500003</v>
      </c>
      <c r="G2793" s="15">
        <v>116.17404398162816</v>
      </c>
      <c r="H2793" s="26">
        <v>0.92784209154098496</v>
      </c>
      <c r="J2793" s="46" t="e">
        <f>+IF(A2793=#REF!,"si","no")</f>
        <v>#REF!</v>
      </c>
    </row>
    <row r="2794" spans="1:10" x14ac:dyDescent="0.2">
      <c r="A2794" s="8" t="s">
        <v>20</v>
      </c>
      <c r="B2794" s="8">
        <v>2020</v>
      </c>
      <c r="C2794" s="8" t="s">
        <v>10</v>
      </c>
      <c r="D2794" s="8" t="s">
        <v>25</v>
      </c>
      <c r="E2794" s="8" t="s">
        <v>26</v>
      </c>
      <c r="F2794" s="68">
        <v>2662.7335309699997</v>
      </c>
      <c r="G2794" s="15">
        <v>77.312623706336808</v>
      </c>
      <c r="H2794" s="26">
        <v>0.61194205007497515</v>
      </c>
      <c r="J2794" s="46"/>
    </row>
    <row r="2795" spans="1:10" x14ac:dyDescent="0.2">
      <c r="A2795" s="8" t="s">
        <v>20</v>
      </c>
      <c r="B2795" s="8">
        <v>2020</v>
      </c>
      <c r="C2795" s="8" t="s">
        <v>10</v>
      </c>
      <c r="D2795" s="8" t="s">
        <v>25</v>
      </c>
      <c r="E2795" s="8" t="s">
        <v>27</v>
      </c>
      <c r="F2795" s="15"/>
      <c r="G2795" s="15"/>
      <c r="H2795" s="26"/>
      <c r="J2795" s="46"/>
    </row>
    <row r="2796" spans="1:10" x14ac:dyDescent="0.2">
      <c r="A2796" s="8" t="s">
        <v>20</v>
      </c>
      <c r="B2796" s="8">
        <v>2020</v>
      </c>
      <c r="C2796" s="8" t="s">
        <v>10</v>
      </c>
      <c r="D2796" s="8" t="s">
        <v>25</v>
      </c>
      <c r="E2796" s="8" t="s">
        <v>28</v>
      </c>
      <c r="F2796" s="15"/>
      <c r="G2796" s="15"/>
      <c r="H2796" s="26"/>
      <c r="J2796" s="46"/>
    </row>
    <row r="2797" spans="1:10" x14ac:dyDescent="0.2">
      <c r="A2797" s="8" t="s">
        <v>20</v>
      </c>
      <c r="B2797" s="8">
        <v>2020</v>
      </c>
      <c r="C2797" s="8" t="s">
        <v>10</v>
      </c>
      <c r="D2797" s="8" t="s">
        <v>25</v>
      </c>
      <c r="E2797" s="8" t="s">
        <v>40</v>
      </c>
      <c r="F2797" s="15">
        <v>2662.7335309699997</v>
      </c>
      <c r="G2797" s="15">
        <v>77.312623706336808</v>
      </c>
      <c r="H2797" s="26">
        <v>0.61194205007497515</v>
      </c>
      <c r="J2797" s="46"/>
    </row>
    <row r="2798" spans="1:10" x14ac:dyDescent="0.2">
      <c r="A2798" s="8" t="s">
        <v>20</v>
      </c>
      <c r="B2798" s="8">
        <v>2021</v>
      </c>
      <c r="C2798" s="8" t="s">
        <v>10</v>
      </c>
      <c r="D2798" s="8" t="s">
        <v>25</v>
      </c>
      <c r="E2798" s="8" t="s">
        <v>26</v>
      </c>
      <c r="F2798" s="68">
        <v>3501.7118358100001</v>
      </c>
      <c r="G2798" s="15">
        <v>99.699209084331073</v>
      </c>
      <c r="H2798" s="26">
        <v>0.71147655094791318</v>
      </c>
      <c r="J2798" s="46"/>
    </row>
    <row r="2799" spans="1:10" x14ac:dyDescent="0.2">
      <c r="A2799" s="8" t="s">
        <v>20</v>
      </c>
      <c r="B2799" s="8">
        <v>2021</v>
      </c>
      <c r="C2799" s="8" t="s">
        <v>10</v>
      </c>
      <c r="D2799" s="8" t="s">
        <v>25</v>
      </c>
      <c r="E2799" s="8" t="s">
        <v>27</v>
      </c>
      <c r="F2799" s="15"/>
      <c r="G2799" s="15"/>
      <c r="H2799" s="26"/>
      <c r="J2799" s="46"/>
    </row>
    <row r="2800" spans="1:10" x14ac:dyDescent="0.2">
      <c r="A2800" s="8" t="s">
        <v>20</v>
      </c>
      <c r="B2800" s="8">
        <v>2021</v>
      </c>
      <c r="C2800" s="8" t="s">
        <v>10</v>
      </c>
      <c r="D2800" s="8" t="s">
        <v>25</v>
      </c>
      <c r="E2800" s="8" t="s">
        <v>28</v>
      </c>
      <c r="F2800" s="15"/>
      <c r="G2800" s="15"/>
      <c r="H2800" s="26"/>
      <c r="J2800" s="46"/>
    </row>
    <row r="2801" spans="1:10" x14ac:dyDescent="0.2">
      <c r="A2801" s="8" t="s">
        <v>20</v>
      </c>
      <c r="B2801" s="8">
        <v>2021</v>
      </c>
      <c r="C2801" s="8" t="s">
        <v>10</v>
      </c>
      <c r="D2801" s="8" t="s">
        <v>25</v>
      </c>
      <c r="E2801" s="8" t="s">
        <v>40</v>
      </c>
      <c r="F2801" s="15">
        <v>3501.7118358100001</v>
      </c>
      <c r="G2801" s="15">
        <v>99.699209084331073</v>
      </c>
      <c r="H2801" s="26">
        <v>0.71147655094791318</v>
      </c>
      <c r="J2801" s="46"/>
    </row>
    <row r="2802" spans="1:10" x14ac:dyDescent="0.2">
      <c r="A2802" s="8" t="s">
        <v>20</v>
      </c>
      <c r="B2802" s="8">
        <v>2008</v>
      </c>
      <c r="C2802" s="8" t="s">
        <v>10</v>
      </c>
      <c r="D2802" s="8" t="s">
        <v>30</v>
      </c>
      <c r="E2802" s="8" t="s">
        <v>31</v>
      </c>
      <c r="F2802" s="15">
        <v>350.70454878999999</v>
      </c>
      <c r="G2802" s="15">
        <v>18.104429930171875</v>
      </c>
      <c r="H2802" s="26">
        <v>0.21306931088565922</v>
      </c>
      <c r="J2802" s="46" t="e">
        <f>+IF(A2802=#REF!,"si","no")</f>
        <v>#REF!</v>
      </c>
    </row>
    <row r="2803" spans="1:10" x14ac:dyDescent="0.2">
      <c r="A2803" s="8" t="s">
        <v>20</v>
      </c>
      <c r="B2803" s="8">
        <v>2008</v>
      </c>
      <c r="C2803" s="8" t="s">
        <v>10</v>
      </c>
      <c r="D2803" s="8" t="s">
        <v>30</v>
      </c>
      <c r="E2803" s="8" t="s">
        <v>32</v>
      </c>
      <c r="F2803" s="15"/>
      <c r="G2803" s="15"/>
      <c r="H2803" s="26"/>
      <c r="J2803" s="46" t="e">
        <f>+IF(A2803=#REF!,"si","no")</f>
        <v>#REF!</v>
      </c>
    </row>
    <row r="2804" spans="1:10" x14ac:dyDescent="0.2">
      <c r="A2804" s="8" t="s">
        <v>20</v>
      </c>
      <c r="B2804" s="8">
        <v>2008</v>
      </c>
      <c r="C2804" s="8" t="s">
        <v>10</v>
      </c>
      <c r="D2804" s="8" t="s">
        <v>30</v>
      </c>
      <c r="E2804" s="8" t="s">
        <v>40</v>
      </c>
      <c r="F2804" s="15">
        <v>350.70454878999999</v>
      </c>
      <c r="G2804" s="15">
        <v>18.104429930171875</v>
      </c>
      <c r="H2804" s="26">
        <v>0.21306931088565922</v>
      </c>
      <c r="J2804" s="46" t="e">
        <f>+IF(A2804=#REF!,"si","no")</f>
        <v>#REF!</v>
      </c>
    </row>
    <row r="2805" spans="1:10" x14ac:dyDescent="0.2">
      <c r="A2805" s="8" t="s">
        <v>20</v>
      </c>
      <c r="B2805" s="8">
        <v>2009</v>
      </c>
      <c r="C2805" s="8" t="s">
        <v>10</v>
      </c>
      <c r="D2805" s="8" t="s">
        <v>30</v>
      </c>
      <c r="E2805" s="8" t="s">
        <v>31</v>
      </c>
      <c r="F2805" s="15">
        <v>594.57643983000003</v>
      </c>
      <c r="G2805" s="15">
        <v>29.233506983723863</v>
      </c>
      <c r="H2805" s="26">
        <v>0.35226599375996365</v>
      </c>
      <c r="J2805" s="46" t="e">
        <f>+IF(A2805=#REF!,"si","no")</f>
        <v>#REF!</v>
      </c>
    </row>
    <row r="2806" spans="1:10" x14ac:dyDescent="0.2">
      <c r="A2806" s="8" t="s">
        <v>20</v>
      </c>
      <c r="B2806" s="8">
        <v>2009</v>
      </c>
      <c r="C2806" s="8" t="s">
        <v>10</v>
      </c>
      <c r="D2806" s="8" t="s">
        <v>30</v>
      </c>
      <c r="E2806" s="8" t="s">
        <v>32</v>
      </c>
      <c r="F2806" s="15"/>
      <c r="G2806" s="15"/>
      <c r="H2806" s="26"/>
      <c r="J2806" s="46" t="e">
        <f>+IF(A2806=#REF!,"si","no")</f>
        <v>#REF!</v>
      </c>
    </row>
    <row r="2807" spans="1:10" x14ac:dyDescent="0.2">
      <c r="A2807" s="8" t="s">
        <v>20</v>
      </c>
      <c r="B2807" s="8">
        <v>2009</v>
      </c>
      <c r="C2807" s="8" t="s">
        <v>10</v>
      </c>
      <c r="D2807" s="8" t="s">
        <v>30</v>
      </c>
      <c r="E2807" s="8" t="s">
        <v>40</v>
      </c>
      <c r="F2807" s="15">
        <v>594.57643983000003</v>
      </c>
      <c r="G2807" s="15">
        <v>29.233506983723863</v>
      </c>
      <c r="H2807" s="26">
        <v>0.35226599375996365</v>
      </c>
      <c r="J2807" s="46" t="e">
        <f>+IF(A2807=#REF!,"si","no")</f>
        <v>#REF!</v>
      </c>
    </row>
    <row r="2808" spans="1:10" x14ac:dyDescent="0.2">
      <c r="A2808" s="8" t="s">
        <v>20</v>
      </c>
      <c r="B2808" s="8">
        <v>2010</v>
      </c>
      <c r="C2808" s="8" t="s">
        <v>10</v>
      </c>
      <c r="D2808" s="8" t="s">
        <v>30</v>
      </c>
      <c r="E2808" s="8" t="s">
        <v>31</v>
      </c>
      <c r="F2808" s="15">
        <v>814.34135460000005</v>
      </c>
      <c r="G2808" s="15">
        <v>38.131907298047103</v>
      </c>
      <c r="H2808" s="26">
        <v>0.43536520700754144</v>
      </c>
      <c r="J2808" s="46" t="e">
        <f>+IF(A2808=#REF!,"si","no")</f>
        <v>#REF!</v>
      </c>
    </row>
    <row r="2809" spans="1:10" x14ac:dyDescent="0.2">
      <c r="A2809" s="8" t="s">
        <v>20</v>
      </c>
      <c r="B2809" s="8">
        <v>2010</v>
      </c>
      <c r="C2809" s="8" t="s">
        <v>10</v>
      </c>
      <c r="D2809" s="8" t="s">
        <v>30</v>
      </c>
      <c r="E2809" s="8" t="s">
        <v>32</v>
      </c>
      <c r="F2809" s="15"/>
      <c r="G2809" s="15"/>
      <c r="H2809" s="26"/>
      <c r="J2809" s="46" t="e">
        <f>+IF(A2809=#REF!,"si","no")</f>
        <v>#REF!</v>
      </c>
    </row>
    <row r="2810" spans="1:10" x14ac:dyDescent="0.2">
      <c r="A2810" s="8" t="s">
        <v>20</v>
      </c>
      <c r="B2810" s="8">
        <v>2010</v>
      </c>
      <c r="C2810" s="8" t="s">
        <v>10</v>
      </c>
      <c r="D2810" s="8" t="s">
        <v>30</v>
      </c>
      <c r="E2810" s="8" t="s">
        <v>40</v>
      </c>
      <c r="F2810" s="15">
        <v>814.34135460000005</v>
      </c>
      <c r="G2810" s="15">
        <v>38.131907298047103</v>
      </c>
      <c r="H2810" s="26">
        <v>0.43536520700754144</v>
      </c>
      <c r="J2810" s="46" t="e">
        <f>+IF(A2810=#REF!,"si","no")</f>
        <v>#REF!</v>
      </c>
    </row>
    <row r="2811" spans="1:10" x14ac:dyDescent="0.2">
      <c r="A2811" s="8" t="s">
        <v>20</v>
      </c>
      <c r="B2811" s="8">
        <v>2011</v>
      </c>
      <c r="C2811" s="8" t="s">
        <v>10</v>
      </c>
      <c r="D2811" s="8" t="s">
        <v>30</v>
      </c>
      <c r="E2811" s="8" t="s">
        <v>31</v>
      </c>
      <c r="F2811" s="15">
        <v>1935.9791166800001</v>
      </c>
      <c r="G2811" s="15">
        <v>86.349804301719161</v>
      </c>
      <c r="H2811" s="26">
        <v>0.88343455475931998</v>
      </c>
      <c r="J2811" s="46" t="e">
        <f>+IF(A2811=#REF!,"si","no")</f>
        <v>#REF!</v>
      </c>
    </row>
    <row r="2812" spans="1:10" x14ac:dyDescent="0.2">
      <c r="A2812" s="8" t="s">
        <v>20</v>
      </c>
      <c r="B2812" s="8">
        <v>2011</v>
      </c>
      <c r="C2812" s="8" t="s">
        <v>10</v>
      </c>
      <c r="D2812" s="8" t="s">
        <v>30</v>
      </c>
      <c r="E2812" s="8" t="s">
        <v>32</v>
      </c>
      <c r="F2812" s="15"/>
      <c r="G2812" s="15"/>
      <c r="H2812" s="26"/>
      <c r="J2812" s="46" t="e">
        <f>+IF(A2812=#REF!,"si","no")</f>
        <v>#REF!</v>
      </c>
    </row>
    <row r="2813" spans="1:10" x14ac:dyDescent="0.2">
      <c r="A2813" s="8" t="s">
        <v>20</v>
      </c>
      <c r="B2813" s="8">
        <v>2011</v>
      </c>
      <c r="C2813" s="8" t="s">
        <v>10</v>
      </c>
      <c r="D2813" s="8" t="s">
        <v>30</v>
      </c>
      <c r="E2813" s="8" t="s">
        <v>40</v>
      </c>
      <c r="F2813" s="15">
        <v>1935.9791166800001</v>
      </c>
      <c r="G2813" s="15">
        <v>86.349804301719161</v>
      </c>
      <c r="H2813" s="26">
        <v>0.88343455475931998</v>
      </c>
      <c r="J2813" s="46" t="e">
        <f>+IF(A2813=#REF!,"si","no")</f>
        <v>#REF!</v>
      </c>
    </row>
    <row r="2814" spans="1:10" x14ac:dyDescent="0.2">
      <c r="A2814" s="8" t="s">
        <v>20</v>
      </c>
      <c r="B2814" s="8">
        <v>2012</v>
      </c>
      <c r="C2814" s="8" t="s">
        <v>10</v>
      </c>
      <c r="D2814" s="8" t="s">
        <v>30</v>
      </c>
      <c r="E2814" s="8" t="s">
        <v>31</v>
      </c>
      <c r="F2814" s="15">
        <v>1511.9810897899999</v>
      </c>
      <c r="G2814" s="15">
        <v>64.21293334402165</v>
      </c>
      <c r="H2814" s="26">
        <v>0.60969262260895618</v>
      </c>
      <c r="J2814" s="46" t="e">
        <f>+IF(A2814=#REF!,"si","no")</f>
        <v>#REF!</v>
      </c>
    </row>
    <row r="2815" spans="1:10" x14ac:dyDescent="0.2">
      <c r="A2815" s="8" t="s">
        <v>20</v>
      </c>
      <c r="B2815" s="8">
        <v>2012</v>
      </c>
      <c r="C2815" s="8" t="s">
        <v>10</v>
      </c>
      <c r="D2815" s="8" t="s">
        <v>30</v>
      </c>
      <c r="E2815" s="8" t="s">
        <v>32</v>
      </c>
      <c r="F2815" s="15"/>
      <c r="G2815" s="15"/>
      <c r="H2815" s="26"/>
      <c r="J2815" s="46" t="e">
        <f>+IF(A2815=#REF!,"si","no")</f>
        <v>#REF!</v>
      </c>
    </row>
    <row r="2816" spans="1:10" x14ac:dyDescent="0.2">
      <c r="A2816" s="8" t="s">
        <v>20</v>
      </c>
      <c r="B2816" s="8">
        <v>2012</v>
      </c>
      <c r="C2816" s="8" t="s">
        <v>10</v>
      </c>
      <c r="D2816" s="8" t="s">
        <v>30</v>
      </c>
      <c r="E2816" s="8" t="s">
        <v>40</v>
      </c>
      <c r="F2816" s="15">
        <v>1511.9810897899999</v>
      </c>
      <c r="G2816" s="15">
        <v>64.21293334402165</v>
      </c>
      <c r="H2816" s="26">
        <v>0.60969262260895618</v>
      </c>
      <c r="J2816" s="46" t="e">
        <f>+IF(A2816=#REF!,"si","no")</f>
        <v>#REF!</v>
      </c>
    </row>
    <row r="2817" spans="1:10" x14ac:dyDescent="0.2">
      <c r="A2817" s="8" t="s">
        <v>20</v>
      </c>
      <c r="B2817" s="8">
        <v>2013</v>
      </c>
      <c r="C2817" s="8" t="s">
        <v>10</v>
      </c>
      <c r="D2817" s="8" t="s">
        <v>30</v>
      </c>
      <c r="E2817" s="8" t="s">
        <v>31</v>
      </c>
      <c r="F2817" s="15">
        <v>2359.5611755599998</v>
      </c>
      <c r="G2817" s="15">
        <v>95.473472333279773</v>
      </c>
      <c r="H2817" s="26">
        <v>0.86928503270067536</v>
      </c>
      <c r="J2817" s="46" t="e">
        <f>+IF(A2817=#REF!,"si","no")</f>
        <v>#REF!</v>
      </c>
    </row>
    <row r="2818" spans="1:10" x14ac:dyDescent="0.2">
      <c r="A2818" s="8" t="s">
        <v>20</v>
      </c>
      <c r="B2818" s="8">
        <v>2013</v>
      </c>
      <c r="C2818" s="8" t="s">
        <v>10</v>
      </c>
      <c r="D2818" s="8" t="s">
        <v>30</v>
      </c>
      <c r="E2818" s="8" t="s">
        <v>32</v>
      </c>
      <c r="F2818" s="15"/>
      <c r="G2818" s="15"/>
      <c r="H2818" s="26"/>
      <c r="J2818" s="46" t="e">
        <f>+IF(A2818=#REF!,"si","no")</f>
        <v>#REF!</v>
      </c>
    </row>
    <row r="2819" spans="1:10" x14ac:dyDescent="0.2">
      <c r="A2819" s="8" t="s">
        <v>20</v>
      </c>
      <c r="B2819" s="8">
        <v>2013</v>
      </c>
      <c r="C2819" s="8" t="s">
        <v>10</v>
      </c>
      <c r="D2819" s="8" t="s">
        <v>30</v>
      </c>
      <c r="E2819" s="8" t="s">
        <v>40</v>
      </c>
      <c r="F2819" s="15">
        <v>2359.5611755599998</v>
      </c>
      <c r="G2819" s="15">
        <v>95.473472333279773</v>
      </c>
      <c r="H2819" s="26">
        <v>0.86928503270067536</v>
      </c>
      <c r="J2819" s="46" t="e">
        <f>+IF(A2819=#REF!,"si","no")</f>
        <v>#REF!</v>
      </c>
    </row>
    <row r="2820" spans="1:10" x14ac:dyDescent="0.2">
      <c r="A2820" s="8" t="s">
        <v>20</v>
      </c>
      <c r="B2820" s="8">
        <v>2014</v>
      </c>
      <c r="C2820" s="8" t="s">
        <v>10</v>
      </c>
      <c r="D2820" s="8" t="s">
        <v>30</v>
      </c>
      <c r="E2820" s="8" t="s">
        <v>31</v>
      </c>
      <c r="F2820" s="15">
        <v>2328.0804900399999</v>
      </c>
      <c r="G2820" s="15">
        <v>89.688698545107002</v>
      </c>
      <c r="H2820" s="26">
        <v>0.75492750013523302</v>
      </c>
      <c r="J2820" s="46" t="e">
        <f>+IF(A2820=#REF!,"si","no")</f>
        <v>#REF!</v>
      </c>
    </row>
    <row r="2821" spans="1:10" x14ac:dyDescent="0.2">
      <c r="A2821" s="8" t="s">
        <v>20</v>
      </c>
      <c r="B2821" s="8">
        <v>2014</v>
      </c>
      <c r="C2821" s="8" t="s">
        <v>10</v>
      </c>
      <c r="D2821" s="8" t="s">
        <v>30</v>
      </c>
      <c r="E2821" s="8" t="s">
        <v>32</v>
      </c>
      <c r="F2821" s="15"/>
      <c r="G2821" s="15"/>
      <c r="H2821" s="26"/>
      <c r="J2821" s="46" t="e">
        <f>+IF(A2821=#REF!,"si","no")</f>
        <v>#REF!</v>
      </c>
    </row>
    <row r="2822" spans="1:10" x14ac:dyDescent="0.2">
      <c r="A2822" s="8" t="s">
        <v>20</v>
      </c>
      <c r="B2822" s="8">
        <v>2014</v>
      </c>
      <c r="C2822" s="8" t="s">
        <v>10</v>
      </c>
      <c r="D2822" s="8" t="s">
        <v>30</v>
      </c>
      <c r="E2822" s="8" t="s">
        <v>40</v>
      </c>
      <c r="F2822" s="15">
        <v>2328.0804900399999</v>
      </c>
      <c r="G2822" s="15">
        <v>89.688698545107002</v>
      </c>
      <c r="H2822" s="26">
        <v>0.75492750013523302</v>
      </c>
      <c r="J2822" s="46" t="e">
        <f>+IF(A2822=#REF!,"si","no")</f>
        <v>#REF!</v>
      </c>
    </row>
    <row r="2823" spans="1:10" x14ac:dyDescent="0.2">
      <c r="A2823" s="8" t="s">
        <v>20</v>
      </c>
      <c r="B2823" s="8">
        <v>2015</v>
      </c>
      <c r="C2823" s="8" t="s">
        <v>10</v>
      </c>
      <c r="D2823" s="8" t="s">
        <v>30</v>
      </c>
      <c r="E2823" s="8" t="s">
        <v>31</v>
      </c>
      <c r="F2823" s="15">
        <v>2721.7546607700001</v>
      </c>
      <c r="G2823" s="15">
        <v>99.882635960664473</v>
      </c>
      <c r="H2823" s="26">
        <v>0.78298200170202825</v>
      </c>
      <c r="J2823" s="46" t="e">
        <f>+IF(A2823=#REF!,"si","no")</f>
        <v>#REF!</v>
      </c>
    </row>
    <row r="2824" spans="1:10" x14ac:dyDescent="0.2">
      <c r="A2824" s="8" t="s">
        <v>20</v>
      </c>
      <c r="B2824" s="8">
        <v>2015</v>
      </c>
      <c r="C2824" s="8" t="s">
        <v>10</v>
      </c>
      <c r="D2824" s="8" t="s">
        <v>30</v>
      </c>
      <c r="E2824" s="8" t="s">
        <v>32</v>
      </c>
      <c r="F2824" s="15"/>
      <c r="G2824" s="15"/>
      <c r="H2824" s="26"/>
      <c r="J2824" s="46" t="e">
        <f>+IF(A2824=#REF!,"si","no")</f>
        <v>#REF!</v>
      </c>
    </row>
    <row r="2825" spans="1:10" x14ac:dyDescent="0.2">
      <c r="A2825" s="8" t="s">
        <v>20</v>
      </c>
      <c r="B2825" s="8">
        <v>2015</v>
      </c>
      <c r="C2825" s="8" t="s">
        <v>10</v>
      </c>
      <c r="D2825" s="8" t="s">
        <v>30</v>
      </c>
      <c r="E2825" s="8" t="s">
        <v>40</v>
      </c>
      <c r="F2825" s="15">
        <v>2721.7546607700001</v>
      </c>
      <c r="G2825" s="15">
        <v>99.882635960664473</v>
      </c>
      <c r="H2825" s="26">
        <v>0.78298200170202825</v>
      </c>
      <c r="J2825" s="46" t="e">
        <f>+IF(A2825=#REF!,"si","no")</f>
        <v>#REF!</v>
      </c>
    </row>
    <row r="2826" spans="1:10" x14ac:dyDescent="0.2">
      <c r="A2826" s="8" t="s">
        <v>20</v>
      </c>
      <c r="B2826" s="8">
        <v>2016</v>
      </c>
      <c r="C2826" s="8" t="s">
        <v>10</v>
      </c>
      <c r="D2826" s="8" t="s">
        <v>30</v>
      </c>
      <c r="E2826" s="8" t="s">
        <v>31</v>
      </c>
      <c r="F2826" s="15">
        <v>2347.3427701599999</v>
      </c>
      <c r="G2826" s="15">
        <v>82.231964516500355</v>
      </c>
      <c r="H2826" s="26">
        <v>0.61893261844659142</v>
      </c>
      <c r="J2826" s="46" t="e">
        <f>+IF(A2826=#REF!,"si","no")</f>
        <v>#REF!</v>
      </c>
    </row>
    <row r="2827" spans="1:10" x14ac:dyDescent="0.2">
      <c r="A2827" s="8" t="s">
        <v>20</v>
      </c>
      <c r="B2827" s="8">
        <v>2016</v>
      </c>
      <c r="C2827" s="8" t="s">
        <v>10</v>
      </c>
      <c r="D2827" s="8" t="s">
        <v>30</v>
      </c>
      <c r="E2827" s="8" t="s">
        <v>32</v>
      </c>
      <c r="F2827" s="15"/>
      <c r="G2827" s="15"/>
      <c r="H2827" s="26"/>
      <c r="J2827" s="46" t="e">
        <f>+IF(A2827=#REF!,"si","no")</f>
        <v>#REF!</v>
      </c>
    </row>
    <row r="2828" spans="1:10" x14ac:dyDescent="0.2">
      <c r="A2828" s="8" t="s">
        <v>20</v>
      </c>
      <c r="B2828" s="8">
        <v>2016</v>
      </c>
      <c r="C2828" s="8" t="s">
        <v>10</v>
      </c>
      <c r="D2828" s="8" t="s">
        <v>30</v>
      </c>
      <c r="E2828" s="8" t="s">
        <v>40</v>
      </c>
      <c r="F2828" s="15">
        <v>2347.3427701599999</v>
      </c>
      <c r="G2828" s="15">
        <v>82.231964516500355</v>
      </c>
      <c r="H2828" s="26">
        <v>0.61893261844659142</v>
      </c>
      <c r="J2828" s="46" t="e">
        <f>+IF(A2828=#REF!,"si","no")</f>
        <v>#REF!</v>
      </c>
    </row>
    <row r="2829" spans="1:10" x14ac:dyDescent="0.2">
      <c r="A2829" s="8" t="s">
        <v>20</v>
      </c>
      <c r="B2829" s="8">
        <v>2017</v>
      </c>
      <c r="C2829" s="8" t="s">
        <v>10</v>
      </c>
      <c r="D2829" s="8" t="s">
        <v>30</v>
      </c>
      <c r="E2829" s="8" t="s">
        <v>31</v>
      </c>
      <c r="F2829" s="15">
        <v>2411.17955265</v>
      </c>
      <c r="G2829" s="15">
        <v>80.295619769855691</v>
      </c>
      <c r="H2829" s="26">
        <v>0.58244772863186611</v>
      </c>
      <c r="J2829" s="46" t="e">
        <f>+IF(A2829=#REF!,"si","no")</f>
        <v>#REF!</v>
      </c>
    </row>
    <row r="2830" spans="1:10" x14ac:dyDescent="0.2">
      <c r="A2830" s="8" t="s">
        <v>20</v>
      </c>
      <c r="B2830" s="8">
        <v>2017</v>
      </c>
      <c r="C2830" s="8" t="s">
        <v>10</v>
      </c>
      <c r="D2830" s="8" t="s">
        <v>30</v>
      </c>
      <c r="E2830" s="8" t="s">
        <v>32</v>
      </c>
      <c r="F2830" s="15"/>
      <c r="G2830" s="15"/>
      <c r="H2830" s="26"/>
      <c r="J2830" s="46" t="e">
        <f>+IF(A2830=#REF!,"si","no")</f>
        <v>#REF!</v>
      </c>
    </row>
    <row r="2831" spans="1:10" x14ac:dyDescent="0.2">
      <c r="A2831" s="8" t="s">
        <v>20</v>
      </c>
      <c r="B2831" s="8">
        <v>2017</v>
      </c>
      <c r="C2831" s="8" t="s">
        <v>10</v>
      </c>
      <c r="D2831" s="8" t="s">
        <v>30</v>
      </c>
      <c r="E2831" s="8" t="s">
        <v>40</v>
      </c>
      <c r="F2831" s="15">
        <v>2411.17955265</v>
      </c>
      <c r="G2831" s="15">
        <v>80.295619769855691</v>
      </c>
      <c r="H2831" s="26">
        <v>0.58244772863186611</v>
      </c>
      <c r="J2831" s="46" t="e">
        <f>+IF(A2831=#REF!,"si","no")</f>
        <v>#REF!</v>
      </c>
    </row>
    <row r="2832" spans="1:10" x14ac:dyDescent="0.2">
      <c r="A2832" s="8" t="s">
        <v>20</v>
      </c>
      <c r="B2832" s="8">
        <v>2018</v>
      </c>
      <c r="C2832" s="8" t="s">
        <v>10</v>
      </c>
      <c r="D2832" s="8" t="s">
        <v>30</v>
      </c>
      <c r="E2832" s="8" t="s">
        <v>31</v>
      </c>
      <c r="F2832" s="15">
        <v>2427.4726193400002</v>
      </c>
      <c r="G2832" s="15">
        <v>76.721390216694459</v>
      </c>
      <c r="H2832" s="26">
        <v>0.58727927948205605</v>
      </c>
      <c r="J2832" s="46" t="e">
        <f>+IF(A2832=#REF!,"si","no")</f>
        <v>#REF!</v>
      </c>
    </row>
    <row r="2833" spans="1:10" x14ac:dyDescent="0.2">
      <c r="A2833" s="8" t="s">
        <v>20</v>
      </c>
      <c r="B2833" s="8">
        <v>2018</v>
      </c>
      <c r="C2833" s="8" t="s">
        <v>10</v>
      </c>
      <c r="D2833" s="8" t="s">
        <v>30</v>
      </c>
      <c r="E2833" s="8" t="s">
        <v>32</v>
      </c>
      <c r="F2833" s="15"/>
      <c r="G2833" s="15"/>
      <c r="H2833" s="26"/>
      <c r="J2833" s="46" t="e">
        <f>+IF(A2833=#REF!,"si","no")</f>
        <v>#REF!</v>
      </c>
    </row>
    <row r="2834" spans="1:10" x14ac:dyDescent="0.2">
      <c r="A2834" s="8" t="s">
        <v>20</v>
      </c>
      <c r="B2834" s="8">
        <v>2018</v>
      </c>
      <c r="C2834" s="8" t="s">
        <v>10</v>
      </c>
      <c r="D2834" s="8" t="s">
        <v>30</v>
      </c>
      <c r="E2834" s="8" t="s">
        <v>40</v>
      </c>
      <c r="F2834" s="15">
        <v>2427.4726193400002</v>
      </c>
      <c r="G2834" s="15">
        <v>76.721390216694459</v>
      </c>
      <c r="H2834" s="26">
        <v>0.58727927948205605</v>
      </c>
      <c r="J2834" s="46" t="e">
        <f>+IF(A2834=#REF!,"si","no")</f>
        <v>#REF!</v>
      </c>
    </row>
    <row r="2835" spans="1:10" x14ac:dyDescent="0.2">
      <c r="A2835" s="8" t="s">
        <v>20</v>
      </c>
      <c r="B2835" s="8">
        <v>2019</v>
      </c>
      <c r="C2835" s="8" t="s">
        <v>10</v>
      </c>
      <c r="D2835" s="8" t="s">
        <v>30</v>
      </c>
      <c r="E2835" s="8" t="s">
        <v>31</v>
      </c>
      <c r="F2835" s="15">
        <v>3203.2632414099999</v>
      </c>
      <c r="G2835" s="15">
        <v>96.296550870009554</v>
      </c>
      <c r="H2835" s="26">
        <v>0.7690873977111623</v>
      </c>
      <c r="J2835" s="46" t="e">
        <f>+IF(A2835=#REF!,"si","no")</f>
        <v>#REF!</v>
      </c>
    </row>
    <row r="2836" spans="1:10" x14ac:dyDescent="0.2">
      <c r="A2836" s="8" t="s">
        <v>20</v>
      </c>
      <c r="B2836" s="8">
        <v>2019</v>
      </c>
      <c r="C2836" s="8" t="s">
        <v>10</v>
      </c>
      <c r="D2836" s="8" t="s">
        <v>30</v>
      </c>
      <c r="E2836" s="8" t="s">
        <v>32</v>
      </c>
      <c r="F2836" s="15"/>
      <c r="G2836" s="15"/>
      <c r="H2836" s="26"/>
      <c r="J2836" s="46" t="e">
        <f>+IF(A2836=#REF!,"si","no")</f>
        <v>#REF!</v>
      </c>
    </row>
    <row r="2837" spans="1:10" x14ac:dyDescent="0.2">
      <c r="A2837" s="8" t="s">
        <v>20</v>
      </c>
      <c r="B2837" s="8">
        <v>2019</v>
      </c>
      <c r="C2837" s="8" t="s">
        <v>10</v>
      </c>
      <c r="D2837" s="8" t="s">
        <v>30</v>
      </c>
      <c r="E2837" s="8" t="s">
        <v>40</v>
      </c>
      <c r="F2837" s="15">
        <v>3203.2632414099999</v>
      </c>
      <c r="G2837" s="15">
        <v>96.296550870009554</v>
      </c>
      <c r="H2837" s="26">
        <v>0.7690873977111623</v>
      </c>
      <c r="J2837" s="46" t="e">
        <f>+IF(A2837=#REF!,"si","no")</f>
        <v>#REF!</v>
      </c>
    </row>
    <row r="2838" spans="1:10" x14ac:dyDescent="0.2">
      <c r="A2838" s="8" t="s">
        <v>20</v>
      </c>
      <c r="B2838" s="8">
        <v>2020</v>
      </c>
      <c r="C2838" s="8" t="s">
        <v>10</v>
      </c>
      <c r="D2838" s="8" t="s">
        <v>30</v>
      </c>
      <c r="E2838" s="8" t="s">
        <v>31</v>
      </c>
      <c r="F2838" s="68">
        <v>4065.7426940599998</v>
      </c>
      <c r="G2838" s="15">
        <v>118.04907676140664</v>
      </c>
      <c r="H2838" s="26">
        <v>0.93437773263556068</v>
      </c>
      <c r="J2838" s="46"/>
    </row>
    <row r="2839" spans="1:10" x14ac:dyDescent="0.2">
      <c r="A2839" s="8" t="s">
        <v>20</v>
      </c>
      <c r="B2839" s="8">
        <v>2020</v>
      </c>
      <c r="C2839" s="8" t="s">
        <v>10</v>
      </c>
      <c r="D2839" s="8" t="s">
        <v>30</v>
      </c>
      <c r="E2839" s="8" t="s">
        <v>32</v>
      </c>
      <c r="F2839" s="15"/>
      <c r="G2839" s="15"/>
      <c r="H2839" s="26"/>
      <c r="J2839" s="46"/>
    </row>
    <row r="2840" spans="1:10" x14ac:dyDescent="0.2">
      <c r="A2840" s="8" t="s">
        <v>20</v>
      </c>
      <c r="B2840" s="8">
        <v>2020</v>
      </c>
      <c r="C2840" s="8" t="s">
        <v>10</v>
      </c>
      <c r="D2840" s="8" t="s">
        <v>30</v>
      </c>
      <c r="E2840" s="8" t="s">
        <v>40</v>
      </c>
      <c r="F2840" s="15">
        <v>4065.7426940599998</v>
      </c>
      <c r="G2840" s="15">
        <v>118.04907676140664</v>
      </c>
      <c r="H2840" s="26">
        <v>0.93437773263556068</v>
      </c>
      <c r="J2840" s="46"/>
    </row>
    <row r="2841" spans="1:10" x14ac:dyDescent="0.2">
      <c r="A2841" s="8" t="s">
        <v>20</v>
      </c>
      <c r="B2841" s="8">
        <v>2021</v>
      </c>
      <c r="C2841" s="8" t="s">
        <v>10</v>
      </c>
      <c r="D2841" s="8" t="s">
        <v>30</v>
      </c>
      <c r="E2841" s="8" t="s">
        <v>31</v>
      </c>
      <c r="F2841" s="68">
        <v>3404.1123072199998</v>
      </c>
      <c r="G2841" s="15">
        <v>96.920397958893119</v>
      </c>
      <c r="H2841" s="26">
        <v>0.69164631384352471</v>
      </c>
      <c r="J2841" s="46"/>
    </row>
    <row r="2842" spans="1:10" x14ac:dyDescent="0.2">
      <c r="A2842" s="8" t="s">
        <v>20</v>
      </c>
      <c r="B2842" s="8">
        <v>2021</v>
      </c>
      <c r="C2842" s="8" t="s">
        <v>10</v>
      </c>
      <c r="D2842" s="8" t="s">
        <v>30</v>
      </c>
      <c r="E2842" s="8" t="s">
        <v>32</v>
      </c>
      <c r="F2842" s="15"/>
      <c r="G2842" s="15"/>
      <c r="H2842" s="26"/>
      <c r="J2842" s="46"/>
    </row>
    <row r="2843" spans="1:10" x14ac:dyDescent="0.2">
      <c r="A2843" s="8" t="s">
        <v>20</v>
      </c>
      <c r="B2843" s="8">
        <v>2021</v>
      </c>
      <c r="C2843" s="8" t="s">
        <v>10</v>
      </c>
      <c r="D2843" s="8" t="s">
        <v>30</v>
      </c>
      <c r="E2843" s="8" t="s">
        <v>40</v>
      </c>
      <c r="F2843" s="15">
        <v>3404.1123072199998</v>
      </c>
      <c r="G2843" s="15">
        <v>96.920397958893119</v>
      </c>
      <c r="H2843" s="26">
        <v>0.69164631384352471</v>
      </c>
      <c r="J2843" s="46"/>
    </row>
    <row r="2844" spans="1:10" x14ac:dyDescent="0.2">
      <c r="A2844" s="8" t="s">
        <v>20</v>
      </c>
      <c r="B2844" s="8">
        <v>2008</v>
      </c>
      <c r="C2844" s="8" t="s">
        <v>10</v>
      </c>
      <c r="D2844" s="8" t="s">
        <v>33</v>
      </c>
      <c r="E2844" s="8" t="s">
        <v>34</v>
      </c>
      <c r="F2844" s="15">
        <v>48.899283500000003</v>
      </c>
      <c r="G2844" s="15">
        <v>2.5243289681180294</v>
      </c>
      <c r="H2844" s="26">
        <v>2.9708587111558372E-2</v>
      </c>
      <c r="J2844" s="46" t="e">
        <f>+IF(A2844=#REF!,"si","no")</f>
        <v>#REF!</v>
      </c>
    </row>
    <row r="2845" spans="1:10" x14ac:dyDescent="0.2">
      <c r="A2845" s="8" t="s">
        <v>20</v>
      </c>
      <c r="B2845" s="8">
        <v>2008</v>
      </c>
      <c r="C2845" s="8" t="s">
        <v>10</v>
      </c>
      <c r="D2845" s="8" t="s">
        <v>33</v>
      </c>
      <c r="E2845" s="8" t="s">
        <v>35</v>
      </c>
      <c r="F2845" s="15">
        <v>2122.15005458</v>
      </c>
      <c r="G2845" s="15">
        <v>109.55180677585082</v>
      </c>
      <c r="H2845" s="26">
        <v>1.2893047760155478</v>
      </c>
      <c r="J2845" s="46" t="e">
        <f>+IF(A2845=#REF!,"si","no")</f>
        <v>#REF!</v>
      </c>
    </row>
    <row r="2846" spans="1:10" x14ac:dyDescent="0.2">
      <c r="A2846" s="8" t="s">
        <v>20</v>
      </c>
      <c r="B2846" s="8">
        <v>2008</v>
      </c>
      <c r="C2846" s="8" t="s">
        <v>10</v>
      </c>
      <c r="D2846" s="8" t="s">
        <v>33</v>
      </c>
      <c r="E2846" s="8" t="s">
        <v>36</v>
      </c>
      <c r="F2846" s="15"/>
      <c r="G2846" s="15"/>
      <c r="H2846" s="26"/>
      <c r="J2846" s="46" t="e">
        <f>+IF(A2846=#REF!,"si","no")</f>
        <v>#REF!</v>
      </c>
    </row>
    <row r="2847" spans="1:10" x14ac:dyDescent="0.2">
      <c r="A2847" s="8" t="s">
        <v>20</v>
      </c>
      <c r="B2847" s="8">
        <v>2008</v>
      </c>
      <c r="C2847" s="8" t="s">
        <v>10</v>
      </c>
      <c r="D2847" s="8" t="s">
        <v>33</v>
      </c>
      <c r="E2847" s="8" t="s">
        <v>42</v>
      </c>
      <c r="F2847" s="15">
        <v>82.554836120000004</v>
      </c>
      <c r="G2847" s="15">
        <v>4.2617304254765331</v>
      </c>
      <c r="H2847" s="26">
        <v>5.0155899326243612E-2</v>
      </c>
      <c r="J2847" s="46" t="e">
        <f>+IF(A2847=#REF!,"si","no")</f>
        <v>#REF!</v>
      </c>
    </row>
    <row r="2848" spans="1:10" x14ac:dyDescent="0.2">
      <c r="A2848" s="8" t="s">
        <v>20</v>
      </c>
      <c r="B2848" s="8">
        <v>2008</v>
      </c>
      <c r="C2848" s="8" t="s">
        <v>10</v>
      </c>
      <c r="D2848" s="8" t="s">
        <v>33</v>
      </c>
      <c r="E2848" s="8" t="s">
        <v>40</v>
      </c>
      <c r="F2848" s="15">
        <v>2253.6041741999998</v>
      </c>
      <c r="G2848" s="15">
        <v>116.33786616944538</v>
      </c>
      <c r="H2848" s="26">
        <v>1.3691692624533496</v>
      </c>
      <c r="J2848" s="46" t="e">
        <f>+IF(A2848=#REF!,"si","no")</f>
        <v>#REF!</v>
      </c>
    </row>
    <row r="2849" spans="1:10" x14ac:dyDescent="0.2">
      <c r="A2849" s="8" t="s">
        <v>20</v>
      </c>
      <c r="B2849" s="8">
        <v>2009</v>
      </c>
      <c r="C2849" s="8" t="s">
        <v>10</v>
      </c>
      <c r="D2849" s="8" t="s">
        <v>33</v>
      </c>
      <c r="E2849" s="8" t="s">
        <v>34</v>
      </c>
      <c r="F2849" s="15">
        <v>1.15227843</v>
      </c>
      <c r="G2849" s="15">
        <v>5.6654009937276609E-2</v>
      </c>
      <c r="H2849" s="26">
        <v>6.8268515037053464E-4</v>
      </c>
      <c r="J2849" s="46" t="e">
        <f>+IF(A2849=#REF!,"si","no")</f>
        <v>#REF!</v>
      </c>
    </row>
    <row r="2850" spans="1:10" x14ac:dyDescent="0.2">
      <c r="A2850" s="8" t="s">
        <v>20</v>
      </c>
      <c r="B2850" s="8">
        <v>2009</v>
      </c>
      <c r="C2850" s="8" t="s">
        <v>10</v>
      </c>
      <c r="D2850" s="8" t="s">
        <v>33</v>
      </c>
      <c r="E2850" s="8" t="s">
        <v>35</v>
      </c>
      <c r="F2850" s="15">
        <v>3234.7130135399998</v>
      </c>
      <c r="G2850" s="15">
        <v>159.04095611104438</v>
      </c>
      <c r="H2850" s="26">
        <v>1.9164556782114546</v>
      </c>
      <c r="J2850" s="46" t="e">
        <f>+IF(A2850=#REF!,"si","no")</f>
        <v>#REF!</v>
      </c>
    </row>
    <row r="2851" spans="1:10" x14ac:dyDescent="0.2">
      <c r="A2851" s="8" t="s">
        <v>20</v>
      </c>
      <c r="B2851" s="8">
        <v>2009</v>
      </c>
      <c r="C2851" s="8" t="s">
        <v>10</v>
      </c>
      <c r="D2851" s="8" t="s">
        <v>33</v>
      </c>
      <c r="E2851" s="8" t="s">
        <v>36</v>
      </c>
      <c r="F2851" s="15"/>
      <c r="G2851" s="15"/>
      <c r="H2851" s="26"/>
      <c r="J2851" s="46" t="e">
        <f>+IF(A2851=#REF!,"si","no")</f>
        <v>#REF!</v>
      </c>
    </row>
    <row r="2852" spans="1:10" x14ac:dyDescent="0.2">
      <c r="A2852" s="8" t="s">
        <v>20</v>
      </c>
      <c r="B2852" s="8">
        <v>2009</v>
      </c>
      <c r="C2852" s="8" t="s">
        <v>10</v>
      </c>
      <c r="D2852" s="8" t="s">
        <v>33</v>
      </c>
      <c r="E2852" s="8" t="s">
        <v>42</v>
      </c>
      <c r="F2852" s="15">
        <v>101.53016708</v>
      </c>
      <c r="G2852" s="15">
        <v>4.9919281181751138</v>
      </c>
      <c r="H2852" s="26">
        <v>6.0153115406451983E-2</v>
      </c>
      <c r="J2852" s="46" t="e">
        <f>+IF(A2852=#REF!,"si","no")</f>
        <v>#REF!</v>
      </c>
    </row>
    <row r="2853" spans="1:10" x14ac:dyDescent="0.2">
      <c r="A2853" s="8" t="s">
        <v>20</v>
      </c>
      <c r="B2853" s="8">
        <v>2009</v>
      </c>
      <c r="C2853" s="8" t="s">
        <v>10</v>
      </c>
      <c r="D2853" s="8" t="s">
        <v>33</v>
      </c>
      <c r="E2853" s="8" t="s">
        <v>40</v>
      </c>
      <c r="F2853" s="15">
        <v>3337.3954590499998</v>
      </c>
      <c r="G2853" s="15">
        <v>164.08953823915675</v>
      </c>
      <c r="H2853" s="26">
        <v>1.9772914787682769</v>
      </c>
      <c r="J2853" s="46" t="e">
        <f>+IF(A2853=#REF!,"si","no")</f>
        <v>#REF!</v>
      </c>
    </row>
    <row r="2854" spans="1:10" x14ac:dyDescent="0.2">
      <c r="A2854" s="8" t="s">
        <v>20</v>
      </c>
      <c r="B2854" s="8">
        <v>2010</v>
      </c>
      <c r="C2854" s="8" t="s">
        <v>10</v>
      </c>
      <c r="D2854" s="8" t="s">
        <v>33</v>
      </c>
      <c r="E2854" s="8" t="s">
        <v>34</v>
      </c>
      <c r="F2854" s="15">
        <v>51.873254000000003</v>
      </c>
      <c r="G2854" s="15">
        <v>2.4289889020159694</v>
      </c>
      <c r="H2854" s="26">
        <v>2.773260849187479E-2</v>
      </c>
      <c r="J2854" s="46" t="e">
        <f>+IF(A2854=#REF!,"si","no")</f>
        <v>#REF!</v>
      </c>
    </row>
    <row r="2855" spans="1:10" x14ac:dyDescent="0.2">
      <c r="A2855" s="8" t="s">
        <v>20</v>
      </c>
      <c r="B2855" s="8">
        <v>2010</v>
      </c>
      <c r="C2855" s="8" t="s">
        <v>10</v>
      </c>
      <c r="D2855" s="8" t="s">
        <v>33</v>
      </c>
      <c r="E2855" s="8" t="s">
        <v>35</v>
      </c>
      <c r="F2855" s="15">
        <v>3840.6797345</v>
      </c>
      <c r="G2855" s="15">
        <v>179.84158948845081</v>
      </c>
      <c r="H2855" s="26">
        <v>2.0533137832372361</v>
      </c>
      <c r="J2855" s="46" t="e">
        <f>+IF(A2855=#REF!,"si","no")</f>
        <v>#REF!</v>
      </c>
    </row>
    <row r="2856" spans="1:10" x14ac:dyDescent="0.2">
      <c r="A2856" s="8" t="s">
        <v>20</v>
      </c>
      <c r="B2856" s="8">
        <v>2010</v>
      </c>
      <c r="C2856" s="8" t="s">
        <v>10</v>
      </c>
      <c r="D2856" s="8" t="s">
        <v>33</v>
      </c>
      <c r="E2856" s="8" t="s">
        <v>36</v>
      </c>
      <c r="F2856" s="15"/>
      <c r="G2856" s="15"/>
      <c r="H2856" s="26"/>
      <c r="J2856" s="46" t="e">
        <f>+IF(A2856=#REF!,"si","no")</f>
        <v>#REF!</v>
      </c>
    </row>
    <row r="2857" spans="1:10" x14ac:dyDescent="0.2">
      <c r="A2857" s="8" t="s">
        <v>20</v>
      </c>
      <c r="B2857" s="8">
        <v>2010</v>
      </c>
      <c r="C2857" s="8" t="s">
        <v>10</v>
      </c>
      <c r="D2857" s="8" t="s">
        <v>33</v>
      </c>
      <c r="E2857" s="8" t="s">
        <v>42</v>
      </c>
      <c r="F2857" s="15">
        <v>19.39287156</v>
      </c>
      <c r="G2857" s="15">
        <v>0.90808010227122271</v>
      </c>
      <c r="H2857" s="26">
        <v>1.0367865384089708E-2</v>
      </c>
      <c r="J2857" s="46" t="e">
        <f>+IF(A2857=#REF!,"si","no")</f>
        <v>#REF!</v>
      </c>
    </row>
    <row r="2858" spans="1:10" x14ac:dyDescent="0.2">
      <c r="A2858" s="8" t="s">
        <v>20</v>
      </c>
      <c r="B2858" s="8">
        <v>2010</v>
      </c>
      <c r="C2858" s="8" t="s">
        <v>10</v>
      </c>
      <c r="D2858" s="8" t="s">
        <v>33</v>
      </c>
      <c r="E2858" s="8" t="s">
        <v>40</v>
      </c>
      <c r="F2858" s="15">
        <v>3911.9458600600001</v>
      </c>
      <c r="G2858" s="15">
        <v>183.17865849273801</v>
      </c>
      <c r="H2858" s="26">
        <v>2.0914142571132008</v>
      </c>
      <c r="J2858" s="46" t="e">
        <f>+IF(A2858=#REF!,"si","no")</f>
        <v>#REF!</v>
      </c>
    </row>
    <row r="2859" spans="1:10" x14ac:dyDescent="0.2">
      <c r="A2859" s="8" t="s">
        <v>20</v>
      </c>
      <c r="B2859" s="8">
        <v>2011</v>
      </c>
      <c r="C2859" s="8" t="s">
        <v>10</v>
      </c>
      <c r="D2859" s="8" t="s">
        <v>33</v>
      </c>
      <c r="E2859" s="8" t="s">
        <v>34</v>
      </c>
      <c r="F2859" s="15">
        <v>64.233166089999997</v>
      </c>
      <c r="G2859" s="15">
        <v>2.8649696031138094</v>
      </c>
      <c r="H2859" s="26">
        <v>2.9311162499941451E-2</v>
      </c>
      <c r="J2859" s="46" t="e">
        <f>+IF(A2859=#REF!,"si","no")</f>
        <v>#REF!</v>
      </c>
    </row>
    <row r="2860" spans="1:10" x14ac:dyDescent="0.2">
      <c r="A2860" s="8" t="s">
        <v>20</v>
      </c>
      <c r="B2860" s="8">
        <v>2011</v>
      </c>
      <c r="C2860" s="8" t="s">
        <v>10</v>
      </c>
      <c r="D2860" s="8" t="s">
        <v>33</v>
      </c>
      <c r="E2860" s="8" t="s">
        <v>35</v>
      </c>
      <c r="F2860" s="15">
        <v>4920.08156487</v>
      </c>
      <c r="G2860" s="15">
        <v>219.44868961375485</v>
      </c>
      <c r="H2860" s="26">
        <v>2.2451533847608727</v>
      </c>
      <c r="J2860" s="46" t="e">
        <f>+IF(A2860=#REF!,"si","no")</f>
        <v>#REF!</v>
      </c>
    </row>
    <row r="2861" spans="1:10" x14ac:dyDescent="0.2">
      <c r="A2861" s="8" t="s">
        <v>20</v>
      </c>
      <c r="B2861" s="8">
        <v>2011</v>
      </c>
      <c r="C2861" s="8" t="s">
        <v>10</v>
      </c>
      <c r="D2861" s="8" t="s">
        <v>33</v>
      </c>
      <c r="E2861" s="8" t="s">
        <v>36</v>
      </c>
      <c r="F2861" s="15"/>
      <c r="G2861" s="15"/>
      <c r="H2861" s="26"/>
      <c r="J2861" s="46" t="e">
        <f>+IF(A2861=#REF!,"si","no")</f>
        <v>#REF!</v>
      </c>
    </row>
    <row r="2862" spans="1:10" x14ac:dyDescent="0.2">
      <c r="A2862" s="8" t="s">
        <v>20</v>
      </c>
      <c r="B2862" s="8">
        <v>2011</v>
      </c>
      <c r="C2862" s="8" t="s">
        <v>10</v>
      </c>
      <c r="D2862" s="8" t="s">
        <v>33</v>
      </c>
      <c r="E2862" s="8" t="s">
        <v>42</v>
      </c>
      <c r="F2862" s="15">
        <v>26.333661859999999</v>
      </c>
      <c r="G2862" s="15">
        <v>1.1745511759745402</v>
      </c>
      <c r="H2862" s="26">
        <v>1.2016693072788413E-2</v>
      </c>
      <c r="J2862" s="46" t="e">
        <f>+IF(A2862=#REF!,"si","no")</f>
        <v>#REF!</v>
      </c>
    </row>
    <row r="2863" spans="1:10" x14ac:dyDescent="0.2">
      <c r="A2863" s="8" t="s">
        <v>20</v>
      </c>
      <c r="B2863" s="8">
        <v>2011</v>
      </c>
      <c r="C2863" s="8" t="s">
        <v>10</v>
      </c>
      <c r="D2863" s="8" t="s">
        <v>33</v>
      </c>
      <c r="E2863" s="8" t="s">
        <v>40</v>
      </c>
      <c r="F2863" s="15">
        <v>5010.6483928199996</v>
      </c>
      <c r="G2863" s="15">
        <v>223.4882103928432</v>
      </c>
      <c r="H2863" s="26">
        <v>2.2864812403336026</v>
      </c>
      <c r="J2863" s="46" t="e">
        <f>+IF(A2863=#REF!,"si","no")</f>
        <v>#REF!</v>
      </c>
    </row>
    <row r="2864" spans="1:10" x14ac:dyDescent="0.2">
      <c r="A2864" s="8" t="s">
        <v>20</v>
      </c>
      <c r="B2864" s="8">
        <v>2012</v>
      </c>
      <c r="C2864" s="8" t="s">
        <v>10</v>
      </c>
      <c r="D2864" s="8" t="s">
        <v>33</v>
      </c>
      <c r="E2864" s="8" t="s">
        <v>34</v>
      </c>
      <c r="F2864" s="15">
        <v>161.11220821000001</v>
      </c>
      <c r="G2864" s="15">
        <v>6.8423392042117133</v>
      </c>
      <c r="H2864" s="26">
        <v>6.4967032604566627E-2</v>
      </c>
      <c r="J2864" s="46" t="e">
        <f>+IF(A2864=#REF!,"si","no")</f>
        <v>#REF!</v>
      </c>
    </row>
    <row r="2865" spans="1:10" x14ac:dyDescent="0.2">
      <c r="A2865" s="8" t="s">
        <v>20</v>
      </c>
      <c r="B2865" s="8">
        <v>2012</v>
      </c>
      <c r="C2865" s="8" t="s">
        <v>10</v>
      </c>
      <c r="D2865" s="8" t="s">
        <v>33</v>
      </c>
      <c r="E2865" s="8" t="s">
        <v>35</v>
      </c>
      <c r="F2865" s="15">
        <v>5282.32040469</v>
      </c>
      <c r="G2865" s="15">
        <v>224.33699094426851</v>
      </c>
      <c r="H2865" s="26">
        <v>2.1300476591566095</v>
      </c>
      <c r="J2865" s="46" t="e">
        <f>+IF(A2865=#REF!,"si","no")</f>
        <v>#REF!</v>
      </c>
    </row>
    <row r="2866" spans="1:10" x14ac:dyDescent="0.2">
      <c r="A2866" s="8" t="s">
        <v>20</v>
      </c>
      <c r="B2866" s="8">
        <v>2012</v>
      </c>
      <c r="C2866" s="8" t="s">
        <v>10</v>
      </c>
      <c r="D2866" s="8" t="s">
        <v>33</v>
      </c>
      <c r="E2866" s="8" t="s">
        <v>36</v>
      </c>
      <c r="F2866" s="15"/>
      <c r="G2866" s="15"/>
      <c r="H2866" s="26"/>
      <c r="J2866" s="46" t="e">
        <f>+IF(A2866=#REF!,"si","no")</f>
        <v>#REF!</v>
      </c>
    </row>
    <row r="2867" spans="1:10" x14ac:dyDescent="0.2">
      <c r="A2867" s="8" t="s">
        <v>20</v>
      </c>
      <c r="B2867" s="8">
        <v>2012</v>
      </c>
      <c r="C2867" s="8" t="s">
        <v>10</v>
      </c>
      <c r="D2867" s="8" t="s">
        <v>33</v>
      </c>
      <c r="E2867" s="8" t="s">
        <v>42</v>
      </c>
      <c r="F2867" s="15">
        <v>24.87554278</v>
      </c>
      <c r="G2867" s="15">
        <v>1.0564494365801582</v>
      </c>
      <c r="H2867" s="26">
        <v>1.0030836376707569E-2</v>
      </c>
      <c r="J2867" s="46" t="e">
        <f>+IF(A2867=#REF!,"si","no")</f>
        <v>#REF!</v>
      </c>
    </row>
    <row r="2868" spans="1:10" x14ac:dyDescent="0.2">
      <c r="A2868" s="8" t="s">
        <v>20</v>
      </c>
      <c r="B2868" s="8">
        <v>2012</v>
      </c>
      <c r="C2868" s="8" t="s">
        <v>10</v>
      </c>
      <c r="D2868" s="8" t="s">
        <v>33</v>
      </c>
      <c r="E2868" s="8" t="s">
        <v>40</v>
      </c>
      <c r="F2868" s="15">
        <v>5468.3081556799998</v>
      </c>
      <c r="G2868" s="15">
        <v>232.23577958506036</v>
      </c>
      <c r="H2868" s="26">
        <v>2.2050455281378838</v>
      </c>
      <c r="J2868" s="46" t="e">
        <f>+IF(A2868=#REF!,"si","no")</f>
        <v>#REF!</v>
      </c>
    </row>
    <row r="2869" spans="1:10" x14ac:dyDescent="0.2">
      <c r="A2869" s="8" t="s">
        <v>20</v>
      </c>
      <c r="B2869" s="8">
        <v>2013</v>
      </c>
      <c r="C2869" s="8" t="s">
        <v>10</v>
      </c>
      <c r="D2869" s="8" t="s">
        <v>33</v>
      </c>
      <c r="E2869" s="8" t="s">
        <v>34</v>
      </c>
      <c r="F2869" s="15">
        <v>82.406999999999996</v>
      </c>
      <c r="G2869" s="15">
        <v>3.3343837473090017</v>
      </c>
      <c r="H2869" s="26">
        <v>3.0359531438197709E-2</v>
      </c>
      <c r="J2869" s="46" t="e">
        <f>+IF(A2869=#REF!,"si","no")</f>
        <v>#REF!</v>
      </c>
    </row>
    <row r="2870" spans="1:10" x14ac:dyDescent="0.2">
      <c r="A2870" s="8" t="s">
        <v>20</v>
      </c>
      <c r="B2870" s="8">
        <v>2013</v>
      </c>
      <c r="C2870" s="8" t="s">
        <v>10</v>
      </c>
      <c r="D2870" s="8" t="s">
        <v>33</v>
      </c>
      <c r="E2870" s="8" t="s">
        <v>35</v>
      </c>
      <c r="F2870" s="15">
        <v>5323.6931735199996</v>
      </c>
      <c r="G2870" s="15">
        <v>215.40932194406992</v>
      </c>
      <c r="H2870" s="26">
        <v>1.9612997714854197</v>
      </c>
      <c r="J2870" s="46" t="e">
        <f>+IF(A2870=#REF!,"si","no")</f>
        <v>#REF!</v>
      </c>
    </row>
    <row r="2871" spans="1:10" x14ac:dyDescent="0.2">
      <c r="A2871" s="8" t="s">
        <v>20</v>
      </c>
      <c r="B2871" s="8">
        <v>2013</v>
      </c>
      <c r="C2871" s="8" t="s">
        <v>10</v>
      </c>
      <c r="D2871" s="8" t="s">
        <v>33</v>
      </c>
      <c r="E2871" s="8" t="s">
        <v>36</v>
      </c>
      <c r="F2871" s="15"/>
      <c r="G2871" s="15"/>
      <c r="H2871" s="26"/>
      <c r="J2871" s="46" t="e">
        <f>+IF(A2871=#REF!,"si","no")</f>
        <v>#REF!</v>
      </c>
    </row>
    <row r="2872" spans="1:10" x14ac:dyDescent="0.2">
      <c r="A2872" s="8" t="s">
        <v>20</v>
      </c>
      <c r="B2872" s="8">
        <v>2013</v>
      </c>
      <c r="C2872" s="8" t="s">
        <v>10</v>
      </c>
      <c r="D2872" s="8" t="s">
        <v>33</v>
      </c>
      <c r="E2872" s="8" t="s">
        <v>42</v>
      </c>
      <c r="F2872" s="15">
        <v>20.978612930000001</v>
      </c>
      <c r="G2872" s="15">
        <v>0.84884470973192183</v>
      </c>
      <c r="H2872" s="26">
        <v>7.7287227878470996E-3</v>
      </c>
      <c r="J2872" s="46" t="e">
        <f>+IF(A2872=#REF!,"si","no")</f>
        <v>#REF!</v>
      </c>
    </row>
    <row r="2873" spans="1:10" x14ac:dyDescent="0.2">
      <c r="A2873" s="8" t="s">
        <v>20</v>
      </c>
      <c r="B2873" s="8">
        <v>2013</v>
      </c>
      <c r="C2873" s="8" t="s">
        <v>10</v>
      </c>
      <c r="D2873" s="8" t="s">
        <v>33</v>
      </c>
      <c r="E2873" s="8" t="s">
        <v>40</v>
      </c>
      <c r="F2873" s="15">
        <v>5427.0787864499998</v>
      </c>
      <c r="G2873" s="15">
        <v>219.59255040111083</v>
      </c>
      <c r="H2873" s="26">
        <v>1.999388025711464</v>
      </c>
      <c r="J2873" s="46" t="e">
        <f>+IF(A2873=#REF!,"si","no")</f>
        <v>#REF!</v>
      </c>
    </row>
    <row r="2874" spans="1:10" x14ac:dyDescent="0.2">
      <c r="A2874" s="8" t="s">
        <v>20</v>
      </c>
      <c r="B2874" s="8">
        <v>2014</v>
      </c>
      <c r="C2874" s="8" t="s">
        <v>10</v>
      </c>
      <c r="D2874" s="8" t="s">
        <v>33</v>
      </c>
      <c r="E2874" s="8" t="s">
        <v>34</v>
      </c>
      <c r="F2874" s="15"/>
      <c r="G2874" s="15"/>
      <c r="H2874" s="26"/>
      <c r="J2874" s="46" t="e">
        <f>+IF(A2874=#REF!,"si","no")</f>
        <v>#REF!</v>
      </c>
    </row>
    <row r="2875" spans="1:10" x14ac:dyDescent="0.2">
      <c r="A2875" s="8" t="s">
        <v>20</v>
      </c>
      <c r="B2875" s="8">
        <v>2014</v>
      </c>
      <c r="C2875" s="8" t="s">
        <v>10</v>
      </c>
      <c r="D2875" s="8" t="s">
        <v>33</v>
      </c>
      <c r="E2875" s="8" t="s">
        <v>35</v>
      </c>
      <c r="F2875" s="15">
        <v>5940.7774841600003</v>
      </c>
      <c r="G2875" s="15">
        <v>228.86691554690654</v>
      </c>
      <c r="H2875" s="26">
        <v>1.9264180573496974</v>
      </c>
      <c r="J2875" s="46" t="e">
        <f>+IF(A2875=#REF!,"si","no")</f>
        <v>#REF!</v>
      </c>
    </row>
    <row r="2876" spans="1:10" x14ac:dyDescent="0.2">
      <c r="A2876" s="8" t="s">
        <v>20</v>
      </c>
      <c r="B2876" s="8">
        <v>2014</v>
      </c>
      <c r="C2876" s="8" t="s">
        <v>10</v>
      </c>
      <c r="D2876" s="8" t="s">
        <v>33</v>
      </c>
      <c r="E2876" s="8" t="s">
        <v>36</v>
      </c>
      <c r="F2876" s="15"/>
      <c r="G2876" s="15"/>
      <c r="H2876" s="26"/>
      <c r="J2876" s="46" t="e">
        <f>+IF(A2876=#REF!,"si","no")</f>
        <v>#REF!</v>
      </c>
    </row>
    <row r="2877" spans="1:10" x14ac:dyDescent="0.2">
      <c r="A2877" s="8" t="s">
        <v>20</v>
      </c>
      <c r="B2877" s="8">
        <v>2014</v>
      </c>
      <c r="C2877" s="8" t="s">
        <v>10</v>
      </c>
      <c r="D2877" s="8" t="s">
        <v>33</v>
      </c>
      <c r="E2877" s="8" t="s">
        <v>42</v>
      </c>
      <c r="F2877" s="15">
        <v>97.855783849999995</v>
      </c>
      <c r="G2877" s="15">
        <v>3.7698687550390515</v>
      </c>
      <c r="H2877" s="26">
        <v>3.1731730321053003E-2</v>
      </c>
      <c r="J2877" s="46" t="e">
        <f>+IF(A2877=#REF!,"si","no")</f>
        <v>#REF!</v>
      </c>
    </row>
    <row r="2878" spans="1:10" x14ac:dyDescent="0.2">
      <c r="A2878" s="8" t="s">
        <v>20</v>
      </c>
      <c r="B2878" s="8">
        <v>2014</v>
      </c>
      <c r="C2878" s="8" t="s">
        <v>10</v>
      </c>
      <c r="D2878" s="8" t="s">
        <v>33</v>
      </c>
      <c r="E2878" s="8" t="s">
        <v>40</v>
      </c>
      <c r="F2878" s="15">
        <v>6038.6332680100004</v>
      </c>
      <c r="G2878" s="15">
        <v>232.6367843019456</v>
      </c>
      <c r="H2878" s="26">
        <v>1.9581497876707503</v>
      </c>
      <c r="J2878" s="46" t="e">
        <f>+IF(A2878=#REF!,"si","no")</f>
        <v>#REF!</v>
      </c>
    </row>
    <row r="2879" spans="1:10" x14ac:dyDescent="0.2">
      <c r="A2879" s="8" t="s">
        <v>20</v>
      </c>
      <c r="B2879" s="8">
        <v>2015</v>
      </c>
      <c r="C2879" s="8" t="s">
        <v>10</v>
      </c>
      <c r="D2879" s="8" t="s">
        <v>33</v>
      </c>
      <c r="E2879" s="8" t="s">
        <v>34</v>
      </c>
      <c r="F2879" s="15"/>
      <c r="G2879" s="15"/>
      <c r="H2879" s="26"/>
      <c r="J2879" s="46" t="e">
        <f>+IF(A2879=#REF!,"si","no")</f>
        <v>#REF!</v>
      </c>
    </row>
    <row r="2880" spans="1:10" x14ac:dyDescent="0.2">
      <c r="A2880" s="8" t="s">
        <v>20</v>
      </c>
      <c r="B2880" s="8">
        <v>2015</v>
      </c>
      <c r="C2880" s="8" t="s">
        <v>10</v>
      </c>
      <c r="D2880" s="8" t="s">
        <v>33</v>
      </c>
      <c r="E2880" s="8" t="s">
        <v>35</v>
      </c>
      <c r="F2880" s="15">
        <v>7220.5635607900003</v>
      </c>
      <c r="G2880" s="15">
        <v>264.97940169566664</v>
      </c>
      <c r="H2880" s="26">
        <v>2.0771788845379073</v>
      </c>
      <c r="J2880" s="46" t="e">
        <f>+IF(A2880=#REF!,"si","no")</f>
        <v>#REF!</v>
      </c>
    </row>
    <row r="2881" spans="1:10" x14ac:dyDescent="0.2">
      <c r="A2881" s="8" t="s">
        <v>20</v>
      </c>
      <c r="B2881" s="8">
        <v>2015</v>
      </c>
      <c r="C2881" s="8" t="s">
        <v>10</v>
      </c>
      <c r="D2881" s="8" t="s">
        <v>33</v>
      </c>
      <c r="E2881" s="8" t="s">
        <v>36</v>
      </c>
      <c r="F2881" s="15"/>
      <c r="G2881" s="15"/>
      <c r="H2881" s="26"/>
      <c r="J2881" s="46" t="e">
        <f>+IF(A2881=#REF!,"si","no")</f>
        <v>#REF!</v>
      </c>
    </row>
    <row r="2882" spans="1:10" x14ac:dyDescent="0.2">
      <c r="A2882" s="8" t="s">
        <v>20</v>
      </c>
      <c r="B2882" s="8">
        <v>2015</v>
      </c>
      <c r="C2882" s="8" t="s">
        <v>10</v>
      </c>
      <c r="D2882" s="8" t="s">
        <v>33</v>
      </c>
      <c r="E2882" s="8" t="s">
        <v>42</v>
      </c>
      <c r="F2882" s="15">
        <v>114.720575</v>
      </c>
      <c r="G2882" s="15">
        <v>4.2100023176524672</v>
      </c>
      <c r="H2882" s="26">
        <v>3.3002293242880273E-2</v>
      </c>
      <c r="J2882" s="46" t="e">
        <f>+IF(A2882=#REF!,"si","no")</f>
        <v>#REF!</v>
      </c>
    </row>
    <row r="2883" spans="1:10" x14ac:dyDescent="0.2">
      <c r="A2883" s="8" t="s">
        <v>20</v>
      </c>
      <c r="B2883" s="8">
        <v>2015</v>
      </c>
      <c r="C2883" s="8" t="s">
        <v>10</v>
      </c>
      <c r="D2883" s="8" t="s">
        <v>33</v>
      </c>
      <c r="E2883" s="8" t="s">
        <v>40</v>
      </c>
      <c r="F2883" s="15">
        <v>7335.2841357900006</v>
      </c>
      <c r="G2883" s="15">
        <v>269.18940401331912</v>
      </c>
      <c r="H2883" s="26">
        <v>2.1101811777807877</v>
      </c>
      <c r="J2883" s="46" t="e">
        <f>+IF(A2883=#REF!,"si","no")</f>
        <v>#REF!</v>
      </c>
    </row>
    <row r="2884" spans="1:10" x14ac:dyDescent="0.2">
      <c r="A2884" s="8" t="s">
        <v>20</v>
      </c>
      <c r="B2884" s="8">
        <v>2016</v>
      </c>
      <c r="C2884" s="8" t="s">
        <v>10</v>
      </c>
      <c r="D2884" s="8" t="s">
        <v>33</v>
      </c>
      <c r="E2884" s="8" t="s">
        <v>34</v>
      </c>
      <c r="F2884" s="15"/>
      <c r="G2884" s="15"/>
      <c r="H2884" s="26"/>
      <c r="J2884" s="46" t="e">
        <f>+IF(A2884=#REF!,"si","no")</f>
        <v>#REF!</v>
      </c>
    </row>
    <row r="2885" spans="1:10" x14ac:dyDescent="0.2">
      <c r="A2885" s="8" t="s">
        <v>20</v>
      </c>
      <c r="B2885" s="8">
        <v>2016</v>
      </c>
      <c r="C2885" s="8" t="s">
        <v>10</v>
      </c>
      <c r="D2885" s="8" t="s">
        <v>33</v>
      </c>
      <c r="E2885" s="8" t="s">
        <v>35</v>
      </c>
      <c r="F2885" s="15">
        <v>8152.0837405599996</v>
      </c>
      <c r="G2885" s="15">
        <v>285.58328566712737</v>
      </c>
      <c r="H2885" s="26">
        <v>2.1494903085657002</v>
      </c>
      <c r="J2885" s="46" t="e">
        <f>+IF(A2885=#REF!,"si","no")</f>
        <v>#REF!</v>
      </c>
    </row>
    <row r="2886" spans="1:10" x14ac:dyDescent="0.2">
      <c r="A2886" s="8" t="s">
        <v>20</v>
      </c>
      <c r="B2886" s="8">
        <v>2016</v>
      </c>
      <c r="C2886" s="8" t="s">
        <v>10</v>
      </c>
      <c r="D2886" s="8" t="s">
        <v>33</v>
      </c>
      <c r="E2886" s="8" t="s">
        <v>36</v>
      </c>
      <c r="F2886" s="15"/>
      <c r="G2886" s="15"/>
      <c r="H2886" s="26"/>
      <c r="J2886" s="46" t="e">
        <f>+IF(A2886=#REF!,"si","no")</f>
        <v>#REF!</v>
      </c>
    </row>
    <row r="2887" spans="1:10" x14ac:dyDescent="0.2">
      <c r="A2887" s="8" t="s">
        <v>20</v>
      </c>
      <c r="B2887" s="8">
        <v>2016</v>
      </c>
      <c r="C2887" s="8" t="s">
        <v>10</v>
      </c>
      <c r="D2887" s="8" t="s">
        <v>33</v>
      </c>
      <c r="E2887" s="8" t="s">
        <v>42</v>
      </c>
      <c r="F2887" s="15">
        <v>30.904454319999999</v>
      </c>
      <c r="G2887" s="15">
        <v>1.0826429030093561</v>
      </c>
      <c r="H2887" s="26">
        <v>8.1486926737320449E-3</v>
      </c>
      <c r="J2887" s="46" t="e">
        <f>+IF(A2887=#REF!,"si","no")</f>
        <v>#REF!</v>
      </c>
    </row>
    <row r="2888" spans="1:10" x14ac:dyDescent="0.2">
      <c r="A2888" s="8" t="s">
        <v>20</v>
      </c>
      <c r="B2888" s="8">
        <v>2016</v>
      </c>
      <c r="C2888" s="8" t="s">
        <v>10</v>
      </c>
      <c r="D2888" s="8" t="s">
        <v>33</v>
      </c>
      <c r="E2888" s="8" t="s">
        <v>40</v>
      </c>
      <c r="F2888" s="15">
        <v>8182.9881948799994</v>
      </c>
      <c r="G2888" s="15">
        <v>286.66592857013671</v>
      </c>
      <c r="H2888" s="26">
        <v>2.1576390012394322</v>
      </c>
      <c r="J2888" s="46" t="e">
        <f>+IF(A2888=#REF!,"si","no")</f>
        <v>#REF!</v>
      </c>
    </row>
    <row r="2889" spans="1:10" x14ac:dyDescent="0.2">
      <c r="A2889" s="8" t="s">
        <v>20</v>
      </c>
      <c r="B2889" s="8">
        <v>2017</v>
      </c>
      <c r="C2889" s="8" t="s">
        <v>10</v>
      </c>
      <c r="D2889" s="8" t="s">
        <v>33</v>
      </c>
      <c r="E2889" s="8" t="s">
        <v>34</v>
      </c>
      <c r="F2889" s="15"/>
      <c r="G2889" s="15"/>
      <c r="H2889" s="26"/>
      <c r="J2889" s="46" t="e">
        <f>+IF(A2889=#REF!,"si","no")</f>
        <v>#REF!</v>
      </c>
    </row>
    <row r="2890" spans="1:10" x14ac:dyDescent="0.2">
      <c r="A2890" s="8" t="s">
        <v>20</v>
      </c>
      <c r="B2890" s="8">
        <v>2017</v>
      </c>
      <c r="C2890" s="8" t="s">
        <v>10</v>
      </c>
      <c r="D2890" s="8" t="s">
        <v>33</v>
      </c>
      <c r="E2890" s="8" t="s">
        <v>35</v>
      </c>
      <c r="F2890" s="15">
        <v>9335.6305713500005</v>
      </c>
      <c r="G2890" s="15">
        <v>310.88943245437827</v>
      </c>
      <c r="H2890" s="26">
        <v>2.2551272947105621</v>
      </c>
      <c r="J2890" s="46" t="e">
        <f>+IF(A2890=#REF!,"si","no")</f>
        <v>#REF!</v>
      </c>
    </row>
    <row r="2891" spans="1:10" x14ac:dyDescent="0.2">
      <c r="A2891" s="8" t="s">
        <v>20</v>
      </c>
      <c r="B2891" s="8">
        <v>2017</v>
      </c>
      <c r="C2891" s="8" t="s">
        <v>10</v>
      </c>
      <c r="D2891" s="8" t="s">
        <v>33</v>
      </c>
      <c r="E2891" s="8" t="s">
        <v>36</v>
      </c>
      <c r="F2891" s="15"/>
      <c r="G2891" s="15"/>
      <c r="H2891" s="26"/>
      <c r="J2891" s="46" t="e">
        <f>+IF(A2891=#REF!,"si","no")</f>
        <v>#REF!</v>
      </c>
    </row>
    <row r="2892" spans="1:10" x14ac:dyDescent="0.2">
      <c r="A2892" s="8" t="s">
        <v>20</v>
      </c>
      <c r="B2892" s="8">
        <v>2017</v>
      </c>
      <c r="C2892" s="8" t="s">
        <v>10</v>
      </c>
      <c r="D2892" s="8" t="s">
        <v>33</v>
      </c>
      <c r="E2892" s="8" t="s">
        <v>42</v>
      </c>
      <c r="F2892" s="15">
        <v>22.097929000000001</v>
      </c>
      <c r="G2892" s="15">
        <v>0.73589165217296015</v>
      </c>
      <c r="H2892" s="26">
        <v>5.3380050189014471E-3</v>
      </c>
      <c r="J2892" s="46" t="e">
        <f>+IF(A2892=#REF!,"si","no")</f>
        <v>#REF!</v>
      </c>
    </row>
    <row r="2893" spans="1:10" x14ac:dyDescent="0.2">
      <c r="A2893" s="8" t="s">
        <v>20</v>
      </c>
      <c r="B2893" s="8">
        <v>2017</v>
      </c>
      <c r="C2893" s="8" t="s">
        <v>10</v>
      </c>
      <c r="D2893" s="8" t="s">
        <v>33</v>
      </c>
      <c r="E2893" s="8" t="s">
        <v>40</v>
      </c>
      <c r="F2893" s="15">
        <v>9357.7285003500001</v>
      </c>
      <c r="G2893" s="15">
        <v>311.62532410655126</v>
      </c>
      <c r="H2893" s="26">
        <v>2.2604652997294639</v>
      </c>
      <c r="J2893" s="46" t="e">
        <f>+IF(A2893=#REF!,"si","no")</f>
        <v>#REF!</v>
      </c>
    </row>
    <row r="2894" spans="1:10" x14ac:dyDescent="0.2">
      <c r="A2894" s="8" t="s">
        <v>20</v>
      </c>
      <c r="B2894" s="8">
        <v>2018</v>
      </c>
      <c r="C2894" s="8" t="s">
        <v>10</v>
      </c>
      <c r="D2894" s="8" t="s">
        <v>33</v>
      </c>
      <c r="E2894" s="8" t="s">
        <v>34</v>
      </c>
      <c r="F2894" s="68">
        <v>2.4222779999999999</v>
      </c>
      <c r="G2894" s="15"/>
      <c r="H2894" s="26"/>
      <c r="J2894" s="46" t="e">
        <f>+IF(A2894=#REF!,"si","no")</f>
        <v>#REF!</v>
      </c>
    </row>
    <row r="2895" spans="1:10" x14ac:dyDescent="0.2">
      <c r="A2895" s="8" t="s">
        <v>20</v>
      </c>
      <c r="B2895" s="8">
        <v>2018</v>
      </c>
      <c r="C2895" s="8" t="s">
        <v>10</v>
      </c>
      <c r="D2895" s="8" t="s">
        <v>33</v>
      </c>
      <c r="E2895" s="8" t="s">
        <v>35</v>
      </c>
      <c r="F2895" s="68">
        <v>9854.0092879999993</v>
      </c>
      <c r="G2895" s="15"/>
      <c r="H2895" s="26"/>
      <c r="J2895" s="46" t="e">
        <f>+IF(A2895=#REF!,"si","no")</f>
        <v>#REF!</v>
      </c>
    </row>
    <row r="2896" spans="1:10" x14ac:dyDescent="0.2">
      <c r="A2896" s="8" t="s">
        <v>20</v>
      </c>
      <c r="B2896" s="8">
        <v>2018</v>
      </c>
      <c r="C2896" s="8" t="s">
        <v>10</v>
      </c>
      <c r="D2896" s="8" t="s">
        <v>33</v>
      </c>
      <c r="E2896" s="8" t="s">
        <v>36</v>
      </c>
      <c r="F2896" s="68"/>
      <c r="G2896" s="15"/>
      <c r="H2896" s="26"/>
      <c r="J2896" s="46" t="e">
        <f>+IF(A2896=#REF!,"si","no")</f>
        <v>#REF!</v>
      </c>
    </row>
    <row r="2897" spans="1:14" x14ac:dyDescent="0.2">
      <c r="A2897" s="8" t="s">
        <v>20</v>
      </c>
      <c r="B2897" s="8">
        <v>2018</v>
      </c>
      <c r="C2897" s="8" t="s">
        <v>10</v>
      </c>
      <c r="D2897" s="8" t="s">
        <v>33</v>
      </c>
      <c r="E2897" s="8" t="s">
        <v>42</v>
      </c>
      <c r="F2897" s="68">
        <v>38.589565</v>
      </c>
      <c r="G2897" s="15">
        <v>1.2196409759968612</v>
      </c>
      <c r="H2897" s="26">
        <v>9.3359866340686944E-3</v>
      </c>
      <c r="J2897" s="46" t="e">
        <f>+IF(A2897=#REF!,"si","no")</f>
        <v>#REF!</v>
      </c>
    </row>
    <row r="2898" spans="1:14" x14ac:dyDescent="0.2">
      <c r="A2898" s="8" t="s">
        <v>20</v>
      </c>
      <c r="B2898" s="8">
        <v>2018</v>
      </c>
      <c r="C2898" s="8" t="s">
        <v>10</v>
      </c>
      <c r="D2898" s="8" t="s">
        <v>33</v>
      </c>
      <c r="E2898" s="8" t="s">
        <v>40</v>
      </c>
      <c r="F2898" s="15">
        <v>9895.0211309999995</v>
      </c>
      <c r="G2898" s="15">
        <v>312.73670044537698</v>
      </c>
      <c r="H2898" s="26">
        <v>2.3939058401628341</v>
      </c>
      <c r="J2898" s="46" t="e">
        <f>+IF(A2898=#REF!,"si","no")</f>
        <v>#REF!</v>
      </c>
    </row>
    <row r="2899" spans="1:14" x14ac:dyDescent="0.2">
      <c r="A2899" s="8" t="s">
        <v>20</v>
      </c>
      <c r="B2899" s="8">
        <v>2019</v>
      </c>
      <c r="C2899" s="8" t="s">
        <v>10</v>
      </c>
      <c r="D2899" s="8" t="s">
        <v>33</v>
      </c>
      <c r="E2899" s="8" t="s">
        <v>34</v>
      </c>
      <c r="F2899" s="68"/>
      <c r="G2899" s="15"/>
      <c r="H2899" s="26"/>
      <c r="J2899" s="46"/>
    </row>
    <row r="2900" spans="1:14" x14ac:dyDescent="0.2">
      <c r="A2900" s="8" t="s">
        <v>20</v>
      </c>
      <c r="B2900" s="8">
        <v>2019</v>
      </c>
      <c r="C2900" s="8" t="s">
        <v>10</v>
      </c>
      <c r="D2900" s="8" t="s">
        <v>33</v>
      </c>
      <c r="E2900" s="8" t="s">
        <v>35</v>
      </c>
      <c r="F2900" s="68">
        <v>8766.4469090000002</v>
      </c>
      <c r="G2900" s="15">
        <v>263.53706739074283</v>
      </c>
      <c r="H2900" s="26">
        <v>2.1047798236676085</v>
      </c>
      <c r="J2900" s="46"/>
    </row>
    <row r="2901" spans="1:14" x14ac:dyDescent="0.2">
      <c r="A2901" s="8" t="s">
        <v>20</v>
      </c>
      <c r="B2901" s="8">
        <v>2019</v>
      </c>
      <c r="C2901" s="8" t="s">
        <v>10</v>
      </c>
      <c r="D2901" s="8" t="s">
        <v>33</v>
      </c>
      <c r="E2901" s="8" t="s">
        <v>36</v>
      </c>
      <c r="F2901" s="68"/>
      <c r="G2901" s="15"/>
      <c r="H2901" s="26"/>
      <c r="J2901" s="46"/>
    </row>
    <row r="2902" spans="1:14" x14ac:dyDescent="0.2">
      <c r="A2902" s="8" t="s">
        <v>20</v>
      </c>
      <c r="B2902" s="8">
        <v>2019</v>
      </c>
      <c r="C2902" s="8" t="s">
        <v>10</v>
      </c>
      <c r="D2902" s="8" t="s">
        <v>33</v>
      </c>
      <c r="E2902" s="8" t="s">
        <v>42</v>
      </c>
      <c r="F2902" s="68">
        <v>84.773749449999997</v>
      </c>
      <c r="G2902" s="15">
        <v>2.5484698137890245</v>
      </c>
      <c r="H2902" s="26">
        <v>2.0353750986141179E-2</v>
      </c>
      <c r="J2902" s="46"/>
    </row>
    <row r="2903" spans="1:14" x14ac:dyDescent="0.2">
      <c r="A2903" s="8" t="s">
        <v>20</v>
      </c>
      <c r="B2903" s="8">
        <v>2019</v>
      </c>
      <c r="C2903" s="8" t="s">
        <v>10</v>
      </c>
      <c r="D2903" s="8" t="s">
        <v>33</v>
      </c>
      <c r="E2903" s="8" t="s">
        <v>40</v>
      </c>
      <c r="F2903" s="15">
        <v>8851.22065845</v>
      </c>
      <c r="G2903" s="15">
        <v>266.08553720453187</v>
      </c>
      <c r="H2903" s="26">
        <v>2.1251335746537499</v>
      </c>
      <c r="J2903" s="46"/>
    </row>
    <row r="2904" spans="1:14" x14ac:dyDescent="0.2">
      <c r="A2904" s="8" t="s">
        <v>20</v>
      </c>
      <c r="B2904" s="8">
        <v>2020</v>
      </c>
      <c r="C2904" s="8" t="s">
        <v>10</v>
      </c>
      <c r="D2904" s="8" t="s">
        <v>33</v>
      </c>
      <c r="E2904" s="8" t="s">
        <v>34</v>
      </c>
      <c r="F2904" s="68"/>
      <c r="G2904" s="15"/>
      <c r="H2904" s="26"/>
      <c r="L2904" s="32"/>
      <c r="M2904" s="32"/>
      <c r="N2904" s="33"/>
    </row>
    <row r="2905" spans="1:14" x14ac:dyDescent="0.2">
      <c r="A2905" s="8" t="s">
        <v>20</v>
      </c>
      <c r="B2905" s="8">
        <v>2020</v>
      </c>
      <c r="C2905" s="8" t="s">
        <v>10</v>
      </c>
      <c r="D2905" s="8" t="s">
        <v>33</v>
      </c>
      <c r="E2905" s="8" t="s">
        <v>35</v>
      </c>
      <c r="F2905" s="68">
        <v>11388.849015</v>
      </c>
      <c r="G2905" s="15">
        <v>330.67589681954547</v>
      </c>
      <c r="H2905" s="26">
        <v>2.6173537581489157</v>
      </c>
      <c r="J2905" s="46" t="e">
        <f>+IF(A2905=#REF!,"si","no")</f>
        <v>#REF!</v>
      </c>
    </row>
    <row r="2906" spans="1:14" x14ac:dyDescent="0.2">
      <c r="A2906" s="8" t="s">
        <v>20</v>
      </c>
      <c r="B2906" s="8">
        <v>2020</v>
      </c>
      <c r="C2906" s="8" t="s">
        <v>10</v>
      </c>
      <c r="D2906" s="8" t="s">
        <v>33</v>
      </c>
      <c r="E2906" s="8" t="s">
        <v>36</v>
      </c>
      <c r="F2906" s="68"/>
      <c r="G2906" s="15"/>
      <c r="H2906" s="26"/>
      <c r="J2906" s="46" t="e">
        <f>+IF(A2906=#REF!,"si","no")</f>
        <v>#REF!</v>
      </c>
    </row>
    <row r="2907" spans="1:14" x14ac:dyDescent="0.2">
      <c r="A2907" s="8" t="s">
        <v>20</v>
      </c>
      <c r="B2907" s="8">
        <v>2020</v>
      </c>
      <c r="C2907" s="8" t="s">
        <v>10</v>
      </c>
      <c r="D2907" s="8" t="s">
        <v>33</v>
      </c>
      <c r="E2907" s="8" t="s">
        <v>42</v>
      </c>
      <c r="F2907" s="68">
        <v>36.744149999999998</v>
      </c>
      <c r="G2907" s="15">
        <v>1.0668685429158709</v>
      </c>
      <c r="H2907" s="26">
        <v>8.4444388511798595E-3</v>
      </c>
      <c r="J2907" s="46" t="e">
        <f>+IF(A2907=#REF!,"si","no")</f>
        <v>#REF!</v>
      </c>
    </row>
    <row r="2908" spans="1:14" x14ac:dyDescent="0.2">
      <c r="A2908" s="8" t="s">
        <v>20</v>
      </c>
      <c r="B2908" s="8">
        <v>2020</v>
      </c>
      <c r="C2908" s="8" t="s">
        <v>10</v>
      </c>
      <c r="D2908" s="8" t="s">
        <v>33</v>
      </c>
      <c r="E2908" s="8" t="s">
        <v>40</v>
      </c>
      <c r="F2908" s="15">
        <v>11425.593165</v>
      </c>
      <c r="G2908" s="15">
        <v>331.7427653624614</v>
      </c>
      <c r="H2908" s="26">
        <v>2.6257981970000963</v>
      </c>
      <c r="J2908" s="46" t="e">
        <f>+IF(A2908=#REF!,"si","no")</f>
        <v>#REF!</v>
      </c>
    </row>
    <row r="2909" spans="1:14" x14ac:dyDescent="0.2">
      <c r="A2909" s="8" t="s">
        <v>20</v>
      </c>
      <c r="B2909" s="8">
        <v>2021</v>
      </c>
      <c r="C2909" s="8" t="s">
        <v>10</v>
      </c>
      <c r="D2909" s="8" t="s">
        <v>33</v>
      </c>
      <c r="E2909" s="8" t="s">
        <v>34</v>
      </c>
      <c r="F2909" s="68">
        <v>2.2913914900000001</v>
      </c>
      <c r="G2909" s="15">
        <v>6.5239497128044777E-2</v>
      </c>
      <c r="H2909" s="26">
        <v>4.6556409853739224E-4</v>
      </c>
      <c r="J2909" s="46"/>
    </row>
    <row r="2910" spans="1:14" x14ac:dyDescent="0.2">
      <c r="A2910" s="8" t="s">
        <v>20</v>
      </c>
      <c r="B2910" s="8">
        <v>2021</v>
      </c>
      <c r="C2910" s="8" t="s">
        <v>10</v>
      </c>
      <c r="D2910" s="8" t="s">
        <v>33</v>
      </c>
      <c r="E2910" s="8" t="s">
        <v>35</v>
      </c>
      <c r="F2910" s="68">
        <v>17329.037492430001</v>
      </c>
      <c r="G2910" s="15">
        <v>493.38478241409865</v>
      </c>
      <c r="H2910" s="26">
        <v>3.5209076030407385</v>
      </c>
      <c r="J2910" s="46"/>
    </row>
    <row r="2911" spans="1:14" x14ac:dyDescent="0.2">
      <c r="A2911" s="8" t="s">
        <v>20</v>
      </c>
      <c r="B2911" s="8">
        <v>2021</v>
      </c>
      <c r="C2911" s="8" t="s">
        <v>10</v>
      </c>
      <c r="D2911" s="8" t="s">
        <v>33</v>
      </c>
      <c r="E2911" s="8" t="s">
        <v>36</v>
      </c>
      <c r="F2911" s="68"/>
      <c r="G2911" s="15"/>
      <c r="H2911" s="26"/>
      <c r="J2911" s="46"/>
    </row>
    <row r="2912" spans="1:14" x14ac:dyDescent="0.2">
      <c r="A2912" s="8" t="s">
        <v>20</v>
      </c>
      <c r="B2912" s="8">
        <v>2021</v>
      </c>
      <c r="C2912" s="8" t="s">
        <v>10</v>
      </c>
      <c r="D2912" s="8" t="s">
        <v>33</v>
      </c>
      <c r="E2912" s="8" t="s">
        <v>42</v>
      </c>
      <c r="F2912" s="68">
        <v>185.52498616999998</v>
      </c>
      <c r="G2912" s="15">
        <v>5.2821863288050617</v>
      </c>
      <c r="H2912" s="26">
        <v>3.7694899941519033E-2</v>
      </c>
      <c r="J2912" s="46"/>
    </row>
    <row r="2913" spans="1:10" x14ac:dyDescent="0.2">
      <c r="A2913" s="8" t="s">
        <v>20</v>
      </c>
      <c r="B2913" s="8">
        <v>2021</v>
      </c>
      <c r="C2913" s="8" t="s">
        <v>10</v>
      </c>
      <c r="D2913" s="8" t="s">
        <v>33</v>
      </c>
      <c r="E2913" s="8" t="s">
        <v>40</v>
      </c>
      <c r="F2913" s="15">
        <v>17516.853870089999</v>
      </c>
      <c r="G2913" s="15">
        <v>498.7322082400317</v>
      </c>
      <c r="H2913" s="26">
        <v>3.5590680670807942</v>
      </c>
      <c r="J2913" s="46"/>
    </row>
    <row r="2914" spans="1:10" x14ac:dyDescent="0.2">
      <c r="A2914" s="8" t="s">
        <v>20</v>
      </c>
      <c r="B2914" s="8">
        <v>2008</v>
      </c>
      <c r="C2914" s="8" t="s">
        <v>10</v>
      </c>
      <c r="D2914" s="8" t="s">
        <v>37</v>
      </c>
      <c r="E2914" s="8" t="s">
        <v>40</v>
      </c>
      <c r="F2914" s="15">
        <v>50.88000512</v>
      </c>
      <c r="G2914" s="15">
        <v>2.6265798111829111</v>
      </c>
      <c r="H2914" s="26">
        <v>3.0911967541284235E-2</v>
      </c>
      <c r="J2914" s="46" t="e">
        <f>+IF(A2914=#REF!,"si","no")</f>
        <v>#REF!</v>
      </c>
    </row>
    <row r="2915" spans="1:10" x14ac:dyDescent="0.2">
      <c r="A2915" s="8" t="s">
        <v>20</v>
      </c>
      <c r="B2915" s="8">
        <v>2009</v>
      </c>
      <c r="C2915" s="8" t="s">
        <v>10</v>
      </c>
      <c r="D2915" s="8" t="s">
        <v>37</v>
      </c>
      <c r="E2915" s="8" t="s">
        <v>40</v>
      </c>
      <c r="F2915" s="15">
        <v>12.71856685</v>
      </c>
      <c r="G2915" s="15">
        <v>0.62533307397572035</v>
      </c>
      <c r="H2915" s="26">
        <v>7.535311341799523E-3</v>
      </c>
      <c r="J2915" s="46" t="e">
        <f>+IF(A2915=#REF!,"si","no")</f>
        <v>#REF!</v>
      </c>
    </row>
    <row r="2916" spans="1:10" x14ac:dyDescent="0.2">
      <c r="A2916" s="8" t="s">
        <v>20</v>
      </c>
      <c r="B2916" s="8">
        <v>2010</v>
      </c>
      <c r="C2916" s="8" t="s">
        <v>10</v>
      </c>
      <c r="D2916" s="8" t="s">
        <v>37</v>
      </c>
      <c r="E2916" s="8" t="s">
        <v>40</v>
      </c>
      <c r="F2916" s="15">
        <v>17.356050719999999</v>
      </c>
      <c r="G2916" s="15">
        <v>0.8127050325723979</v>
      </c>
      <c r="H2916" s="26">
        <v>9.2789351441666165E-3</v>
      </c>
      <c r="J2916" s="46" t="e">
        <f>+IF(A2916=#REF!,"si","no")</f>
        <v>#REF!</v>
      </c>
    </row>
    <row r="2917" spans="1:10" x14ac:dyDescent="0.2">
      <c r="A2917" s="8" t="s">
        <v>20</v>
      </c>
      <c r="B2917" s="8">
        <v>2011</v>
      </c>
      <c r="C2917" s="8" t="s">
        <v>10</v>
      </c>
      <c r="D2917" s="8" t="s">
        <v>37</v>
      </c>
      <c r="E2917" s="8" t="s">
        <v>40</v>
      </c>
      <c r="F2917" s="15">
        <v>61.037319580000002</v>
      </c>
      <c r="G2917" s="15">
        <v>2.7224263709377952</v>
      </c>
      <c r="H2917" s="26">
        <v>2.7852819682957629E-2</v>
      </c>
      <c r="J2917" s="46" t="e">
        <f>+IF(A2917=#REF!,"si","no")</f>
        <v>#REF!</v>
      </c>
    </row>
    <row r="2918" spans="1:10" x14ac:dyDescent="0.2">
      <c r="A2918" s="8" t="s">
        <v>20</v>
      </c>
      <c r="B2918" s="8">
        <v>2012</v>
      </c>
      <c r="C2918" s="8" t="s">
        <v>10</v>
      </c>
      <c r="D2918" s="8" t="s">
        <v>37</v>
      </c>
      <c r="E2918" s="8" t="s">
        <v>40</v>
      </c>
      <c r="F2918" s="15">
        <v>38.885830589999998</v>
      </c>
      <c r="G2918" s="15">
        <v>1.6514579875131865</v>
      </c>
      <c r="H2918" s="26">
        <v>1.5680357508993412E-2</v>
      </c>
      <c r="J2918" s="46" t="e">
        <f>+IF(A2918=#REF!,"si","no")</f>
        <v>#REF!</v>
      </c>
    </row>
    <row r="2919" spans="1:10" x14ac:dyDescent="0.2">
      <c r="A2919" s="8" t="s">
        <v>20</v>
      </c>
      <c r="B2919" s="8">
        <v>2013</v>
      </c>
      <c r="C2919" s="8" t="s">
        <v>10</v>
      </c>
      <c r="D2919" s="8" t="s">
        <v>37</v>
      </c>
      <c r="E2919" s="8" t="s">
        <v>40</v>
      </c>
      <c r="F2919" s="15">
        <v>14.29861524</v>
      </c>
      <c r="G2919" s="15">
        <v>0.5785560724851142</v>
      </c>
      <c r="H2919" s="26">
        <v>5.2677473867689985E-3</v>
      </c>
      <c r="J2919" s="46" t="e">
        <f>+IF(A2919=#REF!,"si","no")</f>
        <v>#REF!</v>
      </c>
    </row>
    <row r="2920" spans="1:10" x14ac:dyDescent="0.2">
      <c r="A2920" s="8" t="s">
        <v>20</v>
      </c>
      <c r="B2920" s="8">
        <v>2014</v>
      </c>
      <c r="C2920" s="8" t="s">
        <v>10</v>
      </c>
      <c r="D2920" s="8" t="s">
        <v>37</v>
      </c>
      <c r="E2920" s="8" t="s">
        <v>40</v>
      </c>
      <c r="F2920" s="15">
        <v>26.509647950000002</v>
      </c>
      <c r="G2920" s="15">
        <v>1.021277328553023</v>
      </c>
      <c r="H2920" s="26">
        <v>8.5962931015390945E-3</v>
      </c>
      <c r="J2920" s="46" t="e">
        <f>+IF(A2920=#REF!,"si","no")</f>
        <v>#REF!</v>
      </c>
    </row>
    <row r="2921" spans="1:10" x14ac:dyDescent="0.2">
      <c r="A2921" s="8" t="s">
        <v>20</v>
      </c>
      <c r="B2921" s="8">
        <v>2015</v>
      </c>
      <c r="C2921" s="8" t="s">
        <v>10</v>
      </c>
      <c r="D2921" s="8" t="s">
        <v>37</v>
      </c>
      <c r="E2921" s="8" t="s">
        <v>40</v>
      </c>
      <c r="F2921" s="15">
        <v>143.97272629</v>
      </c>
      <c r="G2921" s="15">
        <v>5.2834943632355778</v>
      </c>
      <c r="H2921" s="26">
        <v>4.1417419081097868E-2</v>
      </c>
      <c r="J2921" s="46" t="e">
        <f>+IF(A2921=#REF!,"si","no")</f>
        <v>#REF!</v>
      </c>
    </row>
    <row r="2922" spans="1:10" x14ac:dyDescent="0.2">
      <c r="A2922" s="8" t="s">
        <v>20</v>
      </c>
      <c r="B2922" s="8">
        <v>2016</v>
      </c>
      <c r="C2922" s="8" t="s">
        <v>10</v>
      </c>
      <c r="D2922" s="8" t="s">
        <v>37</v>
      </c>
      <c r="E2922" s="8" t="s">
        <v>40</v>
      </c>
      <c r="F2922" s="15">
        <v>29.433749219999999</v>
      </c>
      <c r="G2922" s="15">
        <v>1.0311212543030648</v>
      </c>
      <c r="H2922" s="26">
        <v>7.7609063776370299E-3</v>
      </c>
      <c r="J2922" s="46" t="e">
        <f>+IF(A2922=#REF!,"si","no")</f>
        <v>#REF!</v>
      </c>
    </row>
    <row r="2923" spans="1:10" x14ac:dyDescent="0.2">
      <c r="A2923" s="8" t="s">
        <v>20</v>
      </c>
      <c r="B2923" s="8">
        <v>2017</v>
      </c>
      <c r="C2923" s="8" t="s">
        <v>10</v>
      </c>
      <c r="D2923" s="8" t="s">
        <v>37</v>
      </c>
      <c r="E2923" s="8" t="s">
        <v>40</v>
      </c>
      <c r="F2923" s="15">
        <v>288.14212108999999</v>
      </c>
      <c r="G2923" s="15">
        <v>9.5955318504979008</v>
      </c>
      <c r="H2923" s="26">
        <v>6.9603992687972169E-2</v>
      </c>
      <c r="J2923" s="46" t="e">
        <f>+IF(A2923=#REF!,"si","no")</f>
        <v>#REF!</v>
      </c>
    </row>
    <row r="2924" spans="1:10" x14ac:dyDescent="0.2">
      <c r="A2924" s="8" t="s">
        <v>20</v>
      </c>
      <c r="B2924" s="8">
        <v>2018</v>
      </c>
      <c r="C2924" s="8" t="s">
        <v>10</v>
      </c>
      <c r="D2924" s="8" t="s">
        <v>37</v>
      </c>
      <c r="E2924" s="8" t="s">
        <v>40</v>
      </c>
      <c r="F2924" s="15">
        <v>584.43140382000001</v>
      </c>
      <c r="G2924" s="15">
        <v>18.471223704082711</v>
      </c>
      <c r="H2924" s="26">
        <v>0.14139168903804758</v>
      </c>
      <c r="J2924" s="46" t="e">
        <f>+IF(A2924=#REF!,"si","no")</f>
        <v>#REF!</v>
      </c>
    </row>
    <row r="2925" spans="1:10" x14ac:dyDescent="0.2">
      <c r="A2925" s="8" t="s">
        <v>20</v>
      </c>
      <c r="B2925" s="8">
        <v>2019</v>
      </c>
      <c r="C2925" s="8" t="s">
        <v>10</v>
      </c>
      <c r="D2925" s="8" t="s">
        <v>37</v>
      </c>
      <c r="E2925" s="8" t="s">
        <v>40</v>
      </c>
      <c r="F2925" s="15">
        <v>515.30677831000003</v>
      </c>
      <c r="G2925" s="15">
        <v>15.491160623235922</v>
      </c>
      <c r="H2925" s="26">
        <v>0.12372256642226878</v>
      </c>
      <c r="J2925" s="46" t="e">
        <f>+IF(A2925=#REF!,"si","no")</f>
        <v>#REF!</v>
      </c>
    </row>
    <row r="2926" spans="1:10" x14ac:dyDescent="0.2">
      <c r="A2926" s="8" t="s">
        <v>20</v>
      </c>
      <c r="B2926" s="8">
        <v>2020</v>
      </c>
      <c r="C2926" s="8" t="s">
        <v>10</v>
      </c>
      <c r="D2926" s="8" t="s">
        <v>37</v>
      </c>
      <c r="E2926" s="8" t="s">
        <v>40</v>
      </c>
      <c r="F2926" s="68">
        <v>150.97610713</v>
      </c>
      <c r="G2926" s="15">
        <v>4.3836000949509932</v>
      </c>
      <c r="H2926" s="26">
        <v>3.4696911063351987E-2</v>
      </c>
      <c r="J2926" s="46"/>
    </row>
    <row r="2927" spans="1:10" x14ac:dyDescent="0.2">
      <c r="A2927" s="8" t="s">
        <v>20</v>
      </c>
      <c r="B2927" s="8">
        <v>2021</v>
      </c>
      <c r="C2927" s="8" t="s">
        <v>10</v>
      </c>
      <c r="D2927" s="8" t="s">
        <v>37</v>
      </c>
      <c r="E2927" s="8" t="s">
        <v>40</v>
      </c>
      <c r="F2927" s="68">
        <v>143.66023053999999</v>
      </c>
      <c r="G2927" s="15">
        <v>4.0902313020847343</v>
      </c>
      <c r="H2927" s="26">
        <v>2.9188833954790085E-2</v>
      </c>
      <c r="J2927" s="46"/>
    </row>
    <row r="2928" spans="1:10" x14ac:dyDescent="0.2">
      <c r="A2928" s="8" t="s">
        <v>21</v>
      </c>
      <c r="B2928" s="78">
        <v>2008</v>
      </c>
      <c r="C2928" s="77" t="s">
        <v>10</v>
      </c>
      <c r="D2928" s="77" t="s">
        <v>41</v>
      </c>
      <c r="E2928" s="77" t="s">
        <v>40</v>
      </c>
      <c r="F2928" s="44">
        <f>+HLOOKUP($B2928,[33]Base!$D$38:$O$50,13,FALSE)</f>
        <v>502.08572139000006</v>
      </c>
      <c r="G2928" s="44">
        <f>+HLOOKUP($B2928,[33]Base!$D$38:$O$50,13,FALSE)</f>
        <v>502.08572139000006</v>
      </c>
      <c r="H2928" s="85">
        <f>+(G2928*100)/+HLOOKUP(B2928,[33]Base!$D$53:$O$67,15,FALSE)</f>
        <v>1.9958974272345307</v>
      </c>
    </row>
    <row r="2929" spans="1:8" x14ac:dyDescent="0.2">
      <c r="A2929" s="8" t="s">
        <v>21</v>
      </c>
      <c r="B2929" s="78">
        <v>2009</v>
      </c>
      <c r="C2929" s="77" t="s">
        <v>10</v>
      </c>
      <c r="D2929" s="77" t="s">
        <v>41</v>
      </c>
      <c r="E2929" s="77" t="s">
        <v>40</v>
      </c>
      <c r="F2929" s="44">
        <f>+HLOOKUP($B2929,[33]Base!$D$38:$O$50,13,FALSE)</f>
        <v>641.2399043800001</v>
      </c>
      <c r="G2929" s="44">
        <f>+HLOOKUP($B2929,[33]Base!$D$38:$O$50,13,FALSE)</f>
        <v>641.2399043800001</v>
      </c>
      <c r="H2929" s="85">
        <f>+(G2929*100)/+HLOOKUP(B2929,[33]Base!$D$53:$O$67,15,FALSE)</f>
        <v>2.3647473382298361</v>
      </c>
    </row>
    <row r="2930" spans="1:8" x14ac:dyDescent="0.2">
      <c r="A2930" s="8" t="s">
        <v>21</v>
      </c>
      <c r="B2930" s="78">
        <v>2010</v>
      </c>
      <c r="C2930" s="77" t="s">
        <v>10</v>
      </c>
      <c r="D2930" s="77" t="s">
        <v>41</v>
      </c>
      <c r="E2930" s="77" t="s">
        <v>40</v>
      </c>
      <c r="F2930" s="44">
        <f>+HLOOKUP($B2930,[33]Base!$D$38:$O$50,13,FALSE)</f>
        <v>969.32427752000035</v>
      </c>
      <c r="G2930" s="44">
        <f>+HLOOKUP($B2930,[33]Base!$D$38:$O$50,13,FALSE)</f>
        <v>969.32427752000035</v>
      </c>
      <c r="H2930" s="85">
        <f>+(G2930*100)/+HLOOKUP(B2930,[33]Base!$D$53:$O$67,15,FALSE)</f>
        <v>3.2925093823637406</v>
      </c>
    </row>
    <row r="2931" spans="1:8" x14ac:dyDescent="0.2">
      <c r="A2931" s="8" t="s">
        <v>21</v>
      </c>
      <c r="B2931" s="78">
        <v>2011</v>
      </c>
      <c r="C2931" s="77" t="s">
        <v>10</v>
      </c>
      <c r="D2931" s="77" t="s">
        <v>41</v>
      </c>
      <c r="E2931" s="77" t="s">
        <v>40</v>
      </c>
      <c r="F2931" s="44">
        <f>+HLOOKUP($B2931,[33]Base!$D$38:$O$50,13,FALSE)</f>
        <v>1476.8143669600001</v>
      </c>
      <c r="G2931" s="44">
        <f>+HLOOKUP($B2931,[33]Base!$D$38:$O$50,13,FALSE)</f>
        <v>1476.8143669600001</v>
      </c>
      <c r="H2931" s="85">
        <f>+(G2931*100)/+HLOOKUP(B2931,[33]Base!$D$53:$O$67,15,FALSE)</f>
        <v>4.2576389884769252</v>
      </c>
    </row>
    <row r="2932" spans="1:8" x14ac:dyDescent="0.2">
      <c r="A2932" s="8" t="s">
        <v>21</v>
      </c>
      <c r="B2932" s="78">
        <v>2012</v>
      </c>
      <c r="C2932" s="77" t="s">
        <v>10</v>
      </c>
      <c r="D2932" s="77" t="s">
        <v>41</v>
      </c>
      <c r="E2932" s="77" t="s">
        <v>40</v>
      </c>
      <c r="F2932" s="44">
        <f>+HLOOKUP($B2932,[33]Base!$D$38:$O$50,13,FALSE)</f>
        <v>2072.5682334500002</v>
      </c>
      <c r="G2932" s="44">
        <f>+HLOOKUP($B2932,[33]Base!$D$38:$O$50,13,FALSE)</f>
        <v>2072.5682334500002</v>
      </c>
      <c r="H2932" s="85">
        <f>+(G2932*100)/+HLOOKUP(B2932,[33]Base!$D$53:$O$67,15,FALSE)</f>
        <v>5.1263460691074991</v>
      </c>
    </row>
    <row r="2933" spans="1:8" x14ac:dyDescent="0.2">
      <c r="A2933" s="8" t="s">
        <v>21</v>
      </c>
      <c r="B2933" s="78">
        <v>2013</v>
      </c>
      <c r="C2933" s="77" t="s">
        <v>10</v>
      </c>
      <c r="D2933" s="77" t="s">
        <v>41</v>
      </c>
      <c r="E2933" s="77" t="s">
        <v>40</v>
      </c>
      <c r="F2933" s="44">
        <f>+HLOOKUP($B2933,[33]Base!$D$38:$O$50,13,FALSE)</f>
        <v>2501.6768259400001</v>
      </c>
      <c r="G2933" s="44">
        <f>+HLOOKUP($B2933,[33]Base!$D$38:$O$50,13,FALSE)</f>
        <v>2501.6768259400001</v>
      </c>
      <c r="H2933" s="85">
        <f>+(G2933*100)/+HLOOKUP(B2933,[33]Base!$D$53:$O$67,15,FALSE)</f>
        <v>5.4861345933189902</v>
      </c>
    </row>
    <row r="2934" spans="1:8" x14ac:dyDescent="0.2">
      <c r="A2934" s="8" t="s">
        <v>21</v>
      </c>
      <c r="B2934" s="78">
        <v>2014</v>
      </c>
      <c r="C2934" s="77" t="s">
        <v>10</v>
      </c>
      <c r="D2934" s="77" t="s">
        <v>41</v>
      </c>
      <c r="E2934" s="77" t="s">
        <v>40</v>
      </c>
      <c r="F2934" s="44">
        <f>+HLOOKUP($B2934,[33]Base!$D$38:$O$50,13,FALSE)</f>
        <v>2270.67485167</v>
      </c>
      <c r="G2934" s="44">
        <f>+HLOOKUP($B2934,[33]Base!$D$38:$O$50,13,FALSE)</f>
        <v>2270.67485167</v>
      </c>
      <c r="H2934" s="85">
        <f>+(G2934*100)/+HLOOKUP(B2934,[33]Base!$D$53:$O$67,15,FALSE)</f>
        <v>4.5484942051277626</v>
      </c>
    </row>
    <row r="2935" spans="1:8" x14ac:dyDescent="0.2">
      <c r="A2935" s="8" t="s">
        <v>21</v>
      </c>
      <c r="B2935" s="78">
        <v>2015</v>
      </c>
      <c r="C2935" s="77" t="s">
        <v>10</v>
      </c>
      <c r="D2935" s="77" t="s">
        <v>41</v>
      </c>
      <c r="E2935" s="77" t="s">
        <v>40</v>
      </c>
      <c r="F2935" s="44">
        <f>+HLOOKUP($B2935,[33]Base!$D$38:$O$50,13,FALSE)</f>
        <v>2598.7009321999999</v>
      </c>
      <c r="G2935" s="44">
        <f>+HLOOKUP($B2935,[33]Base!$D$38:$O$50,13,FALSE)</f>
        <v>2598.7009321999999</v>
      </c>
      <c r="H2935" s="85">
        <f>+(G2935*100)/+HLOOKUP(B2935,[33]Base!$D$53:$O$67,15,FALSE)</f>
        <v>4.8042490277624745</v>
      </c>
    </row>
    <row r="2936" spans="1:8" x14ac:dyDescent="0.2">
      <c r="A2936" s="8" t="s">
        <v>21</v>
      </c>
      <c r="B2936" s="78">
        <v>2016</v>
      </c>
      <c r="C2936" s="77" t="s">
        <v>10</v>
      </c>
      <c r="D2936" s="77" t="s">
        <v>41</v>
      </c>
      <c r="E2936" s="77" t="s">
        <v>40</v>
      </c>
      <c r="F2936" s="44">
        <f>+HLOOKUP($B2936,[33]Base!$D$38:$O$50,13,FALSE)</f>
        <v>2068.3245020600002</v>
      </c>
      <c r="G2936" s="44">
        <f>+HLOOKUP($B2936,[33]Base!$D$38:$O$50,13,FALSE)</f>
        <v>2068.3245020600002</v>
      </c>
      <c r="H2936" s="85">
        <f>+(G2936*100)/+HLOOKUP(B2936,[33]Base!$D$53:$O$67,15,FALSE)</f>
        <v>3.5717610005758127</v>
      </c>
    </row>
    <row r="2937" spans="1:8" x14ac:dyDescent="0.2">
      <c r="A2937" s="8" t="s">
        <v>21</v>
      </c>
      <c r="B2937" s="78">
        <v>2017</v>
      </c>
      <c r="C2937" s="77" t="s">
        <v>10</v>
      </c>
      <c r="D2937" s="77" t="s">
        <v>41</v>
      </c>
      <c r="E2937" s="77" t="s">
        <v>40</v>
      </c>
      <c r="F2937" s="44">
        <f>+HLOOKUP($B2937,[33]Base!$D$38:$O$50,13,FALSE)</f>
        <v>1706.1156727199998</v>
      </c>
      <c r="G2937" s="44">
        <f>+HLOOKUP($B2937,[33]Base!$D$38:$O$50,13,FALSE)</f>
        <v>1706.1156727199998</v>
      </c>
      <c r="H2937" s="85">
        <f>+(G2937*100)/+HLOOKUP(B2937,[33]Base!$D$53:$O$67,15,FALSE)</f>
        <v>2.7421115037311399</v>
      </c>
    </row>
    <row r="2938" spans="1:8" x14ac:dyDescent="0.2">
      <c r="A2938" s="8" t="s">
        <v>21</v>
      </c>
      <c r="B2938" s="78">
        <v>2018</v>
      </c>
      <c r="C2938" s="77" t="s">
        <v>10</v>
      </c>
      <c r="D2938" s="77" t="s">
        <v>41</v>
      </c>
      <c r="E2938" s="77" t="s">
        <v>40</v>
      </c>
      <c r="F2938" s="44">
        <f>+HLOOKUP($B2938,[33]Base!$D$38:$O$50,13,FALSE)</f>
        <v>1509.9006616200004</v>
      </c>
      <c r="G2938" s="44">
        <f>+HLOOKUP($B2938,[33]Base!$D$38:$O$50,13,FALSE)</f>
        <v>1509.9006616200004</v>
      </c>
      <c r="H2938" s="85">
        <f>+(G2938*100)/+HLOOKUP(B2938,[33]Base!$D$53:$O$67,15,FALSE)</f>
        <v>2.2429884322881559</v>
      </c>
    </row>
    <row r="2939" spans="1:8" x14ac:dyDescent="0.2">
      <c r="A2939" s="8" t="s">
        <v>21</v>
      </c>
      <c r="B2939" s="78">
        <v>2019</v>
      </c>
      <c r="C2939" s="77" t="s">
        <v>10</v>
      </c>
      <c r="D2939" s="77" t="s">
        <v>41</v>
      </c>
      <c r="E2939" s="77" t="s">
        <v>40</v>
      </c>
      <c r="F2939" s="44">
        <f>+HLOOKUP($B2939,[33]Base!$D$38:$Q$50,13,FALSE)</f>
        <v>1637.634427</v>
      </c>
      <c r="G2939" s="44">
        <f>+HLOOKUP($B2939,[33]Base!$D$38:$Q$50,13,FALSE)</f>
        <v>1637.634427</v>
      </c>
      <c r="H2939" s="85">
        <f>+(G2939*100)/+HLOOKUP(B2939,[33]Base!$D$53:$Q$67,15,FALSE)</f>
        <v>2.3468875072740758</v>
      </c>
    </row>
    <row r="2940" spans="1:8" x14ac:dyDescent="0.2">
      <c r="A2940" s="8" t="s">
        <v>21</v>
      </c>
      <c r="B2940" s="78">
        <v>2020</v>
      </c>
      <c r="C2940" s="77" t="s">
        <v>10</v>
      </c>
      <c r="D2940" s="77" t="s">
        <v>41</v>
      </c>
      <c r="E2940" s="77" t="s">
        <v>40</v>
      </c>
      <c r="F2940" s="44">
        <f>+HLOOKUP($B2940,[33]Base!$D$38:$Q$50,13,FALSE)</f>
        <v>706.58652185000005</v>
      </c>
      <c r="G2940" s="44">
        <f>+HLOOKUP($B2940,[33]Base!$D$38:$Q$50,13,FALSE)</f>
        <v>706.58652185000005</v>
      </c>
      <c r="H2940" s="85">
        <f>+(G2940*100)/+HLOOKUP(B2940,[33]Base!$D$53:$Q$67,15,FALSE)</f>
        <v>1.2383253109230776</v>
      </c>
    </row>
    <row r="2941" spans="1:8" x14ac:dyDescent="0.2">
      <c r="A2941" s="8" t="s">
        <v>21</v>
      </c>
      <c r="B2941" s="78">
        <v>2021</v>
      </c>
      <c r="C2941" s="77" t="s">
        <v>10</v>
      </c>
      <c r="D2941" s="77" t="s">
        <v>41</v>
      </c>
      <c r="E2941" s="77" t="s">
        <v>40</v>
      </c>
      <c r="F2941" s="44">
        <f>+HLOOKUP($B2941,[33]Base!$D$38:$Q$50,13,FALSE)</f>
        <v>993.02928895000002</v>
      </c>
      <c r="G2941" s="44">
        <f>+HLOOKUP($B2941,[33]Base!$D$38:$Q$50,13,FALSE)</f>
        <v>993.02928895000002</v>
      </c>
      <c r="H2941" s="85">
        <f>+(G2941*100)/+HLOOKUP(B2941,[33]Base!$D$53:$Q$67,15,FALSE)</f>
        <v>1.4734160865629287</v>
      </c>
    </row>
    <row r="2942" spans="1:8" x14ac:dyDescent="0.2">
      <c r="A2942" s="8" t="s">
        <v>21</v>
      </c>
      <c r="B2942" s="78">
        <v>2022</v>
      </c>
      <c r="C2942" s="77" t="s">
        <v>10</v>
      </c>
      <c r="D2942" s="77" t="s">
        <v>41</v>
      </c>
      <c r="E2942" s="77" t="s">
        <v>40</v>
      </c>
      <c r="F2942" s="44">
        <f>+HLOOKUP($B2942,[33]Base!$D$38:$S$50,13,FALSE)</f>
        <v>1401.3611100000001</v>
      </c>
      <c r="G2942" s="44">
        <f>+HLOOKUP($B2942,[33]Base!$D$38:$S$50,13,FALSE)</f>
        <v>1401.3611100000001</v>
      </c>
      <c r="H2942" s="85">
        <f>+(G2942*100)/+HLOOKUP(B2942,[33]Base!$D$53:$S$67,15,FALSE)</f>
        <v>1.8372213612989905</v>
      </c>
    </row>
    <row r="2943" spans="1:8" x14ac:dyDescent="0.2">
      <c r="A2943" s="8" t="s">
        <v>21</v>
      </c>
      <c r="B2943" s="78">
        <v>2023</v>
      </c>
      <c r="C2943" s="77" t="s">
        <v>10</v>
      </c>
      <c r="D2943" s="77" t="s">
        <v>41</v>
      </c>
      <c r="E2943" s="77" t="s">
        <v>40</v>
      </c>
      <c r="F2943" s="44">
        <f>+HLOOKUP($B2943,[33]Base!$D$38:$S$50,13,FALSE)</f>
        <v>2275.2363976300003</v>
      </c>
      <c r="G2943" s="44">
        <f>+HLOOKUP($B2943,[33]Base!$D$38:$S$50,13,FALSE)</f>
        <v>2275.2363976300003</v>
      </c>
      <c r="H2943" s="85">
        <f>+(G2943*100)/+HLOOKUP(B2943,[33]Base!$D$53:$S$67,15,FALSE)</f>
        <v>2.7307803444147436</v>
      </c>
    </row>
    <row r="2944" spans="1:8" x14ac:dyDescent="0.2">
      <c r="A2944" s="8" t="s">
        <v>21</v>
      </c>
      <c r="B2944" s="78">
        <v>2008</v>
      </c>
      <c r="C2944" s="77" t="s">
        <v>10</v>
      </c>
      <c r="D2944" s="77" t="s">
        <v>25</v>
      </c>
      <c r="E2944" s="77" t="s">
        <v>26</v>
      </c>
      <c r="F2944" s="44">
        <f>+HLOOKUP($B2944,[33]Base!$D$38:$O$50,3,FALSE)</f>
        <v>13.265561900000002</v>
      </c>
      <c r="G2944" s="44">
        <f>+HLOOKUP($B2944,[33]Base!$D$38:$O$50,3,FALSE)</f>
        <v>13.265561900000002</v>
      </c>
      <c r="H2944" s="85">
        <f>+(G2944*100)/+HLOOKUP(B2944,[33]Base!$D$53:$O$67,15,FALSE)</f>
        <v>5.2733427259653895E-2</v>
      </c>
    </row>
    <row r="2945" spans="1:8" x14ac:dyDescent="0.2">
      <c r="A2945" s="8" t="s">
        <v>21</v>
      </c>
      <c r="B2945" s="78">
        <v>2008</v>
      </c>
      <c r="C2945" s="77" t="s">
        <v>10</v>
      </c>
      <c r="D2945" s="77" t="s">
        <v>25</v>
      </c>
      <c r="E2945" s="77" t="s">
        <v>27</v>
      </c>
      <c r="F2945" s="44"/>
      <c r="G2945" s="44"/>
      <c r="H2945" s="85">
        <f>+(G2945*100)/+HLOOKUP(B2945,[33]Base!$D$53:$O$67,15,FALSE)</f>
        <v>0</v>
      </c>
    </row>
    <row r="2946" spans="1:8" x14ac:dyDescent="0.2">
      <c r="A2946" s="8" t="s">
        <v>21</v>
      </c>
      <c r="B2946" s="78">
        <v>2008</v>
      </c>
      <c r="C2946" s="77" t="s">
        <v>10</v>
      </c>
      <c r="D2946" s="77" t="s">
        <v>25</v>
      </c>
      <c r="E2946" s="77" t="s">
        <v>28</v>
      </c>
      <c r="F2946" s="44">
        <f>+HLOOKUP($B2946,[33]Base!$D$38:$O$50,4,FALSE)</f>
        <v>2.4989460999999999</v>
      </c>
      <c r="G2946" s="44">
        <f>+HLOOKUP($B2946,[33]Base!$D$38:$O$50,4,FALSE)</f>
        <v>2.4989460999999999</v>
      </c>
      <c r="H2946" s="85">
        <f>+(G2946*100)/+HLOOKUP(B2946,[33]Base!$D$53:$O$67,15,FALSE)</f>
        <v>9.9338417312082178E-3</v>
      </c>
    </row>
    <row r="2947" spans="1:8" x14ac:dyDescent="0.2">
      <c r="A2947" s="8" t="s">
        <v>21</v>
      </c>
      <c r="B2947" s="78">
        <v>2008</v>
      </c>
      <c r="C2947" s="77" t="s">
        <v>10</v>
      </c>
      <c r="D2947" s="77" t="s">
        <v>25</v>
      </c>
      <c r="E2947" s="77" t="s">
        <v>40</v>
      </c>
      <c r="F2947" s="44">
        <f>+HLOOKUP($B2947,[33]Base!$D$38:$O$50,2,FALSE)</f>
        <v>15.764508000000001</v>
      </c>
      <c r="G2947" s="44">
        <f>+HLOOKUP($B2947,[33]Base!$D$38:$O$50,2,FALSE)</f>
        <v>15.764508000000001</v>
      </c>
      <c r="H2947" s="85">
        <f>+(G2947*100)/+HLOOKUP(B2947,[33]Base!$D$53:$O$67,15,FALSE)</f>
        <v>6.2667268990862099E-2</v>
      </c>
    </row>
    <row r="2948" spans="1:8" x14ac:dyDescent="0.2">
      <c r="A2948" s="8" t="s">
        <v>21</v>
      </c>
      <c r="B2948" s="78">
        <v>2009</v>
      </c>
      <c r="C2948" s="77" t="s">
        <v>10</v>
      </c>
      <c r="D2948" s="77" t="s">
        <v>25</v>
      </c>
      <c r="E2948" s="77" t="s">
        <v>26</v>
      </c>
      <c r="F2948" s="44">
        <f>+HLOOKUP($B2948,[33]Base!$D$38:$O$50,3,FALSE)</f>
        <v>2.7790501700000001</v>
      </c>
      <c r="G2948" s="44">
        <f>+HLOOKUP($B2948,[33]Base!$D$38:$O$50,3,FALSE)</f>
        <v>2.7790501700000001</v>
      </c>
      <c r="H2948" s="85">
        <f>+(G2948*100)/+HLOOKUP(B2948,[33]Base!$D$53:$O$67,15,FALSE)</f>
        <v>1.0248506756092709E-2</v>
      </c>
    </row>
    <row r="2949" spans="1:8" x14ac:dyDescent="0.2">
      <c r="A2949" s="8" t="s">
        <v>21</v>
      </c>
      <c r="B2949" s="78">
        <v>2009</v>
      </c>
      <c r="C2949" s="77" t="s">
        <v>10</v>
      </c>
      <c r="D2949" s="77" t="s">
        <v>25</v>
      </c>
      <c r="E2949" s="77" t="s">
        <v>27</v>
      </c>
      <c r="F2949" s="44"/>
      <c r="G2949" s="44"/>
      <c r="H2949" s="85">
        <f>+(G2949*100)/+HLOOKUP(B2949,[33]Base!$D$53:$O$67,15,FALSE)</f>
        <v>0</v>
      </c>
    </row>
    <row r="2950" spans="1:8" x14ac:dyDescent="0.2">
      <c r="A2950" s="8" t="s">
        <v>21</v>
      </c>
      <c r="B2950" s="78">
        <v>2009</v>
      </c>
      <c r="C2950" s="77" t="s">
        <v>10</v>
      </c>
      <c r="D2950" s="77" t="s">
        <v>25</v>
      </c>
      <c r="E2950" s="77" t="s">
        <v>28</v>
      </c>
      <c r="F2950" s="44">
        <f>+HLOOKUP($B2950,[33]Base!$D$38:$O$50,4,FALSE)</f>
        <v>1.7317454600000002</v>
      </c>
      <c r="G2950" s="44">
        <f>+HLOOKUP($B2950,[33]Base!$D$38:$O$50,4,FALSE)</f>
        <v>1.7317454600000002</v>
      </c>
      <c r="H2950" s="85">
        <f>+(G2950*100)/+HLOOKUP(B2950,[33]Base!$D$53:$O$67,15,FALSE)</f>
        <v>6.3862845076463224E-3</v>
      </c>
    </row>
    <row r="2951" spans="1:8" x14ac:dyDescent="0.2">
      <c r="A2951" s="8" t="s">
        <v>21</v>
      </c>
      <c r="B2951" s="78">
        <v>2009</v>
      </c>
      <c r="C2951" s="77" t="s">
        <v>10</v>
      </c>
      <c r="D2951" s="77" t="s">
        <v>25</v>
      </c>
      <c r="E2951" s="77" t="s">
        <v>40</v>
      </c>
      <c r="F2951" s="44">
        <f>+HLOOKUP($B2951,[33]Base!$D$38:$O$50,2,FALSE)</f>
        <v>4.5107956299999996</v>
      </c>
      <c r="G2951" s="44">
        <f>+HLOOKUP($B2951,[33]Base!$D$38:$O$50,2,FALSE)</f>
        <v>4.5107956299999996</v>
      </c>
      <c r="H2951" s="85">
        <f>+(G2951*100)/+HLOOKUP(B2951,[33]Base!$D$53:$O$67,15,FALSE)</f>
        <v>1.663479126373903E-2</v>
      </c>
    </row>
    <row r="2952" spans="1:8" x14ac:dyDescent="0.2">
      <c r="A2952" s="8" t="s">
        <v>21</v>
      </c>
      <c r="B2952" s="78">
        <v>2010</v>
      </c>
      <c r="C2952" s="77" t="s">
        <v>10</v>
      </c>
      <c r="D2952" s="77" t="s">
        <v>25</v>
      </c>
      <c r="E2952" s="77" t="s">
        <v>26</v>
      </c>
      <c r="F2952" s="44">
        <f>+HLOOKUP($B2952,[33]Base!$D$38:$O$50,3,FALSE)</f>
        <v>25.021007450000003</v>
      </c>
      <c r="G2952" s="44">
        <f>+HLOOKUP($B2952,[33]Base!$D$38:$O$50,3,FALSE)</f>
        <v>25.021007450000003</v>
      </c>
      <c r="H2952" s="85">
        <f>+(G2952*100)/+HLOOKUP(B2952,[33]Base!$D$53:$O$67,15,FALSE)</f>
        <v>8.4989000787322438E-2</v>
      </c>
    </row>
    <row r="2953" spans="1:8" x14ac:dyDescent="0.2">
      <c r="A2953" s="8" t="s">
        <v>21</v>
      </c>
      <c r="B2953" s="78">
        <v>2010</v>
      </c>
      <c r="C2953" s="77" t="s">
        <v>10</v>
      </c>
      <c r="D2953" s="77" t="s">
        <v>25</v>
      </c>
      <c r="E2953" s="77" t="s">
        <v>27</v>
      </c>
      <c r="F2953" s="44"/>
      <c r="G2953" s="44"/>
      <c r="H2953" s="85">
        <f>+(G2953*100)/+HLOOKUP(B2953,[33]Base!$D$53:$O$67,15,FALSE)</f>
        <v>0</v>
      </c>
    </row>
    <row r="2954" spans="1:8" x14ac:dyDescent="0.2">
      <c r="A2954" s="8" t="s">
        <v>21</v>
      </c>
      <c r="B2954" s="78">
        <v>2010</v>
      </c>
      <c r="C2954" s="77" t="s">
        <v>10</v>
      </c>
      <c r="D2954" s="77" t="s">
        <v>25</v>
      </c>
      <c r="E2954" s="77" t="s">
        <v>28</v>
      </c>
      <c r="F2954" s="44">
        <f>+HLOOKUP($B2954,[33]Base!$D$38:$O$50,4,FALSE)</f>
        <v>0.84</v>
      </c>
      <c r="G2954" s="44">
        <f>+HLOOKUP($B2954,[33]Base!$D$38:$O$50,4,FALSE)</f>
        <v>0.84</v>
      </c>
      <c r="H2954" s="85">
        <f>+(G2954*100)/+HLOOKUP(B2954,[33]Base!$D$53:$O$67,15,FALSE)</f>
        <v>2.8532328605877476E-3</v>
      </c>
    </row>
    <row r="2955" spans="1:8" x14ac:dyDescent="0.2">
      <c r="A2955" s="8" t="s">
        <v>21</v>
      </c>
      <c r="B2955" s="78">
        <v>2010</v>
      </c>
      <c r="C2955" s="77" t="s">
        <v>10</v>
      </c>
      <c r="D2955" s="77" t="s">
        <v>25</v>
      </c>
      <c r="E2955" s="77" t="s">
        <v>40</v>
      </c>
      <c r="F2955" s="44">
        <f>+HLOOKUP($B2955,[33]Base!$D$38:$O$50,2,FALSE)</f>
        <v>25.861007450000002</v>
      </c>
      <c r="G2955" s="44">
        <f>+HLOOKUP($B2955,[33]Base!$D$38:$O$50,2,FALSE)</f>
        <v>25.861007450000002</v>
      </c>
      <c r="H2955" s="85">
        <f>+(G2955*100)/+HLOOKUP(B2955,[33]Base!$D$53:$O$67,15,FALSE)</f>
        <v>8.784223364791019E-2</v>
      </c>
    </row>
    <row r="2956" spans="1:8" x14ac:dyDescent="0.2">
      <c r="A2956" s="8" t="s">
        <v>21</v>
      </c>
      <c r="B2956" s="78">
        <v>2011</v>
      </c>
      <c r="C2956" s="77" t="s">
        <v>10</v>
      </c>
      <c r="D2956" s="77" t="s">
        <v>25</v>
      </c>
      <c r="E2956" s="77" t="s">
        <v>26</v>
      </c>
      <c r="F2956" s="44">
        <f>+HLOOKUP($B2956,[33]Base!$D$38:$O$50,3,FALSE)</f>
        <v>42.955174700000001</v>
      </c>
      <c r="G2956" s="44">
        <f>+HLOOKUP($B2956,[33]Base!$D$38:$O$50,3,FALSE)</f>
        <v>42.955174700000001</v>
      </c>
      <c r="H2956" s="85">
        <f>+(G2956*100)/+HLOOKUP(B2956,[33]Base!$D$53:$O$67,15,FALSE)</f>
        <v>0.1238392790937083</v>
      </c>
    </row>
    <row r="2957" spans="1:8" x14ac:dyDescent="0.2">
      <c r="A2957" s="8" t="s">
        <v>21</v>
      </c>
      <c r="B2957" s="78">
        <v>2011</v>
      </c>
      <c r="C2957" s="77" t="s">
        <v>10</v>
      </c>
      <c r="D2957" s="77" t="s">
        <v>25</v>
      </c>
      <c r="E2957" s="77" t="s">
        <v>27</v>
      </c>
      <c r="F2957" s="44"/>
      <c r="G2957" s="44"/>
      <c r="H2957" s="85">
        <f>+(G2957*100)/+HLOOKUP(B2957,[33]Base!$D$53:$O$67,15,FALSE)</f>
        <v>0</v>
      </c>
    </row>
    <row r="2958" spans="1:8" x14ac:dyDescent="0.2">
      <c r="A2958" s="8" t="s">
        <v>21</v>
      </c>
      <c r="B2958" s="78">
        <v>2011</v>
      </c>
      <c r="C2958" s="77" t="s">
        <v>10</v>
      </c>
      <c r="D2958" s="77" t="s">
        <v>25</v>
      </c>
      <c r="E2958" s="77" t="s">
        <v>28</v>
      </c>
      <c r="F2958" s="44">
        <f>+HLOOKUP($B2958,[33]Base!$D$38:$O$50,4,FALSE)</f>
        <v>0.84</v>
      </c>
      <c r="G2958" s="44">
        <f>+HLOOKUP($B2958,[33]Base!$D$38:$O$50,4,FALSE)</f>
        <v>0.84</v>
      </c>
      <c r="H2958" s="85">
        <f>+(G2958*100)/+HLOOKUP(B2958,[33]Base!$D$53:$O$67,15,FALSE)</f>
        <v>2.4217104263974738E-3</v>
      </c>
    </row>
    <row r="2959" spans="1:8" x14ac:dyDescent="0.2">
      <c r="A2959" s="8" t="s">
        <v>21</v>
      </c>
      <c r="B2959" s="78">
        <v>2011</v>
      </c>
      <c r="C2959" s="77" t="s">
        <v>10</v>
      </c>
      <c r="D2959" s="77" t="s">
        <v>25</v>
      </c>
      <c r="E2959" s="77" t="s">
        <v>40</v>
      </c>
      <c r="F2959" s="44">
        <f>+HLOOKUP($B2959,[33]Base!$D$38:$O$50,2,FALSE)</f>
        <v>43.795174700000004</v>
      </c>
      <c r="G2959" s="44">
        <f>+HLOOKUP($B2959,[33]Base!$D$38:$O$50,2,FALSE)</f>
        <v>43.795174700000004</v>
      </c>
      <c r="H2959" s="85">
        <f>+(G2959*100)/+HLOOKUP(B2959,[33]Base!$D$53:$O$67,15,FALSE)</f>
        <v>0.12626098952010581</v>
      </c>
    </row>
    <row r="2960" spans="1:8" x14ac:dyDescent="0.2">
      <c r="A2960" s="8" t="s">
        <v>21</v>
      </c>
      <c r="B2960" s="78">
        <v>2012</v>
      </c>
      <c r="C2960" s="77" t="s">
        <v>10</v>
      </c>
      <c r="D2960" s="77" t="s">
        <v>25</v>
      </c>
      <c r="E2960" s="77" t="s">
        <v>26</v>
      </c>
      <c r="F2960" s="44">
        <f>+HLOOKUP($B2960,[33]Base!$D$38:$O$50,3,FALSE)</f>
        <v>20.450536639999999</v>
      </c>
      <c r="G2960" s="44">
        <f>+HLOOKUP($B2960,[33]Base!$D$38:$O$50,3,FALSE)</f>
        <v>20.450536639999999</v>
      </c>
      <c r="H2960" s="85">
        <f>+(G2960*100)/+HLOOKUP(B2960,[33]Base!$D$53:$O$67,15,FALSE)</f>
        <v>5.0582907922453214E-2</v>
      </c>
    </row>
    <row r="2961" spans="1:8" x14ac:dyDescent="0.2">
      <c r="A2961" s="8" t="s">
        <v>21</v>
      </c>
      <c r="B2961" s="78">
        <v>2012</v>
      </c>
      <c r="C2961" s="77" t="s">
        <v>10</v>
      </c>
      <c r="D2961" s="77" t="s">
        <v>25</v>
      </c>
      <c r="E2961" s="77" t="s">
        <v>27</v>
      </c>
      <c r="F2961" s="44"/>
      <c r="G2961" s="44"/>
      <c r="H2961" s="85">
        <f>+(G2961*100)/+HLOOKUP(B2961,[33]Base!$D$53:$O$67,15,FALSE)</f>
        <v>0</v>
      </c>
    </row>
    <row r="2962" spans="1:8" x14ac:dyDescent="0.2">
      <c r="A2962" s="8" t="s">
        <v>21</v>
      </c>
      <c r="B2962" s="78">
        <v>2012</v>
      </c>
      <c r="C2962" s="77" t="s">
        <v>10</v>
      </c>
      <c r="D2962" s="77" t="s">
        <v>25</v>
      </c>
      <c r="E2962" s="77" t="s">
        <v>28</v>
      </c>
      <c r="F2962" s="44">
        <f>+HLOOKUP($B2962,[33]Base!$D$38:$O$50,4,FALSE)</f>
        <v>16.108528630000002</v>
      </c>
      <c r="G2962" s="44">
        <f>+HLOOKUP($B2962,[33]Base!$D$38:$O$50,4,FALSE)</f>
        <v>16.108528630000002</v>
      </c>
      <c r="H2962" s="85">
        <f>+(G2962*100)/+HLOOKUP(B2962,[33]Base!$D$53:$O$67,15,FALSE)</f>
        <v>3.984326840909206E-2</v>
      </c>
    </row>
    <row r="2963" spans="1:8" x14ac:dyDescent="0.2">
      <c r="A2963" s="8" t="s">
        <v>21</v>
      </c>
      <c r="B2963" s="78">
        <v>2012</v>
      </c>
      <c r="C2963" s="77" t="s">
        <v>10</v>
      </c>
      <c r="D2963" s="77" t="s">
        <v>25</v>
      </c>
      <c r="E2963" s="77" t="s">
        <v>40</v>
      </c>
      <c r="F2963" s="44">
        <f>+HLOOKUP($B2963,[33]Base!$D$38:$O$50,2,FALSE)</f>
        <v>36.559065270000005</v>
      </c>
      <c r="G2963" s="44">
        <f>+HLOOKUP($B2963,[33]Base!$D$38:$O$50,2,FALSE)</f>
        <v>36.559065270000005</v>
      </c>
      <c r="H2963" s="85">
        <f>+(G2963*100)/+HLOOKUP(B2963,[33]Base!$D$53:$O$67,15,FALSE)</f>
        <v>9.0426176331545274E-2</v>
      </c>
    </row>
    <row r="2964" spans="1:8" x14ac:dyDescent="0.2">
      <c r="A2964" s="8" t="s">
        <v>21</v>
      </c>
      <c r="B2964" s="78">
        <v>2013</v>
      </c>
      <c r="C2964" s="77" t="s">
        <v>10</v>
      </c>
      <c r="D2964" s="77" t="s">
        <v>25</v>
      </c>
      <c r="E2964" s="77" t="s">
        <v>26</v>
      </c>
      <c r="F2964" s="44">
        <f>+HLOOKUP($B2964,[33]Base!$D$38:$O$50,3,FALSE)</f>
        <v>140.84111564000006</v>
      </c>
      <c r="G2964" s="44">
        <f>+HLOOKUP($B2964,[33]Base!$D$38:$O$50,3,FALSE)</f>
        <v>140.84111564000006</v>
      </c>
      <c r="H2964" s="85">
        <f>+(G2964*100)/+HLOOKUP(B2964,[33]Base!$D$53:$O$67,15,FALSE)</f>
        <v>0.30886216343468509</v>
      </c>
    </row>
    <row r="2965" spans="1:8" x14ac:dyDescent="0.2">
      <c r="A2965" s="8" t="s">
        <v>21</v>
      </c>
      <c r="B2965" s="78">
        <v>2013</v>
      </c>
      <c r="C2965" s="77" t="s">
        <v>10</v>
      </c>
      <c r="D2965" s="77" t="s">
        <v>25</v>
      </c>
      <c r="E2965" s="77" t="s">
        <v>27</v>
      </c>
      <c r="F2965" s="44"/>
      <c r="G2965" s="44"/>
      <c r="H2965" s="85">
        <f>+(G2965*100)/+HLOOKUP(B2965,[33]Base!$D$53:$O$67,15,FALSE)</f>
        <v>0</v>
      </c>
    </row>
    <row r="2966" spans="1:8" x14ac:dyDescent="0.2">
      <c r="A2966" s="8" t="s">
        <v>21</v>
      </c>
      <c r="B2966" s="78">
        <v>2013</v>
      </c>
      <c r="C2966" s="77" t="s">
        <v>10</v>
      </c>
      <c r="D2966" s="77" t="s">
        <v>25</v>
      </c>
      <c r="E2966" s="77" t="s">
        <v>28</v>
      </c>
      <c r="F2966" s="44">
        <f>+HLOOKUP($B2966,[33]Base!$D$38:$O$50,4,FALSE)</f>
        <v>18.885114130000002</v>
      </c>
      <c r="G2966" s="44">
        <f>+HLOOKUP($B2966,[33]Base!$D$38:$O$50,4,FALSE)</f>
        <v>18.885114130000002</v>
      </c>
      <c r="H2966" s="85">
        <f>+(G2966*100)/+HLOOKUP(B2966,[33]Base!$D$53:$O$67,15,FALSE)</f>
        <v>4.1414733051476554E-2</v>
      </c>
    </row>
    <row r="2967" spans="1:8" x14ac:dyDescent="0.2">
      <c r="A2967" s="8" t="s">
        <v>21</v>
      </c>
      <c r="B2967" s="78">
        <v>2013</v>
      </c>
      <c r="C2967" s="77" t="s">
        <v>10</v>
      </c>
      <c r="D2967" s="77" t="s">
        <v>25</v>
      </c>
      <c r="E2967" s="77" t="s">
        <v>40</v>
      </c>
      <c r="F2967" s="44">
        <f>+HLOOKUP($B2967,[33]Base!$D$38:$O$50,2,FALSE)</f>
        <v>159.72622977000003</v>
      </c>
      <c r="G2967" s="44">
        <f>+HLOOKUP($B2967,[33]Base!$D$38:$O$50,2,FALSE)</f>
        <v>159.72622977000003</v>
      </c>
      <c r="H2967" s="85">
        <f>+(G2967*100)/+HLOOKUP(B2967,[33]Base!$D$53:$O$67,15,FALSE)</f>
        <v>0.35027689648616156</v>
      </c>
    </row>
    <row r="2968" spans="1:8" x14ac:dyDescent="0.2">
      <c r="A2968" s="8" t="s">
        <v>21</v>
      </c>
      <c r="B2968" s="78">
        <v>2014</v>
      </c>
      <c r="C2968" s="77" t="s">
        <v>10</v>
      </c>
      <c r="D2968" s="77" t="s">
        <v>25</v>
      </c>
      <c r="E2968" s="77" t="s">
        <v>26</v>
      </c>
      <c r="F2968" s="44">
        <f>+HLOOKUP($B2968,[33]Base!$D$38:$O$50,3,FALSE)</f>
        <v>298.20856557000002</v>
      </c>
      <c r="G2968" s="44">
        <f>+HLOOKUP($B2968,[33]Base!$D$38:$O$50,3,FALSE)</f>
        <v>298.20856557000002</v>
      </c>
      <c r="H2968" s="85">
        <f>+(G2968*100)/+HLOOKUP(B2968,[33]Base!$D$53:$O$67,15,FALSE)</f>
        <v>0.59735542119428675</v>
      </c>
    </row>
    <row r="2969" spans="1:8" x14ac:dyDescent="0.2">
      <c r="A2969" s="8" t="s">
        <v>21</v>
      </c>
      <c r="B2969" s="78">
        <v>2014</v>
      </c>
      <c r="C2969" s="77" t="s">
        <v>10</v>
      </c>
      <c r="D2969" s="77" t="s">
        <v>25</v>
      </c>
      <c r="E2969" s="77" t="s">
        <v>27</v>
      </c>
      <c r="F2969" s="44"/>
      <c r="G2969" s="44"/>
      <c r="H2969" s="85">
        <f>+(G2969*100)/+HLOOKUP(B2969,[33]Base!$D$53:$O$67,15,FALSE)</f>
        <v>0</v>
      </c>
    </row>
    <row r="2970" spans="1:8" x14ac:dyDescent="0.2">
      <c r="A2970" s="8" t="s">
        <v>21</v>
      </c>
      <c r="B2970" s="78">
        <v>2014</v>
      </c>
      <c r="C2970" s="77" t="s">
        <v>10</v>
      </c>
      <c r="D2970" s="77" t="s">
        <v>25</v>
      </c>
      <c r="E2970" s="77" t="s">
        <v>28</v>
      </c>
      <c r="F2970" s="44">
        <f>+HLOOKUP($B2970,[33]Base!$D$38:$O$50,4,FALSE)</f>
        <v>4.2597074500000005</v>
      </c>
      <c r="G2970" s="44">
        <f>+HLOOKUP($B2970,[33]Base!$D$38:$O$50,4,FALSE)</f>
        <v>4.2597074500000005</v>
      </c>
      <c r="H2970" s="85">
        <f>+(G2970*100)/+HLOOKUP(B2970,[33]Base!$D$53:$O$67,15,FALSE)</f>
        <v>8.5328177381339982E-3</v>
      </c>
    </row>
    <row r="2971" spans="1:8" x14ac:dyDescent="0.2">
      <c r="A2971" s="8" t="s">
        <v>21</v>
      </c>
      <c r="B2971" s="78">
        <v>2014</v>
      </c>
      <c r="C2971" s="77" t="s">
        <v>10</v>
      </c>
      <c r="D2971" s="77" t="s">
        <v>25</v>
      </c>
      <c r="E2971" s="77" t="s">
        <v>40</v>
      </c>
      <c r="F2971" s="44">
        <f>+HLOOKUP($B2971,[33]Base!$D$38:$O$50,2,FALSE)</f>
        <v>302.46827301999997</v>
      </c>
      <c r="G2971" s="44">
        <f>+HLOOKUP($B2971,[33]Base!$D$38:$O$50,2,FALSE)</f>
        <v>302.46827301999997</v>
      </c>
      <c r="H2971" s="85">
        <f>+(G2971*100)/+HLOOKUP(B2971,[33]Base!$D$53:$O$67,15,FALSE)</f>
        <v>0.60588823893242061</v>
      </c>
    </row>
    <row r="2972" spans="1:8" x14ac:dyDescent="0.2">
      <c r="A2972" s="8" t="s">
        <v>21</v>
      </c>
      <c r="B2972" s="78">
        <v>2015</v>
      </c>
      <c r="C2972" s="77" t="s">
        <v>10</v>
      </c>
      <c r="D2972" s="77" t="s">
        <v>25</v>
      </c>
      <c r="E2972" s="77" t="s">
        <v>26</v>
      </c>
      <c r="F2972" s="44">
        <f>+HLOOKUP($B2972,[33]Base!$D$38:$O$50,3,FALSE)</f>
        <v>127.40975084000003</v>
      </c>
      <c r="G2972" s="44">
        <f>+HLOOKUP($B2972,[33]Base!$D$38:$O$50,3,FALSE)</f>
        <v>127.40975084000003</v>
      </c>
      <c r="H2972" s="85">
        <f>+(G2972*100)/+HLOOKUP(B2972,[33]Base!$D$53:$O$67,15,FALSE)</f>
        <v>0.23554390734848149</v>
      </c>
    </row>
    <row r="2973" spans="1:8" x14ac:dyDescent="0.2">
      <c r="A2973" s="8" t="s">
        <v>21</v>
      </c>
      <c r="B2973" s="78">
        <v>2015</v>
      </c>
      <c r="C2973" s="77" t="s">
        <v>10</v>
      </c>
      <c r="D2973" s="77" t="s">
        <v>25</v>
      </c>
      <c r="E2973" s="77" t="s">
        <v>27</v>
      </c>
      <c r="F2973" s="44"/>
      <c r="G2973" s="44"/>
      <c r="H2973" s="85">
        <f>+(G2973*100)/+HLOOKUP(B2973,[33]Base!$D$53:$O$67,15,FALSE)</f>
        <v>0</v>
      </c>
    </row>
    <row r="2974" spans="1:8" x14ac:dyDescent="0.2">
      <c r="A2974" s="8" t="s">
        <v>21</v>
      </c>
      <c r="B2974" s="78">
        <v>2015</v>
      </c>
      <c r="C2974" s="77" t="s">
        <v>10</v>
      </c>
      <c r="D2974" s="77" t="s">
        <v>25</v>
      </c>
      <c r="E2974" s="77" t="s">
        <v>28</v>
      </c>
      <c r="F2974" s="44">
        <f>+HLOOKUP($B2974,[33]Base!$D$38:$O$50,4,FALSE)</f>
        <v>0.26486262999999999</v>
      </c>
      <c r="G2974" s="44">
        <f>+HLOOKUP($B2974,[33]Base!$D$38:$O$50,4,FALSE)</f>
        <v>0.26486262999999999</v>
      </c>
      <c r="H2974" s="85">
        <f>+(G2974*100)/+HLOOKUP(B2974,[33]Base!$D$53:$O$67,15,FALSE)</f>
        <v>4.8965466433679679E-4</v>
      </c>
    </row>
    <row r="2975" spans="1:8" x14ac:dyDescent="0.2">
      <c r="A2975" s="8" t="s">
        <v>21</v>
      </c>
      <c r="B2975" s="78">
        <v>2015</v>
      </c>
      <c r="C2975" s="77" t="s">
        <v>10</v>
      </c>
      <c r="D2975" s="77" t="s">
        <v>25</v>
      </c>
      <c r="E2975" s="77" t="s">
        <v>40</v>
      </c>
      <c r="F2975" s="44">
        <f>+HLOOKUP($B2975,[33]Base!$D$38:$O$50,2,FALSE)</f>
        <v>127.67461347000003</v>
      </c>
      <c r="G2975" s="44">
        <f>+HLOOKUP($B2975,[33]Base!$D$38:$O$50,2,FALSE)</f>
        <v>127.67461347000003</v>
      </c>
      <c r="H2975" s="85">
        <f>+(G2975*100)/+HLOOKUP(B2975,[33]Base!$D$53:$O$67,15,FALSE)</f>
        <v>0.23603356201281828</v>
      </c>
    </row>
    <row r="2976" spans="1:8" x14ac:dyDescent="0.2">
      <c r="A2976" s="8" t="s">
        <v>21</v>
      </c>
      <c r="B2976" s="78">
        <v>2016</v>
      </c>
      <c r="C2976" s="77" t="s">
        <v>10</v>
      </c>
      <c r="D2976" s="77" t="s">
        <v>25</v>
      </c>
      <c r="E2976" s="77" t="s">
        <v>26</v>
      </c>
      <c r="F2976" s="44">
        <f>+HLOOKUP($B2976,[33]Base!$D$38:$O$50,3,FALSE)</f>
        <v>74.796826909999993</v>
      </c>
      <c r="G2976" s="44">
        <f>+HLOOKUP($B2976,[33]Base!$D$38:$O$50,3,FALSE)</f>
        <v>74.796826909999993</v>
      </c>
      <c r="H2976" s="85">
        <f>+(G2976*100)/+HLOOKUP(B2976,[33]Base!$D$53:$O$67,15,FALSE)</f>
        <v>0.12916560677876043</v>
      </c>
    </row>
    <row r="2977" spans="1:8" x14ac:dyDescent="0.2">
      <c r="A2977" s="8" t="s">
        <v>21</v>
      </c>
      <c r="B2977" s="78">
        <v>2016</v>
      </c>
      <c r="C2977" s="77" t="s">
        <v>10</v>
      </c>
      <c r="D2977" s="77" t="s">
        <v>25</v>
      </c>
      <c r="E2977" s="77" t="s">
        <v>27</v>
      </c>
      <c r="F2977" s="44"/>
      <c r="G2977" s="44"/>
      <c r="H2977" s="85">
        <f>+(G2977*100)/+HLOOKUP(B2977,[33]Base!$D$53:$O$67,15,FALSE)</f>
        <v>0</v>
      </c>
    </row>
    <row r="2978" spans="1:8" x14ac:dyDescent="0.2">
      <c r="A2978" s="8" t="s">
        <v>21</v>
      </c>
      <c r="B2978" s="78">
        <v>2016</v>
      </c>
      <c r="C2978" s="77" t="s">
        <v>10</v>
      </c>
      <c r="D2978" s="77" t="s">
        <v>25</v>
      </c>
      <c r="E2978" s="77" t="s">
        <v>28</v>
      </c>
      <c r="F2978" s="44">
        <f>+HLOOKUP($B2978,[33]Base!$D$38:$O$50,4,FALSE)</f>
        <v>0.106</v>
      </c>
      <c r="G2978" s="44">
        <f>+HLOOKUP($B2978,[33]Base!$D$38:$O$50,4,FALSE)</f>
        <v>0.106</v>
      </c>
      <c r="H2978" s="85">
        <f>+(G2978*100)/+HLOOKUP(B2978,[33]Base!$D$53:$O$67,15,FALSE)</f>
        <v>1.8304993519341537E-4</v>
      </c>
    </row>
    <row r="2979" spans="1:8" x14ac:dyDescent="0.2">
      <c r="A2979" s="8" t="s">
        <v>21</v>
      </c>
      <c r="B2979" s="78">
        <v>2016</v>
      </c>
      <c r="C2979" s="77" t="s">
        <v>10</v>
      </c>
      <c r="D2979" s="77" t="s">
        <v>25</v>
      </c>
      <c r="E2979" s="77" t="s">
        <v>40</v>
      </c>
      <c r="F2979" s="44">
        <f>+HLOOKUP($B2979,[33]Base!$D$38:$O$50,2,FALSE)</f>
        <v>74.902826910000002</v>
      </c>
      <c r="G2979" s="44">
        <f>+HLOOKUP($B2979,[33]Base!$D$38:$O$50,2,FALSE)</f>
        <v>74.902826910000002</v>
      </c>
      <c r="H2979" s="85">
        <f>+(G2979*100)/+HLOOKUP(B2979,[33]Base!$D$53:$O$67,15,FALSE)</f>
        <v>0.12934865671395387</v>
      </c>
    </row>
    <row r="2980" spans="1:8" x14ac:dyDescent="0.2">
      <c r="A2980" s="8" t="s">
        <v>21</v>
      </c>
      <c r="B2980" s="78">
        <v>2017</v>
      </c>
      <c r="C2980" s="77" t="s">
        <v>10</v>
      </c>
      <c r="D2980" s="77" t="s">
        <v>25</v>
      </c>
      <c r="E2980" s="77" t="s">
        <v>26</v>
      </c>
      <c r="F2980" s="44">
        <f>+HLOOKUP($B2980,[33]Base!$D$38:$O$50,3,FALSE)</f>
        <v>143.50871889000004</v>
      </c>
      <c r="G2980" s="44">
        <f>+HLOOKUP($B2980,[33]Base!$D$38:$O$50,3,FALSE)</f>
        <v>143.50871889000004</v>
      </c>
      <c r="H2980" s="85">
        <f>+(G2980*100)/+HLOOKUP(B2980,[33]Base!$D$53:$O$67,15,FALSE)</f>
        <v>0.2306507789865252</v>
      </c>
    </row>
    <row r="2981" spans="1:8" x14ac:dyDescent="0.2">
      <c r="A2981" s="8" t="s">
        <v>21</v>
      </c>
      <c r="B2981" s="78">
        <v>2017</v>
      </c>
      <c r="C2981" s="77" t="s">
        <v>10</v>
      </c>
      <c r="D2981" s="77" t="s">
        <v>25</v>
      </c>
      <c r="E2981" s="77" t="s">
        <v>27</v>
      </c>
      <c r="F2981" s="44"/>
      <c r="G2981" s="44"/>
      <c r="H2981" s="85">
        <f>+(G2981*100)/+HLOOKUP(B2981,[33]Base!$D$53:$O$67,15,FALSE)</f>
        <v>0</v>
      </c>
    </row>
    <row r="2982" spans="1:8" x14ac:dyDescent="0.2">
      <c r="A2982" s="8" t="s">
        <v>21</v>
      </c>
      <c r="B2982" s="78">
        <v>2017</v>
      </c>
      <c r="C2982" s="77" t="s">
        <v>10</v>
      </c>
      <c r="D2982" s="77" t="s">
        <v>25</v>
      </c>
      <c r="E2982" s="77" t="s">
        <v>28</v>
      </c>
      <c r="F2982" s="44">
        <f>+HLOOKUP($B2982,[33]Base!$D$38:$O$50,4,FALSE)</f>
        <v>0.32210765999999996</v>
      </c>
      <c r="G2982" s="44">
        <f>+HLOOKUP($B2982,[33]Base!$D$38:$O$50,4,FALSE)</f>
        <v>0.32210765999999996</v>
      </c>
      <c r="H2982" s="85">
        <f>+(G2982*100)/+HLOOKUP(B2982,[33]Base!$D$53:$O$67,15,FALSE)</f>
        <v>5.1769943506689456E-4</v>
      </c>
    </row>
    <row r="2983" spans="1:8" x14ac:dyDescent="0.2">
      <c r="A2983" s="8" t="s">
        <v>21</v>
      </c>
      <c r="B2983" s="78">
        <v>2017</v>
      </c>
      <c r="C2983" s="77" t="s">
        <v>10</v>
      </c>
      <c r="D2983" s="77" t="s">
        <v>25</v>
      </c>
      <c r="E2983" s="77" t="s">
        <v>40</v>
      </c>
      <c r="F2983" s="44">
        <f>+HLOOKUP($B2983,[33]Base!$D$38:$O$50,2,FALSE)</f>
        <v>143.83082655000004</v>
      </c>
      <c r="G2983" s="44">
        <f>+HLOOKUP($B2983,[33]Base!$D$38:$O$50,2,FALSE)</f>
        <v>143.83082655000004</v>
      </c>
      <c r="H2983" s="85">
        <f>+(G2983*100)/+HLOOKUP(B2983,[33]Base!$D$53:$O$67,15,FALSE)</f>
        <v>0.23116847842159211</v>
      </c>
    </row>
    <row r="2984" spans="1:8" x14ac:dyDescent="0.2">
      <c r="A2984" s="8" t="s">
        <v>21</v>
      </c>
      <c r="B2984" s="78">
        <v>2018</v>
      </c>
      <c r="C2984" s="77" t="s">
        <v>10</v>
      </c>
      <c r="D2984" s="77" t="s">
        <v>25</v>
      </c>
      <c r="E2984" s="77" t="s">
        <v>26</v>
      </c>
      <c r="F2984" s="44">
        <f>+HLOOKUP($B2984,[33]Base!$D$38:$O$50,3,FALSE)</f>
        <v>249.41740117000001</v>
      </c>
      <c r="G2984" s="44">
        <f>+HLOOKUP($B2984,[33]Base!$D$38:$O$50,3,FALSE)</f>
        <v>249.41740117000001</v>
      </c>
      <c r="H2984" s="85">
        <f>+(G2984*100)/+HLOOKUP(B2984,[33]Base!$D$53:$O$67,15,FALSE)</f>
        <v>0.37051467017403023</v>
      </c>
    </row>
    <row r="2985" spans="1:8" x14ac:dyDescent="0.2">
      <c r="A2985" s="8" t="s">
        <v>21</v>
      </c>
      <c r="B2985" s="78">
        <v>2018</v>
      </c>
      <c r="C2985" s="77" t="s">
        <v>10</v>
      </c>
      <c r="D2985" s="77" t="s">
        <v>25</v>
      </c>
      <c r="E2985" s="77" t="s">
        <v>27</v>
      </c>
      <c r="F2985" s="44"/>
      <c r="G2985" s="44"/>
      <c r="H2985" s="85">
        <f>+(G2985*100)/+HLOOKUP(B2985,[33]Base!$D$53:$O$67,15,FALSE)</f>
        <v>0</v>
      </c>
    </row>
    <row r="2986" spans="1:8" x14ac:dyDescent="0.2">
      <c r="A2986" s="8" t="s">
        <v>21</v>
      </c>
      <c r="B2986" s="78">
        <v>2018</v>
      </c>
      <c r="C2986" s="77" t="s">
        <v>10</v>
      </c>
      <c r="D2986" s="77" t="s">
        <v>25</v>
      </c>
      <c r="E2986" s="77" t="s">
        <v>28</v>
      </c>
      <c r="F2986" s="44">
        <f>+HLOOKUP($B2986,[33]Base!$D$38:$O$50,4,FALSE)</f>
        <v>5.6243000000000001E-2</v>
      </c>
      <c r="G2986" s="44">
        <f>+HLOOKUP($B2986,[33]Base!$D$38:$O$50,4,FALSE)</f>
        <v>5.6243000000000001E-2</v>
      </c>
      <c r="H2986" s="85">
        <f>+(G2986*100)/+HLOOKUP(B2986,[33]Base!$D$53:$O$67,15,FALSE)</f>
        <v>8.3550131213156441E-5</v>
      </c>
    </row>
    <row r="2987" spans="1:8" x14ac:dyDescent="0.2">
      <c r="A2987" s="8" t="s">
        <v>21</v>
      </c>
      <c r="B2987" s="78">
        <v>2018</v>
      </c>
      <c r="C2987" s="77" t="s">
        <v>10</v>
      </c>
      <c r="D2987" s="77" t="s">
        <v>25</v>
      </c>
      <c r="E2987" s="77" t="s">
        <v>40</v>
      </c>
      <c r="F2987" s="44">
        <f>+HLOOKUP($B2987,[33]Base!$D$38:$O$50,2,FALSE)</f>
        <v>249.47364417000003</v>
      </c>
      <c r="G2987" s="44">
        <f>+HLOOKUP($B2987,[33]Base!$D$38:$O$50,2,FALSE)</f>
        <v>249.47364417000003</v>
      </c>
      <c r="H2987" s="85">
        <f>+(G2987*100)/+HLOOKUP(B2987,[33]Base!$D$53:$O$67,15,FALSE)</f>
        <v>0.37059822030524342</v>
      </c>
    </row>
    <row r="2988" spans="1:8" x14ac:dyDescent="0.2">
      <c r="A2988" s="8" t="s">
        <v>21</v>
      </c>
      <c r="B2988" s="78">
        <v>2019</v>
      </c>
      <c r="C2988" s="77" t="s">
        <v>10</v>
      </c>
      <c r="D2988" s="77" t="s">
        <v>25</v>
      </c>
      <c r="E2988" s="77" t="s">
        <v>26</v>
      </c>
      <c r="F2988" s="44">
        <f>+HLOOKUP($B2988,[33]Base!$D$38:$O$50,3,FALSE)</f>
        <v>180.29115100000001</v>
      </c>
      <c r="G2988" s="44">
        <f>+HLOOKUP($B2988,[33]Base!$D$38:$O$50,3,FALSE)</f>
        <v>180.29115100000001</v>
      </c>
      <c r="H2988" s="85">
        <f>+(G2988*100)/+HLOOKUP(B2988,[33]Base!$D$53:$O$67,15,FALSE)</f>
        <v>0.25837454500091805</v>
      </c>
    </row>
    <row r="2989" spans="1:8" x14ac:dyDescent="0.2">
      <c r="A2989" s="8" t="s">
        <v>21</v>
      </c>
      <c r="B2989" s="78">
        <v>2019</v>
      </c>
      <c r="C2989" s="77" t="s">
        <v>10</v>
      </c>
      <c r="D2989" s="77" t="s">
        <v>25</v>
      </c>
      <c r="E2989" s="77" t="s">
        <v>27</v>
      </c>
      <c r="F2989" s="44"/>
      <c r="G2989" s="44"/>
      <c r="H2989" s="85">
        <f>+(G2989*100)/+HLOOKUP(B2989,[33]Base!$D$53:$O$67,15,FALSE)</f>
        <v>0</v>
      </c>
    </row>
    <row r="2990" spans="1:8" x14ac:dyDescent="0.2">
      <c r="A2990" s="8" t="s">
        <v>21</v>
      </c>
      <c r="B2990" s="78">
        <v>2019</v>
      </c>
      <c r="C2990" s="77" t="s">
        <v>10</v>
      </c>
      <c r="D2990" s="77" t="s">
        <v>25</v>
      </c>
      <c r="E2990" s="77" t="s">
        <v>28</v>
      </c>
      <c r="F2990" s="44">
        <f>+HLOOKUP($B2990,[33]Base!$D$38:$O$50,4,FALSE)</f>
        <v>8.1900000000000001E-2</v>
      </c>
      <c r="G2990" s="44">
        <f>+HLOOKUP($B2990,[33]Base!$D$38:$O$50,4,FALSE)</f>
        <v>8.1900000000000001E-2</v>
      </c>
      <c r="H2990" s="85">
        <f>+(G2990*100)/+HLOOKUP(B2990,[33]Base!$D$53:$O$67,15,FALSE)</f>
        <v>1.173705704256954E-4</v>
      </c>
    </row>
    <row r="2991" spans="1:8" x14ac:dyDescent="0.2">
      <c r="A2991" s="8" t="s">
        <v>21</v>
      </c>
      <c r="B2991" s="78">
        <v>2019</v>
      </c>
      <c r="C2991" s="77" t="s">
        <v>10</v>
      </c>
      <c r="D2991" s="77" t="s">
        <v>25</v>
      </c>
      <c r="E2991" s="77" t="s">
        <v>40</v>
      </c>
      <c r="F2991" s="44">
        <f>+HLOOKUP($B2991,[33]Base!$D$38:$O$50,2,FALSE)</f>
        <v>180.373051</v>
      </c>
      <c r="G2991" s="44">
        <f>+HLOOKUP($B2991,[33]Base!$D$38:$O$50,2,FALSE)</f>
        <v>180.373051</v>
      </c>
      <c r="H2991" s="85">
        <f>+(G2991*100)/+HLOOKUP(B2991,[33]Base!$D$53:$O$67,15,FALSE)</f>
        <v>0.25849191557134371</v>
      </c>
    </row>
    <row r="2992" spans="1:8" x14ac:dyDescent="0.2">
      <c r="A2992" s="8" t="s">
        <v>21</v>
      </c>
      <c r="B2992" s="78">
        <v>2020</v>
      </c>
      <c r="C2992" s="77" t="s">
        <v>10</v>
      </c>
      <c r="D2992" s="77" t="s">
        <v>25</v>
      </c>
      <c r="E2992" s="77" t="s">
        <v>26</v>
      </c>
      <c r="F2992" s="44">
        <f>+HLOOKUP($B2992,[33]Base!$D$38:$Q$50,3,FALSE)</f>
        <v>154.36330953999999</v>
      </c>
      <c r="G2992" s="44">
        <f>+HLOOKUP($B2992,[33]Base!$D$38:$Q$50,3,FALSE)</f>
        <v>154.36330953999999</v>
      </c>
      <c r="H2992" s="85">
        <f>+(G2992*100)/+HLOOKUP(B2992,[33]Base!$D$53:$Q$67,15,FALSE)</f>
        <v>0.27052878503931482</v>
      </c>
    </row>
    <row r="2993" spans="1:8" x14ac:dyDescent="0.2">
      <c r="A2993" s="8" t="s">
        <v>21</v>
      </c>
      <c r="B2993" s="78">
        <v>2020</v>
      </c>
      <c r="C2993" s="77" t="s">
        <v>10</v>
      </c>
      <c r="D2993" s="77" t="s">
        <v>25</v>
      </c>
      <c r="E2993" s="77" t="s">
        <v>27</v>
      </c>
      <c r="F2993" s="44"/>
      <c r="G2993" s="44"/>
      <c r="H2993" s="85">
        <f>+(G2993*100)/+HLOOKUP(B2993,[33]Base!$D$53:$Q$67,15,FALSE)</f>
        <v>0</v>
      </c>
    </row>
    <row r="2994" spans="1:8" x14ac:dyDescent="0.2">
      <c r="A2994" s="8" t="s">
        <v>21</v>
      </c>
      <c r="B2994" s="78">
        <v>2020</v>
      </c>
      <c r="C2994" s="77" t="s">
        <v>10</v>
      </c>
      <c r="D2994" s="77" t="s">
        <v>25</v>
      </c>
      <c r="E2994" s="77" t="s">
        <v>28</v>
      </c>
      <c r="F2994" s="44">
        <f>+HLOOKUP($B2994,[33]Base!$D$38:$Q$50,4,FALSE)</f>
        <v>0.02</v>
      </c>
      <c r="G2994" s="44">
        <f>+HLOOKUP($B2994,[33]Base!$D$38:$Q$50,4,FALSE)</f>
        <v>0.02</v>
      </c>
      <c r="H2994" s="85">
        <f>+(G2994*100)/+HLOOKUP(B2994,[33]Base!$D$53:$Q$67,15,FALSE)</f>
        <v>3.5050917973381877E-5</v>
      </c>
    </row>
    <row r="2995" spans="1:8" x14ac:dyDescent="0.2">
      <c r="A2995" s="8" t="s">
        <v>21</v>
      </c>
      <c r="B2995" s="78">
        <v>2020</v>
      </c>
      <c r="C2995" s="77" t="s">
        <v>10</v>
      </c>
      <c r="D2995" s="77" t="s">
        <v>25</v>
      </c>
      <c r="E2995" s="77" t="s">
        <v>40</v>
      </c>
      <c r="F2995" s="44">
        <f>+HLOOKUP($B2995,[33]Base!$D$38:$Q$50,2,FALSE)</f>
        <v>154.38330954</v>
      </c>
      <c r="G2995" s="44">
        <f>+HLOOKUP($B2995,[33]Base!$D$38:$Q$50,2,FALSE)</f>
        <v>154.38330954</v>
      </c>
      <c r="H2995" s="85">
        <f>+(G2995*100)/+HLOOKUP(B2995,[33]Base!$D$53:$Q$67,15,FALSE)</f>
        <v>0.27056383595728817</v>
      </c>
    </row>
    <row r="2996" spans="1:8" x14ac:dyDescent="0.2">
      <c r="A2996" s="8" t="s">
        <v>21</v>
      </c>
      <c r="B2996" s="78">
        <v>2021</v>
      </c>
      <c r="C2996" s="77" t="s">
        <v>10</v>
      </c>
      <c r="D2996" s="77" t="s">
        <v>25</v>
      </c>
      <c r="E2996" s="77" t="s">
        <v>26</v>
      </c>
      <c r="F2996" s="44">
        <f>+HLOOKUP($B2996,[33]Base!$D$38:$Q$50,3,FALSE)</f>
        <v>133.27105818000001</v>
      </c>
      <c r="G2996" s="44">
        <f>+HLOOKUP($B2996,[33]Base!$D$38:$Q$50,3,FALSE)</f>
        <v>133.27105818000001</v>
      </c>
      <c r="H2996" s="85">
        <f>+(G2996*100)/+HLOOKUP(B2996,[33]Base!$D$53:$Q$67,15,FALSE)</f>
        <v>0.19774212420592874</v>
      </c>
    </row>
    <row r="2997" spans="1:8" x14ac:dyDescent="0.2">
      <c r="A2997" s="8" t="s">
        <v>21</v>
      </c>
      <c r="B2997" s="78">
        <v>2021</v>
      </c>
      <c r="C2997" s="77" t="s">
        <v>10</v>
      </c>
      <c r="D2997" s="77" t="s">
        <v>25</v>
      </c>
      <c r="E2997" s="77" t="s">
        <v>27</v>
      </c>
      <c r="F2997" s="44"/>
      <c r="G2997" s="44"/>
      <c r="H2997" s="85">
        <f>+(G2997*100)/+HLOOKUP(B2997,[33]Base!$D$53:$Q$67,15,FALSE)</f>
        <v>0</v>
      </c>
    </row>
    <row r="2998" spans="1:8" x14ac:dyDescent="0.2">
      <c r="A2998" s="8" t="s">
        <v>21</v>
      </c>
      <c r="B2998" s="78">
        <v>2021</v>
      </c>
      <c r="C2998" s="77" t="s">
        <v>10</v>
      </c>
      <c r="D2998" s="77" t="s">
        <v>25</v>
      </c>
      <c r="E2998" s="77" t="s">
        <v>28</v>
      </c>
      <c r="F2998" s="44">
        <f>+HLOOKUP($B2998,[33]Base!$D$38:$Q$50,4,FALSE)</f>
        <v>0.01</v>
      </c>
      <c r="G2998" s="44">
        <f>+HLOOKUP($B2998,[33]Base!$D$38:$Q$50,4,FALSE)</f>
        <v>0.01</v>
      </c>
      <c r="H2998" s="85">
        <f>+(G2998*100)/+HLOOKUP(B2998,[33]Base!$D$53:$Q$67,15,FALSE)</f>
        <v>1.483758941411361E-5</v>
      </c>
    </row>
    <row r="2999" spans="1:8" x14ac:dyDescent="0.2">
      <c r="A2999" s="8" t="s">
        <v>21</v>
      </c>
      <c r="B2999" s="78">
        <v>2021</v>
      </c>
      <c r="C2999" s="77" t="s">
        <v>10</v>
      </c>
      <c r="D2999" s="77" t="s">
        <v>25</v>
      </c>
      <c r="E2999" s="77" t="s">
        <v>40</v>
      </c>
      <c r="F2999" s="44">
        <f>+HLOOKUP($B2999,[33]Base!$D$38:$Q$50,2,FALSE)</f>
        <v>133.28105818</v>
      </c>
      <c r="G2999" s="44">
        <f>+HLOOKUP($B2999,[33]Base!$D$38:$Q$50,2,FALSE)</f>
        <v>133.28105818</v>
      </c>
      <c r="H2999" s="85">
        <f>+(G2999*100)/+HLOOKUP(B2999,[33]Base!$D$53:$Q$67,15,FALSE)</f>
        <v>0.19775696179534283</v>
      </c>
    </row>
    <row r="3000" spans="1:8" x14ac:dyDescent="0.2">
      <c r="A3000" s="8" t="s">
        <v>21</v>
      </c>
      <c r="B3000" s="78">
        <v>2022</v>
      </c>
      <c r="C3000" s="77" t="s">
        <v>10</v>
      </c>
      <c r="D3000" s="77" t="s">
        <v>25</v>
      </c>
      <c r="E3000" s="77" t="s">
        <v>26</v>
      </c>
      <c r="F3000" s="44">
        <f>+HLOOKUP($B3000,[33]Base!$D$38:$S$50,3,FALSE)</f>
        <v>126.642155</v>
      </c>
      <c r="G3000" s="44">
        <f>+HLOOKUP($B3000,[33]Base!$D$38:$S$50,3,FALSE)</f>
        <v>126.642155</v>
      </c>
      <c r="H3000" s="85">
        <f>+(G3000*100)/+HLOOKUP(B3000,[33]Base!$D$53:$S$67,15,FALSE)</f>
        <v>0.16603120405342045</v>
      </c>
    </row>
    <row r="3001" spans="1:8" x14ac:dyDescent="0.2">
      <c r="A3001" s="8" t="s">
        <v>21</v>
      </c>
      <c r="B3001" s="78">
        <v>2022</v>
      </c>
      <c r="C3001" s="77" t="s">
        <v>10</v>
      </c>
      <c r="D3001" s="77" t="s">
        <v>25</v>
      </c>
      <c r="E3001" s="77" t="s">
        <v>27</v>
      </c>
      <c r="F3001" s="44"/>
      <c r="G3001" s="44"/>
      <c r="H3001" s="85">
        <f>+(G3001*100)/+HLOOKUP(B3001,[33]Base!$D$53:$S$67,15,FALSE)</f>
        <v>0</v>
      </c>
    </row>
    <row r="3002" spans="1:8" x14ac:dyDescent="0.2">
      <c r="A3002" s="8" t="s">
        <v>21</v>
      </c>
      <c r="B3002" s="78">
        <v>2022</v>
      </c>
      <c r="C3002" s="77" t="s">
        <v>10</v>
      </c>
      <c r="D3002" s="77" t="s">
        <v>25</v>
      </c>
      <c r="E3002" s="77" t="s">
        <v>28</v>
      </c>
      <c r="F3002" s="44">
        <f>+HLOOKUP($B3002,[33]Base!$D$38:$S$50,4,FALSE)</f>
        <v>0</v>
      </c>
      <c r="G3002" s="44">
        <f>+HLOOKUP($B3002,[33]Base!$D$38:$S$50,4,FALSE)</f>
        <v>0</v>
      </c>
      <c r="H3002" s="85">
        <f>+(G3002*100)/+HLOOKUP(B3002,[33]Base!$D$53:$S$67,15,FALSE)</f>
        <v>0</v>
      </c>
    </row>
    <row r="3003" spans="1:8" x14ac:dyDescent="0.2">
      <c r="A3003" s="8" t="s">
        <v>21</v>
      </c>
      <c r="B3003" s="78">
        <v>2022</v>
      </c>
      <c r="C3003" s="77" t="s">
        <v>10</v>
      </c>
      <c r="D3003" s="77" t="s">
        <v>25</v>
      </c>
      <c r="E3003" s="77" t="s">
        <v>40</v>
      </c>
      <c r="F3003" s="44">
        <f>+HLOOKUP($B3003,[33]Base!$D$38:$S$50,2,FALSE)</f>
        <v>126.642155</v>
      </c>
      <c r="G3003" s="44">
        <f>+HLOOKUP($B3003,[33]Base!$D$38:$S$50,2,FALSE)</f>
        <v>126.642155</v>
      </c>
      <c r="H3003" s="85">
        <f>+(G3003*100)/+HLOOKUP(B3003,[33]Base!$D$53:$S$67,15,FALSE)</f>
        <v>0.16603120405342045</v>
      </c>
    </row>
    <row r="3004" spans="1:8" x14ac:dyDescent="0.2">
      <c r="A3004" s="8" t="s">
        <v>21</v>
      </c>
      <c r="B3004" s="78">
        <v>2023</v>
      </c>
      <c r="C3004" s="77" t="s">
        <v>10</v>
      </c>
      <c r="D3004" s="77" t="s">
        <v>25</v>
      </c>
      <c r="E3004" s="77" t="s">
        <v>26</v>
      </c>
      <c r="F3004" s="44">
        <f>+HLOOKUP($B3004,[33]Base!$D$38:$S$50,3,FALSE)</f>
        <v>171.05581749999999</v>
      </c>
      <c r="G3004" s="44">
        <f>+HLOOKUP($B3004,[33]Base!$D$38:$S$50,3,FALSE)</f>
        <v>171.05581749999999</v>
      </c>
      <c r="H3004" s="85">
        <f>+(G3004*100)/+HLOOKUP(B3004,[33]Base!$D$53:$S$67,15,FALSE)</f>
        <v>0.2053043212183871</v>
      </c>
    </row>
    <row r="3005" spans="1:8" x14ac:dyDescent="0.2">
      <c r="A3005" s="8" t="s">
        <v>21</v>
      </c>
      <c r="B3005" s="78">
        <v>2023</v>
      </c>
      <c r="C3005" s="77" t="s">
        <v>10</v>
      </c>
      <c r="D3005" s="77" t="s">
        <v>25</v>
      </c>
      <c r="E3005" s="77" t="s">
        <v>27</v>
      </c>
      <c r="F3005" s="44"/>
      <c r="G3005" s="44"/>
      <c r="H3005" s="85">
        <f>+(G3005*100)/+HLOOKUP(B3005,[33]Base!$D$53:$S$67,15,FALSE)</f>
        <v>0</v>
      </c>
    </row>
    <row r="3006" spans="1:8" x14ac:dyDescent="0.2">
      <c r="A3006" s="8" t="s">
        <v>21</v>
      </c>
      <c r="B3006" s="78">
        <v>2023</v>
      </c>
      <c r="C3006" s="77" t="s">
        <v>10</v>
      </c>
      <c r="D3006" s="77" t="s">
        <v>25</v>
      </c>
      <c r="E3006" s="77" t="s">
        <v>28</v>
      </c>
      <c r="F3006" s="44">
        <f>+HLOOKUP($B3006,[33]Base!$D$38:$S$50,4,FALSE)</f>
        <v>0</v>
      </c>
      <c r="G3006" s="44">
        <f>+HLOOKUP($B3006,[33]Base!$D$38:$S$50,4,FALSE)</f>
        <v>0</v>
      </c>
      <c r="H3006" s="85">
        <f>+(G3006*100)/+HLOOKUP(B3006,[33]Base!$D$53:$S$67,15,FALSE)</f>
        <v>0</v>
      </c>
    </row>
    <row r="3007" spans="1:8" x14ac:dyDescent="0.2">
      <c r="A3007" s="8" t="s">
        <v>21</v>
      </c>
      <c r="B3007" s="78">
        <v>2023</v>
      </c>
      <c r="C3007" s="77" t="s">
        <v>10</v>
      </c>
      <c r="D3007" s="77" t="s">
        <v>25</v>
      </c>
      <c r="E3007" s="77" t="s">
        <v>40</v>
      </c>
      <c r="F3007" s="44">
        <f>+HLOOKUP($B3007,[33]Base!$D$38:$S$50,2,FALSE)</f>
        <v>171.05581749999999</v>
      </c>
      <c r="G3007" s="44">
        <f>+HLOOKUP($B3007,[33]Base!$D$38:$S$50,2,FALSE)</f>
        <v>171.05581749999999</v>
      </c>
      <c r="H3007" s="85">
        <f>+(G3007*100)/+HLOOKUP(B3007,[33]Base!$D$53:$S$67,15,FALSE)</f>
        <v>0.2053043212183871</v>
      </c>
    </row>
    <row r="3008" spans="1:8" x14ac:dyDescent="0.2">
      <c r="A3008" s="8" t="s">
        <v>21</v>
      </c>
      <c r="B3008" s="78">
        <v>2008</v>
      </c>
      <c r="C3008" s="77" t="s">
        <v>10</v>
      </c>
      <c r="D3008" s="77" t="s">
        <v>30</v>
      </c>
      <c r="E3008" s="77" t="s">
        <v>31</v>
      </c>
      <c r="F3008" s="44">
        <f>+HLOOKUP($B3008,[33]Base!$D$38:$O$50,6,FALSE)</f>
        <v>32.298175369999996</v>
      </c>
      <c r="G3008" s="44">
        <f>+HLOOKUP($B3008,[33]Base!$D$38:$O$50,6,FALSE)</f>
        <v>32.298175369999996</v>
      </c>
      <c r="H3008" s="85">
        <f>+(G3008*100)/+HLOOKUP(B3008,[33]Base!$D$53:$O$67,15,FALSE)</f>
        <v>0.12839210991080893</v>
      </c>
    </row>
    <row r="3009" spans="1:8" x14ac:dyDescent="0.2">
      <c r="A3009" s="8" t="s">
        <v>21</v>
      </c>
      <c r="B3009" s="78">
        <v>2008</v>
      </c>
      <c r="C3009" s="77" t="s">
        <v>10</v>
      </c>
      <c r="D3009" s="77" t="s">
        <v>30</v>
      </c>
      <c r="E3009" s="77" t="s">
        <v>32</v>
      </c>
      <c r="F3009" s="44"/>
      <c r="G3009" s="44"/>
      <c r="H3009" s="85">
        <f>+(G3009*100)/+HLOOKUP(B3009,[33]Base!$D$53:$O$67,15,FALSE)</f>
        <v>0</v>
      </c>
    </row>
    <row r="3010" spans="1:8" x14ac:dyDescent="0.2">
      <c r="A3010" s="8" t="s">
        <v>21</v>
      </c>
      <c r="B3010" s="78">
        <v>2008</v>
      </c>
      <c r="C3010" s="77" t="s">
        <v>10</v>
      </c>
      <c r="D3010" s="77" t="s">
        <v>30</v>
      </c>
      <c r="E3010" s="77" t="s">
        <v>40</v>
      </c>
      <c r="F3010" s="44">
        <f>+HLOOKUP($B3010,[33]Base!$D$38:$O$50,5,FALSE)</f>
        <v>32.298175369999996</v>
      </c>
      <c r="G3010" s="44">
        <f>+HLOOKUP($B3010,[33]Base!$D$38:$O$50,5,FALSE)</f>
        <v>32.298175369999996</v>
      </c>
      <c r="H3010" s="85">
        <f>+(G3010*100)/+HLOOKUP(B3010,[33]Base!$D$53:$O$67,15,FALSE)</f>
        <v>0.12839210991080893</v>
      </c>
    </row>
    <row r="3011" spans="1:8" x14ac:dyDescent="0.2">
      <c r="A3011" s="8" t="s">
        <v>21</v>
      </c>
      <c r="B3011" s="78">
        <v>2009</v>
      </c>
      <c r="C3011" s="77" t="s">
        <v>10</v>
      </c>
      <c r="D3011" s="77" t="s">
        <v>30</v>
      </c>
      <c r="E3011" s="77" t="s">
        <v>31</v>
      </c>
      <c r="F3011" s="44">
        <f>+HLOOKUP($B3011,[33]Base!$D$38:$O$50,6,FALSE)</f>
        <v>44.21581359999999</v>
      </c>
      <c r="G3011" s="44">
        <f>+HLOOKUP($B3011,[33]Base!$D$38:$O$50,6,FALSE)</f>
        <v>44.21581359999999</v>
      </c>
      <c r="H3011" s="85">
        <f>+(G3011*100)/+HLOOKUP(B3011,[33]Base!$D$53:$O$67,15,FALSE)</f>
        <v>0.16305789269206888</v>
      </c>
    </row>
    <row r="3012" spans="1:8" x14ac:dyDescent="0.2">
      <c r="A3012" s="8" t="s">
        <v>21</v>
      </c>
      <c r="B3012" s="78">
        <v>2009</v>
      </c>
      <c r="C3012" s="77" t="s">
        <v>10</v>
      </c>
      <c r="D3012" s="77" t="s">
        <v>30</v>
      </c>
      <c r="E3012" s="77" t="s">
        <v>32</v>
      </c>
      <c r="F3012" s="44"/>
      <c r="G3012" s="44"/>
      <c r="H3012" s="85">
        <f>+(G3012*100)/+HLOOKUP(B3012,[33]Base!$D$53:$O$67,15,FALSE)</f>
        <v>0</v>
      </c>
    </row>
    <row r="3013" spans="1:8" x14ac:dyDescent="0.2">
      <c r="A3013" s="8" t="s">
        <v>21</v>
      </c>
      <c r="B3013" s="78">
        <v>2009</v>
      </c>
      <c r="C3013" s="77" t="s">
        <v>10</v>
      </c>
      <c r="D3013" s="77" t="s">
        <v>30</v>
      </c>
      <c r="E3013" s="77" t="s">
        <v>40</v>
      </c>
      <c r="F3013" s="44">
        <f>+HLOOKUP($B3013,[33]Base!$D$38:$O$50,5,FALSE)</f>
        <v>44.21581359999999</v>
      </c>
      <c r="G3013" s="44">
        <f>+HLOOKUP($B3013,[33]Base!$D$38:$O$50,5,FALSE)</f>
        <v>44.21581359999999</v>
      </c>
      <c r="H3013" s="85">
        <f>+(G3013*100)/+HLOOKUP(B3013,[33]Base!$D$53:$O$67,15,FALSE)</f>
        <v>0.16305789269206888</v>
      </c>
    </row>
    <row r="3014" spans="1:8" x14ac:dyDescent="0.2">
      <c r="A3014" s="8" t="s">
        <v>21</v>
      </c>
      <c r="B3014" s="78">
        <v>2010</v>
      </c>
      <c r="C3014" s="77" t="s">
        <v>10</v>
      </c>
      <c r="D3014" s="77" t="s">
        <v>30</v>
      </c>
      <c r="E3014" s="77" t="s">
        <v>31</v>
      </c>
      <c r="F3014" s="44">
        <f>+HLOOKUP($B3014,[33]Base!$D$38:$O$50,6,FALSE)</f>
        <v>44.631750899999979</v>
      </c>
      <c r="G3014" s="44">
        <f>+HLOOKUP($B3014,[33]Base!$D$38:$O$50,6,FALSE)</f>
        <v>44.631750899999979</v>
      </c>
      <c r="H3014" s="85">
        <f>+(G3014*100)/+HLOOKUP(B3014,[33]Base!$D$53:$O$67,15,FALSE)</f>
        <v>0.15160092653981752</v>
      </c>
    </row>
    <row r="3015" spans="1:8" x14ac:dyDescent="0.2">
      <c r="A3015" s="8" t="s">
        <v>21</v>
      </c>
      <c r="B3015" s="78">
        <v>2010</v>
      </c>
      <c r="C3015" s="77" t="s">
        <v>10</v>
      </c>
      <c r="D3015" s="77" t="s">
        <v>30</v>
      </c>
      <c r="E3015" s="77" t="s">
        <v>32</v>
      </c>
      <c r="F3015" s="44"/>
      <c r="G3015" s="44"/>
      <c r="H3015" s="85">
        <f>+(G3015*100)/+HLOOKUP(B3015,[33]Base!$D$53:$O$67,15,FALSE)</f>
        <v>0</v>
      </c>
    </row>
    <row r="3016" spans="1:8" x14ac:dyDescent="0.2">
      <c r="A3016" s="8" t="s">
        <v>21</v>
      </c>
      <c r="B3016" s="78">
        <v>2010</v>
      </c>
      <c r="C3016" s="77" t="s">
        <v>10</v>
      </c>
      <c r="D3016" s="77" t="s">
        <v>30</v>
      </c>
      <c r="E3016" s="77" t="s">
        <v>40</v>
      </c>
      <c r="F3016" s="44">
        <f>+HLOOKUP($B3016,[33]Base!$D$38:$O$50,5,FALSE)</f>
        <v>44.631750899999979</v>
      </c>
      <c r="G3016" s="44">
        <f>+HLOOKUP($B3016,[33]Base!$D$38:$O$50,5,FALSE)</f>
        <v>44.631750899999979</v>
      </c>
      <c r="H3016" s="85">
        <f>+(G3016*100)/+HLOOKUP(B3016,[33]Base!$D$53:$O$67,15,FALSE)</f>
        <v>0.15160092653981752</v>
      </c>
    </row>
    <row r="3017" spans="1:8" x14ac:dyDescent="0.2">
      <c r="A3017" s="8" t="s">
        <v>21</v>
      </c>
      <c r="B3017" s="78">
        <v>2011</v>
      </c>
      <c r="C3017" s="77" t="s">
        <v>10</v>
      </c>
      <c r="D3017" s="77" t="s">
        <v>30</v>
      </c>
      <c r="E3017" s="77" t="s">
        <v>31</v>
      </c>
      <c r="F3017" s="44">
        <f>+HLOOKUP($B3017,[33]Base!$D$38:$O$50,6,FALSE)</f>
        <v>32.576670039999996</v>
      </c>
      <c r="G3017" s="44">
        <f>+HLOOKUP($B3017,[33]Base!$D$38:$O$50,6,FALSE)</f>
        <v>32.576670039999996</v>
      </c>
      <c r="H3017" s="85">
        <f>+(G3017*100)/+HLOOKUP(B3017,[33]Base!$D$53:$O$67,15,FALSE)</f>
        <v>9.391816844425975E-2</v>
      </c>
    </row>
    <row r="3018" spans="1:8" x14ac:dyDescent="0.2">
      <c r="A3018" s="8" t="s">
        <v>21</v>
      </c>
      <c r="B3018" s="78">
        <v>2011</v>
      </c>
      <c r="C3018" s="77" t="s">
        <v>10</v>
      </c>
      <c r="D3018" s="77" t="s">
        <v>30</v>
      </c>
      <c r="E3018" s="77" t="s">
        <v>32</v>
      </c>
      <c r="F3018" s="44"/>
      <c r="G3018" s="44"/>
      <c r="H3018" s="85">
        <f>+(G3018*100)/+HLOOKUP(B3018,[33]Base!$D$53:$O$67,15,FALSE)</f>
        <v>0</v>
      </c>
    </row>
    <row r="3019" spans="1:8" x14ac:dyDescent="0.2">
      <c r="A3019" s="8" t="s">
        <v>21</v>
      </c>
      <c r="B3019" s="78">
        <v>2011</v>
      </c>
      <c r="C3019" s="77" t="s">
        <v>10</v>
      </c>
      <c r="D3019" s="77" t="s">
        <v>30</v>
      </c>
      <c r="E3019" s="77" t="s">
        <v>40</v>
      </c>
      <c r="F3019" s="44">
        <f>+HLOOKUP($B3019,[33]Base!$D$38:$O$50,5,FALSE)</f>
        <v>32.576670039999996</v>
      </c>
      <c r="G3019" s="44">
        <f>+HLOOKUP($B3019,[33]Base!$D$38:$O$50,5,FALSE)</f>
        <v>32.576670039999996</v>
      </c>
      <c r="H3019" s="85">
        <f>+(G3019*100)/+HLOOKUP(B3019,[33]Base!$D$53:$O$67,15,FALSE)</f>
        <v>9.391816844425975E-2</v>
      </c>
    </row>
    <row r="3020" spans="1:8" x14ac:dyDescent="0.2">
      <c r="A3020" s="8" t="s">
        <v>21</v>
      </c>
      <c r="B3020" s="78">
        <v>2012</v>
      </c>
      <c r="C3020" s="77" t="s">
        <v>10</v>
      </c>
      <c r="D3020" s="77" t="s">
        <v>30</v>
      </c>
      <c r="E3020" s="77" t="s">
        <v>31</v>
      </c>
      <c r="F3020" s="44">
        <f>+HLOOKUP($B3020,[33]Base!$D$38:$O$50,6,FALSE)</f>
        <v>24.844928019999998</v>
      </c>
      <c r="G3020" s="44">
        <f>+HLOOKUP($B3020,[33]Base!$D$38:$O$50,6,FALSE)</f>
        <v>24.844928019999998</v>
      </c>
      <c r="H3020" s="85">
        <f>+(G3020*100)/+HLOOKUP(B3020,[33]Base!$D$53:$O$67,15,FALSE)</f>
        <v>6.1452113873508497E-2</v>
      </c>
    </row>
    <row r="3021" spans="1:8" x14ac:dyDescent="0.2">
      <c r="A3021" s="8" t="s">
        <v>21</v>
      </c>
      <c r="B3021" s="78">
        <v>2012</v>
      </c>
      <c r="C3021" s="77" t="s">
        <v>10</v>
      </c>
      <c r="D3021" s="77" t="s">
        <v>30</v>
      </c>
      <c r="E3021" s="77" t="s">
        <v>32</v>
      </c>
      <c r="F3021" s="44"/>
      <c r="G3021" s="44"/>
      <c r="H3021" s="85">
        <f>+(G3021*100)/+HLOOKUP(B3021,[33]Base!$D$53:$O$67,15,FALSE)</f>
        <v>0</v>
      </c>
    </row>
    <row r="3022" spans="1:8" x14ac:dyDescent="0.2">
      <c r="A3022" s="8" t="s">
        <v>21</v>
      </c>
      <c r="B3022" s="78">
        <v>2012</v>
      </c>
      <c r="C3022" s="77" t="s">
        <v>10</v>
      </c>
      <c r="D3022" s="77" t="s">
        <v>30</v>
      </c>
      <c r="E3022" s="77" t="s">
        <v>40</v>
      </c>
      <c r="F3022" s="44">
        <f>+HLOOKUP($B3022,[33]Base!$D$38:$O$50,5,FALSE)</f>
        <v>24.844928019999998</v>
      </c>
      <c r="G3022" s="44">
        <f>+HLOOKUP($B3022,[33]Base!$D$38:$O$50,5,FALSE)</f>
        <v>24.844928019999998</v>
      </c>
      <c r="H3022" s="85">
        <f>+(G3022*100)/+HLOOKUP(B3022,[33]Base!$D$53:$O$67,15,FALSE)</f>
        <v>6.1452113873508497E-2</v>
      </c>
    </row>
    <row r="3023" spans="1:8" x14ac:dyDescent="0.2">
      <c r="A3023" s="8" t="s">
        <v>21</v>
      </c>
      <c r="B3023" s="78">
        <v>2013</v>
      </c>
      <c r="C3023" s="77" t="s">
        <v>10</v>
      </c>
      <c r="D3023" s="77" t="s">
        <v>30</v>
      </c>
      <c r="E3023" s="77" t="s">
        <v>31</v>
      </c>
      <c r="F3023" s="44">
        <f>+HLOOKUP($B3023,[33]Base!$D$38:$O$50,6,FALSE)</f>
        <v>35.888897500000013</v>
      </c>
      <c r="G3023" s="44">
        <f>+HLOOKUP($B3023,[33]Base!$D$38:$O$50,6,FALSE)</f>
        <v>35.888897500000013</v>
      </c>
      <c r="H3023" s="85">
        <f>+(G3023*100)/+HLOOKUP(B3023,[33]Base!$D$53:$O$67,15,FALSE)</f>
        <v>7.8703739847311396E-2</v>
      </c>
    </row>
    <row r="3024" spans="1:8" x14ac:dyDescent="0.2">
      <c r="A3024" s="8" t="s">
        <v>21</v>
      </c>
      <c r="B3024" s="78">
        <v>2013</v>
      </c>
      <c r="C3024" s="77" t="s">
        <v>10</v>
      </c>
      <c r="D3024" s="77" t="s">
        <v>30</v>
      </c>
      <c r="E3024" s="77" t="s">
        <v>32</v>
      </c>
      <c r="F3024" s="44"/>
      <c r="G3024" s="44"/>
      <c r="H3024" s="85">
        <f>+(G3024*100)/+HLOOKUP(B3024,[33]Base!$D$53:$O$67,15,FALSE)</f>
        <v>0</v>
      </c>
    </row>
    <row r="3025" spans="1:8" x14ac:dyDescent="0.2">
      <c r="A3025" s="8" t="s">
        <v>21</v>
      </c>
      <c r="B3025" s="78">
        <v>2013</v>
      </c>
      <c r="C3025" s="77" t="s">
        <v>10</v>
      </c>
      <c r="D3025" s="77" t="s">
        <v>30</v>
      </c>
      <c r="E3025" s="77" t="s">
        <v>40</v>
      </c>
      <c r="F3025" s="44">
        <f>+HLOOKUP($B3025,[33]Base!$D$38:$O$50,5,FALSE)</f>
        <v>35.888897500000013</v>
      </c>
      <c r="G3025" s="44">
        <f>+HLOOKUP($B3025,[33]Base!$D$38:$O$50,5,FALSE)</f>
        <v>35.888897500000013</v>
      </c>
      <c r="H3025" s="85">
        <f>+(G3025*100)/+HLOOKUP(B3025,[33]Base!$D$53:$O$67,15,FALSE)</f>
        <v>7.8703739847311396E-2</v>
      </c>
    </row>
    <row r="3026" spans="1:8" x14ac:dyDescent="0.2">
      <c r="A3026" s="8" t="s">
        <v>21</v>
      </c>
      <c r="B3026" s="78">
        <v>2014</v>
      </c>
      <c r="C3026" s="77" t="s">
        <v>10</v>
      </c>
      <c r="D3026" s="77" t="s">
        <v>30</v>
      </c>
      <c r="E3026" s="77" t="s">
        <v>31</v>
      </c>
      <c r="F3026" s="44">
        <f>+HLOOKUP($B3026,[33]Base!$D$38:$O$50,6,FALSE)</f>
        <v>62.680063229999988</v>
      </c>
      <c r="G3026" s="44">
        <f>+HLOOKUP($B3026,[33]Base!$D$38:$O$50,6,FALSE)</f>
        <v>62.680063229999988</v>
      </c>
      <c r="H3026" s="85">
        <f>+(G3026*100)/+HLOOKUP(B3026,[33]Base!$D$53:$O$67,15,FALSE)</f>
        <v>0.12555734440314775</v>
      </c>
    </row>
    <row r="3027" spans="1:8" x14ac:dyDescent="0.2">
      <c r="A3027" s="8" t="s">
        <v>21</v>
      </c>
      <c r="B3027" s="78">
        <v>2014</v>
      </c>
      <c r="C3027" s="77" t="s">
        <v>10</v>
      </c>
      <c r="D3027" s="77" t="s">
        <v>30</v>
      </c>
      <c r="E3027" s="77" t="s">
        <v>32</v>
      </c>
      <c r="F3027" s="44"/>
      <c r="G3027" s="44"/>
      <c r="H3027" s="85">
        <f>+(G3027*100)/+HLOOKUP(B3027,[33]Base!$D$53:$O$67,15,FALSE)</f>
        <v>0</v>
      </c>
    </row>
    <row r="3028" spans="1:8" x14ac:dyDescent="0.2">
      <c r="A3028" s="8" t="s">
        <v>21</v>
      </c>
      <c r="B3028" s="78">
        <v>2014</v>
      </c>
      <c r="C3028" s="77" t="s">
        <v>10</v>
      </c>
      <c r="D3028" s="77" t="s">
        <v>30</v>
      </c>
      <c r="E3028" s="77" t="s">
        <v>40</v>
      </c>
      <c r="F3028" s="44">
        <f>+HLOOKUP($B3028,[33]Base!$D$38:$O$50,5,FALSE)</f>
        <v>62.680063229999988</v>
      </c>
      <c r="G3028" s="44">
        <f>+HLOOKUP($B3028,[33]Base!$D$38:$O$50,5,FALSE)</f>
        <v>62.680063229999988</v>
      </c>
      <c r="H3028" s="85">
        <f>+(G3028*100)/+HLOOKUP(B3028,[33]Base!$D$53:$O$67,15,FALSE)</f>
        <v>0.12555734440314775</v>
      </c>
    </row>
    <row r="3029" spans="1:8" x14ac:dyDescent="0.2">
      <c r="A3029" s="8" t="s">
        <v>21</v>
      </c>
      <c r="B3029" s="78">
        <v>2015</v>
      </c>
      <c r="C3029" s="77" t="s">
        <v>10</v>
      </c>
      <c r="D3029" s="77" t="s">
        <v>30</v>
      </c>
      <c r="E3029" s="77" t="s">
        <v>31</v>
      </c>
      <c r="F3029" s="44">
        <f>+HLOOKUP($B3029,[33]Base!$D$38:$O$50,6,FALSE)</f>
        <v>28.009835769999995</v>
      </c>
      <c r="G3029" s="44">
        <f>+HLOOKUP($B3029,[33]Base!$D$38:$O$50,6,FALSE)</f>
        <v>28.009835769999995</v>
      </c>
      <c r="H3029" s="85">
        <f>+(G3029*100)/+HLOOKUP(B3029,[33]Base!$D$53:$O$67,15,FALSE)</f>
        <v>5.1782113362266895E-2</v>
      </c>
    </row>
    <row r="3030" spans="1:8" x14ac:dyDescent="0.2">
      <c r="A3030" s="8" t="s">
        <v>21</v>
      </c>
      <c r="B3030" s="78">
        <v>2015</v>
      </c>
      <c r="C3030" s="77" t="s">
        <v>10</v>
      </c>
      <c r="D3030" s="77" t="s">
        <v>30</v>
      </c>
      <c r="E3030" s="77" t="s">
        <v>32</v>
      </c>
      <c r="F3030" s="44"/>
      <c r="G3030" s="44"/>
      <c r="H3030" s="85">
        <f>+(G3030*100)/+HLOOKUP(B3030,[33]Base!$D$53:$O$67,15,FALSE)</f>
        <v>0</v>
      </c>
    </row>
    <row r="3031" spans="1:8" x14ac:dyDescent="0.2">
      <c r="A3031" s="8" t="s">
        <v>21</v>
      </c>
      <c r="B3031" s="78">
        <v>2015</v>
      </c>
      <c r="C3031" s="77" t="s">
        <v>10</v>
      </c>
      <c r="D3031" s="77" t="s">
        <v>30</v>
      </c>
      <c r="E3031" s="77" t="s">
        <v>40</v>
      </c>
      <c r="F3031" s="44">
        <f>+HLOOKUP($B3031,[33]Base!$D$38:$O$50,5,FALSE)</f>
        <v>28.009835769999995</v>
      </c>
      <c r="G3031" s="44">
        <f>+HLOOKUP($B3031,[33]Base!$D$38:$O$50,5,FALSE)</f>
        <v>28.009835769999995</v>
      </c>
      <c r="H3031" s="85">
        <f>+(G3031*100)/+HLOOKUP(B3031,[33]Base!$D$53:$O$67,15,FALSE)</f>
        <v>5.1782113362266895E-2</v>
      </c>
    </row>
    <row r="3032" spans="1:8" x14ac:dyDescent="0.2">
      <c r="A3032" s="8" t="s">
        <v>21</v>
      </c>
      <c r="B3032" s="78">
        <v>2016</v>
      </c>
      <c r="C3032" s="77" t="s">
        <v>10</v>
      </c>
      <c r="D3032" s="77" t="s">
        <v>30</v>
      </c>
      <c r="E3032" s="77" t="s">
        <v>31</v>
      </c>
      <c r="F3032" s="44">
        <f>+HLOOKUP($B3032,[33]Base!$D$38:$O$50,6,FALSE)</f>
        <v>77.968264259999927</v>
      </c>
      <c r="G3032" s="44">
        <f>+HLOOKUP($B3032,[33]Base!$D$38:$O$50,6,FALSE)</f>
        <v>77.968264259999927</v>
      </c>
      <c r="H3032" s="85">
        <f>+(G3032*100)/+HLOOKUP(B3032,[33]Base!$D$53:$O$67,15,FALSE)</f>
        <v>0.13464231811260444</v>
      </c>
    </row>
    <row r="3033" spans="1:8" x14ac:dyDescent="0.2">
      <c r="A3033" s="8" t="s">
        <v>21</v>
      </c>
      <c r="B3033" s="78">
        <v>2016</v>
      </c>
      <c r="C3033" s="77" t="s">
        <v>10</v>
      </c>
      <c r="D3033" s="77" t="s">
        <v>30</v>
      </c>
      <c r="E3033" s="77" t="s">
        <v>32</v>
      </c>
      <c r="F3033" s="44"/>
      <c r="G3033" s="44"/>
      <c r="H3033" s="85">
        <f>+(G3033*100)/+HLOOKUP(B3033,[33]Base!$D$53:$O$67,15,FALSE)</f>
        <v>0</v>
      </c>
    </row>
    <row r="3034" spans="1:8" x14ac:dyDescent="0.2">
      <c r="A3034" s="8" t="s">
        <v>21</v>
      </c>
      <c r="B3034" s="78">
        <v>2016</v>
      </c>
      <c r="C3034" s="77" t="s">
        <v>10</v>
      </c>
      <c r="D3034" s="77" t="s">
        <v>30</v>
      </c>
      <c r="E3034" s="77" t="s">
        <v>40</v>
      </c>
      <c r="F3034" s="44">
        <f>+HLOOKUP($B3034,[33]Base!$D$38:$O$50,5,FALSE)</f>
        <v>77.968264259999927</v>
      </c>
      <c r="G3034" s="44">
        <f>+HLOOKUP($B3034,[33]Base!$D$38:$O$50,5,FALSE)</f>
        <v>77.968264259999927</v>
      </c>
      <c r="H3034" s="85">
        <f>+(G3034*100)/+HLOOKUP(B3034,[33]Base!$D$53:$O$67,15,FALSE)</f>
        <v>0.13464231811260444</v>
      </c>
    </row>
    <row r="3035" spans="1:8" x14ac:dyDescent="0.2">
      <c r="A3035" s="8" t="s">
        <v>21</v>
      </c>
      <c r="B3035" s="78">
        <v>2017</v>
      </c>
      <c r="C3035" s="77" t="s">
        <v>10</v>
      </c>
      <c r="D3035" s="77" t="s">
        <v>30</v>
      </c>
      <c r="E3035" s="77" t="s">
        <v>31</v>
      </c>
      <c r="F3035" s="44">
        <f>+HLOOKUP($B3035,[33]Base!$D$38:$O$50,6,FALSE)</f>
        <v>109.86596605000008</v>
      </c>
      <c r="G3035" s="44">
        <f>+HLOOKUP($B3035,[33]Base!$D$38:$O$50,6,FALSE)</f>
        <v>109.86596605000008</v>
      </c>
      <c r="H3035" s="85">
        <f>+(G3035*100)/+HLOOKUP(B3035,[33]Base!$D$53:$O$67,15,FALSE)</f>
        <v>0.17657931064776189</v>
      </c>
    </row>
    <row r="3036" spans="1:8" x14ac:dyDescent="0.2">
      <c r="A3036" s="8" t="s">
        <v>21</v>
      </c>
      <c r="B3036" s="78">
        <v>2017</v>
      </c>
      <c r="C3036" s="77" t="s">
        <v>10</v>
      </c>
      <c r="D3036" s="77" t="s">
        <v>30</v>
      </c>
      <c r="E3036" s="77" t="s">
        <v>32</v>
      </c>
      <c r="F3036" s="44"/>
      <c r="G3036" s="44"/>
      <c r="H3036" s="85">
        <f>+(G3036*100)/+HLOOKUP(B3036,[33]Base!$D$53:$O$67,15,FALSE)</f>
        <v>0</v>
      </c>
    </row>
    <row r="3037" spans="1:8" x14ac:dyDescent="0.2">
      <c r="A3037" s="8" t="s">
        <v>21</v>
      </c>
      <c r="B3037" s="78">
        <v>2017</v>
      </c>
      <c r="C3037" s="77" t="s">
        <v>10</v>
      </c>
      <c r="D3037" s="77" t="s">
        <v>30</v>
      </c>
      <c r="E3037" s="77" t="s">
        <v>40</v>
      </c>
      <c r="F3037" s="44">
        <f>+HLOOKUP($B3037,[33]Base!$D$38:$O$50,5,FALSE)</f>
        <v>109.86596605000008</v>
      </c>
      <c r="G3037" s="44">
        <f>+HLOOKUP($B3037,[33]Base!$D$38:$O$50,5,FALSE)</f>
        <v>109.86596605000008</v>
      </c>
      <c r="H3037" s="85">
        <f>+(G3037*100)/+HLOOKUP(B3037,[33]Base!$D$53:$O$67,15,FALSE)</f>
        <v>0.17657931064776189</v>
      </c>
    </row>
    <row r="3038" spans="1:8" x14ac:dyDescent="0.2">
      <c r="A3038" s="8" t="s">
        <v>21</v>
      </c>
      <c r="B3038" s="78">
        <v>2018</v>
      </c>
      <c r="C3038" s="77" t="s">
        <v>10</v>
      </c>
      <c r="D3038" s="77" t="s">
        <v>30</v>
      </c>
      <c r="E3038" s="77" t="s">
        <v>31</v>
      </c>
      <c r="F3038" s="44">
        <f>+HLOOKUP($B3038,[33]Base!$D$38:$O$50,6,FALSE)</f>
        <v>68.454907869999985</v>
      </c>
      <c r="G3038" s="44">
        <f>+HLOOKUP($B3038,[33]Base!$D$38:$O$50,6,FALSE)</f>
        <v>68.454907869999985</v>
      </c>
      <c r="H3038" s="85">
        <f>+(G3038*100)/+HLOOKUP(B3038,[33]Base!$D$53:$O$67,15,FALSE)</f>
        <v>0.10169117107414317</v>
      </c>
    </row>
    <row r="3039" spans="1:8" x14ac:dyDescent="0.2">
      <c r="A3039" s="8" t="s">
        <v>21</v>
      </c>
      <c r="B3039" s="78">
        <v>2018</v>
      </c>
      <c r="C3039" s="77" t="s">
        <v>10</v>
      </c>
      <c r="D3039" s="77" t="s">
        <v>30</v>
      </c>
      <c r="E3039" s="77" t="s">
        <v>32</v>
      </c>
      <c r="F3039" s="44"/>
      <c r="G3039" s="44"/>
      <c r="H3039" s="85">
        <f>+(G3039*100)/+HLOOKUP(B3039,[33]Base!$D$53:$O$67,15,FALSE)</f>
        <v>0</v>
      </c>
    </row>
    <row r="3040" spans="1:8" x14ac:dyDescent="0.2">
      <c r="A3040" s="8" t="s">
        <v>21</v>
      </c>
      <c r="B3040" s="78">
        <v>2018</v>
      </c>
      <c r="C3040" s="77" t="s">
        <v>10</v>
      </c>
      <c r="D3040" s="77" t="s">
        <v>30</v>
      </c>
      <c r="E3040" s="77" t="s">
        <v>40</v>
      </c>
      <c r="F3040" s="44">
        <f>+HLOOKUP($B3040,[33]Base!$D$38:$O$50,5,FALSE)</f>
        <v>68.454907869999985</v>
      </c>
      <c r="G3040" s="44">
        <f>+HLOOKUP($B3040,[33]Base!$D$38:$O$50,5,FALSE)</f>
        <v>68.454907869999985</v>
      </c>
      <c r="H3040" s="85">
        <f>+(G3040*100)/+HLOOKUP(B3040,[33]Base!$D$53:$O$67,15,FALSE)</f>
        <v>0.10169117107414317</v>
      </c>
    </row>
    <row r="3041" spans="1:8" x14ac:dyDescent="0.2">
      <c r="A3041" s="8" t="s">
        <v>21</v>
      </c>
      <c r="B3041" s="78">
        <v>2019</v>
      </c>
      <c r="C3041" s="77" t="s">
        <v>10</v>
      </c>
      <c r="D3041" s="77" t="s">
        <v>30</v>
      </c>
      <c r="E3041" s="77" t="s">
        <v>31</v>
      </c>
      <c r="F3041" s="44">
        <f>+HLOOKUP($B3041,[33]Base!$D$38:$O$50,6,FALSE)</f>
        <v>86.895994999999999</v>
      </c>
      <c r="G3041" s="44">
        <f>+HLOOKUP($B3041,[33]Base!$D$38:$O$50,6,FALSE)</f>
        <v>86.895994999999999</v>
      </c>
      <c r="H3041" s="85">
        <f>+(G3041*100)/+HLOOKUP(B3041,[33]Base!$D$53:$O$67,15,FALSE)</f>
        <v>0.12453031136579214</v>
      </c>
    </row>
    <row r="3042" spans="1:8" x14ac:dyDescent="0.2">
      <c r="A3042" s="8" t="s">
        <v>21</v>
      </c>
      <c r="B3042" s="78">
        <v>2019</v>
      </c>
      <c r="C3042" s="77" t="s">
        <v>10</v>
      </c>
      <c r="D3042" s="77" t="s">
        <v>30</v>
      </c>
      <c r="E3042" s="77" t="s">
        <v>32</v>
      </c>
      <c r="F3042" s="44"/>
      <c r="G3042" s="44"/>
      <c r="H3042" s="85">
        <f>+(G3042*100)/+HLOOKUP(B3042,[33]Base!$D$53:$O$67,15,FALSE)</f>
        <v>0</v>
      </c>
    </row>
    <row r="3043" spans="1:8" x14ac:dyDescent="0.2">
      <c r="A3043" s="8" t="s">
        <v>21</v>
      </c>
      <c r="B3043" s="78">
        <v>2019</v>
      </c>
      <c r="C3043" s="77" t="s">
        <v>10</v>
      </c>
      <c r="D3043" s="77" t="s">
        <v>30</v>
      </c>
      <c r="E3043" s="77" t="s">
        <v>40</v>
      </c>
      <c r="F3043" s="44">
        <f>+HLOOKUP($B3043,[33]Base!$D$38:$O$50,5,FALSE)</f>
        <v>86.895994999999999</v>
      </c>
      <c r="G3043" s="44">
        <f>+HLOOKUP($B3043,[33]Base!$D$38:$O$50,5,FALSE)</f>
        <v>86.895994999999999</v>
      </c>
      <c r="H3043" s="85">
        <f>+(G3043*100)/+HLOOKUP(B3043,[33]Base!$D$53:$O$67,15,FALSE)</f>
        <v>0.12453031136579214</v>
      </c>
    </row>
    <row r="3044" spans="1:8" x14ac:dyDescent="0.2">
      <c r="A3044" s="8" t="s">
        <v>21</v>
      </c>
      <c r="B3044" s="78">
        <v>2020</v>
      </c>
      <c r="C3044" s="77" t="s">
        <v>10</v>
      </c>
      <c r="D3044" s="77" t="s">
        <v>30</v>
      </c>
      <c r="E3044" s="77" t="s">
        <v>31</v>
      </c>
      <c r="F3044" s="44">
        <f>+HLOOKUP($B3044,[33]Base!$D$38:$Q$50,6,FALSE)</f>
        <v>36.244506400000013</v>
      </c>
      <c r="G3044" s="44">
        <f>+HLOOKUP($B3044,[33]Base!$D$38:$Q$50,6,FALSE)</f>
        <v>36.244506400000013</v>
      </c>
      <c r="H3044" s="85">
        <f>+(G3044*100)/+HLOOKUP(B3044,[33]Base!$D$53:$Q$67,15,FALSE)</f>
        <v>6.3520161040605747E-2</v>
      </c>
    </row>
    <row r="3045" spans="1:8" x14ac:dyDescent="0.2">
      <c r="A3045" s="8" t="s">
        <v>21</v>
      </c>
      <c r="B3045" s="78">
        <v>2020</v>
      </c>
      <c r="C3045" s="77" t="s">
        <v>10</v>
      </c>
      <c r="D3045" s="77" t="s">
        <v>30</v>
      </c>
      <c r="E3045" s="77" t="s">
        <v>32</v>
      </c>
      <c r="F3045" s="44"/>
      <c r="G3045" s="44"/>
      <c r="H3045" s="85">
        <f>+(G3045*100)/+HLOOKUP(B3045,[33]Base!$D$53:$Q$67,15,FALSE)</f>
        <v>0</v>
      </c>
    </row>
    <row r="3046" spans="1:8" x14ac:dyDescent="0.2">
      <c r="A3046" s="8" t="s">
        <v>21</v>
      </c>
      <c r="B3046" s="78">
        <v>2020</v>
      </c>
      <c r="C3046" s="77" t="s">
        <v>10</v>
      </c>
      <c r="D3046" s="77" t="s">
        <v>30</v>
      </c>
      <c r="E3046" s="77" t="s">
        <v>40</v>
      </c>
      <c r="F3046" s="44">
        <f>+HLOOKUP($B3046,[33]Base!$D$38:$Q$50,5,FALSE)</f>
        <v>36.244506400000013</v>
      </c>
      <c r="G3046" s="44">
        <f>+HLOOKUP($B3046,[33]Base!$D$38:$Q$50,5,FALSE)</f>
        <v>36.244506400000013</v>
      </c>
      <c r="H3046" s="85">
        <f>+(G3046*100)/+HLOOKUP(B3046,[33]Base!$D$53:$Q$67,15,FALSE)</f>
        <v>6.3520161040605747E-2</v>
      </c>
    </row>
    <row r="3047" spans="1:8" x14ac:dyDescent="0.2">
      <c r="A3047" s="8" t="s">
        <v>21</v>
      </c>
      <c r="B3047" s="78">
        <v>2021</v>
      </c>
      <c r="C3047" s="77" t="s">
        <v>10</v>
      </c>
      <c r="D3047" s="77" t="s">
        <v>30</v>
      </c>
      <c r="E3047" s="77" t="s">
        <v>31</v>
      </c>
      <c r="F3047" s="44">
        <f>+HLOOKUP($B3047,[33]Base!$D$38:$Q$50,6,FALSE)</f>
        <v>65.654690970000019</v>
      </c>
      <c r="G3047" s="44">
        <f>+HLOOKUP($B3047,[33]Base!$D$38:$Q$50,6,FALSE)</f>
        <v>65.654690970000019</v>
      </c>
      <c r="H3047" s="85">
        <f>+(G3047*100)/+HLOOKUP(B3047,[33]Base!$D$53:$Q$67,15,FALSE)</f>
        <v>9.7415734772337267E-2</v>
      </c>
    </row>
    <row r="3048" spans="1:8" x14ac:dyDescent="0.2">
      <c r="A3048" s="8" t="s">
        <v>21</v>
      </c>
      <c r="B3048" s="78">
        <v>2021</v>
      </c>
      <c r="C3048" s="77" t="s">
        <v>10</v>
      </c>
      <c r="D3048" s="77" t="s">
        <v>30</v>
      </c>
      <c r="E3048" s="77" t="s">
        <v>32</v>
      </c>
      <c r="F3048" s="44"/>
      <c r="G3048" s="44"/>
      <c r="H3048" s="85">
        <f>+(G3048*100)/+HLOOKUP(B3048,[33]Base!$D$53:$Q$67,15,FALSE)</f>
        <v>0</v>
      </c>
    </row>
    <row r="3049" spans="1:8" x14ac:dyDescent="0.2">
      <c r="A3049" s="8" t="s">
        <v>21</v>
      </c>
      <c r="B3049" s="78">
        <v>2021</v>
      </c>
      <c r="C3049" s="77" t="s">
        <v>10</v>
      </c>
      <c r="D3049" s="77" t="s">
        <v>30</v>
      </c>
      <c r="E3049" s="77" t="s">
        <v>40</v>
      </c>
      <c r="F3049" s="44">
        <f>+HLOOKUP($B3049,[33]Base!$D$38:$S$50,5,FALSE)</f>
        <v>65.654690970000019</v>
      </c>
      <c r="G3049" s="44">
        <f>+HLOOKUP($B3049,[33]Base!$D$38:$S$50,5,FALSE)</f>
        <v>65.654690970000019</v>
      </c>
      <c r="H3049" s="85">
        <f>+(G3049*100)/+HLOOKUP(B3049,[33]Base!$D$53:$S$67,15,FALSE)</f>
        <v>9.7415734772337267E-2</v>
      </c>
    </row>
    <row r="3050" spans="1:8" x14ac:dyDescent="0.2">
      <c r="A3050" s="8" t="s">
        <v>21</v>
      </c>
      <c r="B3050" s="78">
        <v>2022</v>
      </c>
      <c r="C3050" s="77" t="s">
        <v>10</v>
      </c>
      <c r="D3050" s="77" t="s">
        <v>30</v>
      </c>
      <c r="E3050" s="77" t="s">
        <v>31</v>
      </c>
      <c r="F3050" s="44">
        <f>+HLOOKUP($B3050,[33]Base!$D$38:$S$50,6,FALSE)</f>
        <v>57.197059000000003</v>
      </c>
      <c r="G3050" s="44">
        <f>+HLOOKUP($B3050,[33]Base!$D$38:$S$50,6,FALSE)</f>
        <v>57.197059000000003</v>
      </c>
      <c r="H3050" s="85">
        <f>+(G3050*100)/+HLOOKUP(B3050,[33]Base!$D$53:$S$67,15,FALSE)</f>
        <v>7.4986852316943978E-2</v>
      </c>
    </row>
    <row r="3051" spans="1:8" x14ac:dyDescent="0.2">
      <c r="A3051" s="8" t="s">
        <v>21</v>
      </c>
      <c r="B3051" s="78">
        <v>2022</v>
      </c>
      <c r="C3051" s="77" t="s">
        <v>10</v>
      </c>
      <c r="D3051" s="77" t="s">
        <v>30</v>
      </c>
      <c r="E3051" s="77" t="s">
        <v>32</v>
      </c>
      <c r="F3051" s="44"/>
      <c r="G3051" s="44"/>
      <c r="H3051" s="85">
        <f>+(G3051*100)/+HLOOKUP(B3051,[33]Base!$D$53:$S$67,15,FALSE)</f>
        <v>0</v>
      </c>
    </row>
    <row r="3052" spans="1:8" x14ac:dyDescent="0.2">
      <c r="A3052" s="8" t="s">
        <v>21</v>
      </c>
      <c r="B3052" s="78">
        <v>2022</v>
      </c>
      <c r="C3052" s="77" t="s">
        <v>10</v>
      </c>
      <c r="D3052" s="77" t="s">
        <v>30</v>
      </c>
      <c r="E3052" s="77" t="s">
        <v>40</v>
      </c>
      <c r="F3052" s="44">
        <f>+HLOOKUP($B3052,[33]Base!$D$38:$S$50,5,FALSE)</f>
        <v>57.197059000000003</v>
      </c>
      <c r="G3052" s="44">
        <f>+HLOOKUP($B3052,[33]Base!$D$38:$S$50,5,FALSE)</f>
        <v>57.197059000000003</v>
      </c>
      <c r="H3052" s="85">
        <f>+(G3052*100)/+HLOOKUP(B3052,[33]Base!$D$53:$S$67,15,FALSE)</f>
        <v>7.4986852316943978E-2</v>
      </c>
    </row>
    <row r="3053" spans="1:8" x14ac:dyDescent="0.2">
      <c r="A3053" s="8" t="s">
        <v>21</v>
      </c>
      <c r="B3053" s="78">
        <v>2023</v>
      </c>
      <c r="C3053" s="77" t="s">
        <v>10</v>
      </c>
      <c r="D3053" s="77" t="s">
        <v>30</v>
      </c>
      <c r="E3053" s="77" t="s">
        <v>31</v>
      </c>
      <c r="F3053" s="44">
        <f>+HLOOKUP($B3053,[33]Base!$D$38:$S$50,6,FALSE)</f>
        <v>116.41523617999997</v>
      </c>
      <c r="G3053" s="44">
        <f>+HLOOKUP($B3053,[33]Base!$D$38:$S$50,6,FALSE)</f>
        <v>116.41523617999997</v>
      </c>
      <c r="H3053" s="85">
        <f>+(G3053*100)/+HLOOKUP(B3053,[33]Base!$D$53:$S$67,15,FALSE)</f>
        <v>0.13972369600006801</v>
      </c>
    </row>
    <row r="3054" spans="1:8" x14ac:dyDescent="0.2">
      <c r="A3054" s="8" t="s">
        <v>21</v>
      </c>
      <c r="B3054" s="78">
        <v>2023</v>
      </c>
      <c r="C3054" s="77" t="s">
        <v>10</v>
      </c>
      <c r="D3054" s="77" t="s">
        <v>30</v>
      </c>
      <c r="E3054" s="77" t="s">
        <v>32</v>
      </c>
      <c r="F3054" s="44"/>
      <c r="G3054" s="44"/>
      <c r="H3054" s="85">
        <f>+(G3054*100)/+HLOOKUP(B3054,[33]Base!$D$53:$S$67,15,FALSE)</f>
        <v>0</v>
      </c>
    </row>
    <row r="3055" spans="1:8" x14ac:dyDescent="0.2">
      <c r="A3055" s="8" t="s">
        <v>21</v>
      </c>
      <c r="B3055" s="78">
        <v>2023</v>
      </c>
      <c r="C3055" s="77" t="s">
        <v>10</v>
      </c>
      <c r="D3055" s="77" t="s">
        <v>30</v>
      </c>
      <c r="E3055" s="77" t="s">
        <v>40</v>
      </c>
      <c r="F3055" s="44">
        <f>+HLOOKUP($B3055,[33]Base!$D$38:$S$50,5,FALSE)</f>
        <v>116.41523617999997</v>
      </c>
      <c r="G3055" s="44">
        <f>+HLOOKUP($B3055,[33]Base!$D$38:$S$50,5,FALSE)</f>
        <v>116.41523617999997</v>
      </c>
      <c r="H3055" s="85">
        <f>+(G3055*100)/+HLOOKUP(B3055,[33]Base!$D$53:$S$67,15,FALSE)</f>
        <v>0.13972369600006801</v>
      </c>
    </row>
    <row r="3056" spans="1:8" x14ac:dyDescent="0.2">
      <c r="A3056" s="8" t="s">
        <v>21</v>
      </c>
      <c r="B3056" s="78">
        <v>2008</v>
      </c>
      <c r="C3056" s="77" t="s">
        <v>10</v>
      </c>
      <c r="D3056" s="77" t="s">
        <v>33</v>
      </c>
      <c r="E3056" s="77" t="s">
        <v>34</v>
      </c>
      <c r="F3056" s="44">
        <f>+HLOOKUP($B3056,[33]Base!$D$38:$O$50,9,FALSE)</f>
        <v>25.707095129999999</v>
      </c>
      <c r="G3056" s="44">
        <f>+HLOOKUP($B3056,[33]Base!$D$38:$O$50,9,FALSE)</f>
        <v>25.707095129999999</v>
      </c>
      <c r="H3056" s="85">
        <f>+(G3056*100)/+HLOOKUP(B3056,[33]Base!$D$53:$O$67,15,FALSE)</f>
        <v>0.10219116546392637</v>
      </c>
    </row>
    <row r="3057" spans="1:8" x14ac:dyDescent="0.2">
      <c r="A3057" s="8" t="s">
        <v>21</v>
      </c>
      <c r="B3057" s="78">
        <v>2008</v>
      </c>
      <c r="C3057" s="77" t="s">
        <v>10</v>
      </c>
      <c r="D3057" s="77" t="s">
        <v>33</v>
      </c>
      <c r="E3057" s="77" t="s">
        <v>35</v>
      </c>
      <c r="F3057" s="44">
        <f>+HLOOKUP($B3057,[33]Base!$D$38:$O$50,10,FALSE)</f>
        <v>248.31594289000006</v>
      </c>
      <c r="G3057" s="44">
        <f>+HLOOKUP($B3057,[33]Base!$D$38:$O$50,10,FALSE)</f>
        <v>248.31594289000006</v>
      </c>
      <c r="H3057" s="85">
        <f>+(G3057*100)/+HLOOKUP(B3057,[33]Base!$D$53:$O$67,15,FALSE)</f>
        <v>0.98710863591855735</v>
      </c>
    </row>
    <row r="3058" spans="1:8" x14ac:dyDescent="0.2">
      <c r="A3058" s="8" t="s">
        <v>21</v>
      </c>
      <c r="B3058" s="78">
        <v>2008</v>
      </c>
      <c r="C3058" s="77" t="s">
        <v>10</v>
      </c>
      <c r="D3058" s="77" t="s">
        <v>33</v>
      </c>
      <c r="E3058" s="77" t="s">
        <v>36</v>
      </c>
      <c r="F3058" s="44">
        <f>+HLOOKUP($B3058,[33]Base!$D$38:$O$50,11,FALSE)</f>
        <v>0</v>
      </c>
      <c r="G3058" s="44">
        <f>+HLOOKUP($B3058,[33]Base!$D$38:$O$50,11,FALSE)</f>
        <v>0</v>
      </c>
      <c r="H3058" s="85">
        <f>+(G3058*100)/+HLOOKUP(B3058,[33]Base!$D$53:$O$67,15,FALSE)</f>
        <v>0</v>
      </c>
    </row>
    <row r="3059" spans="1:8" x14ac:dyDescent="0.2">
      <c r="A3059" s="8" t="s">
        <v>21</v>
      </c>
      <c r="B3059" s="78">
        <v>2008</v>
      </c>
      <c r="C3059" s="77" t="s">
        <v>10</v>
      </c>
      <c r="D3059" s="77" t="s">
        <v>33</v>
      </c>
      <c r="E3059" s="77" t="s">
        <v>42</v>
      </c>
      <c r="F3059" s="44">
        <f>+HLOOKUP($B3059,[33]Base!$D$38:$O$50,12,FALSE)</f>
        <v>180</v>
      </c>
      <c r="G3059" s="44">
        <f>+HLOOKUP($B3059,[33]Base!$D$38:$O$50,12,FALSE)</f>
        <v>180</v>
      </c>
      <c r="H3059" s="85">
        <f>+(G3059*100)/+HLOOKUP(B3059,[33]Base!$D$53:$O$67,15,FALSE)</f>
        <v>0.71553824695037604</v>
      </c>
    </row>
    <row r="3060" spans="1:8" x14ac:dyDescent="0.2">
      <c r="A3060" s="8" t="s">
        <v>21</v>
      </c>
      <c r="B3060" s="78">
        <v>2008</v>
      </c>
      <c r="C3060" s="77" t="s">
        <v>10</v>
      </c>
      <c r="D3060" s="77" t="s">
        <v>33</v>
      </c>
      <c r="E3060" s="77" t="s">
        <v>40</v>
      </c>
      <c r="F3060" s="44">
        <f>+HLOOKUP($B3060,[33]Base!$D$38:$O$50,8,FALSE)</f>
        <v>454.02303802000006</v>
      </c>
      <c r="G3060" s="44">
        <f>+HLOOKUP($B3060,[33]Base!$D$38:$O$50,13,FALSE)</f>
        <v>502.08572139000006</v>
      </c>
      <c r="H3060" s="85">
        <f>+(G3060*100)/+HLOOKUP(B3060,[33]Base!$D$53:$O$67,15,FALSE)</f>
        <v>1.9958974272345307</v>
      </c>
    </row>
    <row r="3061" spans="1:8" x14ac:dyDescent="0.2">
      <c r="A3061" s="8" t="s">
        <v>21</v>
      </c>
      <c r="B3061" s="78">
        <v>2009</v>
      </c>
      <c r="C3061" s="77" t="s">
        <v>10</v>
      </c>
      <c r="D3061" s="77" t="s">
        <v>33</v>
      </c>
      <c r="E3061" s="77" t="s">
        <v>34</v>
      </c>
      <c r="F3061" s="44">
        <f>+HLOOKUP($B3061,[33]Base!$D$38:$O$50,9,FALSE)</f>
        <v>15.526827359999999</v>
      </c>
      <c r="G3061" s="44">
        <f>+HLOOKUP($B3061,[33]Base!$D$38:$O$50,9,FALSE)</f>
        <v>15.526827359999999</v>
      </c>
      <c r="H3061" s="85">
        <f>+(G3061*100)/+HLOOKUP(B3061,[33]Base!$D$53:$O$67,15,FALSE)</f>
        <v>5.725941791818933E-2</v>
      </c>
    </row>
    <row r="3062" spans="1:8" x14ac:dyDescent="0.2">
      <c r="A3062" s="8" t="s">
        <v>21</v>
      </c>
      <c r="B3062" s="78">
        <v>2009</v>
      </c>
      <c r="C3062" s="77" t="s">
        <v>10</v>
      </c>
      <c r="D3062" s="77" t="s">
        <v>33</v>
      </c>
      <c r="E3062" s="77" t="s">
        <v>35</v>
      </c>
      <c r="F3062" s="44">
        <f>+HLOOKUP($B3062,[33]Base!$D$38:$O$50,10,FALSE)</f>
        <v>275.98646779000012</v>
      </c>
      <c r="G3062" s="44">
        <f>+HLOOKUP($B3062,[33]Base!$D$38:$O$50,10,FALSE)</f>
        <v>275.98646779000012</v>
      </c>
      <c r="H3062" s="85">
        <f>+(G3062*100)/+HLOOKUP(B3062,[33]Base!$D$53:$O$67,15,FALSE)</f>
        <v>1.0177755012375251</v>
      </c>
    </row>
    <row r="3063" spans="1:8" x14ac:dyDescent="0.2">
      <c r="A3063" s="8" t="s">
        <v>21</v>
      </c>
      <c r="B3063" s="78">
        <v>2009</v>
      </c>
      <c r="C3063" s="77" t="s">
        <v>10</v>
      </c>
      <c r="D3063" s="77" t="s">
        <v>33</v>
      </c>
      <c r="E3063" s="77" t="s">
        <v>36</v>
      </c>
      <c r="F3063" s="44">
        <f>+HLOOKUP($B3063,[33]Base!$D$38:$O$50,11,FALSE)</f>
        <v>0</v>
      </c>
      <c r="G3063" s="44">
        <f>+HLOOKUP($B3063,[33]Base!$D$38:$O$50,11,FALSE)</f>
        <v>0</v>
      </c>
      <c r="H3063" s="85">
        <f>+(G3063*100)/+HLOOKUP(B3063,[33]Base!$D$53:$O$67,15,FALSE)</f>
        <v>0</v>
      </c>
    </row>
    <row r="3064" spans="1:8" x14ac:dyDescent="0.2">
      <c r="A3064" s="8" t="s">
        <v>21</v>
      </c>
      <c r="B3064" s="78">
        <v>2009</v>
      </c>
      <c r="C3064" s="77" t="s">
        <v>10</v>
      </c>
      <c r="D3064" s="77" t="s">
        <v>33</v>
      </c>
      <c r="E3064" s="77" t="s">
        <v>42</v>
      </c>
      <c r="F3064" s="44">
        <f>+HLOOKUP($B3064,[33]Base!$D$38:$O$50,12,FALSE)</f>
        <v>301</v>
      </c>
      <c r="G3064" s="44">
        <f>+HLOOKUP($B3064,[33]Base!$D$38:$O$50,12,FALSE)</f>
        <v>301</v>
      </c>
      <c r="H3064" s="85">
        <f>+(G3064*100)/+HLOOKUP(B3064,[33]Base!$D$53:$O$67,15,FALSE)</f>
        <v>1.1100197351183139</v>
      </c>
    </row>
    <row r="3065" spans="1:8" x14ac:dyDescent="0.2">
      <c r="A3065" s="8" t="s">
        <v>21</v>
      </c>
      <c r="B3065" s="78">
        <v>2009</v>
      </c>
      <c r="C3065" s="77" t="s">
        <v>10</v>
      </c>
      <c r="D3065" s="77" t="s">
        <v>33</v>
      </c>
      <c r="E3065" s="77" t="s">
        <v>40</v>
      </c>
      <c r="F3065" s="44">
        <f>+HLOOKUP($B3065,[33]Base!$D$38:$O$50,8,FALSE)</f>
        <v>592.51329515000009</v>
      </c>
      <c r="G3065" s="44">
        <f>+HLOOKUP($B3065,[33]Base!$D$38:$O$50,13,FALSE)</f>
        <v>641.2399043800001</v>
      </c>
      <c r="H3065" s="85">
        <f>+(G3065*100)/+HLOOKUP(B3065,[33]Base!$D$53:$O$67,15,FALSE)</f>
        <v>2.3647473382298361</v>
      </c>
    </row>
    <row r="3066" spans="1:8" x14ac:dyDescent="0.2">
      <c r="A3066" s="8" t="s">
        <v>21</v>
      </c>
      <c r="B3066" s="78">
        <v>2010</v>
      </c>
      <c r="C3066" s="77" t="s">
        <v>10</v>
      </c>
      <c r="D3066" s="77" t="s">
        <v>33</v>
      </c>
      <c r="E3066" s="77" t="s">
        <v>34</v>
      </c>
      <c r="F3066" s="44">
        <f>+HLOOKUP($B3066,[33]Base!$D$38:$O$50,9,FALSE)</f>
        <v>59.197525849999991</v>
      </c>
      <c r="G3066" s="44">
        <f>+HLOOKUP($B3066,[33]Base!$D$38:$O$50,9,FALSE)</f>
        <v>59.197525849999991</v>
      </c>
      <c r="H3066" s="85">
        <f>+(G3066*100)/+HLOOKUP(B3066,[33]Base!$D$53:$O$67,15,FALSE)</f>
        <v>0.20107657859608644</v>
      </c>
    </row>
    <row r="3067" spans="1:8" x14ac:dyDescent="0.2">
      <c r="A3067" s="8" t="s">
        <v>21</v>
      </c>
      <c r="B3067" s="78">
        <v>2010</v>
      </c>
      <c r="C3067" s="77" t="s">
        <v>10</v>
      </c>
      <c r="D3067" s="77" t="s">
        <v>33</v>
      </c>
      <c r="E3067" s="77" t="s">
        <v>35</v>
      </c>
      <c r="F3067" s="44">
        <f>+HLOOKUP($B3067,[33]Base!$D$38:$O$50,10,FALSE)</f>
        <v>381.63399332000029</v>
      </c>
      <c r="G3067" s="44">
        <f>+HLOOKUP($B3067,[33]Base!$D$38:$O$50,10,FALSE)</f>
        <v>381.63399332000029</v>
      </c>
      <c r="H3067" s="85">
        <f>+(G3067*100)/+HLOOKUP(B3067,[33]Base!$D$53:$O$67,15,FALSE)</f>
        <v>1.2962983934023211</v>
      </c>
    </row>
    <row r="3068" spans="1:8" x14ac:dyDescent="0.2">
      <c r="A3068" s="8" t="s">
        <v>21</v>
      </c>
      <c r="B3068" s="78">
        <v>2010</v>
      </c>
      <c r="C3068" s="77" t="s">
        <v>10</v>
      </c>
      <c r="D3068" s="77" t="s">
        <v>33</v>
      </c>
      <c r="E3068" s="77" t="s">
        <v>36</v>
      </c>
      <c r="F3068" s="44">
        <f>+HLOOKUP($B3068,[33]Base!$D$38:$O$50,11,FALSE)</f>
        <v>0</v>
      </c>
      <c r="G3068" s="44">
        <f>+HLOOKUP($B3068,[33]Base!$D$38:$O$50,11,FALSE)</f>
        <v>0</v>
      </c>
      <c r="H3068" s="85">
        <f>+(G3068*100)/+HLOOKUP(B3068,[33]Base!$D$53:$O$67,15,FALSE)</f>
        <v>0</v>
      </c>
    </row>
    <row r="3069" spans="1:8" x14ac:dyDescent="0.2">
      <c r="A3069" s="8" t="s">
        <v>21</v>
      </c>
      <c r="B3069" s="78">
        <v>2010</v>
      </c>
      <c r="C3069" s="77" t="s">
        <v>10</v>
      </c>
      <c r="D3069" s="77" t="s">
        <v>33</v>
      </c>
      <c r="E3069" s="77" t="s">
        <v>42</v>
      </c>
      <c r="F3069" s="44">
        <f>+HLOOKUP($B3069,[33]Base!$D$38:$O$50,12,FALSE)</f>
        <v>458</v>
      </c>
      <c r="G3069" s="44">
        <f>+HLOOKUP($B3069,[33]Base!$D$38:$O$50,12,FALSE)</f>
        <v>458</v>
      </c>
      <c r="H3069" s="85">
        <f>+(G3069*100)/+HLOOKUP(B3069,[33]Base!$D$53:$O$67,15,FALSE)</f>
        <v>1.5556912501776052</v>
      </c>
    </row>
    <row r="3070" spans="1:8" x14ac:dyDescent="0.2">
      <c r="A3070" s="8" t="s">
        <v>21</v>
      </c>
      <c r="B3070" s="78">
        <v>2010</v>
      </c>
      <c r="C3070" s="77" t="s">
        <v>10</v>
      </c>
      <c r="D3070" s="77" t="s">
        <v>33</v>
      </c>
      <c r="E3070" s="77" t="s">
        <v>40</v>
      </c>
      <c r="F3070" s="44">
        <f>+HLOOKUP($B3070,[33]Base!$D$38:$O$50,8,FALSE)</f>
        <v>898.83151917000032</v>
      </c>
      <c r="G3070" s="44">
        <f>+HLOOKUP($B3070,[33]Base!$D$38:$O$50,13,FALSE)</f>
        <v>969.32427752000035</v>
      </c>
      <c r="H3070" s="85">
        <f>+(G3070*100)/+HLOOKUP(B3070,[33]Base!$D$53:$O$67,15,FALSE)</f>
        <v>3.2925093823637406</v>
      </c>
    </row>
    <row r="3071" spans="1:8" x14ac:dyDescent="0.2">
      <c r="A3071" s="8" t="s">
        <v>21</v>
      </c>
      <c r="B3071" s="78">
        <v>2011</v>
      </c>
      <c r="C3071" s="77" t="s">
        <v>10</v>
      </c>
      <c r="D3071" s="77" t="s">
        <v>33</v>
      </c>
      <c r="E3071" s="77" t="s">
        <v>34</v>
      </c>
      <c r="F3071" s="44">
        <f>+HLOOKUP($B3071,[33]Base!$D$38:$O$50,9,FALSE)</f>
        <v>64.846076560000014</v>
      </c>
      <c r="G3071" s="44">
        <f>+HLOOKUP($B3071,[33]Base!$D$38:$O$50,9,FALSE)</f>
        <v>64.846076560000014</v>
      </c>
      <c r="H3071" s="85">
        <f>+(G3071*100)/+HLOOKUP(B3071,[33]Base!$D$53:$O$67,15,FALSE)</f>
        <v>0.18695049966228672</v>
      </c>
    </row>
    <row r="3072" spans="1:8" x14ac:dyDescent="0.2">
      <c r="A3072" s="8" t="s">
        <v>21</v>
      </c>
      <c r="B3072" s="78">
        <v>2011</v>
      </c>
      <c r="C3072" s="77" t="s">
        <v>10</v>
      </c>
      <c r="D3072" s="77" t="s">
        <v>33</v>
      </c>
      <c r="E3072" s="77" t="s">
        <v>35</v>
      </c>
      <c r="F3072" s="44">
        <f>+HLOOKUP($B3072,[33]Base!$D$38:$O$50,10,FALSE)</f>
        <v>484.59644565999997</v>
      </c>
      <c r="G3072" s="44">
        <f>+HLOOKUP($B3072,[33]Base!$D$38:$O$50,10,FALSE)</f>
        <v>484.59644565999997</v>
      </c>
      <c r="H3072" s="85">
        <f>+(G3072*100)/+HLOOKUP(B3072,[33]Base!$D$53:$O$67,15,FALSE)</f>
        <v>1.3970860298214032</v>
      </c>
    </row>
    <row r="3073" spans="1:8" x14ac:dyDescent="0.2">
      <c r="A3073" s="8" t="s">
        <v>21</v>
      </c>
      <c r="B3073" s="78">
        <v>2011</v>
      </c>
      <c r="C3073" s="77" t="s">
        <v>10</v>
      </c>
      <c r="D3073" s="77" t="s">
        <v>33</v>
      </c>
      <c r="E3073" s="77" t="s">
        <v>36</v>
      </c>
      <c r="F3073" s="44">
        <f>+HLOOKUP($B3073,[33]Base!$D$38:$O$50,11,FALSE)</f>
        <v>0</v>
      </c>
      <c r="G3073" s="44">
        <f>+HLOOKUP($B3073,[33]Base!$D$38:$O$50,11,FALSE)</f>
        <v>0</v>
      </c>
      <c r="H3073" s="85">
        <f>+(G3073*100)/+HLOOKUP(B3073,[33]Base!$D$53:$O$67,15,FALSE)</f>
        <v>0</v>
      </c>
    </row>
    <row r="3074" spans="1:8" x14ac:dyDescent="0.2">
      <c r="A3074" s="8" t="s">
        <v>21</v>
      </c>
      <c r="B3074" s="78">
        <v>2011</v>
      </c>
      <c r="C3074" s="77" t="s">
        <v>10</v>
      </c>
      <c r="D3074" s="77" t="s">
        <v>33</v>
      </c>
      <c r="E3074" s="77" t="s">
        <v>42</v>
      </c>
      <c r="F3074" s="44">
        <f>+HLOOKUP($B3074,[33]Base!$D$38:$O$50,12,FALSE)</f>
        <v>851</v>
      </c>
      <c r="G3074" s="44">
        <f>+HLOOKUP($B3074,[33]Base!$D$38:$O$50,12,FALSE)</f>
        <v>851</v>
      </c>
      <c r="H3074" s="85">
        <f>+(G3074*100)/+HLOOKUP(B3074,[33]Base!$D$53:$O$67,15,FALSE)</f>
        <v>2.4534233010288693</v>
      </c>
    </row>
    <row r="3075" spans="1:8" x14ac:dyDescent="0.2">
      <c r="A3075" s="8" t="s">
        <v>21</v>
      </c>
      <c r="B3075" s="78">
        <v>2011</v>
      </c>
      <c r="C3075" s="77" t="s">
        <v>10</v>
      </c>
      <c r="D3075" s="77" t="s">
        <v>33</v>
      </c>
      <c r="E3075" s="77" t="s">
        <v>40</v>
      </c>
      <c r="F3075" s="44">
        <f>+HLOOKUP($B3075,[33]Base!$D$38:$O$50,8,FALSE)</f>
        <v>1400.44252222</v>
      </c>
      <c r="G3075" s="44">
        <f>+HLOOKUP($B3075,[33]Base!$D$38:$O$50,13,FALSE)</f>
        <v>1476.8143669600001</v>
      </c>
      <c r="H3075" s="85">
        <f>+(G3075*100)/+HLOOKUP(B3075,[33]Base!$D$53:$O$67,15,FALSE)</f>
        <v>4.2576389884769252</v>
      </c>
    </row>
    <row r="3076" spans="1:8" x14ac:dyDescent="0.2">
      <c r="A3076" s="8" t="s">
        <v>21</v>
      </c>
      <c r="B3076" s="78">
        <v>2012</v>
      </c>
      <c r="C3076" s="77" t="s">
        <v>10</v>
      </c>
      <c r="D3076" s="77" t="s">
        <v>33</v>
      </c>
      <c r="E3076" s="77" t="s">
        <v>34</v>
      </c>
      <c r="F3076" s="44">
        <f>+HLOOKUP($B3076,[33]Base!$D$38:$O$50,9,FALSE)</f>
        <v>60.343969340000001</v>
      </c>
      <c r="G3076" s="44">
        <f>+HLOOKUP($B3076,[33]Base!$D$38:$O$50,9,FALSE)</f>
        <v>60.343969340000001</v>
      </c>
      <c r="H3076" s="85">
        <f>+(G3076*100)/+HLOOKUP(B3076,[33]Base!$D$53:$O$67,15,FALSE)</f>
        <v>0.14925639842772165</v>
      </c>
    </row>
    <row r="3077" spans="1:8" x14ac:dyDescent="0.2">
      <c r="A3077" s="8" t="s">
        <v>21</v>
      </c>
      <c r="B3077" s="78">
        <v>2012</v>
      </c>
      <c r="C3077" s="77" t="s">
        <v>10</v>
      </c>
      <c r="D3077" s="77" t="s">
        <v>33</v>
      </c>
      <c r="E3077" s="77" t="s">
        <v>35</v>
      </c>
      <c r="F3077" s="44">
        <f>+HLOOKUP($B3077,[33]Base!$D$38:$O$50,10,FALSE)</f>
        <v>779.82027082000002</v>
      </c>
      <c r="G3077" s="44">
        <f>+HLOOKUP($B3077,[33]Base!$D$38:$O$50,10,FALSE)</f>
        <v>779.82027082000002</v>
      </c>
      <c r="H3077" s="85">
        <f>+(G3077*100)/+HLOOKUP(B3077,[33]Base!$D$53:$O$67,15,FALSE)</f>
        <v>1.928828453224912</v>
      </c>
    </row>
    <row r="3078" spans="1:8" x14ac:dyDescent="0.2">
      <c r="A3078" s="8" t="s">
        <v>21</v>
      </c>
      <c r="B3078" s="78">
        <v>2012</v>
      </c>
      <c r="C3078" s="77" t="s">
        <v>10</v>
      </c>
      <c r="D3078" s="77" t="s">
        <v>33</v>
      </c>
      <c r="E3078" s="77" t="s">
        <v>36</v>
      </c>
      <c r="F3078" s="44">
        <f>+HLOOKUP($B3078,[33]Base!$D$38:$O$50,11,FALSE)</f>
        <v>0</v>
      </c>
      <c r="G3078" s="44">
        <f>+HLOOKUP($B3078,[33]Base!$D$38:$O$50,11,FALSE)</f>
        <v>0</v>
      </c>
      <c r="H3078" s="85">
        <f>+(G3078*100)/+HLOOKUP(B3078,[33]Base!$D$53:$O$67,15,FALSE)</f>
        <v>0</v>
      </c>
    </row>
    <row r="3079" spans="1:8" x14ac:dyDescent="0.2">
      <c r="A3079" s="8" t="s">
        <v>21</v>
      </c>
      <c r="B3079" s="78">
        <v>2012</v>
      </c>
      <c r="C3079" s="77" t="s">
        <v>10</v>
      </c>
      <c r="D3079" s="77" t="s">
        <v>33</v>
      </c>
      <c r="E3079" s="77" t="s">
        <v>42</v>
      </c>
      <c r="F3079" s="44">
        <f>+HLOOKUP($B3079,[33]Base!$D$38:$O$50,12,FALSE)</f>
        <v>1171</v>
      </c>
      <c r="G3079" s="44">
        <f>+HLOOKUP($B3079,[33]Base!$D$38:$O$50,12,FALSE)</f>
        <v>1171</v>
      </c>
      <c r="H3079" s="85">
        <f>+(G3079*100)/+HLOOKUP(B3079,[33]Base!$D$53:$O$67,15,FALSE)</f>
        <v>2.8963829272498112</v>
      </c>
    </row>
    <row r="3080" spans="1:8" x14ac:dyDescent="0.2">
      <c r="A3080" s="8" t="s">
        <v>21</v>
      </c>
      <c r="B3080" s="78">
        <v>2012</v>
      </c>
      <c r="C3080" s="77" t="s">
        <v>10</v>
      </c>
      <c r="D3080" s="77" t="s">
        <v>33</v>
      </c>
      <c r="E3080" s="77" t="s">
        <v>40</v>
      </c>
      <c r="F3080" s="44">
        <f>+HLOOKUP($B3080,[33]Base!$D$38:$O$50,8,FALSE)</f>
        <v>2011.1642401600002</v>
      </c>
      <c r="G3080" s="44">
        <f>+HLOOKUP($B3080,[33]Base!$D$38:$O$50,13,FALSE)</f>
        <v>2072.5682334500002</v>
      </c>
      <c r="H3080" s="85">
        <f>+(G3080*100)/+HLOOKUP(B3080,[33]Base!$D$53:$O$67,15,FALSE)</f>
        <v>5.1263460691074991</v>
      </c>
    </row>
    <row r="3081" spans="1:8" x14ac:dyDescent="0.2">
      <c r="A3081" s="8" t="s">
        <v>21</v>
      </c>
      <c r="B3081" s="78">
        <v>2013</v>
      </c>
      <c r="C3081" s="77" t="s">
        <v>10</v>
      </c>
      <c r="D3081" s="77" t="s">
        <v>33</v>
      </c>
      <c r="E3081" s="77" t="s">
        <v>34</v>
      </c>
      <c r="F3081" s="44">
        <f>+HLOOKUP($B3081,[33]Base!$D$38:$O$50,9,FALSE)</f>
        <v>52.234356390000002</v>
      </c>
      <c r="G3081" s="44">
        <f>+HLOOKUP($B3081,[33]Base!$D$38:$O$50,9,FALSE)</f>
        <v>52.234356390000002</v>
      </c>
      <c r="H3081" s="85">
        <f>+(G3081*100)/+HLOOKUP(B3081,[33]Base!$D$53:$O$67,15,FALSE)</f>
        <v>0.11454905229145884</v>
      </c>
    </row>
    <row r="3082" spans="1:8" x14ac:dyDescent="0.2">
      <c r="A3082" s="8" t="s">
        <v>21</v>
      </c>
      <c r="B3082" s="78">
        <v>2013</v>
      </c>
      <c r="C3082" s="77" t="s">
        <v>10</v>
      </c>
      <c r="D3082" s="77" t="s">
        <v>33</v>
      </c>
      <c r="E3082" s="77" t="s">
        <v>35</v>
      </c>
      <c r="F3082" s="44">
        <f>+HLOOKUP($B3082,[33]Base!$D$38:$O$50,10,FALSE)</f>
        <v>914.82734227999993</v>
      </c>
      <c r="G3082" s="44">
        <f>+HLOOKUP($B3082,[33]Base!$D$38:$O$50,10,FALSE)</f>
        <v>914.82734227999993</v>
      </c>
      <c r="H3082" s="85">
        <f>+(G3082*100)/+HLOOKUP(B3082,[33]Base!$D$53:$O$67,15,FALSE)</f>
        <v>2.0062007519738487</v>
      </c>
    </row>
    <row r="3083" spans="1:8" x14ac:dyDescent="0.2">
      <c r="A3083" s="8" t="s">
        <v>21</v>
      </c>
      <c r="B3083" s="78">
        <v>2013</v>
      </c>
      <c r="C3083" s="77" t="s">
        <v>10</v>
      </c>
      <c r="D3083" s="77" t="s">
        <v>33</v>
      </c>
      <c r="E3083" s="77" t="s">
        <v>36</v>
      </c>
      <c r="F3083" s="44">
        <f>+HLOOKUP($B3083,[33]Base!$D$38:$O$50,11,FALSE)</f>
        <v>0</v>
      </c>
      <c r="G3083" s="44">
        <f>+HLOOKUP($B3083,[33]Base!$D$38:$O$50,11,FALSE)</f>
        <v>0</v>
      </c>
      <c r="H3083" s="85">
        <f>+(G3083*100)/+HLOOKUP(B3083,[33]Base!$D$53:$O$67,15,FALSE)</f>
        <v>0</v>
      </c>
    </row>
    <row r="3084" spans="1:8" x14ac:dyDescent="0.2">
      <c r="A3084" s="8" t="s">
        <v>21</v>
      </c>
      <c r="B3084" s="78">
        <v>2013</v>
      </c>
      <c r="C3084" s="77" t="s">
        <v>10</v>
      </c>
      <c r="D3084" s="77" t="s">
        <v>33</v>
      </c>
      <c r="E3084" s="77" t="s">
        <v>42</v>
      </c>
      <c r="F3084" s="44">
        <f>+HLOOKUP($B3084,[33]Base!$D$38:$O$50,12,FALSE)</f>
        <v>1339</v>
      </c>
      <c r="G3084" s="44">
        <f>+HLOOKUP($B3084,[33]Base!$D$38:$O$50,12,FALSE)</f>
        <v>1339</v>
      </c>
      <c r="H3084" s="85">
        <f>+(G3084*100)/+HLOOKUP(B3084,[33]Base!$D$53:$O$67,15,FALSE)</f>
        <v>2.9364041527202089</v>
      </c>
    </row>
    <row r="3085" spans="1:8" x14ac:dyDescent="0.2">
      <c r="A3085" s="8" t="s">
        <v>21</v>
      </c>
      <c r="B3085" s="78">
        <v>2013</v>
      </c>
      <c r="C3085" s="77" t="s">
        <v>10</v>
      </c>
      <c r="D3085" s="77" t="s">
        <v>33</v>
      </c>
      <c r="E3085" s="77" t="s">
        <v>40</v>
      </c>
      <c r="F3085" s="44">
        <f>+HLOOKUP($B3085,[33]Base!$D$38:$O$50,8,FALSE)</f>
        <v>2306.0616986700002</v>
      </c>
      <c r="G3085" s="44">
        <f>+HLOOKUP($B3085,[33]Base!$D$38:$O$50,13,FALSE)</f>
        <v>2501.6768259400001</v>
      </c>
      <c r="H3085" s="85">
        <f>+(G3085*100)/+HLOOKUP(B3085,[33]Base!$D$53:$O$67,15,FALSE)</f>
        <v>5.4861345933189902</v>
      </c>
    </row>
    <row r="3086" spans="1:8" x14ac:dyDescent="0.2">
      <c r="A3086" s="8" t="s">
        <v>21</v>
      </c>
      <c r="B3086" s="78">
        <v>2014</v>
      </c>
      <c r="C3086" s="77" t="s">
        <v>10</v>
      </c>
      <c r="D3086" s="77" t="s">
        <v>33</v>
      </c>
      <c r="E3086" s="77" t="s">
        <v>34</v>
      </c>
      <c r="F3086" s="44">
        <f>+HLOOKUP($B3086,[33]Base!$D$38:$O$50,9,FALSE)</f>
        <v>25.864190180000001</v>
      </c>
      <c r="G3086" s="44">
        <f>+HLOOKUP($B3086,[33]Base!$D$38:$O$50,9,FALSE)</f>
        <v>25.864190180000001</v>
      </c>
      <c r="H3086" s="85">
        <f>+(G3086*100)/+HLOOKUP(B3086,[33]Base!$D$53:$O$67,15,FALSE)</f>
        <v>5.1809760022457671E-2</v>
      </c>
    </row>
    <row r="3087" spans="1:8" x14ac:dyDescent="0.2">
      <c r="A3087" s="8" t="s">
        <v>21</v>
      </c>
      <c r="B3087" s="78">
        <v>2014</v>
      </c>
      <c r="C3087" s="77" t="s">
        <v>10</v>
      </c>
      <c r="D3087" s="77" t="s">
        <v>33</v>
      </c>
      <c r="E3087" s="77" t="s">
        <v>35</v>
      </c>
      <c r="F3087" s="44">
        <f>+HLOOKUP($B3087,[33]Base!$D$38:$O$50,10,FALSE)</f>
        <v>921.66232523999997</v>
      </c>
      <c r="G3087" s="44">
        <f>+HLOOKUP($B3087,[33]Base!$D$38:$O$50,10,FALSE)</f>
        <v>921.66232523999997</v>
      </c>
      <c r="H3087" s="85">
        <f>+(G3087*100)/+HLOOKUP(B3087,[33]Base!$D$53:$O$67,15,FALSE)</f>
        <v>1.8462245892913833</v>
      </c>
    </row>
    <row r="3088" spans="1:8" x14ac:dyDescent="0.2">
      <c r="A3088" s="8" t="s">
        <v>21</v>
      </c>
      <c r="B3088" s="78">
        <v>2014</v>
      </c>
      <c r="C3088" s="77" t="s">
        <v>10</v>
      </c>
      <c r="D3088" s="77" t="s">
        <v>33</v>
      </c>
      <c r="E3088" s="77" t="s">
        <v>36</v>
      </c>
      <c r="F3088" s="44">
        <f>+HLOOKUP($B3088,[33]Base!$D$38:$O$50,11,FALSE)</f>
        <v>0</v>
      </c>
      <c r="G3088" s="44">
        <f>+HLOOKUP($B3088,[33]Base!$D$38:$O$50,11,FALSE)</f>
        <v>0</v>
      </c>
      <c r="H3088" s="85">
        <f>+(G3088*100)/+HLOOKUP(B3088,[33]Base!$D$53:$O$67,15,FALSE)</f>
        <v>0</v>
      </c>
    </row>
    <row r="3089" spans="1:8" x14ac:dyDescent="0.2">
      <c r="A3089" s="8" t="s">
        <v>21</v>
      </c>
      <c r="B3089" s="78">
        <v>2014</v>
      </c>
      <c r="C3089" s="77" t="s">
        <v>10</v>
      </c>
      <c r="D3089" s="77" t="s">
        <v>33</v>
      </c>
      <c r="E3089" s="77" t="s">
        <v>42</v>
      </c>
      <c r="F3089" s="44">
        <f>+HLOOKUP($B3089,[33]Base!$D$38:$O$50,12,FALSE)</f>
        <v>958</v>
      </c>
      <c r="G3089" s="44">
        <f>+HLOOKUP($B3089,[33]Base!$D$38:$O$50,12,FALSE)</f>
        <v>958</v>
      </c>
      <c r="H3089" s="85">
        <f>+(G3089*100)/+HLOOKUP(B3089,[33]Base!$D$53:$O$67,15,FALSE)</f>
        <v>1.9190142724783525</v>
      </c>
    </row>
    <row r="3090" spans="1:8" x14ac:dyDescent="0.2">
      <c r="A3090" s="8" t="s">
        <v>21</v>
      </c>
      <c r="B3090" s="78">
        <v>2014</v>
      </c>
      <c r="C3090" s="77" t="s">
        <v>10</v>
      </c>
      <c r="D3090" s="77" t="s">
        <v>33</v>
      </c>
      <c r="E3090" s="77" t="s">
        <v>40</v>
      </c>
      <c r="F3090" s="44">
        <f>+HLOOKUP($B3090,[33]Base!$D$38:$O$50,8,FALSE)</f>
        <v>1905.5265154200001</v>
      </c>
      <c r="G3090" s="44">
        <f>+HLOOKUP($B3090,[33]Base!$D$38:$O$50,13,FALSE)</f>
        <v>2270.67485167</v>
      </c>
      <c r="H3090" s="85">
        <f>+(G3090*100)/+HLOOKUP(B3090,[33]Base!$D$53:$O$67,15,FALSE)</f>
        <v>4.5484942051277626</v>
      </c>
    </row>
    <row r="3091" spans="1:8" x14ac:dyDescent="0.2">
      <c r="A3091" s="8" t="s">
        <v>21</v>
      </c>
      <c r="B3091" s="78">
        <v>2015</v>
      </c>
      <c r="C3091" s="77" t="s">
        <v>10</v>
      </c>
      <c r="D3091" s="77" t="s">
        <v>33</v>
      </c>
      <c r="E3091" s="77" t="s">
        <v>34</v>
      </c>
      <c r="F3091" s="44">
        <f>+HLOOKUP($B3091,[33]Base!$D$38:$O$50,9,FALSE)</f>
        <v>7.2240695600000011</v>
      </c>
      <c r="G3091" s="44">
        <f>+HLOOKUP($B3091,[33]Base!$D$38:$O$50,9,FALSE)</f>
        <v>7.2240695600000011</v>
      </c>
      <c r="H3091" s="85">
        <f>+(G3091*100)/+HLOOKUP(B3091,[33]Base!$D$53:$O$67,15,FALSE)</f>
        <v>1.3355222499857652E-2</v>
      </c>
    </row>
    <row r="3092" spans="1:8" x14ac:dyDescent="0.2">
      <c r="A3092" s="8" t="s">
        <v>21</v>
      </c>
      <c r="B3092" s="78">
        <v>2015</v>
      </c>
      <c r="C3092" s="77" t="s">
        <v>10</v>
      </c>
      <c r="D3092" s="77" t="s">
        <v>33</v>
      </c>
      <c r="E3092" s="77" t="s">
        <v>35</v>
      </c>
      <c r="F3092" s="44">
        <f>+HLOOKUP($B3092,[33]Base!$D$38:$O$50,10,FALSE)</f>
        <v>1255.7924134</v>
      </c>
      <c r="G3092" s="44">
        <f>+HLOOKUP($B3092,[33]Base!$D$38:$O$50,10,FALSE)</f>
        <v>1255.7924134</v>
      </c>
      <c r="H3092" s="85">
        <f>+(G3092*100)/+HLOOKUP(B3092,[33]Base!$D$53:$O$67,15,FALSE)</f>
        <v>2.3215982287122685</v>
      </c>
    </row>
    <row r="3093" spans="1:8" x14ac:dyDescent="0.2">
      <c r="A3093" s="8" t="s">
        <v>21</v>
      </c>
      <c r="B3093" s="78">
        <v>2015</v>
      </c>
      <c r="C3093" s="77" t="s">
        <v>10</v>
      </c>
      <c r="D3093" s="77" t="s">
        <v>33</v>
      </c>
      <c r="E3093" s="77" t="s">
        <v>36</v>
      </c>
      <c r="F3093" s="44">
        <f>+HLOOKUP($B3093,[33]Base!$D$38:$O$50,11,FALSE)</f>
        <v>0</v>
      </c>
      <c r="G3093" s="44">
        <f>+HLOOKUP($B3093,[33]Base!$D$38:$O$50,11,FALSE)</f>
        <v>0</v>
      </c>
      <c r="H3093" s="85">
        <f>+(G3093*100)/+HLOOKUP(B3093,[33]Base!$D$53:$O$67,15,FALSE)</f>
        <v>0</v>
      </c>
    </row>
    <row r="3094" spans="1:8" x14ac:dyDescent="0.2">
      <c r="A3094" s="8" t="s">
        <v>21</v>
      </c>
      <c r="B3094" s="78">
        <v>2015</v>
      </c>
      <c r="C3094" s="77" t="s">
        <v>10</v>
      </c>
      <c r="D3094" s="77" t="s">
        <v>33</v>
      </c>
      <c r="E3094" s="77" t="s">
        <v>42</v>
      </c>
      <c r="F3094" s="44">
        <f>+HLOOKUP($B3094,[33]Base!$D$38:$O$50,12,FALSE)</f>
        <v>1180</v>
      </c>
      <c r="G3094" s="44">
        <f>+HLOOKUP($B3094,[33]Base!$D$38:$O$50,12,FALSE)</f>
        <v>1180</v>
      </c>
      <c r="H3094" s="85">
        <f>+(G3094*100)/+HLOOKUP(B3094,[33]Base!$D$53:$O$67,15,FALSE)</f>
        <v>2.1814799011752628</v>
      </c>
    </row>
    <row r="3095" spans="1:8" x14ac:dyDescent="0.2">
      <c r="A3095" s="8" t="s">
        <v>21</v>
      </c>
      <c r="B3095" s="78">
        <v>2015</v>
      </c>
      <c r="C3095" s="77" t="s">
        <v>10</v>
      </c>
      <c r="D3095" s="77" t="s">
        <v>33</v>
      </c>
      <c r="E3095" s="77" t="s">
        <v>40</v>
      </c>
      <c r="F3095" s="44">
        <f>+HLOOKUP($B3095,[33]Base!$D$38:$O$50,8,FALSE)</f>
        <v>2443.0164829599998</v>
      </c>
      <c r="G3095" s="44">
        <f>+HLOOKUP($B3095,[33]Base!$D$38:$O$50,13,FALSE)</f>
        <v>2598.7009321999999</v>
      </c>
      <c r="H3095" s="85">
        <f>+(G3095*100)/+HLOOKUP(B3095,[33]Base!$D$53:$O$67,15,FALSE)</f>
        <v>4.8042490277624745</v>
      </c>
    </row>
    <row r="3096" spans="1:8" x14ac:dyDescent="0.2">
      <c r="A3096" s="8" t="s">
        <v>21</v>
      </c>
      <c r="B3096" s="78">
        <v>2016</v>
      </c>
      <c r="C3096" s="77" t="s">
        <v>10</v>
      </c>
      <c r="D3096" s="77" t="s">
        <v>33</v>
      </c>
      <c r="E3096" s="77" t="s">
        <v>34</v>
      </c>
      <c r="F3096" s="44">
        <f>+HLOOKUP($B3096,[33]Base!$D$38:$O$50,9,FALSE)</f>
        <v>5.4513540500000008</v>
      </c>
      <c r="G3096" s="44">
        <f>+HLOOKUP($B3096,[33]Base!$D$38:$O$50,9,FALSE)</f>
        <v>5.4513540500000008</v>
      </c>
      <c r="H3096" s="85">
        <f>+(G3096*100)/+HLOOKUP(B3096,[33]Base!$D$53:$O$67,15,FALSE)</f>
        <v>9.4138679770647427E-3</v>
      </c>
    </row>
    <row r="3097" spans="1:8" x14ac:dyDescent="0.2">
      <c r="A3097" s="8" t="s">
        <v>21</v>
      </c>
      <c r="B3097" s="78">
        <v>2016</v>
      </c>
      <c r="C3097" s="77" t="s">
        <v>10</v>
      </c>
      <c r="D3097" s="77" t="s">
        <v>33</v>
      </c>
      <c r="E3097" s="77" t="s">
        <v>35</v>
      </c>
      <c r="F3097" s="44">
        <f>+HLOOKUP($B3097,[33]Base!$D$38:$O$50,10,FALSE)</f>
        <v>1230.0020568400003</v>
      </c>
      <c r="G3097" s="44">
        <f>+HLOOKUP($B3097,[33]Base!$D$38:$O$50,10,FALSE)</f>
        <v>1230.0020568400003</v>
      </c>
      <c r="H3097" s="85">
        <f>+(G3097*100)/+HLOOKUP(B3097,[33]Base!$D$53:$O$67,15,FALSE)</f>
        <v>2.1240735546446197</v>
      </c>
    </row>
    <row r="3098" spans="1:8" x14ac:dyDescent="0.2">
      <c r="A3098" s="8" t="s">
        <v>21</v>
      </c>
      <c r="B3098" s="78">
        <v>2016</v>
      </c>
      <c r="C3098" s="77" t="s">
        <v>10</v>
      </c>
      <c r="D3098" s="77" t="s">
        <v>33</v>
      </c>
      <c r="E3098" s="77" t="s">
        <v>36</v>
      </c>
      <c r="F3098" s="44">
        <f>+HLOOKUP($B3098,[33]Base!$D$38:$O$50,11,FALSE)</f>
        <v>0</v>
      </c>
      <c r="G3098" s="44">
        <f>+HLOOKUP($B3098,[33]Base!$D$38:$O$50,11,FALSE)</f>
        <v>0</v>
      </c>
      <c r="H3098" s="85">
        <f>+(G3098*100)/+HLOOKUP(B3098,[33]Base!$D$53:$O$67,15,FALSE)</f>
        <v>0</v>
      </c>
    </row>
    <row r="3099" spans="1:8" x14ac:dyDescent="0.2">
      <c r="A3099" s="8" t="s">
        <v>21</v>
      </c>
      <c r="B3099" s="78">
        <v>2016</v>
      </c>
      <c r="C3099" s="77" t="s">
        <v>10</v>
      </c>
      <c r="D3099" s="77" t="s">
        <v>33</v>
      </c>
      <c r="E3099" s="77" t="s">
        <v>42</v>
      </c>
      <c r="F3099" s="44">
        <f>+HLOOKUP($B3099,[33]Base!$D$38:$O$50,12,FALSE)</f>
        <v>680</v>
      </c>
      <c r="G3099" s="44">
        <f>+HLOOKUP($B3099,[33]Base!$D$38:$O$50,12,FALSE)</f>
        <v>680</v>
      </c>
      <c r="H3099" s="85">
        <f>+(G3099*100)/+HLOOKUP(B3099,[33]Base!$D$53:$O$67,15,FALSE)</f>
        <v>1.1742826031275704</v>
      </c>
    </row>
    <row r="3100" spans="1:8" x14ac:dyDescent="0.2">
      <c r="A3100" s="8" t="s">
        <v>21</v>
      </c>
      <c r="B3100" s="78">
        <v>2016</v>
      </c>
      <c r="C3100" s="77" t="s">
        <v>10</v>
      </c>
      <c r="D3100" s="77" t="s">
        <v>33</v>
      </c>
      <c r="E3100" s="77" t="s">
        <v>40</v>
      </c>
      <c r="F3100" s="44">
        <f>+HLOOKUP($B3100,[33]Base!$D$38:$O$50,8,FALSE)</f>
        <v>1915.4534108900002</v>
      </c>
      <c r="G3100" s="44">
        <f>+HLOOKUP($B3100,[33]Base!$D$38:$O$50,13,FALSE)</f>
        <v>2068.3245020600002</v>
      </c>
      <c r="H3100" s="85">
        <f>+(G3100*100)/+HLOOKUP(B3100,[33]Base!$D$53:$O$67,15,FALSE)</f>
        <v>3.5717610005758127</v>
      </c>
    </row>
    <row r="3101" spans="1:8" x14ac:dyDescent="0.2">
      <c r="A3101" s="8" t="s">
        <v>21</v>
      </c>
      <c r="B3101" s="78">
        <v>2017</v>
      </c>
      <c r="C3101" s="77" t="s">
        <v>10</v>
      </c>
      <c r="D3101" s="77" t="s">
        <v>33</v>
      </c>
      <c r="E3101" s="77" t="s">
        <v>34</v>
      </c>
      <c r="F3101" s="44">
        <f>+HLOOKUP($B3101,[33]Base!$D$38:$O$50,9,FALSE)</f>
        <v>9.8822940799999994</v>
      </c>
      <c r="G3101" s="44">
        <f>+HLOOKUP($B3101,[33]Base!$D$38:$O$50,9,FALSE)</f>
        <v>9.8822940799999994</v>
      </c>
      <c r="H3101" s="85">
        <f>+(G3101*100)/+HLOOKUP(B3101,[33]Base!$D$53:$O$67,15,FALSE)</f>
        <v>1.5883068606257041E-2</v>
      </c>
    </row>
    <row r="3102" spans="1:8" x14ac:dyDescent="0.2">
      <c r="A3102" s="8" t="s">
        <v>21</v>
      </c>
      <c r="B3102" s="78">
        <v>2017</v>
      </c>
      <c r="C3102" s="77" t="s">
        <v>10</v>
      </c>
      <c r="D3102" s="77" t="s">
        <v>33</v>
      </c>
      <c r="E3102" s="77" t="s">
        <v>35</v>
      </c>
      <c r="F3102" s="44">
        <f>+HLOOKUP($B3102,[33]Base!$D$38:$O$50,10,FALSE)</f>
        <v>1176.5365860399997</v>
      </c>
      <c r="G3102" s="44">
        <f>+HLOOKUP($B3102,[33]Base!$D$38:$O$50,10,FALSE)</f>
        <v>1176.5365860399997</v>
      </c>
      <c r="H3102" s="85">
        <f>+(G3102*100)/+HLOOKUP(B3102,[33]Base!$D$53:$O$67,15,FALSE)</f>
        <v>1.8909588363357788</v>
      </c>
    </row>
    <row r="3103" spans="1:8" x14ac:dyDescent="0.2">
      <c r="A3103" s="8" t="s">
        <v>21</v>
      </c>
      <c r="B3103" s="78">
        <v>2017</v>
      </c>
      <c r="C3103" s="77" t="s">
        <v>10</v>
      </c>
      <c r="D3103" s="77" t="s">
        <v>33</v>
      </c>
      <c r="E3103" s="77" t="s">
        <v>36</v>
      </c>
      <c r="F3103" s="44">
        <f>+HLOOKUP($B3103,[33]Base!$D$38:$O$50,11,FALSE)</f>
        <v>0</v>
      </c>
      <c r="G3103" s="44">
        <f>+HLOOKUP($B3103,[33]Base!$D$38:$O$50,11,FALSE)</f>
        <v>0</v>
      </c>
      <c r="H3103" s="85">
        <f>+(G3103*100)/+HLOOKUP(B3103,[33]Base!$D$53:$O$67,15,FALSE)</f>
        <v>0</v>
      </c>
    </row>
    <row r="3104" spans="1:8" x14ac:dyDescent="0.2">
      <c r="A3104" s="8" t="s">
        <v>21</v>
      </c>
      <c r="B3104" s="78">
        <v>2017</v>
      </c>
      <c r="C3104" s="77" t="s">
        <v>10</v>
      </c>
      <c r="D3104" s="77" t="s">
        <v>33</v>
      </c>
      <c r="E3104" s="77" t="s">
        <v>42</v>
      </c>
      <c r="F3104" s="44">
        <f>+HLOOKUP($B3104,[33]Base!$D$38:$O$50,12,FALSE)</f>
        <v>266</v>
      </c>
      <c r="G3104" s="44">
        <f>+HLOOKUP($B3104,[33]Base!$D$38:$O$50,12,FALSE)</f>
        <v>266</v>
      </c>
      <c r="H3104" s="85">
        <f>+(G3104*100)/+HLOOKUP(B3104,[33]Base!$D$53:$O$67,15,FALSE)</f>
        <v>0.42752180971975012</v>
      </c>
    </row>
    <row r="3105" spans="1:8" x14ac:dyDescent="0.2">
      <c r="A3105" s="8" t="s">
        <v>21</v>
      </c>
      <c r="B3105" s="78">
        <v>2017</v>
      </c>
      <c r="C3105" s="77" t="s">
        <v>10</v>
      </c>
      <c r="D3105" s="77" t="s">
        <v>33</v>
      </c>
      <c r="E3105" s="77" t="s">
        <v>40</v>
      </c>
      <c r="F3105" s="44">
        <f>+HLOOKUP($B3105,[33]Base!$D$38:$O$50,8,FALSE)</f>
        <v>1452.4188801199996</v>
      </c>
      <c r="G3105" s="44">
        <f>+HLOOKUP($B3105,[33]Base!$D$38:$O$50,13,FALSE)</f>
        <v>1706.1156727199998</v>
      </c>
      <c r="H3105" s="85">
        <f>+(G3105*100)/+HLOOKUP(B3105,[33]Base!$D$53:$O$67,15,FALSE)</f>
        <v>2.7421115037311399</v>
      </c>
    </row>
    <row r="3106" spans="1:8" x14ac:dyDescent="0.2">
      <c r="A3106" s="8" t="s">
        <v>21</v>
      </c>
      <c r="B3106" s="78">
        <v>2018</v>
      </c>
      <c r="C3106" s="77" t="s">
        <v>10</v>
      </c>
      <c r="D3106" s="77" t="s">
        <v>33</v>
      </c>
      <c r="E3106" s="77" t="s">
        <v>34</v>
      </c>
      <c r="F3106" s="44">
        <f>+HLOOKUP($B3106,[33]Base!$D$38:$O$50,9,FALSE)</f>
        <v>67.6413802</v>
      </c>
      <c r="G3106" s="44">
        <f>+HLOOKUP($B3106,[33]Base!$D$38:$O$50,9,FALSE)</f>
        <v>67.6413802</v>
      </c>
      <c r="H3106" s="85">
        <f>+(G3106*100)/+HLOOKUP(B3106,[33]Base!$D$53:$O$67,15,FALSE)</f>
        <v>0.1004826590179934</v>
      </c>
    </row>
    <row r="3107" spans="1:8" x14ac:dyDescent="0.2">
      <c r="A3107" s="8" t="s">
        <v>21</v>
      </c>
      <c r="B3107" s="78">
        <v>2018</v>
      </c>
      <c r="C3107" s="77" t="s">
        <v>10</v>
      </c>
      <c r="D3107" s="77" t="s">
        <v>33</v>
      </c>
      <c r="E3107" s="77" t="s">
        <v>35</v>
      </c>
      <c r="F3107" s="44">
        <f>+HLOOKUP($B3107,[33]Base!$D$38:$O$50,10,FALSE)</f>
        <v>952.33072938000032</v>
      </c>
      <c r="G3107" s="44">
        <f>+HLOOKUP($B3107,[33]Base!$D$38:$O$50,10,FALSE)</f>
        <v>952.33072938000032</v>
      </c>
      <c r="H3107" s="85">
        <f>+(G3107*100)/+HLOOKUP(B3107,[33]Base!$D$53:$O$67,15,FALSE)</f>
        <v>1.4147068505950964</v>
      </c>
    </row>
    <row r="3108" spans="1:8" x14ac:dyDescent="0.2">
      <c r="A3108" s="8" t="s">
        <v>21</v>
      </c>
      <c r="B3108" s="78">
        <v>2018</v>
      </c>
      <c r="C3108" s="77" t="s">
        <v>10</v>
      </c>
      <c r="D3108" s="77" t="s">
        <v>33</v>
      </c>
      <c r="E3108" s="77" t="s">
        <v>36</v>
      </c>
      <c r="F3108" s="44">
        <f>+HLOOKUP($B3108,[33]Base!$D$38:$O$50,11,FALSE)</f>
        <v>0</v>
      </c>
      <c r="G3108" s="44">
        <f>+HLOOKUP($B3108,[33]Base!$D$38:$O$50,11,FALSE)</f>
        <v>0</v>
      </c>
      <c r="H3108" s="85">
        <f>+(G3108*100)/+HLOOKUP(B3108,[33]Base!$D$53:$O$67,15,FALSE)</f>
        <v>0</v>
      </c>
    </row>
    <row r="3109" spans="1:8" x14ac:dyDescent="0.2">
      <c r="A3109" s="8" t="s">
        <v>21</v>
      </c>
      <c r="B3109" s="78">
        <v>2018</v>
      </c>
      <c r="C3109" s="77" t="s">
        <v>10</v>
      </c>
      <c r="D3109" s="77" t="s">
        <v>33</v>
      </c>
      <c r="E3109" s="77" t="s">
        <v>42</v>
      </c>
      <c r="F3109" s="44">
        <f>+HLOOKUP($B3109,[33]Base!$D$38:$O$50,12,FALSE)</f>
        <v>172</v>
      </c>
      <c r="G3109" s="44">
        <f>+HLOOKUP($B3109,[33]Base!$D$38:$O$50,12,FALSE)</f>
        <v>172</v>
      </c>
      <c r="H3109" s="85">
        <f>+(G3109*100)/+HLOOKUP(B3109,[33]Base!$D$53:$O$67,15,FALSE)</f>
        <v>0.2555095312956796</v>
      </c>
    </row>
    <row r="3110" spans="1:8" x14ac:dyDescent="0.2">
      <c r="A3110" s="8" t="s">
        <v>21</v>
      </c>
      <c r="B3110" s="78">
        <v>2018</v>
      </c>
      <c r="C3110" s="77" t="s">
        <v>10</v>
      </c>
      <c r="D3110" s="77" t="s">
        <v>33</v>
      </c>
      <c r="E3110" s="77" t="s">
        <v>40</v>
      </c>
      <c r="F3110" s="44">
        <f>+HLOOKUP($B3110,[33]Base!$D$38:$O$50,8,FALSE)</f>
        <v>1191.9721095800005</v>
      </c>
      <c r="G3110" s="44">
        <f>+HLOOKUP($B3110,[33]Base!$D$38:$O$50,13,FALSE)</f>
        <v>1509.9006616200004</v>
      </c>
      <c r="H3110" s="85">
        <f>+(G3110*100)/+HLOOKUP(B3110,[33]Base!$D$53:$O$67,15,FALSE)</f>
        <v>2.2429884322881559</v>
      </c>
    </row>
    <row r="3111" spans="1:8" x14ac:dyDescent="0.2">
      <c r="A3111" s="8" t="s">
        <v>21</v>
      </c>
      <c r="B3111" s="78">
        <v>2019</v>
      </c>
      <c r="C3111" s="77" t="s">
        <v>10</v>
      </c>
      <c r="D3111" s="77" t="s">
        <v>33</v>
      </c>
      <c r="E3111" s="77" t="s">
        <v>34</v>
      </c>
      <c r="F3111" s="44">
        <f>+HLOOKUP($B3111,[33]Base!$D$38:$O$50,9,FALSE)</f>
        <v>77.081136999999998</v>
      </c>
      <c r="G3111" s="44">
        <f>+HLOOKUP($B3111,[33]Base!$D$38:$O$50,9,FALSE)</f>
        <v>77.081136999999998</v>
      </c>
      <c r="H3111" s="85">
        <f>+(G3111*100)/+HLOOKUP(B3111,[33]Base!$D$53:$O$67,15,FALSE)</f>
        <v>0.11046467666362852</v>
      </c>
    </row>
    <row r="3112" spans="1:8" x14ac:dyDescent="0.2">
      <c r="A3112" s="8" t="s">
        <v>21</v>
      </c>
      <c r="B3112" s="78">
        <v>2019</v>
      </c>
      <c r="C3112" s="77" t="s">
        <v>10</v>
      </c>
      <c r="D3112" s="77" t="s">
        <v>33</v>
      </c>
      <c r="E3112" s="77" t="s">
        <v>35</v>
      </c>
      <c r="F3112" s="44">
        <f>+HLOOKUP($B3112,[33]Base!$D$38:$O$50,10,FALSE)</f>
        <v>1101.2842439999999</v>
      </c>
      <c r="G3112" s="44">
        <f>+HLOOKUP($B3112,[33]Base!$D$38:$O$50,10,FALSE)</f>
        <v>1101.2842439999999</v>
      </c>
      <c r="H3112" s="85">
        <f>+(G3112*100)/+HLOOKUP(B3112,[33]Base!$D$53:$O$67,15,FALSE)</f>
        <v>1.5782461528584946</v>
      </c>
    </row>
    <row r="3113" spans="1:8" x14ac:dyDescent="0.2">
      <c r="A3113" s="8" t="s">
        <v>21</v>
      </c>
      <c r="B3113" s="78">
        <v>2019</v>
      </c>
      <c r="C3113" s="77" t="s">
        <v>10</v>
      </c>
      <c r="D3113" s="77" t="s">
        <v>33</v>
      </c>
      <c r="E3113" s="77" t="s">
        <v>36</v>
      </c>
      <c r="F3113" s="44">
        <f>+HLOOKUP($B3113,[33]Base!$D$38:$O$50,11,FALSE)</f>
        <v>0</v>
      </c>
      <c r="G3113" s="44">
        <f>+HLOOKUP($B3113,[33]Base!$D$38:$O$50,11,FALSE)</f>
        <v>0</v>
      </c>
      <c r="H3113" s="85">
        <f>+(G3113*100)/+HLOOKUP(B3113,[33]Base!$D$53:$O$67,15,FALSE)</f>
        <v>0</v>
      </c>
    </row>
    <row r="3114" spans="1:8" x14ac:dyDescent="0.2">
      <c r="A3114" s="8" t="s">
        <v>21</v>
      </c>
      <c r="B3114" s="78">
        <v>2019</v>
      </c>
      <c r="C3114" s="77" t="s">
        <v>10</v>
      </c>
      <c r="D3114" s="77" t="s">
        <v>33</v>
      </c>
      <c r="E3114" s="77" t="s">
        <v>42</v>
      </c>
      <c r="F3114" s="44">
        <f>+HLOOKUP($B3114,[33]Base!$D$38:$O$50,12,FALSE)</f>
        <v>192</v>
      </c>
      <c r="G3114" s="44">
        <f>+HLOOKUP($B3114,[33]Base!$D$38:$O$50,12,FALSE)</f>
        <v>192</v>
      </c>
      <c r="H3114" s="85">
        <f>+(G3114*100)/+HLOOKUP(B3114,[33]Base!$D$53:$O$67,15,FALSE)</f>
        <v>0.2751544508148171</v>
      </c>
    </row>
    <row r="3115" spans="1:8" x14ac:dyDescent="0.2">
      <c r="A3115" s="8" t="s">
        <v>21</v>
      </c>
      <c r="B3115" s="78">
        <v>2019</v>
      </c>
      <c r="C3115" s="77" t="s">
        <v>10</v>
      </c>
      <c r="D3115" s="77" t="s">
        <v>33</v>
      </c>
      <c r="E3115" s="77" t="s">
        <v>40</v>
      </c>
      <c r="F3115" s="44">
        <f>+HLOOKUP($B3115,[33]Base!$D$38:$O$50,8,FALSE)</f>
        <v>1370.3653810000001</v>
      </c>
      <c r="G3115" s="44">
        <f>+HLOOKUP($B3115,[33]Base!$D$38:$O$50,13,FALSE)</f>
        <v>1637.634427</v>
      </c>
      <c r="H3115" s="85">
        <f>+(G3115*100)/+HLOOKUP(B3115,[33]Base!$D$53:$O$67,15,FALSE)</f>
        <v>2.3468875072740758</v>
      </c>
    </row>
    <row r="3116" spans="1:8" x14ac:dyDescent="0.2">
      <c r="A3116" s="8" t="s">
        <v>21</v>
      </c>
      <c r="B3116" s="78">
        <v>2020</v>
      </c>
      <c r="C3116" s="77" t="s">
        <v>10</v>
      </c>
      <c r="D3116" s="77" t="s">
        <v>33</v>
      </c>
      <c r="E3116" s="77" t="s">
        <v>34</v>
      </c>
      <c r="F3116" s="44">
        <f>+HLOOKUP($B3116,[33]Base!$D$38:$Q$50,9,FALSE)</f>
        <v>10.560894100000002</v>
      </c>
      <c r="G3116" s="44">
        <f>+HLOOKUP($B3116,[33]Base!$D$38:$Q$50,9,FALSE)</f>
        <v>10.560894100000002</v>
      </c>
      <c r="H3116" s="85">
        <f>+(G3116*100)/+HLOOKUP(B3116,[33]Base!$D$53:$Q$67,15,FALSE)</f>
        <v>1.8508451641233638E-2</v>
      </c>
    </row>
    <row r="3117" spans="1:8" x14ac:dyDescent="0.2">
      <c r="A3117" s="8" t="s">
        <v>21</v>
      </c>
      <c r="B3117" s="78">
        <v>2020</v>
      </c>
      <c r="C3117" s="77" t="s">
        <v>10</v>
      </c>
      <c r="D3117" s="77" t="s">
        <v>33</v>
      </c>
      <c r="E3117" s="77" t="s">
        <v>35</v>
      </c>
      <c r="F3117" s="44">
        <f>+HLOOKUP($B3117,[33]Base!$D$38:$Q$50,10,FALSE)</f>
        <v>458.39781181000006</v>
      </c>
      <c r="G3117" s="44">
        <f>+HLOOKUP($B3117,[33]Base!$D$38:$Q$50,10,FALSE)</f>
        <v>458.39781181000006</v>
      </c>
      <c r="H3117" s="85">
        <f>+(G3117*100)/+HLOOKUP(B3117,[33]Base!$D$53:$Q$67,15,FALSE)</f>
        <v>0.80336320504650272</v>
      </c>
    </row>
    <row r="3118" spans="1:8" x14ac:dyDescent="0.2">
      <c r="A3118" s="8" t="s">
        <v>21</v>
      </c>
      <c r="B3118" s="78">
        <v>2020</v>
      </c>
      <c r="C3118" s="77" t="s">
        <v>10</v>
      </c>
      <c r="D3118" s="77" t="s">
        <v>33</v>
      </c>
      <c r="E3118" s="77" t="s">
        <v>36</v>
      </c>
      <c r="F3118" s="44">
        <f>+HLOOKUP($B3118,[33]Base!$D$38:$Q$50,11,FALSE)</f>
        <v>0</v>
      </c>
      <c r="G3118" s="44">
        <f>+HLOOKUP($B3118,[33]Base!$D$38:$Q$50,11,FALSE)</f>
        <v>0</v>
      </c>
      <c r="H3118" s="85">
        <f>+(G3118*100)/+HLOOKUP(B3118,[33]Base!$D$53:$Q$67,15,FALSE)</f>
        <v>0</v>
      </c>
    </row>
    <row r="3119" spans="1:8" x14ac:dyDescent="0.2">
      <c r="A3119" s="8" t="s">
        <v>21</v>
      </c>
      <c r="B3119" s="78">
        <v>2020</v>
      </c>
      <c r="C3119" s="77" t="s">
        <v>10</v>
      </c>
      <c r="D3119" s="77" t="s">
        <v>33</v>
      </c>
      <c r="E3119" s="77" t="s">
        <v>42</v>
      </c>
      <c r="F3119" s="44">
        <f>+HLOOKUP($B3119,[33]Base!$D$38:$Q$50,12,FALSE)</f>
        <v>47</v>
      </c>
      <c r="G3119" s="44">
        <f>+HLOOKUP($B3119,[33]Base!$D$38:$Q$50,12,FALSE)</f>
        <v>47</v>
      </c>
      <c r="H3119" s="85">
        <f>+(G3119*100)/+HLOOKUP(B3119,[33]Base!$D$53:$Q$67,15,FALSE)</f>
        <v>8.2369657237447422E-2</v>
      </c>
    </row>
    <row r="3120" spans="1:8" x14ac:dyDescent="0.2">
      <c r="A3120" s="8" t="s">
        <v>21</v>
      </c>
      <c r="B3120" s="78">
        <v>2020</v>
      </c>
      <c r="C3120" s="77" t="s">
        <v>10</v>
      </c>
      <c r="D3120" s="77" t="s">
        <v>33</v>
      </c>
      <c r="E3120" s="77" t="s">
        <v>40</v>
      </c>
      <c r="F3120" s="44">
        <f>+HLOOKUP($B3120,[33]Base!$D$38:$Q$50,8,FALSE)</f>
        <v>515.95870591000005</v>
      </c>
      <c r="G3120" s="44">
        <f>+HLOOKUP($B3120,[33]Base!$D$38:$Q$50,13,FALSE)</f>
        <v>706.58652185000005</v>
      </c>
      <c r="H3120" s="85">
        <f>+(G3120*100)/+HLOOKUP(B3120,[33]Base!$D$53:$Q$67,15,FALSE)</f>
        <v>1.2383253109230776</v>
      </c>
    </row>
    <row r="3121" spans="1:8" x14ac:dyDescent="0.2">
      <c r="A3121" s="8" t="s">
        <v>21</v>
      </c>
      <c r="B3121" s="78">
        <v>2021</v>
      </c>
      <c r="C3121" s="77" t="s">
        <v>10</v>
      </c>
      <c r="D3121" s="77" t="s">
        <v>33</v>
      </c>
      <c r="E3121" s="77" t="s">
        <v>34</v>
      </c>
      <c r="F3121" s="44">
        <f>+HLOOKUP($B3121,[33]Base!$D$38:$Q$50,9,FALSE)</f>
        <v>63.510272969999981</v>
      </c>
      <c r="G3121" s="44">
        <f>+HLOOKUP($B3121,[33]Base!$D$38:$Q$50,9,FALSE)</f>
        <v>63.510272969999981</v>
      </c>
      <c r="H3121" s="85">
        <f>+(G3121*100)/+HLOOKUP(B3121,[33]Base!$D$53:$Q$67,15,FALSE)</f>
        <v>9.4233935390713744E-2</v>
      </c>
    </row>
    <row r="3122" spans="1:8" x14ac:dyDescent="0.2">
      <c r="A3122" s="8" t="s">
        <v>21</v>
      </c>
      <c r="B3122" s="78">
        <v>2021</v>
      </c>
      <c r="C3122" s="77" t="s">
        <v>10</v>
      </c>
      <c r="D3122" s="77" t="s">
        <v>33</v>
      </c>
      <c r="E3122" s="77" t="s">
        <v>35</v>
      </c>
      <c r="F3122" s="44">
        <f>+HLOOKUP($B3122,[33]Base!$D$38:$Q$50,10,FALSE)</f>
        <v>537.58326682999996</v>
      </c>
      <c r="G3122" s="44">
        <f>+HLOOKUP($B3122,[33]Base!$D$38:$Q$50,10,FALSE)</f>
        <v>537.58326682999996</v>
      </c>
      <c r="H3122" s="85">
        <f>+(G3122*100)/+HLOOKUP(B3122,[33]Base!$D$53:$Q$67,15,FALSE)</f>
        <v>0.79764397891214189</v>
      </c>
    </row>
    <row r="3123" spans="1:8" x14ac:dyDescent="0.2">
      <c r="A3123" s="8" t="s">
        <v>21</v>
      </c>
      <c r="B3123" s="78">
        <v>2021</v>
      </c>
      <c r="C3123" s="77" t="s">
        <v>10</v>
      </c>
      <c r="D3123" s="77" t="s">
        <v>33</v>
      </c>
      <c r="E3123" s="77" t="s">
        <v>36</v>
      </c>
      <c r="F3123" s="44">
        <f>+HLOOKUP($B3123,[33]Base!$D$38:$Q$50,11,FALSE)</f>
        <v>0</v>
      </c>
      <c r="G3123" s="44">
        <f>+HLOOKUP($B3123,[33]Base!$D$38:$Q$50,11,FALSE)</f>
        <v>0</v>
      </c>
      <c r="H3123" s="85">
        <f>+(G3123*100)/+HLOOKUP(B3123,[33]Base!$D$53:$Q$67,15,FALSE)</f>
        <v>0</v>
      </c>
    </row>
    <row r="3124" spans="1:8" x14ac:dyDescent="0.2">
      <c r="A3124" s="8" t="s">
        <v>21</v>
      </c>
      <c r="B3124" s="78">
        <v>2021</v>
      </c>
      <c r="C3124" s="77" t="s">
        <v>10</v>
      </c>
      <c r="D3124" s="77" t="s">
        <v>33</v>
      </c>
      <c r="E3124" s="77" t="s">
        <v>42</v>
      </c>
      <c r="F3124" s="44">
        <f>+HLOOKUP($B3124,[33]Base!$D$38:$Q$50,12,FALSE)</f>
        <v>193</v>
      </c>
      <c r="G3124" s="44">
        <f>+HLOOKUP($B3124,[33]Base!$D$38:$Q$50,12,FALSE)</f>
        <v>193</v>
      </c>
      <c r="H3124" s="85">
        <f>+(G3124*100)/+HLOOKUP(B3124,[33]Base!$D$53:$Q$67,15,FALSE)</f>
        <v>0.28636547569239268</v>
      </c>
    </row>
    <row r="3125" spans="1:8" x14ac:dyDescent="0.2">
      <c r="A3125" s="8" t="s">
        <v>21</v>
      </c>
      <c r="B3125" s="78">
        <v>2021</v>
      </c>
      <c r="C3125" s="77" t="s">
        <v>10</v>
      </c>
      <c r="D3125" s="77" t="s">
        <v>33</v>
      </c>
      <c r="E3125" s="77" t="s">
        <v>40</v>
      </c>
      <c r="F3125" s="44">
        <f>+HLOOKUP($B3125,[33]Base!$D$38:$Q$50,8,FALSE)</f>
        <v>794.09353979999992</v>
      </c>
      <c r="G3125" s="44">
        <f>+HLOOKUP($B3125,[33]Base!$D$38:$Q$50,13,FALSE)</f>
        <v>993.02928895000002</v>
      </c>
      <c r="H3125" s="85">
        <f>+(G3125*100)/+HLOOKUP(B3125,[33]Base!$D$53:$Q$67,15,FALSE)</f>
        <v>1.4734160865629287</v>
      </c>
    </row>
    <row r="3126" spans="1:8" x14ac:dyDescent="0.2">
      <c r="A3126" s="8" t="s">
        <v>21</v>
      </c>
      <c r="B3126" s="78">
        <v>2022</v>
      </c>
      <c r="C3126" s="77" t="s">
        <v>10</v>
      </c>
      <c r="D3126" s="77" t="s">
        <v>33</v>
      </c>
      <c r="E3126" s="77" t="s">
        <v>34</v>
      </c>
      <c r="F3126" s="44">
        <f>+HLOOKUP($B3126,[33]Base!$D$38:$S$50,9,FALSE)</f>
        <v>52.832932</v>
      </c>
      <c r="G3126" s="44">
        <f>+HLOOKUP($B3126,[33]Base!$D$38:$S$50,9,FALSE)</f>
        <v>52.832932</v>
      </c>
      <c r="H3126" s="85">
        <f>+(G3126*100)/+HLOOKUP(B3126,[33]Base!$D$53:$S$67,15,FALSE)</f>
        <v>6.9265366762216632E-2</v>
      </c>
    </row>
    <row r="3127" spans="1:8" x14ac:dyDescent="0.2">
      <c r="A3127" s="8" t="s">
        <v>21</v>
      </c>
      <c r="B3127" s="78">
        <v>2022</v>
      </c>
      <c r="C3127" s="77" t="s">
        <v>10</v>
      </c>
      <c r="D3127" s="77" t="s">
        <v>33</v>
      </c>
      <c r="E3127" s="77" t="s">
        <v>35</v>
      </c>
      <c r="F3127" s="44">
        <f>+HLOOKUP($B3127,[33]Base!$D$38:$S$50,10,FALSE)</f>
        <v>1084.6889639999999</v>
      </c>
      <c r="G3127" s="44">
        <f>+HLOOKUP($B3127,[33]Base!$D$38:$S$50,10,FALSE)</f>
        <v>1084.6889639999999</v>
      </c>
      <c r="H3127" s="85">
        <f>+(G3127*100)/+HLOOKUP(B3127,[33]Base!$D$53:$S$67,15,FALSE)</f>
        <v>1.4220558290118894</v>
      </c>
    </row>
    <row r="3128" spans="1:8" x14ac:dyDescent="0.2">
      <c r="A3128" s="8" t="s">
        <v>21</v>
      </c>
      <c r="B3128" s="78">
        <v>2022</v>
      </c>
      <c r="C3128" s="77" t="s">
        <v>10</v>
      </c>
      <c r="D3128" s="77" t="s">
        <v>33</v>
      </c>
      <c r="E3128" s="77" t="s">
        <v>36</v>
      </c>
      <c r="F3128" s="44">
        <f>+HLOOKUP($B3128,[33]Base!$D$38:$S$50,11,FALSE)</f>
        <v>0</v>
      </c>
      <c r="G3128" s="44">
        <f>+HLOOKUP($B3128,[33]Base!$D$38:$S$50,11,FALSE)</f>
        <v>0</v>
      </c>
      <c r="H3128" s="85">
        <f>+(G3128*100)/+HLOOKUP(B3128,[33]Base!$D$53:$S$67,15,FALSE)</f>
        <v>0</v>
      </c>
    </row>
    <row r="3129" spans="1:8" x14ac:dyDescent="0.2">
      <c r="A3129" s="8" t="s">
        <v>21</v>
      </c>
      <c r="B3129" s="78">
        <v>2022</v>
      </c>
      <c r="C3129" s="77" t="s">
        <v>10</v>
      </c>
      <c r="D3129" s="77" t="s">
        <v>33</v>
      </c>
      <c r="E3129" s="77" t="s">
        <v>42</v>
      </c>
      <c r="F3129" s="44">
        <f>+HLOOKUP($B3129,[33]Base!$D$38:$S$50,12,FALSE)</f>
        <v>80</v>
      </c>
      <c r="G3129" s="44">
        <f>+HLOOKUP($B3129,[33]Base!$D$38:$S$50,12,FALSE)</f>
        <v>80</v>
      </c>
      <c r="H3129" s="85">
        <f>+(G3129*100)/+HLOOKUP(B3129,[33]Base!$D$53:$S$67,15,FALSE)</f>
        <v>0.10488210915451995</v>
      </c>
    </row>
    <row r="3130" spans="1:8" x14ac:dyDescent="0.2">
      <c r="A3130" s="8" t="s">
        <v>21</v>
      </c>
      <c r="B3130" s="78">
        <v>2022</v>
      </c>
      <c r="C3130" s="77" t="s">
        <v>10</v>
      </c>
      <c r="D3130" s="77" t="s">
        <v>33</v>
      </c>
      <c r="E3130" s="77" t="s">
        <v>40</v>
      </c>
      <c r="F3130" s="44">
        <f>+HLOOKUP($B3130,[33]Base!$D$38:$S$50,8,FALSE)</f>
        <v>1217.521896</v>
      </c>
      <c r="G3130" s="44">
        <f>+HLOOKUP($B3130,[33]Base!$D$38:$S$50,13,FALSE)</f>
        <v>1401.3611100000001</v>
      </c>
      <c r="H3130" s="85">
        <f>+(G3130*100)/+HLOOKUP(B3130,[33]Base!$D$53:$S$67,15,FALSE)</f>
        <v>1.8372213612989905</v>
      </c>
    </row>
    <row r="3131" spans="1:8" x14ac:dyDescent="0.2">
      <c r="A3131" s="8" t="s">
        <v>21</v>
      </c>
      <c r="B3131" s="78">
        <v>2023</v>
      </c>
      <c r="C3131" s="77" t="s">
        <v>10</v>
      </c>
      <c r="D3131" s="77" t="s">
        <v>33</v>
      </c>
      <c r="E3131" s="77" t="s">
        <v>34</v>
      </c>
      <c r="F3131" s="44">
        <f>+HLOOKUP($B3131,[33]Base!$D$38:$S$50,9,FALSE)</f>
        <v>106.92440222</v>
      </c>
      <c r="G3131" s="44">
        <f>+HLOOKUP($B3131,[33]Base!$D$38:$S$50,9,FALSE)</f>
        <v>106.92440222</v>
      </c>
      <c r="H3131" s="85">
        <f>+(G3131*100)/+HLOOKUP(B3131,[33]Base!$D$53:$S$67,15,FALSE)</f>
        <v>0.12833262346928895</v>
      </c>
    </row>
    <row r="3132" spans="1:8" x14ac:dyDescent="0.2">
      <c r="A3132" s="8" t="s">
        <v>21</v>
      </c>
      <c r="B3132" s="78">
        <v>2023</v>
      </c>
      <c r="C3132" s="77" t="s">
        <v>10</v>
      </c>
      <c r="D3132" s="77" t="s">
        <v>33</v>
      </c>
      <c r="E3132" s="77" t="s">
        <v>35</v>
      </c>
      <c r="F3132" s="44">
        <f>+HLOOKUP($B3132,[33]Base!$D$38:$S$50,10,FALSE)</f>
        <v>1315.8409417299999</v>
      </c>
      <c r="G3132" s="44">
        <f>+HLOOKUP($B3132,[33]Base!$D$38:$S$50,10,FALSE)</f>
        <v>1315.8409417299999</v>
      </c>
      <c r="H3132" s="85">
        <f>+(G3132*100)/+HLOOKUP(B3132,[33]Base!$D$53:$S$67,15,FALSE)</f>
        <v>1.5792963684105097</v>
      </c>
    </row>
    <row r="3133" spans="1:8" x14ac:dyDescent="0.2">
      <c r="A3133" s="8" t="s">
        <v>21</v>
      </c>
      <c r="B3133" s="78">
        <v>2023</v>
      </c>
      <c r="C3133" s="77" t="s">
        <v>10</v>
      </c>
      <c r="D3133" s="77" t="s">
        <v>33</v>
      </c>
      <c r="E3133" s="77" t="s">
        <v>36</v>
      </c>
      <c r="F3133" s="44">
        <f>+HLOOKUP($B3133,[33]Base!$D$38:$S$50,11,FALSE)</f>
        <v>0</v>
      </c>
      <c r="G3133" s="44">
        <f>+HLOOKUP($B3133,[33]Base!$D$38:$S$50,11,FALSE)</f>
        <v>0</v>
      </c>
      <c r="H3133" s="85">
        <f>+(G3133*100)/+HLOOKUP(B3133,[33]Base!$D$53:$S$67,15,FALSE)</f>
        <v>0</v>
      </c>
    </row>
    <row r="3134" spans="1:8" x14ac:dyDescent="0.2">
      <c r="A3134" s="8" t="s">
        <v>21</v>
      </c>
      <c r="B3134" s="78">
        <v>2023</v>
      </c>
      <c r="C3134" s="77" t="s">
        <v>10</v>
      </c>
      <c r="D3134" s="77" t="s">
        <v>33</v>
      </c>
      <c r="E3134" s="77" t="s">
        <v>42</v>
      </c>
      <c r="F3134" s="44">
        <f>+HLOOKUP($B3134,[33]Base!$D$38:$S$50,12,FALSE)</f>
        <v>565</v>
      </c>
      <c r="G3134" s="44">
        <f>+HLOOKUP($B3134,[33]Base!$D$38:$S$50,12,FALSE)</f>
        <v>565</v>
      </c>
      <c r="H3134" s="85">
        <f>+(G3134*100)/+HLOOKUP(B3134,[33]Base!$D$53:$S$67,15,FALSE)</f>
        <v>0.6781233353164895</v>
      </c>
    </row>
    <row r="3135" spans="1:8" x14ac:dyDescent="0.2">
      <c r="A3135" s="8" t="s">
        <v>21</v>
      </c>
      <c r="B3135" s="78">
        <v>2023</v>
      </c>
      <c r="C3135" s="77" t="s">
        <v>10</v>
      </c>
      <c r="D3135" s="77" t="s">
        <v>33</v>
      </c>
      <c r="E3135" s="77" t="s">
        <v>40</v>
      </c>
      <c r="F3135" s="44">
        <f>+HLOOKUP($B3135,[33]Base!$D$38:$S$50,8,FALSE)</f>
        <v>1987.76534395</v>
      </c>
      <c r="G3135" s="44">
        <f>+HLOOKUP($B3135,[33]Base!$D$38:$S$50,13,FALSE)</f>
        <v>2275.2363976300003</v>
      </c>
      <c r="H3135" s="85">
        <f>+(G3135*100)/+HLOOKUP(B3135,[33]Base!$D$53:$S$67,15,FALSE)</f>
        <v>2.7307803444147436</v>
      </c>
    </row>
    <row r="3136" spans="1:8" x14ac:dyDescent="0.2">
      <c r="A3136" s="8" t="s">
        <v>21</v>
      </c>
      <c r="B3136" s="78">
        <v>2008</v>
      </c>
      <c r="C3136" s="77" t="s">
        <v>10</v>
      </c>
      <c r="D3136" s="77" t="s">
        <v>37</v>
      </c>
      <c r="E3136" s="77" t="s">
        <v>40</v>
      </c>
      <c r="F3136" s="44">
        <f>+HLOOKUP($B3136,[33]Base!$D$38:$O$50,7,FALSE)</f>
        <v>0</v>
      </c>
      <c r="G3136" s="44">
        <f>+HLOOKUP($B3136,[33]Base!$D$38:$O$50,7,FALSE)</f>
        <v>0</v>
      </c>
      <c r="H3136" s="85">
        <f>+(G3136*100)/+HLOOKUP(B3136,[33]Base!$D$53:$O$67,15,FALSE)</f>
        <v>0</v>
      </c>
    </row>
    <row r="3137" spans="1:15" x14ac:dyDescent="0.2">
      <c r="A3137" s="8" t="s">
        <v>21</v>
      </c>
      <c r="B3137" s="78">
        <v>2009</v>
      </c>
      <c r="C3137" s="77" t="s">
        <v>10</v>
      </c>
      <c r="D3137" s="77" t="s">
        <v>37</v>
      </c>
      <c r="E3137" s="77" t="s">
        <v>40</v>
      </c>
      <c r="F3137" s="44">
        <f>+HLOOKUP($B3137,[33]Base!$D$38:$O$50,7,FALSE)</f>
        <v>0</v>
      </c>
      <c r="G3137" s="44">
        <f>+HLOOKUP($B3137,[33]Base!$D$38:$O$50,7,FALSE)</f>
        <v>0</v>
      </c>
      <c r="H3137" s="85">
        <f>+(G3137*100)/+HLOOKUP(B3137,[33]Base!$D$53:$O$67,15,FALSE)</f>
        <v>0</v>
      </c>
    </row>
    <row r="3138" spans="1:15" x14ac:dyDescent="0.2">
      <c r="A3138" s="8" t="s">
        <v>21</v>
      </c>
      <c r="B3138" s="78">
        <v>2010</v>
      </c>
      <c r="C3138" s="77" t="s">
        <v>10</v>
      </c>
      <c r="D3138" s="77" t="s">
        <v>37</v>
      </c>
      <c r="E3138" s="77" t="s">
        <v>40</v>
      </c>
      <c r="F3138" s="44">
        <f>+HLOOKUP($B3138,[33]Base!$D$38:$O$50,7,FALSE)</f>
        <v>0</v>
      </c>
      <c r="G3138" s="44">
        <f>+HLOOKUP($B3138,[33]Base!$D$38:$O$50,7,FALSE)</f>
        <v>0</v>
      </c>
      <c r="H3138" s="85">
        <f>+(G3138*100)/+HLOOKUP(B3138,[33]Base!$D$53:$O$67,15,FALSE)</f>
        <v>0</v>
      </c>
    </row>
    <row r="3139" spans="1:15" x14ac:dyDescent="0.2">
      <c r="A3139" s="8" t="s">
        <v>21</v>
      </c>
      <c r="B3139" s="78">
        <v>2011</v>
      </c>
      <c r="C3139" s="77" t="s">
        <v>10</v>
      </c>
      <c r="D3139" s="77" t="s">
        <v>37</v>
      </c>
      <c r="E3139" s="77" t="s">
        <v>40</v>
      </c>
      <c r="F3139" s="44">
        <f>+HLOOKUP($B3139,[33]Base!$D$38:$O$50,7,FALSE)</f>
        <v>0</v>
      </c>
      <c r="G3139" s="44">
        <f>+HLOOKUP($B3139,[33]Base!$D$38:$O$50,7,FALSE)</f>
        <v>0</v>
      </c>
      <c r="H3139" s="85">
        <f>+(G3139*100)/+HLOOKUP(B3139,[33]Base!$D$53:$O$67,15,FALSE)</f>
        <v>0</v>
      </c>
    </row>
    <row r="3140" spans="1:15" x14ac:dyDescent="0.2">
      <c r="A3140" s="8" t="s">
        <v>21</v>
      </c>
      <c r="B3140" s="78">
        <v>2012</v>
      </c>
      <c r="C3140" s="77" t="s">
        <v>10</v>
      </c>
      <c r="D3140" s="77" t="s">
        <v>37</v>
      </c>
      <c r="E3140" s="77" t="s">
        <v>40</v>
      </c>
      <c r="F3140" s="44">
        <f>+HLOOKUP($B3140,[33]Base!$D$38:$O$50,7,FALSE)</f>
        <v>0</v>
      </c>
      <c r="G3140" s="44">
        <f>+HLOOKUP($B3140,[33]Base!$D$38:$O$50,7,FALSE)</f>
        <v>0</v>
      </c>
      <c r="H3140" s="85">
        <f>+(G3140*100)/+HLOOKUP(B3140,[33]Base!$D$53:$O$67,15,FALSE)</f>
        <v>0</v>
      </c>
    </row>
    <row r="3141" spans="1:15" x14ac:dyDescent="0.2">
      <c r="A3141" s="8" t="s">
        <v>21</v>
      </c>
      <c r="B3141" s="78">
        <v>2013</v>
      </c>
      <c r="C3141" s="77" t="s">
        <v>10</v>
      </c>
      <c r="D3141" s="77" t="s">
        <v>37</v>
      </c>
      <c r="E3141" s="77" t="s">
        <v>40</v>
      </c>
      <c r="F3141" s="44">
        <f>+HLOOKUP($B3141,[33]Base!$D$38:$O$50,7,FALSE)</f>
        <v>0</v>
      </c>
      <c r="G3141" s="44">
        <f>+HLOOKUP($B3141,[33]Base!$D$38:$O$50,7,FALSE)</f>
        <v>0</v>
      </c>
      <c r="H3141" s="85">
        <f>+(G3141*100)/+HLOOKUP(B3141,[33]Base!$D$53:$O$67,15,FALSE)</f>
        <v>0</v>
      </c>
    </row>
    <row r="3142" spans="1:15" x14ac:dyDescent="0.2">
      <c r="A3142" s="8" t="s">
        <v>21</v>
      </c>
      <c r="B3142" s="78">
        <v>2014</v>
      </c>
      <c r="C3142" s="77" t="s">
        <v>10</v>
      </c>
      <c r="D3142" s="77" t="s">
        <v>37</v>
      </c>
      <c r="E3142" s="77" t="s">
        <v>40</v>
      </c>
      <c r="F3142" s="44">
        <f>+HLOOKUP($B3142,[33]Base!$D$38:$O$50,7,FALSE)</f>
        <v>0</v>
      </c>
      <c r="G3142" s="44">
        <f>+HLOOKUP($B3142,[33]Base!$D$38:$O$50,7,FALSE)</f>
        <v>0</v>
      </c>
      <c r="H3142" s="85">
        <f>+(G3142*100)/+HLOOKUP(B3142,[33]Base!$D$53:$O$67,15,FALSE)</f>
        <v>0</v>
      </c>
    </row>
    <row r="3143" spans="1:15" x14ac:dyDescent="0.2">
      <c r="A3143" s="8" t="s">
        <v>21</v>
      </c>
      <c r="B3143" s="78">
        <v>2015</v>
      </c>
      <c r="C3143" s="77" t="s">
        <v>10</v>
      </c>
      <c r="D3143" s="77" t="s">
        <v>37</v>
      </c>
      <c r="E3143" s="77" t="s">
        <v>40</v>
      </c>
      <c r="F3143" s="44">
        <f>+HLOOKUP($B3143,[33]Base!$D$38:$O$50,7,FALSE)</f>
        <v>0</v>
      </c>
      <c r="G3143" s="44">
        <f>+HLOOKUP($B3143,[33]Base!$D$38:$O$50,7,FALSE)</f>
        <v>0</v>
      </c>
      <c r="H3143" s="85">
        <f>+(G3143*100)/+HLOOKUP(B3143,[33]Base!$D$53:$O$67,15,FALSE)</f>
        <v>0</v>
      </c>
    </row>
    <row r="3144" spans="1:15" x14ac:dyDescent="0.2">
      <c r="A3144" s="8" t="s">
        <v>21</v>
      </c>
      <c r="B3144" s="78">
        <v>2016</v>
      </c>
      <c r="C3144" s="77" t="s">
        <v>10</v>
      </c>
      <c r="D3144" s="77" t="s">
        <v>37</v>
      </c>
      <c r="E3144" s="77" t="s">
        <v>40</v>
      </c>
      <c r="F3144" s="44">
        <f>+HLOOKUP($B3144,[33]Base!$D$38:$O$50,7,FALSE)</f>
        <v>0</v>
      </c>
      <c r="G3144" s="44">
        <f>+HLOOKUP($B3144,[33]Base!$D$38:$O$50,7,FALSE)</f>
        <v>0</v>
      </c>
      <c r="H3144" s="85">
        <f>+(G3144*100)/+HLOOKUP(B3144,[33]Base!$D$53:$O$67,15,FALSE)</f>
        <v>0</v>
      </c>
    </row>
    <row r="3145" spans="1:15" x14ac:dyDescent="0.2">
      <c r="A3145" s="8" t="s">
        <v>21</v>
      </c>
      <c r="B3145" s="78">
        <v>2017</v>
      </c>
      <c r="C3145" s="77" t="s">
        <v>10</v>
      </c>
      <c r="D3145" s="77" t="s">
        <v>37</v>
      </c>
      <c r="E3145" s="77" t="s">
        <v>40</v>
      </c>
      <c r="F3145" s="44">
        <f>+HLOOKUP($B3145,[33]Base!$D$38:$O$50,7,FALSE)</f>
        <v>0</v>
      </c>
      <c r="G3145" s="44">
        <f>+HLOOKUP($B3145,[33]Base!$D$38:$O$50,7,FALSE)</f>
        <v>0</v>
      </c>
      <c r="H3145" s="85">
        <f>+(G3145*100)/+HLOOKUP(B3145,[33]Base!$D$53:$O$67,15,FALSE)</f>
        <v>0</v>
      </c>
    </row>
    <row r="3146" spans="1:15" x14ac:dyDescent="0.2">
      <c r="A3146" s="8" t="s">
        <v>21</v>
      </c>
      <c r="B3146" s="78">
        <v>2018</v>
      </c>
      <c r="C3146" s="77" t="s">
        <v>10</v>
      </c>
      <c r="D3146" s="77" t="s">
        <v>37</v>
      </c>
      <c r="E3146" s="77" t="s">
        <v>40</v>
      </c>
      <c r="F3146" s="44">
        <f>+HLOOKUP($B3146,[33]Base!$D$38:$O$50,7,FALSE)</f>
        <v>0</v>
      </c>
      <c r="G3146" s="44">
        <f>+HLOOKUP($B3146,[33]Base!$D$38:$O$50,7,FALSE)</f>
        <v>0</v>
      </c>
      <c r="H3146" s="85">
        <f>+(G3146*100)/+HLOOKUP(B3146,[33]Base!$D$53:$O$67,15,FALSE)</f>
        <v>0</v>
      </c>
    </row>
    <row r="3147" spans="1:15" x14ac:dyDescent="0.2">
      <c r="A3147" s="8" t="s">
        <v>21</v>
      </c>
      <c r="B3147" s="78">
        <v>2019</v>
      </c>
      <c r="C3147" s="77" t="s">
        <v>10</v>
      </c>
      <c r="D3147" s="77" t="s">
        <v>37</v>
      </c>
      <c r="E3147" s="77" t="s">
        <v>40</v>
      </c>
      <c r="F3147" s="44">
        <f>+HLOOKUP($B3147,[33]Base!$D$38:$O$50,7,FALSE)</f>
        <v>0</v>
      </c>
      <c r="G3147" s="44">
        <f>+HLOOKUP($B3147,[33]Base!$D$38:$O$50,7,FALSE)</f>
        <v>0</v>
      </c>
      <c r="H3147" s="85">
        <f>+(G3147*100)/+HLOOKUP(B3147,[33]Base!$D$53:$O$67,15,FALSE)</f>
        <v>0</v>
      </c>
    </row>
    <row r="3148" spans="1:15" x14ac:dyDescent="0.2">
      <c r="A3148" s="8" t="s">
        <v>21</v>
      </c>
      <c r="B3148" s="78">
        <v>2020</v>
      </c>
      <c r="C3148" s="77" t="s">
        <v>10</v>
      </c>
      <c r="D3148" s="77" t="s">
        <v>37</v>
      </c>
      <c r="E3148" s="77" t="s">
        <v>40</v>
      </c>
      <c r="F3148" s="44">
        <f>+HLOOKUP($B3148,[33]Base!$D$38:$Q$50,7,FALSE)</f>
        <v>0</v>
      </c>
      <c r="G3148" s="44">
        <f>+HLOOKUP($B3148,[33]Base!$D$38:$Q$50,7,FALSE)</f>
        <v>0</v>
      </c>
      <c r="H3148" s="85">
        <f>+(G3148*100)/+HLOOKUP(B3148,[33]Base!$D$53:$Q$67,15,FALSE)</f>
        <v>0</v>
      </c>
    </row>
    <row r="3149" spans="1:15" x14ac:dyDescent="0.2">
      <c r="A3149" s="8" t="s">
        <v>21</v>
      </c>
      <c r="B3149" s="78">
        <v>2021</v>
      </c>
      <c r="C3149" s="77" t="s">
        <v>10</v>
      </c>
      <c r="D3149" s="77" t="s">
        <v>37</v>
      </c>
      <c r="E3149" s="77" t="s">
        <v>40</v>
      </c>
      <c r="F3149" s="44">
        <f>+HLOOKUP($B3149,[33]Base!$D$38:$Q$50,7,FALSE)</f>
        <v>0</v>
      </c>
      <c r="G3149" s="44">
        <f>+HLOOKUP($B3149,[33]Base!$D$38:$Q$50,7,FALSE)</f>
        <v>0</v>
      </c>
      <c r="H3149" s="85">
        <f>+(G3149*100)/+HLOOKUP(B3149,[33]Base!$D$53:$Q$67,15,FALSE)</f>
        <v>0</v>
      </c>
    </row>
    <row r="3150" spans="1:15" x14ac:dyDescent="0.2">
      <c r="A3150" s="77" t="s">
        <v>22</v>
      </c>
      <c r="B3150" s="78">
        <v>2008</v>
      </c>
      <c r="C3150" s="77" t="s">
        <v>10</v>
      </c>
      <c r="D3150" s="77" t="s">
        <v>41</v>
      </c>
      <c r="E3150" s="77" t="s">
        <v>40</v>
      </c>
      <c r="F3150" s="44">
        <v>827052.59658299992</v>
      </c>
      <c r="G3150" s="79">
        <v>190.15013877150213</v>
      </c>
      <c r="H3150" s="85">
        <v>0.7736977148018136</v>
      </c>
      <c r="O3150" t="s">
        <v>111</v>
      </c>
    </row>
    <row r="3151" spans="1:15" x14ac:dyDescent="0.2">
      <c r="A3151" s="77" t="s">
        <v>22</v>
      </c>
      <c r="B3151" s="78">
        <v>2009</v>
      </c>
      <c r="C3151" s="77" t="s">
        <v>10</v>
      </c>
      <c r="D3151" s="77" t="s">
        <v>41</v>
      </c>
      <c r="E3151" s="77" t="s">
        <v>40</v>
      </c>
      <c r="F3151" s="44">
        <v>1713685.03755</v>
      </c>
      <c r="G3151" s="79">
        <v>344.82798922067104</v>
      </c>
      <c r="H3151" s="85">
        <v>1.5434550215190808</v>
      </c>
      <c r="O3151" t="s">
        <v>111</v>
      </c>
    </row>
    <row r="3152" spans="1:15" x14ac:dyDescent="0.2">
      <c r="A3152" s="77" t="s">
        <v>22</v>
      </c>
      <c r="B3152" s="78">
        <v>2010</v>
      </c>
      <c r="C3152" s="77" t="s">
        <v>10</v>
      </c>
      <c r="D3152" s="77" t="s">
        <v>41</v>
      </c>
      <c r="E3152" s="77" t="s">
        <v>40</v>
      </c>
      <c r="F3152" s="44">
        <v>1938114.8742479999</v>
      </c>
      <c r="G3152" s="79">
        <v>407.79180093048262</v>
      </c>
      <c r="H3152" s="85">
        <v>1.5043463702031403</v>
      </c>
      <c r="O3152" t="s">
        <v>111</v>
      </c>
    </row>
    <row r="3153" spans="1:15" x14ac:dyDescent="0.2">
      <c r="A3153" s="77" t="s">
        <v>22</v>
      </c>
      <c r="B3153" s="78">
        <v>2011</v>
      </c>
      <c r="C3153" s="77" t="s">
        <v>10</v>
      </c>
      <c r="D3153" s="77" t="s">
        <v>41</v>
      </c>
      <c r="E3153" s="77" t="s">
        <v>40</v>
      </c>
      <c r="F3153" s="44">
        <v>1481665.312282</v>
      </c>
      <c r="G3153" s="79">
        <v>352.87975774248224</v>
      </c>
      <c r="H3153" s="85">
        <v>1.0472345939683052</v>
      </c>
      <c r="O3153" t="s">
        <v>111</v>
      </c>
    </row>
    <row r="3154" spans="1:15" x14ac:dyDescent="0.2">
      <c r="A3154" s="77" t="s">
        <v>22</v>
      </c>
      <c r="B3154" s="78">
        <v>2012</v>
      </c>
      <c r="C3154" s="77" t="s">
        <v>10</v>
      </c>
      <c r="D3154" s="77" t="s">
        <v>41</v>
      </c>
      <c r="E3154" s="77" t="s">
        <v>40</v>
      </c>
      <c r="F3154" s="44">
        <v>2092793.9466729998</v>
      </c>
      <c r="G3154" s="79">
        <v>472.88234112011276</v>
      </c>
      <c r="H3154" s="85">
        <v>1.4197364796129834</v>
      </c>
      <c r="O3154" t="s">
        <v>111</v>
      </c>
    </row>
    <row r="3155" spans="1:15" x14ac:dyDescent="0.2">
      <c r="A3155" s="77" t="s">
        <v>22</v>
      </c>
      <c r="B3155" s="78">
        <v>2013</v>
      </c>
      <c r="C3155" s="77" t="s">
        <v>10</v>
      </c>
      <c r="D3155" s="77" t="s">
        <v>41</v>
      </c>
      <c r="E3155" s="77" t="s">
        <v>40</v>
      </c>
      <c r="F3155" s="44">
        <v>2603742.7719729999</v>
      </c>
      <c r="G3155" s="79">
        <v>604.2866028663567</v>
      </c>
      <c r="H3155" s="85">
        <v>1.5600186065038315</v>
      </c>
      <c r="O3155" t="s">
        <v>111</v>
      </c>
    </row>
    <row r="3156" spans="1:15" x14ac:dyDescent="0.2">
      <c r="A3156" s="77" t="s">
        <v>22</v>
      </c>
      <c r="B3156" s="78">
        <v>2014</v>
      </c>
      <c r="C3156" s="77" t="s">
        <v>10</v>
      </c>
      <c r="D3156" s="77" t="s">
        <v>41</v>
      </c>
      <c r="E3156" s="77" t="s">
        <v>40</v>
      </c>
      <c r="F3156" s="44">
        <v>3237543.7042319998</v>
      </c>
      <c r="G3156" s="79">
        <v>725.34902759439854</v>
      </c>
      <c r="H3156" s="85">
        <v>1.8009196412492126</v>
      </c>
      <c r="O3156" t="s">
        <v>111</v>
      </c>
    </row>
    <row r="3157" spans="1:15" x14ac:dyDescent="0.2">
      <c r="A3157" s="77" t="s">
        <v>22</v>
      </c>
      <c r="B3157" s="78">
        <v>2015</v>
      </c>
      <c r="C3157" s="77" t="s">
        <v>10</v>
      </c>
      <c r="D3157" s="77" t="s">
        <v>41</v>
      </c>
      <c r="E3157" s="77" t="s">
        <v>40</v>
      </c>
      <c r="F3157" s="44">
        <v>3752400.7565719998</v>
      </c>
      <c r="G3157" s="79">
        <v>720.94901670053446</v>
      </c>
      <c r="H3157" s="85">
        <v>1.9935547568200733</v>
      </c>
      <c r="O3157" t="s">
        <v>111</v>
      </c>
    </row>
    <row r="3158" spans="1:15" x14ac:dyDescent="0.2">
      <c r="A3158" s="77" t="s">
        <v>22</v>
      </c>
      <c r="B3158" s="78">
        <v>2016</v>
      </c>
      <c r="C3158" s="77" t="s">
        <v>10</v>
      </c>
      <c r="D3158" s="77" t="s">
        <v>41</v>
      </c>
      <c r="E3158" s="77" t="s">
        <v>40</v>
      </c>
      <c r="F3158" s="44">
        <v>3766839.615402</v>
      </c>
      <c r="G3158" s="79">
        <v>664.2012754563043</v>
      </c>
      <c r="H3158" s="85">
        <v>1.8422257947034542</v>
      </c>
      <c r="O3158" t="s">
        <v>111</v>
      </c>
    </row>
    <row r="3159" spans="1:15" x14ac:dyDescent="0.2">
      <c r="A3159" s="77" t="s">
        <v>22</v>
      </c>
      <c r="B3159" s="78">
        <v>2017</v>
      </c>
      <c r="C3159" s="77" t="s">
        <v>10</v>
      </c>
      <c r="D3159" s="77" t="s">
        <v>41</v>
      </c>
      <c r="E3159" s="77" t="s">
        <v>40</v>
      </c>
      <c r="F3159" s="44">
        <v>4411690.2981669996</v>
      </c>
      <c r="G3159" s="79">
        <v>784.64382815500301</v>
      </c>
      <c r="H3159" s="85">
        <v>2.0114481944650846</v>
      </c>
      <c r="O3159" t="s">
        <v>111</v>
      </c>
    </row>
    <row r="3160" spans="1:15" x14ac:dyDescent="0.2">
      <c r="A3160" s="77" t="s">
        <v>22</v>
      </c>
      <c r="B3160" s="78">
        <v>2018</v>
      </c>
      <c r="C3160" s="77" t="s">
        <v>10</v>
      </c>
      <c r="D3160" s="77" t="s">
        <v>41</v>
      </c>
      <c r="E3160" s="77" t="s">
        <v>40</v>
      </c>
      <c r="F3160" s="44">
        <v>3842821.4144279994</v>
      </c>
      <c r="G3160" s="79">
        <v>670.6358702307291</v>
      </c>
      <c r="H3160" s="85">
        <v>1.660619000211923</v>
      </c>
      <c r="O3160" t="s">
        <v>111</v>
      </c>
    </row>
    <row r="3161" spans="1:15" x14ac:dyDescent="0.2">
      <c r="A3161" s="77" t="s">
        <v>22</v>
      </c>
      <c r="B3161" s="78">
        <v>2019</v>
      </c>
      <c r="C3161" s="77" t="s">
        <v>10</v>
      </c>
      <c r="D3161" s="77" t="s">
        <v>41</v>
      </c>
      <c r="E3161" s="77" t="s">
        <v>40</v>
      </c>
      <c r="F3161" s="44">
        <v>4018413.7911959998</v>
      </c>
      <c r="G3161" s="79">
        <v>643.88920622066894</v>
      </c>
      <c r="H3161" s="85">
        <v>1.6880251169486384</v>
      </c>
      <c r="O3161" t="s">
        <v>111</v>
      </c>
    </row>
    <row r="3162" spans="1:15" x14ac:dyDescent="0.2">
      <c r="A3162" s="77" t="s">
        <v>22</v>
      </c>
      <c r="B3162" s="78">
        <v>2020</v>
      </c>
      <c r="C3162" s="77" t="s">
        <v>10</v>
      </c>
      <c r="D3162" s="77" t="s">
        <v>41</v>
      </c>
      <c r="E3162" s="77" t="s">
        <v>40</v>
      </c>
      <c r="F3162" s="44">
        <v>6797334.3530600006</v>
      </c>
      <c r="G3162" s="79">
        <v>1003.8759421393012</v>
      </c>
      <c r="H3162" s="85">
        <v>2.8143798307786758</v>
      </c>
      <c r="O3162" t="s">
        <v>111</v>
      </c>
    </row>
    <row r="3163" spans="1:15" x14ac:dyDescent="0.2">
      <c r="A3163" s="77" t="s">
        <v>22</v>
      </c>
      <c r="B3163" s="78">
        <v>2021</v>
      </c>
      <c r="C3163" s="77" t="s">
        <v>10</v>
      </c>
      <c r="D3163" s="77" t="s">
        <v>41</v>
      </c>
      <c r="E3163" s="77" t="s">
        <v>40</v>
      </c>
      <c r="F3163" s="44">
        <v>6496700.3222189993</v>
      </c>
      <c r="G3163" s="79">
        <v>977.98128280257163</v>
      </c>
      <c r="H3163" s="85">
        <v>2.645509175697708</v>
      </c>
      <c r="O3163" t="s">
        <v>111</v>
      </c>
    </row>
    <row r="3164" spans="1:15" x14ac:dyDescent="0.2">
      <c r="A3164" s="77" t="s">
        <v>22</v>
      </c>
      <c r="B3164" s="78">
        <v>2022</v>
      </c>
      <c r="C3164" s="77" t="s">
        <v>10</v>
      </c>
      <c r="D3164" s="77" t="s">
        <v>41</v>
      </c>
      <c r="E3164" s="77" t="s">
        <v>40</v>
      </c>
      <c r="F3164" s="44">
        <v>6513252.7199109998</v>
      </c>
      <c r="G3164" s="79">
        <v>999.75482473287946</v>
      </c>
      <c r="H3164" s="85">
        <v>2.6127045730524205</v>
      </c>
      <c r="O3164" t="s">
        <v>111</v>
      </c>
    </row>
    <row r="3165" spans="1:15" x14ac:dyDescent="0.2">
      <c r="A3165" s="77" t="s">
        <v>22</v>
      </c>
      <c r="B3165" s="78">
        <v>2023</v>
      </c>
      <c r="C3165" s="77" t="s">
        <v>10</v>
      </c>
      <c r="D3165" s="77" t="s">
        <v>41</v>
      </c>
      <c r="E3165" s="77" t="s">
        <v>40</v>
      </c>
      <c r="F3165" s="44">
        <v>6741083.6828009998</v>
      </c>
      <c r="G3165" s="79">
        <v>1055.4828030621304</v>
      </c>
      <c r="H3165" s="85">
        <v>2.6679152096812846</v>
      </c>
      <c r="O3165" t="s">
        <v>111</v>
      </c>
    </row>
    <row r="3166" spans="1:15" x14ac:dyDescent="0.2">
      <c r="A3166" s="77" t="s">
        <v>22</v>
      </c>
      <c r="B3166" s="78">
        <v>2008</v>
      </c>
      <c r="C3166" s="77" t="s">
        <v>10</v>
      </c>
      <c r="D3166" s="77" t="s">
        <v>25</v>
      </c>
      <c r="E3166" s="77" t="s">
        <v>26</v>
      </c>
      <c r="F3166" s="44">
        <v>46976.634349</v>
      </c>
      <c r="G3166" s="79">
        <v>10.800538656653645</v>
      </c>
      <c r="H3166" s="85">
        <v>4.3946074040593572E-2</v>
      </c>
      <c r="O3166" t="s">
        <v>111</v>
      </c>
    </row>
    <row r="3167" spans="1:15" x14ac:dyDescent="0.2">
      <c r="A3167" s="77" t="s">
        <v>22</v>
      </c>
      <c r="B3167" s="78">
        <v>2008</v>
      </c>
      <c r="C3167" s="77" t="s">
        <v>10</v>
      </c>
      <c r="D3167" s="77" t="s">
        <v>25</v>
      </c>
      <c r="E3167" s="77" t="s">
        <v>27</v>
      </c>
      <c r="F3167" s="44">
        <v>0</v>
      </c>
      <c r="G3167" s="79">
        <v>0</v>
      </c>
      <c r="H3167" s="85">
        <v>0</v>
      </c>
      <c r="O3167" t="s">
        <v>111</v>
      </c>
    </row>
    <row r="3168" spans="1:15" x14ac:dyDescent="0.2">
      <c r="A3168" s="77" t="s">
        <v>22</v>
      </c>
      <c r="B3168" s="78">
        <v>2008</v>
      </c>
      <c r="C3168" s="77" t="s">
        <v>10</v>
      </c>
      <c r="D3168" s="77" t="s">
        <v>25</v>
      </c>
      <c r="E3168" s="77" t="s">
        <v>28</v>
      </c>
      <c r="F3168" s="44">
        <v>15115.391661</v>
      </c>
      <c r="G3168" s="79">
        <v>3.4752249540109057</v>
      </c>
      <c r="H3168" s="85">
        <v>1.4140266332234952E-2</v>
      </c>
      <c r="O3168" t="s">
        <v>111</v>
      </c>
    </row>
    <row r="3169" spans="1:15" x14ac:dyDescent="0.2">
      <c r="A3169" s="77" t="s">
        <v>22</v>
      </c>
      <c r="B3169" s="78">
        <v>2008</v>
      </c>
      <c r="C3169" s="77" t="s">
        <v>10</v>
      </c>
      <c r="D3169" s="77" t="s">
        <v>25</v>
      </c>
      <c r="E3169" s="77" t="s">
        <v>40</v>
      </c>
      <c r="F3169" s="44">
        <v>62092.026010000001</v>
      </c>
      <c r="G3169" s="79">
        <v>14.275763610664551</v>
      </c>
      <c r="H3169" s="85">
        <v>5.8086340372828525E-2</v>
      </c>
      <c r="O3169" t="s">
        <v>111</v>
      </c>
    </row>
    <row r="3170" spans="1:15" x14ac:dyDescent="0.2">
      <c r="A3170" s="77" t="s">
        <v>22</v>
      </c>
      <c r="B3170" s="78">
        <v>2009</v>
      </c>
      <c r="C3170" s="77" t="s">
        <v>10</v>
      </c>
      <c r="D3170" s="77" t="s">
        <v>25</v>
      </c>
      <c r="E3170" s="77" t="s">
        <v>26</v>
      </c>
      <c r="F3170" s="44">
        <v>57454.003700000001</v>
      </c>
      <c r="G3170" s="79">
        <v>11.560904211938626</v>
      </c>
      <c r="H3170" s="85">
        <v>5.1746772933210908E-2</v>
      </c>
      <c r="O3170" t="s">
        <v>111</v>
      </c>
    </row>
    <row r="3171" spans="1:15" x14ac:dyDescent="0.2">
      <c r="A3171" s="77" t="s">
        <v>22</v>
      </c>
      <c r="B3171" s="78">
        <v>2009</v>
      </c>
      <c r="C3171" s="77" t="s">
        <v>10</v>
      </c>
      <c r="D3171" s="77" t="s">
        <v>25</v>
      </c>
      <c r="E3171" s="77" t="s">
        <v>27</v>
      </c>
      <c r="F3171" s="44">
        <v>0</v>
      </c>
      <c r="G3171" s="79">
        <v>0</v>
      </c>
      <c r="H3171" s="85">
        <v>0</v>
      </c>
      <c r="O3171" t="s">
        <v>111</v>
      </c>
    </row>
    <row r="3172" spans="1:15" x14ac:dyDescent="0.2">
      <c r="A3172" s="77" t="s">
        <v>22</v>
      </c>
      <c r="B3172" s="78">
        <v>2009</v>
      </c>
      <c r="C3172" s="77" t="s">
        <v>10</v>
      </c>
      <c r="D3172" s="77" t="s">
        <v>25</v>
      </c>
      <c r="E3172" s="77" t="s">
        <v>28</v>
      </c>
      <c r="F3172" s="44">
        <v>17294.781534999998</v>
      </c>
      <c r="G3172" s="79">
        <v>3.4800588264754788</v>
      </c>
      <c r="H3172" s="85">
        <v>1.5576793180405174E-2</v>
      </c>
      <c r="O3172" t="s">
        <v>111</v>
      </c>
    </row>
    <row r="3173" spans="1:15" x14ac:dyDescent="0.2">
      <c r="A3173" s="77" t="s">
        <v>22</v>
      </c>
      <c r="B3173" s="78">
        <v>2009</v>
      </c>
      <c r="C3173" s="77" t="s">
        <v>10</v>
      </c>
      <c r="D3173" s="77" t="s">
        <v>25</v>
      </c>
      <c r="E3173" s="77" t="s">
        <v>40</v>
      </c>
      <c r="F3173" s="44">
        <v>74748.785235000003</v>
      </c>
      <c r="G3173" s="79">
        <v>15.040963038414105</v>
      </c>
      <c r="H3173" s="85">
        <v>6.7323566113616076E-2</v>
      </c>
      <c r="O3173" t="s">
        <v>111</v>
      </c>
    </row>
    <row r="3174" spans="1:15" x14ac:dyDescent="0.2">
      <c r="A3174" s="77" t="s">
        <v>22</v>
      </c>
      <c r="B3174" s="78">
        <v>2010</v>
      </c>
      <c r="C3174" s="77" t="s">
        <v>10</v>
      </c>
      <c r="D3174" s="77" t="s">
        <v>25</v>
      </c>
      <c r="E3174" s="77" t="s">
        <v>26</v>
      </c>
      <c r="F3174" s="44">
        <v>38643.033472000003</v>
      </c>
      <c r="G3174" s="79">
        <v>8.1307421053038045</v>
      </c>
      <c r="H3174" s="85">
        <v>2.999435580917123E-2</v>
      </c>
      <c r="O3174" t="s">
        <v>111</v>
      </c>
    </row>
    <row r="3175" spans="1:15" x14ac:dyDescent="0.2">
      <c r="A3175" s="77" t="s">
        <v>22</v>
      </c>
      <c r="B3175" s="78">
        <v>2010</v>
      </c>
      <c r="C3175" s="77" t="s">
        <v>10</v>
      </c>
      <c r="D3175" s="77" t="s">
        <v>25</v>
      </c>
      <c r="E3175" s="77" t="s">
        <v>27</v>
      </c>
      <c r="F3175" s="44">
        <v>200</v>
      </c>
      <c r="G3175" s="79">
        <v>4.2081282833011463E-2</v>
      </c>
      <c r="H3175" s="85">
        <v>1.5523810174428756E-4</v>
      </c>
      <c r="O3175" t="s">
        <v>111</v>
      </c>
    </row>
    <row r="3176" spans="1:15" x14ac:dyDescent="0.2">
      <c r="A3176" s="77" t="s">
        <v>22</v>
      </c>
      <c r="B3176" s="78">
        <v>2010</v>
      </c>
      <c r="C3176" s="77" t="s">
        <v>10</v>
      </c>
      <c r="D3176" s="77" t="s">
        <v>25</v>
      </c>
      <c r="E3176" s="77" t="s">
        <v>28</v>
      </c>
      <c r="F3176" s="44">
        <v>10420.375957</v>
      </c>
      <c r="G3176" s="79">
        <v>2.1925139393641473</v>
      </c>
      <c r="H3176" s="85">
        <v>8.0881969151324687E-3</v>
      </c>
      <c r="O3176" t="s">
        <v>111</v>
      </c>
    </row>
    <row r="3177" spans="1:15" x14ac:dyDescent="0.2">
      <c r="A3177" s="77" t="s">
        <v>22</v>
      </c>
      <c r="B3177" s="78">
        <v>2010</v>
      </c>
      <c r="C3177" s="77" t="s">
        <v>10</v>
      </c>
      <c r="D3177" s="77" t="s">
        <v>25</v>
      </c>
      <c r="E3177" s="77" t="s">
        <v>40</v>
      </c>
      <c r="F3177" s="44">
        <v>49263.409429000007</v>
      </c>
      <c r="G3177" s="79">
        <v>10.365337327500965</v>
      </c>
      <c r="H3177" s="85">
        <v>3.8237790826047995E-2</v>
      </c>
      <c r="O3177" t="s">
        <v>111</v>
      </c>
    </row>
    <row r="3178" spans="1:15" x14ac:dyDescent="0.2">
      <c r="A3178" s="77" t="s">
        <v>22</v>
      </c>
      <c r="B3178" s="78">
        <v>2011</v>
      </c>
      <c r="C3178" s="77" t="s">
        <v>10</v>
      </c>
      <c r="D3178" s="77" t="s">
        <v>25</v>
      </c>
      <c r="E3178" s="77" t="s">
        <v>26</v>
      </c>
      <c r="F3178" s="44">
        <v>65420.556213000003</v>
      </c>
      <c r="G3178" s="79">
        <v>15.580839907945478</v>
      </c>
      <c r="H3178" s="85">
        <v>4.6238964397016517E-2</v>
      </c>
      <c r="O3178" t="s">
        <v>111</v>
      </c>
    </row>
    <row r="3179" spans="1:15" x14ac:dyDescent="0.2">
      <c r="A3179" s="77" t="s">
        <v>22</v>
      </c>
      <c r="B3179" s="78">
        <v>2011</v>
      </c>
      <c r="C3179" s="77" t="s">
        <v>10</v>
      </c>
      <c r="D3179" s="77" t="s">
        <v>25</v>
      </c>
      <c r="E3179" s="77" t="s">
        <v>27</v>
      </c>
      <c r="F3179" s="44">
        <v>150</v>
      </c>
      <c r="G3179" s="79">
        <v>3.5724642550920428E-2</v>
      </c>
      <c r="H3179" s="85">
        <v>1.0601934714480806E-4</v>
      </c>
      <c r="O3179" t="s">
        <v>111</v>
      </c>
    </row>
    <row r="3180" spans="1:15" x14ac:dyDescent="0.2">
      <c r="A3180" s="77" t="s">
        <v>22</v>
      </c>
      <c r="B3180" s="78">
        <v>2011</v>
      </c>
      <c r="C3180" s="77" t="s">
        <v>10</v>
      </c>
      <c r="D3180" s="77" t="s">
        <v>25</v>
      </c>
      <c r="E3180" s="77" t="s">
        <v>28</v>
      </c>
      <c r="F3180" s="44">
        <v>17554.415503</v>
      </c>
      <c r="G3180" s="79">
        <v>4.1808347935667403</v>
      </c>
      <c r="H3180" s="85">
        <v>1.2407384474245048E-2</v>
      </c>
      <c r="O3180" t="s">
        <v>111</v>
      </c>
    </row>
    <row r="3181" spans="1:15" x14ac:dyDescent="0.2">
      <c r="A3181" s="77" t="s">
        <v>22</v>
      </c>
      <c r="B3181" s="78">
        <v>2011</v>
      </c>
      <c r="C3181" s="77" t="s">
        <v>10</v>
      </c>
      <c r="D3181" s="77" t="s">
        <v>25</v>
      </c>
      <c r="E3181" s="77" t="s">
        <v>40</v>
      </c>
      <c r="F3181" s="44">
        <v>83124.971716</v>
      </c>
      <c r="G3181" s="79">
        <v>19.797399344063138</v>
      </c>
      <c r="H3181" s="85">
        <v>5.8752368218406369E-2</v>
      </c>
      <c r="O3181" t="s">
        <v>111</v>
      </c>
    </row>
    <row r="3182" spans="1:15" x14ac:dyDescent="0.2">
      <c r="A3182" s="77" t="s">
        <v>22</v>
      </c>
      <c r="B3182" s="78">
        <v>2012</v>
      </c>
      <c r="C3182" s="77" t="s">
        <v>10</v>
      </c>
      <c r="D3182" s="77" t="s">
        <v>25</v>
      </c>
      <c r="E3182" s="77" t="s">
        <v>26</v>
      </c>
      <c r="F3182" s="44">
        <v>181626.99565</v>
      </c>
      <c r="G3182" s="79">
        <v>41.039969104519116</v>
      </c>
      <c r="H3182" s="85">
        <v>0.12321445779062395</v>
      </c>
      <c r="O3182" t="s">
        <v>111</v>
      </c>
    </row>
    <row r="3183" spans="1:15" x14ac:dyDescent="0.2">
      <c r="A3183" s="77" t="s">
        <v>22</v>
      </c>
      <c r="B3183" s="78">
        <v>2012</v>
      </c>
      <c r="C3183" s="77" t="s">
        <v>10</v>
      </c>
      <c r="D3183" s="77" t="s">
        <v>25</v>
      </c>
      <c r="E3183" s="77" t="s">
        <v>27</v>
      </c>
      <c r="F3183" s="44">
        <v>0</v>
      </c>
      <c r="G3183" s="79">
        <v>0</v>
      </c>
      <c r="H3183" s="85">
        <v>0</v>
      </c>
      <c r="O3183" t="s">
        <v>111</v>
      </c>
    </row>
    <row r="3184" spans="1:15" x14ac:dyDescent="0.2">
      <c r="A3184" s="77" t="s">
        <v>22</v>
      </c>
      <c r="B3184" s="78">
        <v>2012</v>
      </c>
      <c r="C3184" s="77" t="s">
        <v>10</v>
      </c>
      <c r="D3184" s="77" t="s">
        <v>25</v>
      </c>
      <c r="E3184" s="77" t="s">
        <v>28</v>
      </c>
      <c r="F3184" s="44">
        <v>27309.859067000001</v>
      </c>
      <c r="G3184" s="79">
        <v>6.1708655607465657</v>
      </c>
      <c r="H3184" s="85">
        <v>1.8526813512695795E-2</v>
      </c>
      <c r="O3184" t="s">
        <v>111</v>
      </c>
    </row>
    <row r="3185" spans="1:15" x14ac:dyDescent="0.2">
      <c r="A3185" s="77" t="s">
        <v>22</v>
      </c>
      <c r="B3185" s="78">
        <v>2012</v>
      </c>
      <c r="C3185" s="77" t="s">
        <v>10</v>
      </c>
      <c r="D3185" s="77" t="s">
        <v>25</v>
      </c>
      <c r="E3185" s="77" t="s">
        <v>40</v>
      </c>
      <c r="F3185" s="44">
        <v>208936.85471700001</v>
      </c>
      <c r="G3185" s="79">
        <v>47.210834665265679</v>
      </c>
      <c r="H3185" s="85">
        <v>0.14174127130331976</v>
      </c>
      <c r="O3185" t="s">
        <v>111</v>
      </c>
    </row>
    <row r="3186" spans="1:15" x14ac:dyDescent="0.2">
      <c r="A3186" s="77" t="s">
        <v>22</v>
      </c>
      <c r="B3186" s="78">
        <v>2013</v>
      </c>
      <c r="C3186" s="77" t="s">
        <v>10</v>
      </c>
      <c r="D3186" s="77" t="s">
        <v>25</v>
      </c>
      <c r="E3186" s="77" t="s">
        <v>26</v>
      </c>
      <c r="F3186" s="44">
        <v>274411.80548400001</v>
      </c>
      <c r="G3186" s="79">
        <v>63.686543658341606</v>
      </c>
      <c r="H3186" s="85">
        <v>0.16441237091748684</v>
      </c>
      <c r="O3186" t="s">
        <v>111</v>
      </c>
    </row>
    <row r="3187" spans="1:15" x14ac:dyDescent="0.2">
      <c r="A3187" s="77" t="s">
        <v>22</v>
      </c>
      <c r="B3187" s="78">
        <v>2013</v>
      </c>
      <c r="C3187" s="77" t="s">
        <v>10</v>
      </c>
      <c r="D3187" s="77" t="s">
        <v>25</v>
      </c>
      <c r="E3187" s="77" t="s">
        <v>27</v>
      </c>
      <c r="F3187" s="44">
        <v>0</v>
      </c>
      <c r="G3187" s="79">
        <v>0</v>
      </c>
      <c r="H3187" s="85">
        <v>0</v>
      </c>
      <c r="O3187" t="s">
        <v>111</v>
      </c>
    </row>
    <row r="3188" spans="1:15" x14ac:dyDescent="0.2">
      <c r="A3188" s="77" t="s">
        <v>22</v>
      </c>
      <c r="B3188" s="78">
        <v>2013</v>
      </c>
      <c r="C3188" s="77" t="s">
        <v>10</v>
      </c>
      <c r="D3188" s="77" t="s">
        <v>25</v>
      </c>
      <c r="E3188" s="77" t="s">
        <v>28</v>
      </c>
      <c r="F3188" s="44">
        <v>37011.081754999999</v>
      </c>
      <c r="G3188" s="79">
        <v>8.5896737200313069</v>
      </c>
      <c r="H3188" s="85">
        <v>2.2174992401758346E-2</v>
      </c>
      <c r="O3188" t="s">
        <v>111</v>
      </c>
    </row>
    <row r="3189" spans="1:15" x14ac:dyDescent="0.2">
      <c r="A3189" s="77" t="s">
        <v>22</v>
      </c>
      <c r="B3189" s="78">
        <v>2013</v>
      </c>
      <c r="C3189" s="77" t="s">
        <v>10</v>
      </c>
      <c r="D3189" s="77" t="s">
        <v>25</v>
      </c>
      <c r="E3189" s="77" t="s">
        <v>40</v>
      </c>
      <c r="F3189" s="44">
        <v>311422.887239</v>
      </c>
      <c r="G3189" s="79">
        <v>72.276217378372905</v>
      </c>
      <c r="H3189" s="85">
        <v>0.18658736331924519</v>
      </c>
      <c r="O3189" t="s">
        <v>111</v>
      </c>
    </row>
    <row r="3190" spans="1:15" x14ac:dyDescent="0.2">
      <c r="A3190" s="77" t="s">
        <v>22</v>
      </c>
      <c r="B3190" s="78">
        <v>2014</v>
      </c>
      <c r="C3190" s="77" t="s">
        <v>10</v>
      </c>
      <c r="D3190" s="77" t="s">
        <v>25</v>
      </c>
      <c r="E3190" s="77" t="s">
        <v>26</v>
      </c>
      <c r="F3190" s="44">
        <v>90338.058875999996</v>
      </c>
      <c r="G3190" s="79">
        <v>20.239610379565871</v>
      </c>
      <c r="H3190" s="85">
        <v>5.0251548533368551E-2</v>
      </c>
      <c r="O3190" t="s">
        <v>111</v>
      </c>
    </row>
    <row r="3191" spans="1:15" x14ac:dyDescent="0.2">
      <c r="A3191" s="77" t="s">
        <v>22</v>
      </c>
      <c r="B3191" s="78">
        <v>2014</v>
      </c>
      <c r="C3191" s="77" t="s">
        <v>10</v>
      </c>
      <c r="D3191" s="77" t="s">
        <v>25</v>
      </c>
      <c r="E3191" s="77" t="s">
        <v>27</v>
      </c>
      <c r="F3191" s="44">
        <v>0</v>
      </c>
      <c r="G3191" s="79">
        <v>0</v>
      </c>
      <c r="H3191" s="85">
        <v>0</v>
      </c>
      <c r="O3191" t="s">
        <v>111</v>
      </c>
    </row>
    <row r="3192" spans="1:15" x14ac:dyDescent="0.2">
      <c r="A3192" s="77" t="s">
        <v>22</v>
      </c>
      <c r="B3192" s="78">
        <v>2014</v>
      </c>
      <c r="C3192" s="77" t="s">
        <v>10</v>
      </c>
      <c r="D3192" s="77" t="s">
        <v>25</v>
      </c>
      <c r="E3192" s="77" t="s">
        <v>28</v>
      </c>
      <c r="F3192" s="44">
        <v>19063.247360000001</v>
      </c>
      <c r="G3192" s="79">
        <v>4.2709872664553279</v>
      </c>
      <c r="H3192" s="85">
        <v>1.0604143058127513E-2</v>
      </c>
      <c r="O3192" t="s">
        <v>111</v>
      </c>
    </row>
    <row r="3193" spans="1:15" x14ac:dyDescent="0.2">
      <c r="A3193" s="77" t="s">
        <v>22</v>
      </c>
      <c r="B3193" s="78">
        <v>2014</v>
      </c>
      <c r="C3193" s="77" t="s">
        <v>10</v>
      </c>
      <c r="D3193" s="77" t="s">
        <v>25</v>
      </c>
      <c r="E3193" s="77" t="s">
        <v>40</v>
      </c>
      <c r="F3193" s="44">
        <v>109401.306236</v>
      </c>
      <c r="G3193" s="79">
        <v>24.510597646021203</v>
      </c>
      <c r="H3193" s="85">
        <v>6.0855691591496071E-2</v>
      </c>
      <c r="O3193" t="s">
        <v>111</v>
      </c>
    </row>
    <row r="3194" spans="1:15" x14ac:dyDescent="0.2">
      <c r="A3194" s="77" t="s">
        <v>22</v>
      </c>
      <c r="B3194" s="78">
        <v>2015</v>
      </c>
      <c r="C3194" s="77" t="s">
        <v>10</v>
      </c>
      <c r="D3194" s="77" t="s">
        <v>25</v>
      </c>
      <c r="E3194" s="77" t="s">
        <v>26</v>
      </c>
      <c r="F3194" s="44">
        <v>147534.92925399999</v>
      </c>
      <c r="G3194" s="79">
        <v>28.345896154179425</v>
      </c>
      <c r="H3194" s="85">
        <v>7.8381542668730458E-2</v>
      </c>
      <c r="O3194" t="s">
        <v>111</v>
      </c>
    </row>
    <row r="3195" spans="1:15" x14ac:dyDescent="0.2">
      <c r="A3195" s="77" t="s">
        <v>22</v>
      </c>
      <c r="B3195" s="78">
        <v>2015</v>
      </c>
      <c r="C3195" s="77" t="s">
        <v>10</v>
      </c>
      <c r="D3195" s="77" t="s">
        <v>25</v>
      </c>
      <c r="E3195" s="77" t="s">
        <v>27</v>
      </c>
      <c r="F3195" s="44">
        <v>0</v>
      </c>
      <c r="G3195" s="79">
        <v>0</v>
      </c>
      <c r="H3195" s="85">
        <v>0</v>
      </c>
      <c r="O3195" t="s">
        <v>111</v>
      </c>
    </row>
    <row r="3196" spans="1:15" x14ac:dyDescent="0.2">
      <c r="A3196" s="77" t="s">
        <v>22</v>
      </c>
      <c r="B3196" s="78">
        <v>2015</v>
      </c>
      <c r="C3196" s="77" t="s">
        <v>10</v>
      </c>
      <c r="D3196" s="77" t="s">
        <v>25</v>
      </c>
      <c r="E3196" s="77" t="s">
        <v>28</v>
      </c>
      <c r="F3196" s="44">
        <v>47051.422038999997</v>
      </c>
      <c r="G3196" s="79">
        <v>9.0399929682265618</v>
      </c>
      <c r="H3196" s="85">
        <v>2.4997219728387369E-2</v>
      </c>
      <c r="O3196" t="s">
        <v>111</v>
      </c>
    </row>
    <row r="3197" spans="1:15" x14ac:dyDescent="0.2">
      <c r="A3197" s="77" t="s">
        <v>22</v>
      </c>
      <c r="B3197" s="78">
        <v>2015</v>
      </c>
      <c r="C3197" s="77" t="s">
        <v>10</v>
      </c>
      <c r="D3197" s="77" t="s">
        <v>25</v>
      </c>
      <c r="E3197" s="77" t="s">
        <v>40</v>
      </c>
      <c r="F3197" s="44">
        <v>194586.35129299999</v>
      </c>
      <c r="G3197" s="79">
        <v>37.385889122405985</v>
      </c>
      <c r="H3197" s="85">
        <v>0.10337876239711782</v>
      </c>
      <c r="O3197" t="s">
        <v>111</v>
      </c>
    </row>
    <row r="3198" spans="1:15" x14ac:dyDescent="0.2">
      <c r="A3198" s="77" t="s">
        <v>22</v>
      </c>
      <c r="B3198" s="78">
        <v>2016</v>
      </c>
      <c r="C3198" s="77" t="s">
        <v>10</v>
      </c>
      <c r="D3198" s="77" t="s">
        <v>25</v>
      </c>
      <c r="E3198" s="77" t="s">
        <v>26</v>
      </c>
      <c r="F3198" s="44">
        <v>143615.53343899999</v>
      </c>
      <c r="G3198" s="79">
        <v>25.323515260774187</v>
      </c>
      <c r="H3198" s="85">
        <v>7.0237192775511062E-2</v>
      </c>
      <c r="O3198" t="s">
        <v>111</v>
      </c>
    </row>
    <row r="3199" spans="1:15" x14ac:dyDescent="0.2">
      <c r="A3199" s="77" t="s">
        <v>22</v>
      </c>
      <c r="B3199" s="78">
        <v>2016</v>
      </c>
      <c r="C3199" s="77" t="s">
        <v>10</v>
      </c>
      <c r="D3199" s="77" t="s">
        <v>25</v>
      </c>
      <c r="E3199" s="77" t="s">
        <v>27</v>
      </c>
      <c r="F3199" s="44">
        <v>50705.959196999996</v>
      </c>
      <c r="G3199" s="79">
        <v>8.9409070230054049</v>
      </c>
      <c r="H3199" s="85">
        <v>2.4798461181078254E-2</v>
      </c>
      <c r="O3199" t="s">
        <v>111</v>
      </c>
    </row>
    <row r="3200" spans="1:15" x14ac:dyDescent="0.2">
      <c r="A3200" s="77" t="s">
        <v>22</v>
      </c>
      <c r="B3200" s="78">
        <v>2016</v>
      </c>
      <c r="C3200" s="77" t="s">
        <v>10</v>
      </c>
      <c r="D3200" s="77" t="s">
        <v>25</v>
      </c>
      <c r="E3200" s="77" t="s">
        <v>28</v>
      </c>
      <c r="F3200" s="44">
        <v>0</v>
      </c>
      <c r="G3200" s="79">
        <v>0</v>
      </c>
      <c r="H3200" s="85">
        <v>0</v>
      </c>
      <c r="O3200" t="s">
        <v>111</v>
      </c>
    </row>
    <row r="3201" spans="1:15" x14ac:dyDescent="0.2">
      <c r="A3201" s="77" t="s">
        <v>22</v>
      </c>
      <c r="B3201" s="78">
        <v>2016</v>
      </c>
      <c r="C3201" s="77" t="s">
        <v>10</v>
      </c>
      <c r="D3201" s="77" t="s">
        <v>25</v>
      </c>
      <c r="E3201" s="77" t="s">
        <v>40</v>
      </c>
      <c r="F3201" s="44">
        <v>194321.49263599998</v>
      </c>
      <c r="G3201" s="79">
        <v>34.264422283779588</v>
      </c>
      <c r="H3201" s="85">
        <v>9.5035653956589319E-2</v>
      </c>
      <c r="O3201" t="s">
        <v>111</v>
      </c>
    </row>
    <row r="3202" spans="1:15" x14ac:dyDescent="0.2">
      <c r="A3202" s="77" t="s">
        <v>22</v>
      </c>
      <c r="B3202" s="78">
        <v>2017</v>
      </c>
      <c r="C3202" s="77" t="s">
        <v>10</v>
      </c>
      <c r="D3202" s="77" t="s">
        <v>25</v>
      </c>
      <c r="E3202" s="77" t="s">
        <v>26</v>
      </c>
      <c r="F3202" s="44">
        <v>250790.92347400001</v>
      </c>
      <c r="G3202" s="79">
        <v>44.604570348677463</v>
      </c>
      <c r="H3202" s="85">
        <v>0.1143445972215235</v>
      </c>
      <c r="O3202" t="s">
        <v>111</v>
      </c>
    </row>
    <row r="3203" spans="1:15" x14ac:dyDescent="0.2">
      <c r="A3203" s="77" t="s">
        <v>22</v>
      </c>
      <c r="B3203" s="78">
        <v>2017</v>
      </c>
      <c r="C3203" s="77" t="s">
        <v>10</v>
      </c>
      <c r="D3203" s="77" t="s">
        <v>25</v>
      </c>
      <c r="E3203" s="77" t="s">
        <v>27</v>
      </c>
      <c r="F3203" s="44">
        <v>36465.303656999997</v>
      </c>
      <c r="G3203" s="79">
        <v>6.4855584872199987</v>
      </c>
      <c r="H3203" s="85">
        <v>1.6625842759626364E-2</v>
      </c>
      <c r="O3203" t="s">
        <v>111</v>
      </c>
    </row>
    <row r="3204" spans="1:15" x14ac:dyDescent="0.2">
      <c r="A3204" s="77" t="s">
        <v>22</v>
      </c>
      <c r="B3204" s="78">
        <v>2017</v>
      </c>
      <c r="C3204" s="77" t="s">
        <v>10</v>
      </c>
      <c r="D3204" s="77" t="s">
        <v>25</v>
      </c>
      <c r="E3204" s="77" t="s">
        <v>28</v>
      </c>
      <c r="F3204" s="44">
        <v>0</v>
      </c>
      <c r="G3204" s="79">
        <v>0</v>
      </c>
      <c r="H3204" s="85">
        <v>0</v>
      </c>
      <c r="O3204" t="s">
        <v>111</v>
      </c>
    </row>
    <row r="3205" spans="1:15" x14ac:dyDescent="0.2">
      <c r="A3205" s="77" t="s">
        <v>22</v>
      </c>
      <c r="B3205" s="78">
        <v>2017</v>
      </c>
      <c r="C3205" s="77" t="s">
        <v>10</v>
      </c>
      <c r="D3205" s="77" t="s">
        <v>25</v>
      </c>
      <c r="E3205" s="77" t="s">
        <v>40</v>
      </c>
      <c r="F3205" s="44">
        <v>287256.22713100002</v>
      </c>
      <c r="G3205" s="79">
        <v>51.09012883589746</v>
      </c>
      <c r="H3205" s="85">
        <v>0.13097043998114985</v>
      </c>
      <c r="O3205" t="s">
        <v>111</v>
      </c>
    </row>
    <row r="3206" spans="1:15" x14ac:dyDescent="0.2">
      <c r="A3206" s="77" t="s">
        <v>22</v>
      </c>
      <c r="B3206" s="78">
        <v>2018</v>
      </c>
      <c r="C3206" s="77" t="s">
        <v>10</v>
      </c>
      <c r="D3206" s="77" t="s">
        <v>25</v>
      </c>
      <c r="E3206" s="77" t="s">
        <v>26</v>
      </c>
      <c r="F3206" s="44">
        <v>282686.10538199998</v>
      </c>
      <c r="G3206" s="79">
        <v>49.333399041967155</v>
      </c>
      <c r="H3206" s="85">
        <v>0.12215866080342794</v>
      </c>
      <c r="O3206" t="s">
        <v>111</v>
      </c>
    </row>
    <row r="3207" spans="1:15" x14ac:dyDescent="0.2">
      <c r="A3207" s="77" t="s">
        <v>22</v>
      </c>
      <c r="B3207" s="78">
        <v>2018</v>
      </c>
      <c r="C3207" s="77" t="s">
        <v>10</v>
      </c>
      <c r="D3207" s="77" t="s">
        <v>25</v>
      </c>
      <c r="E3207" s="77" t="s">
        <v>27</v>
      </c>
      <c r="F3207" s="44">
        <v>0</v>
      </c>
      <c r="G3207" s="79">
        <v>0</v>
      </c>
      <c r="H3207" s="85">
        <v>0</v>
      </c>
      <c r="O3207" t="s">
        <v>111</v>
      </c>
    </row>
    <row r="3208" spans="1:15" x14ac:dyDescent="0.2">
      <c r="A3208" s="77" t="s">
        <v>22</v>
      </c>
      <c r="B3208" s="78">
        <v>2018</v>
      </c>
      <c r="C3208" s="77" t="s">
        <v>10</v>
      </c>
      <c r="D3208" s="77" t="s">
        <v>25</v>
      </c>
      <c r="E3208" s="77" t="s">
        <v>28</v>
      </c>
      <c r="F3208" s="44">
        <v>0</v>
      </c>
      <c r="G3208" s="79">
        <v>0</v>
      </c>
      <c r="H3208" s="85">
        <v>0</v>
      </c>
      <c r="O3208" t="s">
        <v>111</v>
      </c>
    </row>
    <row r="3209" spans="1:15" x14ac:dyDescent="0.2">
      <c r="A3209" s="77" t="s">
        <v>22</v>
      </c>
      <c r="B3209" s="78">
        <v>2018</v>
      </c>
      <c r="C3209" s="77" t="s">
        <v>10</v>
      </c>
      <c r="D3209" s="77" t="s">
        <v>25</v>
      </c>
      <c r="E3209" s="77" t="s">
        <v>40</v>
      </c>
      <c r="F3209" s="44">
        <v>282686.10538199998</v>
      </c>
      <c r="G3209" s="79">
        <v>49.333399041967155</v>
      </c>
      <c r="H3209" s="85">
        <v>0.12215866080342794</v>
      </c>
      <c r="O3209" t="s">
        <v>111</v>
      </c>
    </row>
    <row r="3210" spans="1:15" x14ac:dyDescent="0.2">
      <c r="A3210" s="77" t="s">
        <v>22</v>
      </c>
      <c r="B3210" s="78">
        <v>2019</v>
      </c>
      <c r="C3210" s="77" t="s">
        <v>10</v>
      </c>
      <c r="D3210" s="77" t="s">
        <v>25</v>
      </c>
      <c r="E3210" s="77" t="s">
        <v>26</v>
      </c>
      <c r="F3210" s="44">
        <v>244599.818054</v>
      </c>
      <c r="G3210" s="79">
        <v>39.193371034503357</v>
      </c>
      <c r="H3210" s="85">
        <v>0.10274965643927139</v>
      </c>
      <c r="O3210" t="s">
        <v>111</v>
      </c>
    </row>
    <row r="3211" spans="1:15" x14ac:dyDescent="0.2">
      <c r="A3211" s="77" t="s">
        <v>22</v>
      </c>
      <c r="B3211" s="78">
        <v>2019</v>
      </c>
      <c r="C3211" s="77" t="s">
        <v>10</v>
      </c>
      <c r="D3211" s="77" t="s">
        <v>25</v>
      </c>
      <c r="E3211" s="77" t="s">
        <v>27</v>
      </c>
      <c r="F3211" s="44">
        <v>0</v>
      </c>
      <c r="G3211" s="79">
        <v>0</v>
      </c>
      <c r="H3211" s="85">
        <v>0</v>
      </c>
      <c r="O3211" t="s">
        <v>111</v>
      </c>
    </row>
    <row r="3212" spans="1:15" x14ac:dyDescent="0.2">
      <c r="A3212" s="77" t="s">
        <v>22</v>
      </c>
      <c r="B3212" s="78">
        <v>2019</v>
      </c>
      <c r="C3212" s="77" t="s">
        <v>10</v>
      </c>
      <c r="D3212" s="77" t="s">
        <v>25</v>
      </c>
      <c r="E3212" s="77" t="s">
        <v>28</v>
      </c>
      <c r="F3212" s="44">
        <v>0</v>
      </c>
      <c r="G3212" s="79">
        <v>0</v>
      </c>
      <c r="H3212" s="85">
        <v>0</v>
      </c>
      <c r="O3212" t="s">
        <v>111</v>
      </c>
    </row>
    <row r="3213" spans="1:15" x14ac:dyDescent="0.2">
      <c r="A3213" s="77" t="s">
        <v>22</v>
      </c>
      <c r="B3213" s="78">
        <v>2019</v>
      </c>
      <c r="C3213" s="77" t="s">
        <v>10</v>
      </c>
      <c r="D3213" s="77" t="s">
        <v>25</v>
      </c>
      <c r="E3213" s="77" t="s">
        <v>40</v>
      </c>
      <c r="F3213" s="44">
        <v>244599.818054</v>
      </c>
      <c r="G3213" s="79">
        <v>39.193371034503357</v>
      </c>
      <c r="H3213" s="85">
        <v>0.10274965643927139</v>
      </c>
      <c r="O3213" t="s">
        <v>111</v>
      </c>
    </row>
    <row r="3214" spans="1:15" x14ac:dyDescent="0.2">
      <c r="A3214" s="77" t="s">
        <v>22</v>
      </c>
      <c r="B3214" s="78">
        <v>2020</v>
      </c>
      <c r="C3214" s="77" t="s">
        <v>10</v>
      </c>
      <c r="D3214" s="77" t="s">
        <v>25</v>
      </c>
      <c r="E3214" s="77" t="s">
        <v>26</v>
      </c>
      <c r="F3214" s="44">
        <v>371908.59849100001</v>
      </c>
      <c r="G3214" s="79">
        <v>54.925957045468309</v>
      </c>
      <c r="H3214" s="85">
        <v>0.15398566616265372</v>
      </c>
      <c r="O3214" t="s">
        <v>111</v>
      </c>
    </row>
    <row r="3215" spans="1:15" x14ac:dyDescent="0.2">
      <c r="A3215" s="77" t="s">
        <v>22</v>
      </c>
      <c r="B3215" s="78">
        <v>2020</v>
      </c>
      <c r="C3215" s="77" t="s">
        <v>10</v>
      </c>
      <c r="D3215" s="77" t="s">
        <v>25</v>
      </c>
      <c r="E3215" s="77" t="s">
        <v>27</v>
      </c>
      <c r="F3215" s="44">
        <v>0</v>
      </c>
      <c r="G3215" s="79">
        <v>0</v>
      </c>
      <c r="H3215" s="85">
        <v>0</v>
      </c>
      <c r="O3215" t="s">
        <v>111</v>
      </c>
    </row>
    <row r="3216" spans="1:15" x14ac:dyDescent="0.2">
      <c r="A3216" s="77" t="s">
        <v>22</v>
      </c>
      <c r="B3216" s="78">
        <v>2020</v>
      </c>
      <c r="C3216" s="77" t="s">
        <v>10</v>
      </c>
      <c r="D3216" s="77" t="s">
        <v>25</v>
      </c>
      <c r="E3216" s="77" t="s">
        <v>28</v>
      </c>
      <c r="F3216" s="44">
        <v>0</v>
      </c>
      <c r="G3216" s="79">
        <v>0</v>
      </c>
      <c r="H3216" s="85">
        <v>0</v>
      </c>
      <c r="O3216" t="s">
        <v>111</v>
      </c>
    </row>
    <row r="3217" spans="1:15" x14ac:dyDescent="0.2">
      <c r="A3217" s="77" t="s">
        <v>22</v>
      </c>
      <c r="B3217" s="78">
        <v>2020</v>
      </c>
      <c r="C3217" s="77" t="s">
        <v>10</v>
      </c>
      <c r="D3217" s="77" t="s">
        <v>25</v>
      </c>
      <c r="E3217" s="77" t="s">
        <v>40</v>
      </c>
      <c r="F3217" s="44">
        <v>371908.59849100001</v>
      </c>
      <c r="G3217" s="79">
        <v>54.925957045468309</v>
      </c>
      <c r="H3217" s="85">
        <v>0.15398566616265372</v>
      </c>
      <c r="O3217" t="s">
        <v>111</v>
      </c>
    </row>
    <row r="3218" spans="1:15" x14ac:dyDescent="0.2">
      <c r="A3218" s="77" t="s">
        <v>22</v>
      </c>
      <c r="B3218" s="78">
        <v>2021</v>
      </c>
      <c r="C3218" s="77" t="s">
        <v>10</v>
      </c>
      <c r="D3218" s="77" t="s">
        <v>25</v>
      </c>
      <c r="E3218" s="77" t="s">
        <v>26</v>
      </c>
      <c r="F3218" s="44">
        <v>351106.51306199998</v>
      </c>
      <c r="G3218" s="79">
        <v>52.853845954746141</v>
      </c>
      <c r="H3218" s="85">
        <v>0.14297342587528958</v>
      </c>
      <c r="O3218" t="s">
        <v>111</v>
      </c>
    </row>
    <row r="3219" spans="1:15" x14ac:dyDescent="0.2">
      <c r="A3219" s="77" t="s">
        <v>22</v>
      </c>
      <c r="B3219" s="78">
        <v>2021</v>
      </c>
      <c r="C3219" s="77" t="s">
        <v>10</v>
      </c>
      <c r="D3219" s="77" t="s">
        <v>25</v>
      </c>
      <c r="E3219" s="77" t="s">
        <v>27</v>
      </c>
      <c r="F3219" s="44">
        <v>0</v>
      </c>
      <c r="G3219" s="79">
        <v>0</v>
      </c>
      <c r="H3219" s="85">
        <v>0</v>
      </c>
      <c r="O3219" t="s">
        <v>111</v>
      </c>
    </row>
    <row r="3220" spans="1:15" x14ac:dyDescent="0.2">
      <c r="A3220" s="77" t="s">
        <v>22</v>
      </c>
      <c r="B3220" s="78">
        <v>2021</v>
      </c>
      <c r="C3220" s="77" t="s">
        <v>10</v>
      </c>
      <c r="D3220" s="77" t="s">
        <v>25</v>
      </c>
      <c r="E3220" s="77" t="s">
        <v>28</v>
      </c>
      <c r="F3220" s="44">
        <v>0</v>
      </c>
      <c r="G3220" s="79">
        <v>0</v>
      </c>
      <c r="H3220" s="85">
        <v>0</v>
      </c>
      <c r="O3220" t="s">
        <v>111</v>
      </c>
    </row>
    <row r="3221" spans="1:15" x14ac:dyDescent="0.2">
      <c r="A3221" s="77" t="s">
        <v>22</v>
      </c>
      <c r="B3221" s="78">
        <v>2021</v>
      </c>
      <c r="C3221" s="77" t="s">
        <v>10</v>
      </c>
      <c r="D3221" s="77" t="s">
        <v>25</v>
      </c>
      <c r="E3221" s="77" t="s">
        <v>40</v>
      </c>
      <c r="F3221" s="44">
        <v>351106.51306199998</v>
      </c>
      <c r="G3221" s="79">
        <v>52.853845954746141</v>
      </c>
      <c r="H3221" s="85">
        <v>0.14297342587528958</v>
      </c>
      <c r="O3221" t="s">
        <v>111</v>
      </c>
    </row>
    <row r="3222" spans="1:15" x14ac:dyDescent="0.2">
      <c r="A3222" s="77" t="s">
        <v>22</v>
      </c>
      <c r="B3222" s="78">
        <v>2022</v>
      </c>
      <c r="C3222" s="77" t="s">
        <v>10</v>
      </c>
      <c r="D3222" s="77" t="s">
        <v>25</v>
      </c>
      <c r="E3222" s="77" t="s">
        <v>26</v>
      </c>
      <c r="F3222" s="44">
        <v>177999.225389</v>
      </c>
      <c r="G3222" s="79">
        <v>27.322075779027912</v>
      </c>
      <c r="H3222" s="85">
        <v>7.1402018342070966E-2</v>
      </c>
      <c r="O3222" t="s">
        <v>111</v>
      </c>
    </row>
    <row r="3223" spans="1:15" x14ac:dyDescent="0.2">
      <c r="A3223" s="77" t="s">
        <v>22</v>
      </c>
      <c r="B3223" s="78">
        <v>2022</v>
      </c>
      <c r="C3223" s="77" t="s">
        <v>10</v>
      </c>
      <c r="D3223" s="77" t="s">
        <v>25</v>
      </c>
      <c r="E3223" s="77" t="s">
        <v>27</v>
      </c>
      <c r="F3223" s="44">
        <v>0</v>
      </c>
      <c r="G3223" s="79">
        <v>0</v>
      </c>
      <c r="H3223" s="85">
        <v>0</v>
      </c>
      <c r="O3223" t="s">
        <v>111</v>
      </c>
    </row>
    <row r="3224" spans="1:15" x14ac:dyDescent="0.2">
      <c r="A3224" s="77" t="s">
        <v>22</v>
      </c>
      <c r="B3224" s="78">
        <v>2022</v>
      </c>
      <c r="C3224" s="77" t="s">
        <v>10</v>
      </c>
      <c r="D3224" s="77" t="s">
        <v>25</v>
      </c>
      <c r="E3224" s="77" t="s">
        <v>28</v>
      </c>
      <c r="F3224" s="44">
        <v>0</v>
      </c>
      <c r="G3224" s="79">
        <v>0</v>
      </c>
      <c r="H3224" s="85">
        <v>0</v>
      </c>
      <c r="O3224" t="s">
        <v>111</v>
      </c>
    </row>
    <row r="3225" spans="1:15" x14ac:dyDescent="0.2">
      <c r="A3225" s="77" t="s">
        <v>22</v>
      </c>
      <c r="B3225" s="78">
        <v>2022</v>
      </c>
      <c r="C3225" s="77" t="s">
        <v>10</v>
      </c>
      <c r="D3225" s="77" t="s">
        <v>25</v>
      </c>
      <c r="E3225" s="77" t="s">
        <v>40</v>
      </c>
      <c r="F3225" s="44">
        <v>177999.225389</v>
      </c>
      <c r="G3225" s="79">
        <v>27.322075779027912</v>
      </c>
      <c r="H3225" s="85">
        <v>7.1402018342070966E-2</v>
      </c>
      <c r="O3225" t="s">
        <v>111</v>
      </c>
    </row>
    <row r="3226" spans="1:15" x14ac:dyDescent="0.2">
      <c r="A3226" s="77" t="s">
        <v>22</v>
      </c>
      <c r="B3226" s="78">
        <v>2023</v>
      </c>
      <c r="C3226" s="77" t="s">
        <v>10</v>
      </c>
      <c r="D3226" s="77" t="s">
        <v>25</v>
      </c>
      <c r="E3226" s="77" t="s">
        <v>26</v>
      </c>
      <c r="F3226" s="44">
        <v>165386.496162</v>
      </c>
      <c r="G3226" s="79">
        <v>25.895332378541134</v>
      </c>
      <c r="H3226" s="85">
        <v>6.5454928220555181E-2</v>
      </c>
      <c r="O3226" t="s">
        <v>111</v>
      </c>
    </row>
    <row r="3227" spans="1:15" x14ac:dyDescent="0.2">
      <c r="A3227" s="77" t="s">
        <v>22</v>
      </c>
      <c r="B3227" s="78">
        <v>2023</v>
      </c>
      <c r="C3227" s="77" t="s">
        <v>10</v>
      </c>
      <c r="D3227" s="77" t="s">
        <v>25</v>
      </c>
      <c r="E3227" s="77" t="s">
        <v>27</v>
      </c>
      <c r="F3227" s="44">
        <v>0</v>
      </c>
      <c r="G3227" s="79">
        <v>0</v>
      </c>
      <c r="H3227" s="85">
        <v>0</v>
      </c>
      <c r="O3227" t="s">
        <v>111</v>
      </c>
    </row>
    <row r="3228" spans="1:15" x14ac:dyDescent="0.2">
      <c r="A3228" s="77" t="s">
        <v>22</v>
      </c>
      <c r="B3228" s="78">
        <v>2023</v>
      </c>
      <c r="C3228" s="77" t="s">
        <v>10</v>
      </c>
      <c r="D3228" s="77" t="s">
        <v>25</v>
      </c>
      <c r="E3228" s="77" t="s">
        <v>28</v>
      </c>
      <c r="F3228" s="44">
        <v>0</v>
      </c>
      <c r="G3228" s="79">
        <v>0</v>
      </c>
      <c r="H3228" s="85">
        <v>0</v>
      </c>
      <c r="O3228" t="s">
        <v>111</v>
      </c>
    </row>
    <row r="3229" spans="1:15" x14ac:dyDescent="0.2">
      <c r="A3229" s="77" t="s">
        <v>22</v>
      </c>
      <c r="B3229" s="78">
        <v>2023</v>
      </c>
      <c r="C3229" s="77" t="s">
        <v>10</v>
      </c>
      <c r="D3229" s="77" t="s">
        <v>25</v>
      </c>
      <c r="E3229" s="77" t="s">
        <v>40</v>
      </c>
      <c r="F3229" s="44">
        <v>165386.496162</v>
      </c>
      <c r="G3229" s="79">
        <v>25.895332378541134</v>
      </c>
      <c r="H3229" s="85">
        <v>6.5454928220555181E-2</v>
      </c>
      <c r="O3229" t="s">
        <v>111</v>
      </c>
    </row>
    <row r="3230" spans="1:15" x14ac:dyDescent="0.2">
      <c r="A3230" s="77" t="s">
        <v>22</v>
      </c>
      <c r="B3230" s="78">
        <v>2008</v>
      </c>
      <c r="C3230" s="77" t="s">
        <v>10</v>
      </c>
      <c r="D3230" s="77" t="s">
        <v>30</v>
      </c>
      <c r="E3230" s="77" t="s">
        <v>31</v>
      </c>
      <c r="F3230" s="44">
        <v>216196.323534</v>
      </c>
      <c r="G3230" s="79">
        <v>49.706344060492953</v>
      </c>
      <c r="H3230" s="85">
        <v>0.20224904940495242</v>
      </c>
      <c r="O3230" t="s">
        <v>111</v>
      </c>
    </row>
    <row r="3231" spans="1:15" x14ac:dyDescent="0.2">
      <c r="A3231" s="77" t="s">
        <v>22</v>
      </c>
      <c r="B3231" s="78">
        <v>2008</v>
      </c>
      <c r="C3231" s="77" t="s">
        <v>10</v>
      </c>
      <c r="D3231" s="77" t="s">
        <v>30</v>
      </c>
      <c r="E3231" s="77" t="s">
        <v>32</v>
      </c>
      <c r="F3231" s="44">
        <v>0</v>
      </c>
      <c r="G3231" s="79">
        <v>0</v>
      </c>
      <c r="H3231" s="85">
        <v>0</v>
      </c>
      <c r="O3231" t="s">
        <v>111</v>
      </c>
    </row>
    <row r="3232" spans="1:15" x14ac:dyDescent="0.2">
      <c r="A3232" s="77" t="s">
        <v>22</v>
      </c>
      <c r="B3232" s="78">
        <v>2008</v>
      </c>
      <c r="C3232" s="77" t="s">
        <v>10</v>
      </c>
      <c r="D3232" s="77" t="s">
        <v>30</v>
      </c>
      <c r="E3232" s="77" t="s">
        <v>40</v>
      </c>
      <c r="F3232" s="44">
        <v>216196.323534</v>
      </c>
      <c r="G3232" s="79">
        <v>49.706344060492953</v>
      </c>
      <c r="H3232" s="85">
        <v>0.20224904940495242</v>
      </c>
      <c r="O3232" t="s">
        <v>111</v>
      </c>
    </row>
    <row r="3233" spans="1:15" x14ac:dyDescent="0.2">
      <c r="A3233" s="77" t="s">
        <v>22</v>
      </c>
      <c r="B3233" s="78">
        <v>2009</v>
      </c>
      <c r="C3233" s="77" t="s">
        <v>10</v>
      </c>
      <c r="D3233" s="77" t="s">
        <v>30</v>
      </c>
      <c r="E3233" s="77" t="s">
        <v>31</v>
      </c>
      <c r="F3233" s="44">
        <v>522783.47083100001</v>
      </c>
      <c r="G3233" s="79">
        <v>105.19457723817429</v>
      </c>
      <c r="H3233" s="85">
        <v>0.47085243527297721</v>
      </c>
      <c r="O3233" t="s">
        <v>111</v>
      </c>
    </row>
    <row r="3234" spans="1:15" x14ac:dyDescent="0.2">
      <c r="A3234" s="77" t="s">
        <v>22</v>
      </c>
      <c r="B3234" s="78">
        <v>2009</v>
      </c>
      <c r="C3234" s="77" t="s">
        <v>10</v>
      </c>
      <c r="D3234" s="77" t="s">
        <v>30</v>
      </c>
      <c r="E3234" s="77" t="s">
        <v>32</v>
      </c>
      <c r="F3234" s="44">
        <v>0</v>
      </c>
      <c r="G3234" s="79">
        <v>0</v>
      </c>
      <c r="H3234" s="85">
        <v>0</v>
      </c>
      <c r="O3234" t="s">
        <v>111</v>
      </c>
    </row>
    <row r="3235" spans="1:15" x14ac:dyDescent="0.2">
      <c r="A3235" s="77" t="s">
        <v>22</v>
      </c>
      <c r="B3235" s="78">
        <v>2009</v>
      </c>
      <c r="C3235" s="77" t="s">
        <v>10</v>
      </c>
      <c r="D3235" s="77" t="s">
        <v>30</v>
      </c>
      <c r="E3235" s="77" t="s">
        <v>40</v>
      </c>
      <c r="F3235" s="44">
        <v>522783.47083100001</v>
      </c>
      <c r="G3235" s="79">
        <v>105.19457723817429</v>
      </c>
      <c r="H3235" s="85">
        <v>0.47085243527297721</v>
      </c>
      <c r="O3235" t="s">
        <v>111</v>
      </c>
    </row>
    <row r="3236" spans="1:15" x14ac:dyDescent="0.2">
      <c r="A3236" s="77" t="s">
        <v>22</v>
      </c>
      <c r="B3236" s="78">
        <v>2010</v>
      </c>
      <c r="C3236" s="77" t="s">
        <v>10</v>
      </c>
      <c r="D3236" s="77" t="s">
        <v>30</v>
      </c>
      <c r="E3236" s="77" t="s">
        <v>31</v>
      </c>
      <c r="F3236" s="44">
        <v>831490.36037200002</v>
      </c>
      <c r="G3236" s="79">
        <v>174.95090513868379</v>
      </c>
      <c r="H3236" s="85">
        <v>0.64539492581411428</v>
      </c>
      <c r="O3236" t="s">
        <v>111</v>
      </c>
    </row>
    <row r="3237" spans="1:15" x14ac:dyDescent="0.2">
      <c r="A3237" s="77" t="s">
        <v>22</v>
      </c>
      <c r="B3237" s="78">
        <v>2010</v>
      </c>
      <c r="C3237" s="77" t="s">
        <v>10</v>
      </c>
      <c r="D3237" s="77" t="s">
        <v>30</v>
      </c>
      <c r="E3237" s="77" t="s">
        <v>32</v>
      </c>
      <c r="F3237" s="44">
        <v>0</v>
      </c>
      <c r="G3237" s="79">
        <v>0</v>
      </c>
      <c r="H3237" s="85">
        <v>0</v>
      </c>
      <c r="O3237" t="s">
        <v>111</v>
      </c>
    </row>
    <row r="3238" spans="1:15" x14ac:dyDescent="0.2">
      <c r="A3238" s="77" t="s">
        <v>22</v>
      </c>
      <c r="B3238" s="78">
        <v>2010</v>
      </c>
      <c r="C3238" s="77" t="s">
        <v>10</v>
      </c>
      <c r="D3238" s="77" t="s">
        <v>30</v>
      </c>
      <c r="E3238" s="77" t="s">
        <v>40</v>
      </c>
      <c r="F3238" s="44">
        <v>831490.36037200002</v>
      </c>
      <c r="G3238" s="79">
        <v>174.95090513868379</v>
      </c>
      <c r="H3238" s="85">
        <v>0.64539492581411428</v>
      </c>
      <c r="O3238" t="s">
        <v>111</v>
      </c>
    </row>
    <row r="3239" spans="1:15" x14ac:dyDescent="0.2">
      <c r="A3239" s="77" t="s">
        <v>22</v>
      </c>
      <c r="B3239" s="78">
        <v>2011</v>
      </c>
      <c r="C3239" s="77" t="s">
        <v>10</v>
      </c>
      <c r="D3239" s="77" t="s">
        <v>30</v>
      </c>
      <c r="E3239" s="77" t="s">
        <v>31</v>
      </c>
      <c r="F3239" s="44">
        <v>459779.25625999999</v>
      </c>
      <c r="G3239" s="79">
        <v>109.50299721477695</v>
      </c>
      <c r="H3239" s="85">
        <v>0.32496997719607068</v>
      </c>
      <c r="O3239" t="s">
        <v>111</v>
      </c>
    </row>
    <row r="3240" spans="1:15" x14ac:dyDescent="0.2">
      <c r="A3240" s="77" t="s">
        <v>22</v>
      </c>
      <c r="B3240" s="78">
        <v>2011</v>
      </c>
      <c r="C3240" s="77" t="s">
        <v>10</v>
      </c>
      <c r="D3240" s="77" t="s">
        <v>30</v>
      </c>
      <c r="E3240" s="77" t="s">
        <v>32</v>
      </c>
      <c r="F3240" s="44">
        <v>0</v>
      </c>
      <c r="G3240" s="79">
        <v>0</v>
      </c>
      <c r="H3240" s="85">
        <v>0</v>
      </c>
      <c r="O3240" t="s">
        <v>111</v>
      </c>
    </row>
    <row r="3241" spans="1:15" x14ac:dyDescent="0.2">
      <c r="A3241" s="77" t="s">
        <v>22</v>
      </c>
      <c r="B3241" s="78">
        <v>2011</v>
      </c>
      <c r="C3241" s="77" t="s">
        <v>10</v>
      </c>
      <c r="D3241" s="77" t="s">
        <v>30</v>
      </c>
      <c r="E3241" s="77" t="s">
        <v>40</v>
      </c>
      <c r="F3241" s="44">
        <v>459779.25625999999</v>
      </c>
      <c r="G3241" s="79">
        <v>109.50299721477695</v>
      </c>
      <c r="H3241" s="85">
        <v>0.32496997719607068</v>
      </c>
      <c r="O3241" t="s">
        <v>111</v>
      </c>
    </row>
    <row r="3242" spans="1:15" x14ac:dyDescent="0.2">
      <c r="A3242" s="77" t="s">
        <v>22</v>
      </c>
      <c r="B3242" s="78">
        <v>2012</v>
      </c>
      <c r="C3242" s="77" t="s">
        <v>10</v>
      </c>
      <c r="D3242" s="77" t="s">
        <v>30</v>
      </c>
      <c r="E3242" s="77" t="s">
        <v>31</v>
      </c>
      <c r="F3242" s="44">
        <v>534593.432149</v>
      </c>
      <c r="G3242" s="79">
        <v>120.79535787263789</v>
      </c>
      <c r="H3242" s="85">
        <v>0.36266436960505738</v>
      </c>
      <c r="O3242" t="s">
        <v>111</v>
      </c>
    </row>
    <row r="3243" spans="1:15" x14ac:dyDescent="0.2">
      <c r="A3243" s="77" t="s">
        <v>22</v>
      </c>
      <c r="B3243" s="78">
        <v>2012</v>
      </c>
      <c r="C3243" s="77" t="s">
        <v>10</v>
      </c>
      <c r="D3243" s="77" t="s">
        <v>30</v>
      </c>
      <c r="E3243" s="77" t="s">
        <v>32</v>
      </c>
      <c r="F3243" s="44">
        <v>0</v>
      </c>
      <c r="G3243" s="79">
        <v>0</v>
      </c>
      <c r="H3243" s="85">
        <v>0</v>
      </c>
      <c r="O3243" t="s">
        <v>111</v>
      </c>
    </row>
    <row r="3244" spans="1:15" x14ac:dyDescent="0.2">
      <c r="A3244" s="77" t="s">
        <v>22</v>
      </c>
      <c r="B3244" s="78">
        <v>2012</v>
      </c>
      <c r="C3244" s="77" t="s">
        <v>10</v>
      </c>
      <c r="D3244" s="77" t="s">
        <v>30</v>
      </c>
      <c r="E3244" s="77" t="s">
        <v>40</v>
      </c>
      <c r="F3244" s="44">
        <v>534593.432149</v>
      </c>
      <c r="G3244" s="79">
        <v>120.79535787263789</v>
      </c>
      <c r="H3244" s="85">
        <v>0.36266436960505738</v>
      </c>
      <c r="O3244" t="s">
        <v>111</v>
      </c>
    </row>
    <row r="3245" spans="1:15" x14ac:dyDescent="0.2">
      <c r="A3245" s="77" t="s">
        <v>22</v>
      </c>
      <c r="B3245" s="78">
        <v>2013</v>
      </c>
      <c r="C3245" s="77" t="s">
        <v>10</v>
      </c>
      <c r="D3245" s="77" t="s">
        <v>30</v>
      </c>
      <c r="E3245" s="77" t="s">
        <v>31</v>
      </c>
      <c r="F3245" s="44">
        <v>658696.092619</v>
      </c>
      <c r="G3245" s="79">
        <v>152.87271400794356</v>
      </c>
      <c r="H3245" s="85">
        <v>0.39465425370662033</v>
      </c>
      <c r="O3245" t="s">
        <v>111</v>
      </c>
    </row>
    <row r="3246" spans="1:15" x14ac:dyDescent="0.2">
      <c r="A3246" s="77" t="s">
        <v>22</v>
      </c>
      <c r="B3246" s="78">
        <v>2013</v>
      </c>
      <c r="C3246" s="77" t="s">
        <v>10</v>
      </c>
      <c r="D3246" s="77" t="s">
        <v>30</v>
      </c>
      <c r="E3246" s="77" t="s">
        <v>32</v>
      </c>
      <c r="F3246" s="44">
        <v>0</v>
      </c>
      <c r="G3246" s="79">
        <v>0</v>
      </c>
      <c r="H3246" s="85">
        <v>0</v>
      </c>
      <c r="O3246" t="s">
        <v>111</v>
      </c>
    </row>
    <row r="3247" spans="1:15" x14ac:dyDescent="0.2">
      <c r="A3247" s="77" t="s">
        <v>22</v>
      </c>
      <c r="B3247" s="78">
        <v>2013</v>
      </c>
      <c r="C3247" s="77" t="s">
        <v>10</v>
      </c>
      <c r="D3247" s="77" t="s">
        <v>30</v>
      </c>
      <c r="E3247" s="77" t="s">
        <v>40</v>
      </c>
      <c r="F3247" s="44">
        <v>658696.092619</v>
      </c>
      <c r="G3247" s="79">
        <v>152.87271400794356</v>
      </c>
      <c r="H3247" s="85">
        <v>0.39465425370662033</v>
      </c>
      <c r="O3247" t="s">
        <v>111</v>
      </c>
    </row>
    <row r="3248" spans="1:15" x14ac:dyDescent="0.2">
      <c r="A3248" s="77" t="s">
        <v>22</v>
      </c>
      <c r="B3248" s="78">
        <v>2014</v>
      </c>
      <c r="C3248" s="77" t="s">
        <v>10</v>
      </c>
      <c r="D3248" s="77" t="s">
        <v>30</v>
      </c>
      <c r="E3248" s="77" t="s">
        <v>31</v>
      </c>
      <c r="F3248" s="44">
        <v>1028788.031324</v>
      </c>
      <c r="G3248" s="79">
        <v>230.49276435903357</v>
      </c>
      <c r="H3248" s="85">
        <v>0.57227476801985244</v>
      </c>
      <c r="O3248" t="s">
        <v>111</v>
      </c>
    </row>
    <row r="3249" spans="1:15" x14ac:dyDescent="0.2">
      <c r="A3249" s="77" t="s">
        <v>22</v>
      </c>
      <c r="B3249" s="78">
        <v>2014</v>
      </c>
      <c r="C3249" s="77" t="s">
        <v>10</v>
      </c>
      <c r="D3249" s="77" t="s">
        <v>30</v>
      </c>
      <c r="E3249" s="77" t="s">
        <v>32</v>
      </c>
      <c r="F3249" s="44">
        <v>0</v>
      </c>
      <c r="G3249" s="79">
        <v>0</v>
      </c>
      <c r="H3249" s="85">
        <v>0</v>
      </c>
      <c r="O3249" t="s">
        <v>111</v>
      </c>
    </row>
    <row r="3250" spans="1:15" x14ac:dyDescent="0.2">
      <c r="A3250" s="77" t="s">
        <v>22</v>
      </c>
      <c r="B3250" s="78">
        <v>2014</v>
      </c>
      <c r="C3250" s="77" t="s">
        <v>10</v>
      </c>
      <c r="D3250" s="77" t="s">
        <v>30</v>
      </c>
      <c r="E3250" s="77" t="s">
        <v>40</v>
      </c>
      <c r="F3250" s="44">
        <v>1028788.031324</v>
      </c>
      <c r="G3250" s="79">
        <v>230.49276435903357</v>
      </c>
      <c r="H3250" s="85">
        <v>0.57227476801985244</v>
      </c>
      <c r="O3250" t="s">
        <v>111</v>
      </c>
    </row>
    <row r="3251" spans="1:15" x14ac:dyDescent="0.2">
      <c r="A3251" s="77" t="s">
        <v>22</v>
      </c>
      <c r="B3251" s="78">
        <v>2015</v>
      </c>
      <c r="C3251" s="77" t="s">
        <v>10</v>
      </c>
      <c r="D3251" s="77" t="s">
        <v>30</v>
      </c>
      <c r="E3251" s="77" t="s">
        <v>31</v>
      </c>
      <c r="F3251" s="44">
        <v>1162886.6404260001</v>
      </c>
      <c r="G3251" s="79">
        <v>223.42549059584334</v>
      </c>
      <c r="H3251" s="85">
        <v>0.61781199398904985</v>
      </c>
      <c r="O3251" t="s">
        <v>111</v>
      </c>
    </row>
    <row r="3252" spans="1:15" x14ac:dyDescent="0.2">
      <c r="A3252" s="77" t="s">
        <v>22</v>
      </c>
      <c r="B3252" s="78">
        <v>2015</v>
      </c>
      <c r="C3252" s="77" t="s">
        <v>10</v>
      </c>
      <c r="D3252" s="77" t="s">
        <v>30</v>
      </c>
      <c r="E3252" s="77" t="s">
        <v>32</v>
      </c>
      <c r="F3252" s="44">
        <v>0</v>
      </c>
      <c r="G3252" s="79">
        <v>0</v>
      </c>
      <c r="H3252" s="85">
        <v>0</v>
      </c>
      <c r="O3252" t="s">
        <v>111</v>
      </c>
    </row>
    <row r="3253" spans="1:15" x14ac:dyDescent="0.2">
      <c r="A3253" s="77" t="s">
        <v>22</v>
      </c>
      <c r="B3253" s="78">
        <v>2015</v>
      </c>
      <c r="C3253" s="77" t="s">
        <v>10</v>
      </c>
      <c r="D3253" s="77" t="s">
        <v>30</v>
      </c>
      <c r="E3253" s="77" t="s">
        <v>40</v>
      </c>
      <c r="F3253" s="44">
        <v>1162886.6404260001</v>
      </c>
      <c r="G3253" s="79">
        <v>223.42549059584334</v>
      </c>
      <c r="H3253" s="85">
        <v>0.61781199398904985</v>
      </c>
      <c r="O3253" t="s">
        <v>111</v>
      </c>
    </row>
    <row r="3254" spans="1:15" x14ac:dyDescent="0.2">
      <c r="A3254" s="77" t="s">
        <v>22</v>
      </c>
      <c r="B3254" s="78">
        <v>2016</v>
      </c>
      <c r="C3254" s="77" t="s">
        <v>10</v>
      </c>
      <c r="D3254" s="77" t="s">
        <v>30</v>
      </c>
      <c r="E3254" s="77" t="s">
        <v>31</v>
      </c>
      <c r="F3254" s="44">
        <v>929223.47504599998</v>
      </c>
      <c r="G3254" s="79">
        <v>163.84860528329804</v>
      </c>
      <c r="H3254" s="85">
        <v>0.45444978537824843</v>
      </c>
      <c r="O3254" t="s">
        <v>111</v>
      </c>
    </row>
    <row r="3255" spans="1:15" x14ac:dyDescent="0.2">
      <c r="A3255" s="77" t="s">
        <v>22</v>
      </c>
      <c r="B3255" s="78">
        <v>2016</v>
      </c>
      <c r="C3255" s="77" t="s">
        <v>10</v>
      </c>
      <c r="D3255" s="77" t="s">
        <v>30</v>
      </c>
      <c r="E3255" s="77" t="s">
        <v>32</v>
      </c>
      <c r="F3255" s="44">
        <v>0</v>
      </c>
      <c r="G3255" s="79">
        <v>0</v>
      </c>
      <c r="H3255" s="85">
        <v>0</v>
      </c>
      <c r="O3255" t="s">
        <v>111</v>
      </c>
    </row>
    <row r="3256" spans="1:15" x14ac:dyDescent="0.2">
      <c r="A3256" s="77" t="s">
        <v>22</v>
      </c>
      <c r="B3256" s="78">
        <v>2016</v>
      </c>
      <c r="C3256" s="77" t="s">
        <v>10</v>
      </c>
      <c r="D3256" s="77" t="s">
        <v>30</v>
      </c>
      <c r="E3256" s="77" t="s">
        <v>40</v>
      </c>
      <c r="F3256" s="44">
        <v>929223.47504599998</v>
      </c>
      <c r="G3256" s="79">
        <v>163.84860528329804</v>
      </c>
      <c r="H3256" s="85">
        <v>0.45444978537824843</v>
      </c>
      <c r="O3256" t="s">
        <v>111</v>
      </c>
    </row>
    <row r="3257" spans="1:15" x14ac:dyDescent="0.2">
      <c r="A3257" s="77" t="s">
        <v>22</v>
      </c>
      <c r="B3257" s="78">
        <v>2017</v>
      </c>
      <c r="C3257" s="77" t="s">
        <v>10</v>
      </c>
      <c r="D3257" s="77" t="s">
        <v>30</v>
      </c>
      <c r="E3257" s="77" t="s">
        <v>31</v>
      </c>
      <c r="F3257" s="44">
        <v>1212457.172482</v>
      </c>
      <c r="G3257" s="79">
        <v>215.64229875463826</v>
      </c>
      <c r="H3257" s="85">
        <v>0.5528028092698275</v>
      </c>
      <c r="O3257" t="s">
        <v>111</v>
      </c>
    </row>
    <row r="3258" spans="1:15" x14ac:dyDescent="0.2">
      <c r="A3258" s="77" t="s">
        <v>22</v>
      </c>
      <c r="B3258" s="78">
        <v>2017</v>
      </c>
      <c r="C3258" s="77" t="s">
        <v>10</v>
      </c>
      <c r="D3258" s="77" t="s">
        <v>30</v>
      </c>
      <c r="E3258" s="77" t="s">
        <v>32</v>
      </c>
      <c r="F3258" s="44">
        <v>0</v>
      </c>
      <c r="G3258" s="79">
        <v>0</v>
      </c>
      <c r="H3258" s="85">
        <v>0</v>
      </c>
      <c r="O3258" t="s">
        <v>111</v>
      </c>
    </row>
    <row r="3259" spans="1:15" x14ac:dyDescent="0.2">
      <c r="A3259" s="77" t="s">
        <v>22</v>
      </c>
      <c r="B3259" s="78">
        <v>2017</v>
      </c>
      <c r="C3259" s="77" t="s">
        <v>10</v>
      </c>
      <c r="D3259" s="77" t="s">
        <v>30</v>
      </c>
      <c r="E3259" s="77" t="s">
        <v>40</v>
      </c>
      <c r="F3259" s="44">
        <v>1212457.172482</v>
      </c>
      <c r="G3259" s="79">
        <v>215.64229875463826</v>
      </c>
      <c r="H3259" s="85">
        <v>0.5528028092698275</v>
      </c>
      <c r="O3259" t="s">
        <v>111</v>
      </c>
    </row>
    <row r="3260" spans="1:15" x14ac:dyDescent="0.2">
      <c r="A3260" s="77" t="s">
        <v>22</v>
      </c>
      <c r="B3260" s="78">
        <v>2018</v>
      </c>
      <c r="C3260" s="77" t="s">
        <v>10</v>
      </c>
      <c r="D3260" s="77" t="s">
        <v>30</v>
      </c>
      <c r="E3260" s="77" t="s">
        <v>31</v>
      </c>
      <c r="F3260" s="44">
        <v>1057505.172573</v>
      </c>
      <c r="G3260" s="79">
        <v>184.55213635983006</v>
      </c>
      <c r="H3260" s="85">
        <v>0.45698537428872638</v>
      </c>
      <c r="O3260" t="s">
        <v>111</v>
      </c>
    </row>
    <row r="3261" spans="1:15" x14ac:dyDescent="0.2">
      <c r="A3261" s="77" t="s">
        <v>22</v>
      </c>
      <c r="B3261" s="78">
        <v>2018</v>
      </c>
      <c r="C3261" s="77" t="s">
        <v>10</v>
      </c>
      <c r="D3261" s="77" t="s">
        <v>30</v>
      </c>
      <c r="E3261" s="77" t="s">
        <v>32</v>
      </c>
      <c r="F3261" s="44">
        <v>0</v>
      </c>
      <c r="G3261" s="79">
        <v>0</v>
      </c>
      <c r="H3261" s="85">
        <v>0</v>
      </c>
      <c r="O3261" t="s">
        <v>111</v>
      </c>
    </row>
    <row r="3262" spans="1:15" x14ac:dyDescent="0.2">
      <c r="A3262" s="77" t="s">
        <v>22</v>
      </c>
      <c r="B3262" s="78">
        <v>2018</v>
      </c>
      <c r="C3262" s="77" t="s">
        <v>10</v>
      </c>
      <c r="D3262" s="77" t="s">
        <v>30</v>
      </c>
      <c r="E3262" s="77" t="s">
        <v>40</v>
      </c>
      <c r="F3262" s="44">
        <v>1057505.172573</v>
      </c>
      <c r="G3262" s="79">
        <v>184.55213635983006</v>
      </c>
      <c r="H3262" s="85">
        <v>0.45698537428872638</v>
      </c>
      <c r="O3262" t="s">
        <v>111</v>
      </c>
    </row>
    <row r="3263" spans="1:15" x14ac:dyDescent="0.2">
      <c r="A3263" s="77" t="s">
        <v>22</v>
      </c>
      <c r="B3263" s="78">
        <v>2019</v>
      </c>
      <c r="C3263" s="77" t="s">
        <v>10</v>
      </c>
      <c r="D3263" s="77" t="s">
        <v>30</v>
      </c>
      <c r="E3263" s="77" t="s">
        <v>31</v>
      </c>
      <c r="F3263" s="44">
        <v>610605.67878900003</v>
      </c>
      <c r="G3263" s="79">
        <v>97.840199207624437</v>
      </c>
      <c r="H3263" s="85">
        <v>0.25649865242985148</v>
      </c>
      <c r="O3263" t="s">
        <v>111</v>
      </c>
    </row>
    <row r="3264" spans="1:15" x14ac:dyDescent="0.2">
      <c r="A3264" s="77" t="s">
        <v>22</v>
      </c>
      <c r="B3264" s="78">
        <v>2019</v>
      </c>
      <c r="C3264" s="77" t="s">
        <v>10</v>
      </c>
      <c r="D3264" s="77" t="s">
        <v>30</v>
      </c>
      <c r="E3264" s="77" t="s">
        <v>32</v>
      </c>
      <c r="F3264" s="44">
        <v>0</v>
      </c>
      <c r="G3264" s="79">
        <v>0</v>
      </c>
      <c r="H3264" s="85">
        <v>0</v>
      </c>
      <c r="O3264" t="s">
        <v>111</v>
      </c>
    </row>
    <row r="3265" spans="1:15" x14ac:dyDescent="0.2">
      <c r="A3265" s="77" t="s">
        <v>22</v>
      </c>
      <c r="B3265" s="78">
        <v>2019</v>
      </c>
      <c r="C3265" s="77" t="s">
        <v>10</v>
      </c>
      <c r="D3265" s="77" t="s">
        <v>30</v>
      </c>
      <c r="E3265" s="77" t="s">
        <v>40</v>
      </c>
      <c r="F3265" s="44">
        <v>610605.67878900003</v>
      </c>
      <c r="G3265" s="79">
        <v>97.840199207624437</v>
      </c>
      <c r="H3265" s="85">
        <v>0.25649865242985148</v>
      </c>
      <c r="O3265" t="s">
        <v>111</v>
      </c>
    </row>
    <row r="3266" spans="1:15" x14ac:dyDescent="0.2">
      <c r="A3266" s="77" t="s">
        <v>22</v>
      </c>
      <c r="B3266" s="78">
        <v>2020</v>
      </c>
      <c r="C3266" s="77" t="s">
        <v>10</v>
      </c>
      <c r="D3266" s="77" t="s">
        <v>30</v>
      </c>
      <c r="E3266" s="77" t="s">
        <v>31</v>
      </c>
      <c r="F3266" s="44">
        <v>1233051.963761</v>
      </c>
      <c r="G3266" s="79">
        <v>182.10538683742203</v>
      </c>
      <c r="H3266" s="85">
        <v>0.51053492396600442</v>
      </c>
      <c r="O3266" t="s">
        <v>111</v>
      </c>
    </row>
    <row r="3267" spans="1:15" x14ac:dyDescent="0.2">
      <c r="A3267" s="77" t="s">
        <v>22</v>
      </c>
      <c r="B3267" s="78">
        <v>2020</v>
      </c>
      <c r="C3267" s="77" t="s">
        <v>10</v>
      </c>
      <c r="D3267" s="77" t="s">
        <v>30</v>
      </c>
      <c r="E3267" s="77" t="s">
        <v>32</v>
      </c>
      <c r="F3267" s="44">
        <v>0</v>
      </c>
      <c r="G3267" s="79">
        <v>0</v>
      </c>
      <c r="H3267" s="85">
        <v>0</v>
      </c>
      <c r="O3267" t="s">
        <v>111</v>
      </c>
    </row>
    <row r="3268" spans="1:15" x14ac:dyDescent="0.2">
      <c r="A3268" s="77" t="s">
        <v>22</v>
      </c>
      <c r="B3268" s="78">
        <v>2020</v>
      </c>
      <c r="C3268" s="77" t="s">
        <v>10</v>
      </c>
      <c r="D3268" s="77" t="s">
        <v>30</v>
      </c>
      <c r="E3268" s="77" t="s">
        <v>40</v>
      </c>
      <c r="F3268" s="44">
        <v>1233051.963761</v>
      </c>
      <c r="G3268" s="79">
        <v>182.10538683742203</v>
      </c>
      <c r="H3268" s="85">
        <v>0.51053492396600442</v>
      </c>
      <c r="O3268" t="s">
        <v>111</v>
      </c>
    </row>
    <row r="3269" spans="1:15" x14ac:dyDescent="0.2">
      <c r="A3269" s="77" t="s">
        <v>22</v>
      </c>
      <c r="B3269" s="78">
        <v>2021</v>
      </c>
      <c r="C3269" s="77" t="s">
        <v>10</v>
      </c>
      <c r="D3269" s="77" t="s">
        <v>30</v>
      </c>
      <c r="E3269" s="77" t="s">
        <v>31</v>
      </c>
      <c r="F3269" s="44">
        <v>1307597.717647</v>
      </c>
      <c r="G3269" s="79">
        <v>196.83932302072716</v>
      </c>
      <c r="H3269" s="85">
        <v>0.53246441864121274</v>
      </c>
      <c r="O3269" t="s">
        <v>111</v>
      </c>
    </row>
    <row r="3270" spans="1:15" x14ac:dyDescent="0.2">
      <c r="A3270" s="77" t="s">
        <v>22</v>
      </c>
      <c r="B3270" s="78">
        <v>2021</v>
      </c>
      <c r="C3270" s="77" t="s">
        <v>10</v>
      </c>
      <c r="D3270" s="77" t="s">
        <v>30</v>
      </c>
      <c r="E3270" s="77" t="s">
        <v>32</v>
      </c>
      <c r="F3270" s="44">
        <v>0</v>
      </c>
      <c r="G3270" s="79">
        <v>0</v>
      </c>
      <c r="H3270" s="85">
        <v>0</v>
      </c>
      <c r="O3270" t="s">
        <v>111</v>
      </c>
    </row>
    <row r="3271" spans="1:15" x14ac:dyDescent="0.2">
      <c r="A3271" s="77" t="s">
        <v>22</v>
      </c>
      <c r="B3271" s="78">
        <v>2021</v>
      </c>
      <c r="C3271" s="77" t="s">
        <v>10</v>
      </c>
      <c r="D3271" s="77" t="s">
        <v>30</v>
      </c>
      <c r="E3271" s="77" t="s">
        <v>40</v>
      </c>
      <c r="F3271" s="44">
        <v>1307597.717647</v>
      </c>
      <c r="G3271" s="79">
        <v>196.83932302072716</v>
      </c>
      <c r="H3271" s="85">
        <v>0.53246441864121274</v>
      </c>
      <c r="O3271" t="s">
        <v>111</v>
      </c>
    </row>
    <row r="3272" spans="1:15" x14ac:dyDescent="0.2">
      <c r="A3272" s="77" t="s">
        <v>22</v>
      </c>
      <c r="B3272" s="78">
        <v>2022</v>
      </c>
      <c r="C3272" s="77" t="s">
        <v>10</v>
      </c>
      <c r="D3272" s="77" t="s">
        <v>30</v>
      </c>
      <c r="E3272" s="77" t="s">
        <v>31</v>
      </c>
      <c r="F3272" s="44">
        <v>1395421.6257509999</v>
      </c>
      <c r="G3272" s="79">
        <v>214.19090627581599</v>
      </c>
      <c r="H3272" s="85">
        <v>0.55975479836527819</v>
      </c>
      <c r="O3272" t="s">
        <v>111</v>
      </c>
    </row>
    <row r="3273" spans="1:15" x14ac:dyDescent="0.2">
      <c r="A3273" s="77" t="s">
        <v>22</v>
      </c>
      <c r="B3273" s="78">
        <v>2022</v>
      </c>
      <c r="C3273" s="77" t="s">
        <v>10</v>
      </c>
      <c r="D3273" s="77" t="s">
        <v>30</v>
      </c>
      <c r="E3273" s="77" t="s">
        <v>32</v>
      </c>
      <c r="F3273" s="44">
        <v>0</v>
      </c>
      <c r="G3273" s="79">
        <v>0</v>
      </c>
      <c r="H3273" s="85">
        <v>0</v>
      </c>
      <c r="O3273" t="s">
        <v>111</v>
      </c>
    </row>
    <row r="3274" spans="1:15" x14ac:dyDescent="0.2">
      <c r="A3274" s="77" t="s">
        <v>22</v>
      </c>
      <c r="B3274" s="78">
        <v>2022</v>
      </c>
      <c r="C3274" s="77" t="s">
        <v>10</v>
      </c>
      <c r="D3274" s="77" t="s">
        <v>30</v>
      </c>
      <c r="E3274" s="77" t="s">
        <v>40</v>
      </c>
      <c r="F3274" s="44">
        <v>1395421.6257509999</v>
      </c>
      <c r="G3274" s="79">
        <v>214.19090627581599</v>
      </c>
      <c r="H3274" s="85">
        <v>0.55975479836527819</v>
      </c>
      <c r="O3274" t="s">
        <v>111</v>
      </c>
    </row>
    <row r="3275" spans="1:15" x14ac:dyDescent="0.2">
      <c r="A3275" s="77" t="s">
        <v>22</v>
      </c>
      <c r="B3275" s="78">
        <v>2023</v>
      </c>
      <c r="C3275" s="77" t="s">
        <v>10</v>
      </c>
      <c r="D3275" s="77" t="s">
        <v>30</v>
      </c>
      <c r="E3275" s="77" t="s">
        <v>31</v>
      </c>
      <c r="F3275" s="44">
        <v>1131953.5946750001</v>
      </c>
      <c r="G3275" s="79">
        <v>177.23523535126742</v>
      </c>
      <c r="H3275" s="85">
        <v>0.44799268989819291</v>
      </c>
      <c r="O3275" t="s">
        <v>111</v>
      </c>
    </row>
    <row r="3276" spans="1:15" x14ac:dyDescent="0.2">
      <c r="A3276" s="77" t="s">
        <v>22</v>
      </c>
      <c r="B3276" s="78">
        <v>2023</v>
      </c>
      <c r="C3276" s="77" t="s">
        <v>10</v>
      </c>
      <c r="D3276" s="77" t="s">
        <v>30</v>
      </c>
      <c r="E3276" s="77" t="s">
        <v>32</v>
      </c>
      <c r="F3276" s="44">
        <v>0</v>
      </c>
      <c r="G3276" s="79">
        <v>0</v>
      </c>
      <c r="H3276" s="85">
        <v>0</v>
      </c>
      <c r="O3276" t="s">
        <v>111</v>
      </c>
    </row>
    <row r="3277" spans="1:15" x14ac:dyDescent="0.2">
      <c r="A3277" s="77" t="s">
        <v>22</v>
      </c>
      <c r="B3277" s="78">
        <v>2023</v>
      </c>
      <c r="C3277" s="77" t="s">
        <v>10</v>
      </c>
      <c r="D3277" s="77" t="s">
        <v>30</v>
      </c>
      <c r="E3277" s="77" t="s">
        <v>40</v>
      </c>
      <c r="F3277" s="44">
        <v>1131953.5946750001</v>
      </c>
      <c r="G3277" s="79">
        <v>177.23523535126742</v>
      </c>
      <c r="H3277" s="85">
        <v>0.44799268989819291</v>
      </c>
      <c r="O3277" t="s">
        <v>111</v>
      </c>
    </row>
    <row r="3278" spans="1:15" x14ac:dyDescent="0.2">
      <c r="A3278" s="77" t="s">
        <v>22</v>
      </c>
      <c r="B3278" s="78">
        <v>2008</v>
      </c>
      <c r="C3278" s="77" t="s">
        <v>10</v>
      </c>
      <c r="D3278" s="77" t="s">
        <v>33</v>
      </c>
      <c r="E3278" s="77" t="s">
        <v>34</v>
      </c>
      <c r="F3278" s="44">
        <v>581.33822599999996</v>
      </c>
      <c r="G3278" s="79">
        <v>0.1336572121335276</v>
      </c>
      <c r="H3278" s="85">
        <v>5.4383488890721594E-4</v>
      </c>
      <c r="O3278" t="s">
        <v>111</v>
      </c>
    </row>
    <row r="3279" spans="1:15" x14ac:dyDescent="0.2">
      <c r="A3279" s="77" t="s">
        <v>22</v>
      </c>
      <c r="B3279" s="78">
        <v>2008</v>
      </c>
      <c r="C3279" s="77" t="s">
        <v>10</v>
      </c>
      <c r="D3279" s="77" t="s">
        <v>33</v>
      </c>
      <c r="E3279" s="77" t="s">
        <v>35</v>
      </c>
      <c r="F3279" s="44">
        <v>542203.65967199998</v>
      </c>
      <c r="G3279" s="79">
        <v>124.65966681564051</v>
      </c>
      <c r="H3279" s="85">
        <v>0.50722497478225015</v>
      </c>
      <c r="O3279" t="s">
        <v>111</v>
      </c>
    </row>
    <row r="3280" spans="1:15" x14ac:dyDescent="0.2">
      <c r="A3280" s="77" t="s">
        <v>22</v>
      </c>
      <c r="B3280" s="78">
        <v>2008</v>
      </c>
      <c r="C3280" s="77" t="s">
        <v>10</v>
      </c>
      <c r="D3280" s="77" t="s">
        <v>33</v>
      </c>
      <c r="E3280" s="77" t="s">
        <v>36</v>
      </c>
      <c r="F3280" s="44">
        <v>0</v>
      </c>
      <c r="G3280" s="79">
        <v>0</v>
      </c>
      <c r="H3280" s="85">
        <v>0</v>
      </c>
      <c r="O3280" t="s">
        <v>111</v>
      </c>
    </row>
    <row r="3281" spans="1:15" x14ac:dyDescent="0.2">
      <c r="A3281" s="77" t="s">
        <v>22</v>
      </c>
      <c r="B3281" s="78">
        <v>2008</v>
      </c>
      <c r="C3281" s="77" t="s">
        <v>10</v>
      </c>
      <c r="D3281" s="77" t="s">
        <v>33</v>
      </c>
      <c r="E3281" s="77" t="s">
        <v>42</v>
      </c>
      <c r="F3281" s="44">
        <v>5979.2491410000002</v>
      </c>
      <c r="G3281" s="79">
        <v>1.374707072570607</v>
      </c>
      <c r="H3281" s="85">
        <v>5.5935153528753187E-3</v>
      </c>
      <c r="O3281" t="s">
        <v>111</v>
      </c>
    </row>
    <row r="3282" spans="1:15" x14ac:dyDescent="0.2">
      <c r="A3282" s="77" t="s">
        <v>22</v>
      </c>
      <c r="B3282" s="78">
        <v>2008</v>
      </c>
      <c r="C3282" s="77" t="s">
        <v>10</v>
      </c>
      <c r="D3282" s="77" t="s">
        <v>33</v>
      </c>
      <c r="E3282" s="77" t="s">
        <v>40</v>
      </c>
      <c r="F3282" s="44">
        <v>548764.24703899992</v>
      </c>
      <c r="G3282" s="79">
        <v>126.16803110034462</v>
      </c>
      <c r="H3282" s="85">
        <v>0.51336232502403267</v>
      </c>
      <c r="O3282" t="s">
        <v>111</v>
      </c>
    </row>
    <row r="3283" spans="1:15" x14ac:dyDescent="0.2">
      <c r="A3283" s="77" t="s">
        <v>22</v>
      </c>
      <c r="B3283" s="78">
        <v>2009</v>
      </c>
      <c r="C3283" s="77" t="s">
        <v>10</v>
      </c>
      <c r="D3283" s="77" t="s">
        <v>33</v>
      </c>
      <c r="E3283" s="77" t="s">
        <v>34</v>
      </c>
      <c r="F3283" s="44">
        <v>0</v>
      </c>
      <c r="G3283" s="79">
        <v>0</v>
      </c>
      <c r="H3283" s="85">
        <v>0</v>
      </c>
      <c r="O3283" t="s">
        <v>111</v>
      </c>
    </row>
    <row r="3284" spans="1:15" x14ac:dyDescent="0.2">
      <c r="A3284" s="77" t="s">
        <v>22</v>
      </c>
      <c r="B3284" s="78">
        <v>2009</v>
      </c>
      <c r="C3284" s="77" t="s">
        <v>10</v>
      </c>
      <c r="D3284" s="77" t="s">
        <v>33</v>
      </c>
      <c r="E3284" s="77" t="s">
        <v>35</v>
      </c>
      <c r="F3284" s="44">
        <v>1094360.2692859999</v>
      </c>
      <c r="G3284" s="79">
        <v>220.20735600305613</v>
      </c>
      <c r="H3284" s="85">
        <v>0.98565128128520973</v>
      </c>
      <c r="O3284" t="s">
        <v>111</v>
      </c>
    </row>
    <row r="3285" spans="1:15" x14ac:dyDescent="0.2">
      <c r="A3285" s="77" t="s">
        <v>22</v>
      </c>
      <c r="B3285" s="78">
        <v>2009</v>
      </c>
      <c r="C3285" s="77" t="s">
        <v>10</v>
      </c>
      <c r="D3285" s="77" t="s">
        <v>33</v>
      </c>
      <c r="E3285" s="77" t="s">
        <v>36</v>
      </c>
      <c r="F3285" s="44">
        <v>0</v>
      </c>
      <c r="G3285" s="79">
        <v>0</v>
      </c>
      <c r="H3285" s="85">
        <v>0</v>
      </c>
      <c r="O3285" t="s">
        <v>111</v>
      </c>
    </row>
    <row r="3286" spans="1:15" x14ac:dyDescent="0.2">
      <c r="A3286" s="77" t="s">
        <v>22</v>
      </c>
      <c r="B3286" s="78">
        <v>2009</v>
      </c>
      <c r="C3286" s="77" t="s">
        <v>10</v>
      </c>
      <c r="D3286" s="77" t="s">
        <v>33</v>
      </c>
      <c r="E3286" s="77" t="s">
        <v>42</v>
      </c>
      <c r="F3286" s="44">
        <v>21792.512198</v>
      </c>
      <c r="G3286" s="79">
        <v>4.3850929410265289</v>
      </c>
      <c r="H3286" s="85">
        <v>1.9627738847277844E-2</v>
      </c>
      <c r="O3286" t="s">
        <v>111</v>
      </c>
    </row>
    <row r="3287" spans="1:15" x14ac:dyDescent="0.2">
      <c r="A3287" s="77" t="s">
        <v>22</v>
      </c>
      <c r="B3287" s="78">
        <v>2009</v>
      </c>
      <c r="C3287" s="77" t="s">
        <v>10</v>
      </c>
      <c r="D3287" s="77" t="s">
        <v>33</v>
      </c>
      <c r="E3287" s="77" t="s">
        <v>40</v>
      </c>
      <c r="F3287" s="44">
        <v>1116152.7814839999</v>
      </c>
      <c r="G3287" s="79">
        <v>224.59244894408266</v>
      </c>
      <c r="H3287" s="85">
        <v>1.0052790201324875</v>
      </c>
      <c r="O3287" t="s">
        <v>111</v>
      </c>
    </row>
    <row r="3288" spans="1:15" x14ac:dyDescent="0.2">
      <c r="A3288" s="77" t="s">
        <v>22</v>
      </c>
      <c r="B3288" s="78">
        <v>2010</v>
      </c>
      <c r="C3288" s="77" t="s">
        <v>10</v>
      </c>
      <c r="D3288" s="77" t="s">
        <v>33</v>
      </c>
      <c r="E3288" s="77" t="s">
        <v>34</v>
      </c>
      <c r="F3288" s="44">
        <v>0</v>
      </c>
      <c r="G3288" s="79">
        <v>0</v>
      </c>
      <c r="H3288" s="85">
        <v>0</v>
      </c>
      <c r="O3288" t="s">
        <v>111</v>
      </c>
    </row>
    <row r="3289" spans="1:15" x14ac:dyDescent="0.2">
      <c r="A3289" s="77" t="s">
        <v>22</v>
      </c>
      <c r="B3289" s="78">
        <v>2010</v>
      </c>
      <c r="C3289" s="77" t="s">
        <v>10</v>
      </c>
      <c r="D3289" s="77" t="s">
        <v>33</v>
      </c>
      <c r="E3289" s="77" t="s">
        <v>35</v>
      </c>
      <c r="F3289" s="44">
        <v>1047502.550866</v>
      </c>
      <c r="G3289" s="79">
        <v>220.4012555564656</v>
      </c>
      <c r="H3289" s="85">
        <v>0.81306153784368429</v>
      </c>
      <c r="O3289" t="s">
        <v>111</v>
      </c>
    </row>
    <row r="3290" spans="1:15" x14ac:dyDescent="0.2">
      <c r="A3290" s="77" t="s">
        <v>22</v>
      </c>
      <c r="B3290" s="78">
        <v>2010</v>
      </c>
      <c r="C3290" s="77" t="s">
        <v>10</v>
      </c>
      <c r="D3290" s="77" t="s">
        <v>33</v>
      </c>
      <c r="E3290" s="77" t="s">
        <v>36</v>
      </c>
      <c r="F3290" s="44">
        <v>0</v>
      </c>
      <c r="G3290" s="79">
        <v>0</v>
      </c>
      <c r="H3290" s="85">
        <v>0</v>
      </c>
      <c r="O3290" t="s">
        <v>111</v>
      </c>
    </row>
    <row r="3291" spans="1:15" x14ac:dyDescent="0.2">
      <c r="A3291" s="77" t="s">
        <v>22</v>
      </c>
      <c r="B3291" s="78">
        <v>2010</v>
      </c>
      <c r="C3291" s="77" t="s">
        <v>10</v>
      </c>
      <c r="D3291" s="77" t="s">
        <v>33</v>
      </c>
      <c r="E3291" s="77" t="s">
        <v>42</v>
      </c>
      <c r="F3291" s="44">
        <v>9858.5535810000001</v>
      </c>
      <c r="G3291" s="79">
        <v>2.074302907832295</v>
      </c>
      <c r="H3291" s="85">
        <v>7.6521157192939422E-3</v>
      </c>
      <c r="O3291" t="s">
        <v>111</v>
      </c>
    </row>
    <row r="3292" spans="1:15" x14ac:dyDescent="0.2">
      <c r="A3292" s="77" t="s">
        <v>22</v>
      </c>
      <c r="B3292" s="78">
        <v>2010</v>
      </c>
      <c r="C3292" s="77" t="s">
        <v>10</v>
      </c>
      <c r="D3292" s="77" t="s">
        <v>33</v>
      </c>
      <c r="E3292" s="77" t="s">
        <v>40</v>
      </c>
      <c r="F3292" s="44">
        <v>1057361.104447</v>
      </c>
      <c r="G3292" s="79">
        <v>222.4755584642979</v>
      </c>
      <c r="H3292" s="85">
        <v>0.82071365356297821</v>
      </c>
      <c r="O3292" t="s">
        <v>111</v>
      </c>
    </row>
    <row r="3293" spans="1:15" x14ac:dyDescent="0.2">
      <c r="A3293" s="77" t="s">
        <v>22</v>
      </c>
      <c r="B3293" s="78">
        <v>2011</v>
      </c>
      <c r="C3293" s="77" t="s">
        <v>10</v>
      </c>
      <c r="D3293" s="77" t="s">
        <v>33</v>
      </c>
      <c r="E3293" s="77" t="s">
        <v>34</v>
      </c>
      <c r="F3293" s="44">
        <v>0</v>
      </c>
      <c r="G3293" s="79">
        <v>0</v>
      </c>
      <c r="H3293" s="85">
        <v>0</v>
      </c>
      <c r="O3293" t="s">
        <v>111</v>
      </c>
    </row>
    <row r="3294" spans="1:15" x14ac:dyDescent="0.2">
      <c r="A3294" s="77" t="s">
        <v>22</v>
      </c>
      <c r="B3294" s="78">
        <v>2011</v>
      </c>
      <c r="C3294" s="77" t="s">
        <v>10</v>
      </c>
      <c r="D3294" s="77" t="s">
        <v>33</v>
      </c>
      <c r="E3294" s="77" t="s">
        <v>35</v>
      </c>
      <c r="F3294" s="44">
        <v>913701.79380900005</v>
      </c>
      <c r="G3294" s="79">
        <v>217.6111332130755</v>
      </c>
      <c r="H3294" s="85">
        <v>0.64580045109780149</v>
      </c>
      <c r="O3294" t="s">
        <v>111</v>
      </c>
    </row>
    <row r="3295" spans="1:15" x14ac:dyDescent="0.2">
      <c r="A3295" s="77" t="s">
        <v>22</v>
      </c>
      <c r="B3295" s="78">
        <v>2011</v>
      </c>
      <c r="C3295" s="77" t="s">
        <v>10</v>
      </c>
      <c r="D3295" s="77" t="s">
        <v>33</v>
      </c>
      <c r="E3295" s="77" t="s">
        <v>36</v>
      </c>
      <c r="F3295" s="44">
        <v>0</v>
      </c>
      <c r="G3295" s="79">
        <v>0</v>
      </c>
      <c r="H3295" s="85">
        <v>0</v>
      </c>
      <c r="O3295" t="s">
        <v>111</v>
      </c>
    </row>
    <row r="3296" spans="1:15" x14ac:dyDescent="0.2">
      <c r="A3296" s="77" t="s">
        <v>22</v>
      </c>
      <c r="B3296" s="78">
        <v>2011</v>
      </c>
      <c r="C3296" s="77" t="s">
        <v>10</v>
      </c>
      <c r="D3296" s="77" t="s">
        <v>33</v>
      </c>
      <c r="E3296" s="77" t="s">
        <v>42</v>
      </c>
      <c r="F3296" s="44">
        <v>25059.290497000002</v>
      </c>
      <c r="G3296" s="79">
        <v>5.968227970566681</v>
      </c>
      <c r="H3296" s="85">
        <v>1.7711797456026888E-2</v>
      </c>
      <c r="O3296" t="s">
        <v>111</v>
      </c>
    </row>
    <row r="3297" spans="1:15" x14ac:dyDescent="0.2">
      <c r="A3297" s="77" t="s">
        <v>22</v>
      </c>
      <c r="B3297" s="78">
        <v>2011</v>
      </c>
      <c r="C3297" s="77" t="s">
        <v>10</v>
      </c>
      <c r="D3297" s="77" t="s">
        <v>33</v>
      </c>
      <c r="E3297" s="77" t="s">
        <v>40</v>
      </c>
      <c r="F3297" s="44">
        <v>938761.08430600003</v>
      </c>
      <c r="G3297" s="79">
        <v>223.57936118364216</v>
      </c>
      <c r="H3297" s="85">
        <v>0.66351224855382829</v>
      </c>
      <c r="O3297" t="s">
        <v>111</v>
      </c>
    </row>
    <row r="3298" spans="1:15" x14ac:dyDescent="0.2">
      <c r="A3298" s="77" t="s">
        <v>22</v>
      </c>
      <c r="B3298" s="78">
        <v>2012</v>
      </c>
      <c r="C3298" s="77" t="s">
        <v>10</v>
      </c>
      <c r="D3298" s="77" t="s">
        <v>33</v>
      </c>
      <c r="E3298" s="77" t="s">
        <v>34</v>
      </c>
      <c r="F3298" s="44">
        <v>0</v>
      </c>
      <c r="G3298" s="79">
        <v>0</v>
      </c>
      <c r="H3298" s="85">
        <v>0</v>
      </c>
      <c r="O3298" t="s">
        <v>111</v>
      </c>
    </row>
    <row r="3299" spans="1:15" x14ac:dyDescent="0.2">
      <c r="A3299" s="77" t="s">
        <v>22</v>
      </c>
      <c r="B3299" s="78">
        <v>2012</v>
      </c>
      <c r="C3299" s="77" t="s">
        <v>10</v>
      </c>
      <c r="D3299" s="77" t="s">
        <v>33</v>
      </c>
      <c r="E3299" s="77" t="s">
        <v>35</v>
      </c>
      <c r="F3299" s="44">
        <v>1331738.7332919999</v>
      </c>
      <c r="G3299" s="79">
        <v>300.91626123087883</v>
      </c>
      <c r="H3299" s="85">
        <v>0.90344205361162744</v>
      </c>
      <c r="O3299" t="s">
        <v>111</v>
      </c>
    </row>
    <row r="3300" spans="1:15" x14ac:dyDescent="0.2">
      <c r="A3300" s="77" t="s">
        <v>22</v>
      </c>
      <c r="B3300" s="78">
        <v>2012</v>
      </c>
      <c r="C3300" s="77" t="s">
        <v>10</v>
      </c>
      <c r="D3300" s="77" t="s">
        <v>33</v>
      </c>
      <c r="E3300" s="77" t="s">
        <v>36</v>
      </c>
      <c r="F3300" s="44">
        <v>0</v>
      </c>
      <c r="G3300" s="79">
        <v>0</v>
      </c>
      <c r="H3300" s="85">
        <v>0</v>
      </c>
      <c r="O3300" t="s">
        <v>111</v>
      </c>
    </row>
    <row r="3301" spans="1:15" x14ac:dyDescent="0.2">
      <c r="A3301" s="77" t="s">
        <v>22</v>
      </c>
      <c r="B3301" s="78">
        <v>2012</v>
      </c>
      <c r="C3301" s="77" t="s">
        <v>10</v>
      </c>
      <c r="D3301" s="77" t="s">
        <v>33</v>
      </c>
      <c r="E3301" s="77" t="s">
        <v>42</v>
      </c>
      <c r="F3301" s="44">
        <v>17524.926514999999</v>
      </c>
      <c r="G3301" s="79">
        <v>3.9598873513303516</v>
      </c>
      <c r="H3301" s="85">
        <v>1.1888785092978846E-2</v>
      </c>
      <c r="O3301" t="s">
        <v>111</v>
      </c>
    </row>
    <row r="3302" spans="1:15" x14ac:dyDescent="0.2">
      <c r="A3302" s="77" t="s">
        <v>22</v>
      </c>
      <c r="B3302" s="78">
        <v>2012</v>
      </c>
      <c r="C3302" s="77" t="s">
        <v>10</v>
      </c>
      <c r="D3302" s="77" t="s">
        <v>33</v>
      </c>
      <c r="E3302" s="77" t="s">
        <v>40</v>
      </c>
      <c r="F3302" s="44">
        <v>1349263.6598069998</v>
      </c>
      <c r="G3302" s="79">
        <v>304.87614858220917</v>
      </c>
      <c r="H3302" s="85">
        <v>0.9153308387046063</v>
      </c>
      <c r="O3302" t="s">
        <v>111</v>
      </c>
    </row>
    <row r="3303" spans="1:15" x14ac:dyDescent="0.2">
      <c r="A3303" s="77" t="s">
        <v>22</v>
      </c>
      <c r="B3303" s="78">
        <v>2013</v>
      </c>
      <c r="C3303" s="77" t="s">
        <v>10</v>
      </c>
      <c r="D3303" s="77" t="s">
        <v>33</v>
      </c>
      <c r="E3303" s="77" t="s">
        <v>34</v>
      </c>
      <c r="F3303" s="44">
        <v>0</v>
      </c>
      <c r="G3303" s="79">
        <v>0</v>
      </c>
      <c r="H3303" s="85">
        <v>0</v>
      </c>
      <c r="O3303" t="s">
        <v>111</v>
      </c>
    </row>
    <row r="3304" spans="1:15" x14ac:dyDescent="0.2">
      <c r="A3304" s="77" t="s">
        <v>22</v>
      </c>
      <c r="B3304" s="78">
        <v>2013</v>
      </c>
      <c r="C3304" s="77" t="s">
        <v>10</v>
      </c>
      <c r="D3304" s="77" t="s">
        <v>33</v>
      </c>
      <c r="E3304" s="77" t="s">
        <v>35</v>
      </c>
      <c r="F3304" s="44">
        <v>1622232.0960609999</v>
      </c>
      <c r="G3304" s="79">
        <v>376.49384299457836</v>
      </c>
      <c r="H3304" s="85">
        <v>0.97195171549346648</v>
      </c>
      <c r="O3304" t="s">
        <v>111</v>
      </c>
    </row>
    <row r="3305" spans="1:15" x14ac:dyDescent="0.2">
      <c r="A3305" s="77" t="s">
        <v>22</v>
      </c>
      <c r="B3305" s="78">
        <v>2013</v>
      </c>
      <c r="C3305" s="77" t="s">
        <v>10</v>
      </c>
      <c r="D3305" s="77" t="s">
        <v>33</v>
      </c>
      <c r="E3305" s="77" t="s">
        <v>36</v>
      </c>
      <c r="F3305" s="44">
        <v>0</v>
      </c>
      <c r="G3305" s="79">
        <v>0</v>
      </c>
      <c r="H3305" s="85">
        <v>0</v>
      </c>
      <c r="O3305" t="s">
        <v>111</v>
      </c>
    </row>
    <row r="3306" spans="1:15" x14ac:dyDescent="0.2">
      <c r="A3306" s="77" t="s">
        <v>22</v>
      </c>
      <c r="B3306" s="78">
        <v>2013</v>
      </c>
      <c r="C3306" s="77" t="s">
        <v>10</v>
      </c>
      <c r="D3306" s="77" t="s">
        <v>33</v>
      </c>
      <c r="E3306" s="77" t="s">
        <v>42</v>
      </c>
      <c r="F3306" s="44">
        <v>11391.696054</v>
      </c>
      <c r="G3306" s="79">
        <v>2.6438284854618983</v>
      </c>
      <c r="H3306" s="85">
        <v>6.8252739844996335E-3</v>
      </c>
      <c r="O3306" t="s">
        <v>111</v>
      </c>
    </row>
    <row r="3307" spans="1:15" x14ac:dyDescent="0.2">
      <c r="A3307" s="77" t="s">
        <v>22</v>
      </c>
      <c r="B3307" s="78">
        <v>2013</v>
      </c>
      <c r="C3307" s="77" t="s">
        <v>10</v>
      </c>
      <c r="D3307" s="77" t="s">
        <v>33</v>
      </c>
      <c r="E3307" s="77" t="s">
        <v>40</v>
      </c>
      <c r="F3307" s="44">
        <v>1633623.7921149998</v>
      </c>
      <c r="G3307" s="79">
        <v>379.1376714800403</v>
      </c>
      <c r="H3307" s="85">
        <v>0.9787769894779661</v>
      </c>
      <c r="O3307" t="s">
        <v>111</v>
      </c>
    </row>
    <row r="3308" spans="1:15" x14ac:dyDescent="0.2">
      <c r="A3308" s="77" t="s">
        <v>22</v>
      </c>
      <c r="B3308" s="78">
        <v>2014</v>
      </c>
      <c r="C3308" s="77" t="s">
        <v>10</v>
      </c>
      <c r="D3308" s="77" t="s">
        <v>33</v>
      </c>
      <c r="E3308" s="77" t="s">
        <v>34</v>
      </c>
      <c r="F3308" s="44">
        <v>2000</v>
      </c>
      <c r="G3308" s="79">
        <v>0.44808601449688457</v>
      </c>
      <c r="H3308" s="85">
        <v>1.1125222117589427E-3</v>
      </c>
      <c r="O3308" t="s">
        <v>111</v>
      </c>
    </row>
    <row r="3309" spans="1:15" x14ac:dyDescent="0.2">
      <c r="A3309" s="77" t="s">
        <v>22</v>
      </c>
      <c r="B3309" s="78">
        <v>2014</v>
      </c>
      <c r="C3309" s="77" t="s">
        <v>10</v>
      </c>
      <c r="D3309" s="77" t="s">
        <v>33</v>
      </c>
      <c r="E3309" s="77" t="s">
        <v>35</v>
      </c>
      <c r="F3309" s="44">
        <v>2079532.905369</v>
      </c>
      <c r="G3309" s="79">
        <v>465.90480579096112</v>
      </c>
      <c r="H3309" s="85">
        <v>1.1567632736533102</v>
      </c>
      <c r="O3309" t="s">
        <v>111</v>
      </c>
    </row>
    <row r="3310" spans="1:15" x14ac:dyDescent="0.2">
      <c r="A3310" s="77" t="s">
        <v>22</v>
      </c>
      <c r="B3310" s="78">
        <v>2014</v>
      </c>
      <c r="C3310" s="77" t="s">
        <v>10</v>
      </c>
      <c r="D3310" s="77" t="s">
        <v>33</v>
      </c>
      <c r="E3310" s="77" t="s">
        <v>36</v>
      </c>
      <c r="F3310" s="44">
        <v>3575.1439999999998</v>
      </c>
      <c r="G3310" s="79">
        <v>0.80098601310622486</v>
      </c>
      <c r="H3310" s="85">
        <v>1.9887135551183567E-3</v>
      </c>
      <c r="O3310" t="s">
        <v>111</v>
      </c>
    </row>
    <row r="3311" spans="1:15" x14ac:dyDescent="0.2">
      <c r="A3311" s="77" t="s">
        <v>22</v>
      </c>
      <c r="B3311" s="78">
        <v>2014</v>
      </c>
      <c r="C3311" s="77" t="s">
        <v>10</v>
      </c>
      <c r="D3311" s="77" t="s">
        <v>33</v>
      </c>
      <c r="E3311" s="77" t="s">
        <v>42</v>
      </c>
      <c r="F3311" s="44">
        <v>14246.317303</v>
      </c>
      <c r="G3311" s="79">
        <v>3.1917877707796376</v>
      </c>
      <c r="H3311" s="85">
        <v>7.9246722176766274E-3</v>
      </c>
      <c r="O3311" t="s">
        <v>111</v>
      </c>
    </row>
    <row r="3312" spans="1:15" x14ac:dyDescent="0.2">
      <c r="A3312" s="77" t="s">
        <v>22</v>
      </c>
      <c r="B3312" s="78">
        <v>2014</v>
      </c>
      <c r="C3312" s="77" t="s">
        <v>10</v>
      </c>
      <c r="D3312" s="77" t="s">
        <v>33</v>
      </c>
      <c r="E3312" s="77" t="s">
        <v>40</v>
      </c>
      <c r="F3312" s="44">
        <v>2099354.3666719999</v>
      </c>
      <c r="G3312" s="79">
        <v>470.34566558934381</v>
      </c>
      <c r="H3312" s="85">
        <v>1.167789181637864</v>
      </c>
      <c r="O3312" t="s">
        <v>111</v>
      </c>
    </row>
    <row r="3313" spans="1:15" x14ac:dyDescent="0.2">
      <c r="A3313" s="77" t="s">
        <v>22</v>
      </c>
      <c r="B3313" s="78">
        <v>2015</v>
      </c>
      <c r="C3313" s="77" t="s">
        <v>10</v>
      </c>
      <c r="D3313" s="77" t="s">
        <v>33</v>
      </c>
      <c r="E3313" s="77" t="s">
        <v>34</v>
      </c>
      <c r="F3313" s="44">
        <v>4432.5651989999997</v>
      </c>
      <c r="G3313" s="79">
        <v>0.85162905803255495</v>
      </c>
      <c r="H3313" s="85">
        <v>2.3549087665823282E-3</v>
      </c>
      <c r="O3313" t="s">
        <v>111</v>
      </c>
    </row>
    <row r="3314" spans="1:15" x14ac:dyDescent="0.2">
      <c r="A3314" s="77" t="s">
        <v>22</v>
      </c>
      <c r="B3314" s="78">
        <v>2015</v>
      </c>
      <c r="C3314" s="77" t="s">
        <v>10</v>
      </c>
      <c r="D3314" s="77" t="s">
        <v>33</v>
      </c>
      <c r="E3314" s="77" t="s">
        <v>35</v>
      </c>
      <c r="F3314" s="44">
        <v>2374475.1790720001</v>
      </c>
      <c r="G3314" s="79">
        <v>456.20808026263842</v>
      </c>
      <c r="H3314" s="85">
        <v>1.261498063579594</v>
      </c>
      <c r="O3314" t="s">
        <v>111</v>
      </c>
    </row>
    <row r="3315" spans="1:15" x14ac:dyDescent="0.2">
      <c r="A3315" s="77" t="s">
        <v>22</v>
      </c>
      <c r="B3315" s="78">
        <v>2015</v>
      </c>
      <c r="C3315" s="77" t="s">
        <v>10</v>
      </c>
      <c r="D3315" s="77" t="s">
        <v>33</v>
      </c>
      <c r="E3315" s="77" t="s">
        <v>36</v>
      </c>
      <c r="F3315" s="44">
        <v>0</v>
      </c>
      <c r="G3315" s="79">
        <v>0</v>
      </c>
      <c r="H3315" s="85">
        <v>0</v>
      </c>
      <c r="O3315" t="s">
        <v>111</v>
      </c>
    </row>
    <row r="3316" spans="1:15" x14ac:dyDescent="0.2">
      <c r="A3316" s="77" t="s">
        <v>22</v>
      </c>
      <c r="B3316" s="78">
        <v>2015</v>
      </c>
      <c r="C3316" s="77" t="s">
        <v>10</v>
      </c>
      <c r="D3316" s="77" t="s">
        <v>33</v>
      </c>
      <c r="E3316" s="77" t="s">
        <v>42</v>
      </c>
      <c r="F3316" s="44">
        <v>16020.020581999999</v>
      </c>
      <c r="G3316" s="79">
        <v>3.077927661614257</v>
      </c>
      <c r="H3316" s="85">
        <v>8.5110280877294629E-3</v>
      </c>
      <c r="O3316" t="s">
        <v>111</v>
      </c>
    </row>
    <row r="3317" spans="1:15" x14ac:dyDescent="0.2">
      <c r="A3317" s="77" t="s">
        <v>22</v>
      </c>
      <c r="B3317" s="78">
        <v>2015</v>
      </c>
      <c r="C3317" s="77" t="s">
        <v>10</v>
      </c>
      <c r="D3317" s="77" t="s">
        <v>33</v>
      </c>
      <c r="E3317" s="77" t="s">
        <v>40</v>
      </c>
      <c r="F3317" s="44">
        <v>2394927.7648529997</v>
      </c>
      <c r="G3317" s="79">
        <v>460.13763698228519</v>
      </c>
      <c r="H3317" s="85">
        <v>1.2723640004339056</v>
      </c>
      <c r="O3317" t="s">
        <v>111</v>
      </c>
    </row>
    <row r="3318" spans="1:15" x14ac:dyDescent="0.2">
      <c r="A3318" s="77" t="s">
        <v>22</v>
      </c>
      <c r="B3318" s="78">
        <v>2016</v>
      </c>
      <c r="C3318" s="77" t="s">
        <v>10</v>
      </c>
      <c r="D3318" s="77" t="s">
        <v>33</v>
      </c>
      <c r="E3318" s="77" t="s">
        <v>34</v>
      </c>
      <c r="F3318" s="44">
        <v>19268.205110999999</v>
      </c>
      <c r="G3318" s="79">
        <v>3.3975341976735773</v>
      </c>
      <c r="H3318" s="85">
        <v>9.4233862062993428E-3</v>
      </c>
      <c r="O3318" t="s">
        <v>111</v>
      </c>
    </row>
    <row r="3319" spans="1:15" x14ac:dyDescent="0.2">
      <c r="A3319" s="77" t="s">
        <v>22</v>
      </c>
      <c r="B3319" s="78">
        <v>2016</v>
      </c>
      <c r="C3319" s="77" t="s">
        <v>10</v>
      </c>
      <c r="D3319" s="77" t="s">
        <v>33</v>
      </c>
      <c r="E3319" s="77" t="s">
        <v>35</v>
      </c>
      <c r="F3319" s="44">
        <v>2577358.5257080002</v>
      </c>
      <c r="G3319" s="79">
        <v>454.46182871280547</v>
      </c>
      <c r="H3319" s="85">
        <v>1.2604933692541684</v>
      </c>
      <c r="O3319" t="s">
        <v>111</v>
      </c>
    </row>
    <row r="3320" spans="1:15" x14ac:dyDescent="0.2">
      <c r="A3320" s="77" t="s">
        <v>22</v>
      </c>
      <c r="B3320" s="78">
        <v>2016</v>
      </c>
      <c r="C3320" s="77" t="s">
        <v>10</v>
      </c>
      <c r="D3320" s="77" t="s">
        <v>33</v>
      </c>
      <c r="E3320" s="77" t="s">
        <v>36</v>
      </c>
      <c r="F3320" s="44">
        <v>0</v>
      </c>
      <c r="G3320" s="79">
        <v>0</v>
      </c>
      <c r="H3320" s="85">
        <v>0</v>
      </c>
      <c r="O3320" t="s">
        <v>111</v>
      </c>
    </row>
    <row r="3321" spans="1:15" x14ac:dyDescent="0.2">
      <c r="A3321" s="77" t="s">
        <v>22</v>
      </c>
      <c r="B3321" s="78">
        <v>2016</v>
      </c>
      <c r="C3321" s="77" t="s">
        <v>10</v>
      </c>
      <c r="D3321" s="77" t="s">
        <v>33</v>
      </c>
      <c r="E3321" s="77" t="s">
        <v>42</v>
      </c>
      <c r="F3321" s="44">
        <v>46667.916900999997</v>
      </c>
      <c r="G3321" s="79">
        <v>8.2288849787476295</v>
      </c>
      <c r="H3321" s="85">
        <v>2.2823599908148567E-2</v>
      </c>
      <c r="O3321" t="s">
        <v>111</v>
      </c>
    </row>
    <row r="3322" spans="1:15" x14ac:dyDescent="0.2">
      <c r="A3322" s="77" t="s">
        <v>22</v>
      </c>
      <c r="B3322" s="78">
        <v>2016</v>
      </c>
      <c r="C3322" s="77" t="s">
        <v>10</v>
      </c>
      <c r="D3322" s="77" t="s">
        <v>33</v>
      </c>
      <c r="E3322" s="77" t="s">
        <v>40</v>
      </c>
      <c r="F3322" s="44">
        <v>2643294.6477200002</v>
      </c>
      <c r="G3322" s="79">
        <v>466.08824788922669</v>
      </c>
      <c r="H3322" s="85">
        <v>1.2927403553686165</v>
      </c>
      <c r="O3322" t="s">
        <v>111</v>
      </c>
    </row>
    <row r="3323" spans="1:15" x14ac:dyDescent="0.2">
      <c r="A3323" s="77" t="s">
        <v>22</v>
      </c>
      <c r="B3323" s="78">
        <v>2017</v>
      </c>
      <c r="C3323" s="77" t="s">
        <v>10</v>
      </c>
      <c r="D3323" s="77" t="s">
        <v>33</v>
      </c>
      <c r="E3323" s="77" t="s">
        <v>34</v>
      </c>
      <c r="F3323" s="44">
        <v>2772.4754979999998</v>
      </c>
      <c r="G3323" s="79">
        <v>0.49310029516816295</v>
      </c>
      <c r="H3323" s="85">
        <v>1.264071242028895E-3</v>
      </c>
      <c r="O3323" t="s">
        <v>111</v>
      </c>
    </row>
    <row r="3324" spans="1:15" x14ac:dyDescent="0.2">
      <c r="A3324" s="77" t="s">
        <v>22</v>
      </c>
      <c r="B3324" s="78">
        <v>2017</v>
      </c>
      <c r="C3324" s="77" t="s">
        <v>10</v>
      </c>
      <c r="D3324" s="77" t="s">
        <v>33</v>
      </c>
      <c r="E3324" s="77" t="s">
        <v>35</v>
      </c>
      <c r="F3324" s="44">
        <v>2868194.4283599998</v>
      </c>
      <c r="G3324" s="79">
        <v>510.1244430272676</v>
      </c>
      <c r="H3324" s="85">
        <v>1.3077129431992482</v>
      </c>
      <c r="O3324" t="s">
        <v>111</v>
      </c>
    </row>
    <row r="3325" spans="1:15" x14ac:dyDescent="0.2">
      <c r="A3325" s="77" t="s">
        <v>22</v>
      </c>
      <c r="B3325" s="78">
        <v>2017</v>
      </c>
      <c r="C3325" s="77" t="s">
        <v>10</v>
      </c>
      <c r="D3325" s="77" t="s">
        <v>33</v>
      </c>
      <c r="E3325" s="77" t="s">
        <v>36</v>
      </c>
      <c r="F3325" s="44">
        <v>0</v>
      </c>
      <c r="G3325" s="79">
        <v>0</v>
      </c>
      <c r="H3325" s="85">
        <v>0</v>
      </c>
      <c r="O3325" t="s">
        <v>111</v>
      </c>
    </row>
    <row r="3326" spans="1:15" x14ac:dyDescent="0.2">
      <c r="A3326" s="77" t="s">
        <v>22</v>
      </c>
      <c r="B3326" s="78">
        <v>2017</v>
      </c>
      <c r="C3326" s="77" t="s">
        <v>10</v>
      </c>
      <c r="D3326" s="77" t="s">
        <v>33</v>
      </c>
      <c r="E3326" s="77" t="s">
        <v>42</v>
      </c>
      <c r="F3326" s="44">
        <v>41009.994696000002</v>
      </c>
      <c r="G3326" s="79">
        <v>7.2938572420315753</v>
      </c>
      <c r="H3326" s="85">
        <v>1.8697930772829906E-2</v>
      </c>
      <c r="O3326" t="s">
        <v>111</v>
      </c>
    </row>
    <row r="3327" spans="1:15" x14ac:dyDescent="0.2">
      <c r="A3327" s="77" t="s">
        <v>22</v>
      </c>
      <c r="B3327" s="78">
        <v>2017</v>
      </c>
      <c r="C3327" s="77" t="s">
        <v>10</v>
      </c>
      <c r="D3327" s="77" t="s">
        <v>33</v>
      </c>
      <c r="E3327" s="77" t="s">
        <v>40</v>
      </c>
      <c r="F3327" s="44">
        <v>2911976.8985540001</v>
      </c>
      <c r="G3327" s="79">
        <v>517.91140056446739</v>
      </c>
      <c r="H3327" s="85">
        <v>1.3276749452141072</v>
      </c>
      <c r="O3327" t="s">
        <v>111</v>
      </c>
    </row>
    <row r="3328" spans="1:15" x14ac:dyDescent="0.2">
      <c r="A3328" s="77" t="s">
        <v>22</v>
      </c>
      <c r="B3328" s="78">
        <v>2018</v>
      </c>
      <c r="C3328" s="77" t="s">
        <v>10</v>
      </c>
      <c r="D3328" s="77" t="s">
        <v>33</v>
      </c>
      <c r="E3328" s="77" t="s">
        <v>34</v>
      </c>
      <c r="F3328" s="44">
        <v>0</v>
      </c>
      <c r="G3328" s="79">
        <v>0</v>
      </c>
      <c r="H3328" s="85">
        <v>0</v>
      </c>
      <c r="O3328" t="s">
        <v>111</v>
      </c>
    </row>
    <row r="3329" spans="1:15" x14ac:dyDescent="0.2">
      <c r="A3329" s="77" t="s">
        <v>22</v>
      </c>
      <c r="B3329" s="78">
        <v>2018</v>
      </c>
      <c r="C3329" s="77" t="s">
        <v>10</v>
      </c>
      <c r="D3329" s="77" t="s">
        <v>33</v>
      </c>
      <c r="E3329" s="77" t="s">
        <v>35</v>
      </c>
      <c r="F3329" s="44">
        <v>2478342.3203949998</v>
      </c>
      <c r="G3329" s="79">
        <v>432.51170937256319</v>
      </c>
      <c r="H3329" s="85">
        <v>1.0709793410708999</v>
      </c>
      <c r="O3329" t="s">
        <v>111</v>
      </c>
    </row>
    <row r="3330" spans="1:15" x14ac:dyDescent="0.2">
      <c r="A3330" s="77" t="s">
        <v>22</v>
      </c>
      <c r="B3330" s="78">
        <v>2018</v>
      </c>
      <c r="C3330" s="77" t="s">
        <v>10</v>
      </c>
      <c r="D3330" s="77" t="s">
        <v>33</v>
      </c>
      <c r="E3330" s="77" t="s">
        <v>36</v>
      </c>
      <c r="F3330" s="44">
        <v>0</v>
      </c>
      <c r="G3330" s="79">
        <v>0</v>
      </c>
      <c r="H3330" s="85">
        <v>0</v>
      </c>
      <c r="O3330" t="s">
        <v>111</v>
      </c>
    </row>
    <row r="3331" spans="1:15" x14ac:dyDescent="0.2">
      <c r="A3331" s="77" t="s">
        <v>22</v>
      </c>
      <c r="B3331" s="78">
        <v>2018</v>
      </c>
      <c r="C3331" s="77" t="s">
        <v>10</v>
      </c>
      <c r="D3331" s="77" t="s">
        <v>33</v>
      </c>
      <c r="E3331" s="77" t="s">
        <v>42</v>
      </c>
      <c r="F3331" s="44">
        <v>24287.816078</v>
      </c>
      <c r="G3331" s="79">
        <v>4.2386254563687338</v>
      </c>
      <c r="H3331" s="85">
        <v>1.0495624048869034E-2</v>
      </c>
      <c r="O3331" t="s">
        <v>111</v>
      </c>
    </row>
    <row r="3332" spans="1:15" x14ac:dyDescent="0.2">
      <c r="A3332" s="77" t="s">
        <v>22</v>
      </c>
      <c r="B3332" s="78">
        <v>2018</v>
      </c>
      <c r="C3332" s="77" t="s">
        <v>10</v>
      </c>
      <c r="D3332" s="77" t="s">
        <v>33</v>
      </c>
      <c r="E3332" s="77" t="s">
        <v>40</v>
      </c>
      <c r="F3332" s="44">
        <v>2502630.1364729996</v>
      </c>
      <c r="G3332" s="79">
        <v>436.7503348289319</v>
      </c>
      <c r="H3332" s="85">
        <v>1.0814749651197688</v>
      </c>
      <c r="O3332" t="s">
        <v>111</v>
      </c>
    </row>
    <row r="3333" spans="1:15" x14ac:dyDescent="0.2">
      <c r="A3333" s="77" t="s">
        <v>22</v>
      </c>
      <c r="B3333" s="78">
        <v>2019</v>
      </c>
      <c r="C3333" s="77" t="s">
        <v>10</v>
      </c>
      <c r="D3333" s="77" t="s">
        <v>33</v>
      </c>
      <c r="E3333" s="77" t="s">
        <v>34</v>
      </c>
      <c r="F3333" s="44">
        <v>0</v>
      </c>
      <c r="G3333" s="79">
        <v>0</v>
      </c>
      <c r="H3333" s="85">
        <v>0</v>
      </c>
      <c r="O3333" t="s">
        <v>111</v>
      </c>
    </row>
    <row r="3334" spans="1:15" x14ac:dyDescent="0.2">
      <c r="A3334" s="77" t="s">
        <v>22</v>
      </c>
      <c r="B3334" s="78">
        <v>2019</v>
      </c>
      <c r="C3334" s="77" t="s">
        <v>10</v>
      </c>
      <c r="D3334" s="77" t="s">
        <v>33</v>
      </c>
      <c r="E3334" s="77" t="s">
        <v>35</v>
      </c>
      <c r="F3334" s="44">
        <v>3093715.6279170001</v>
      </c>
      <c r="G3334" s="79">
        <v>495.7205015312955</v>
      </c>
      <c r="H3334" s="85">
        <v>1.2995848501371288</v>
      </c>
      <c r="O3334" t="s">
        <v>111</v>
      </c>
    </row>
    <row r="3335" spans="1:15" x14ac:dyDescent="0.2">
      <c r="A3335" s="77" t="s">
        <v>22</v>
      </c>
      <c r="B3335" s="78">
        <v>2019</v>
      </c>
      <c r="C3335" s="77" t="s">
        <v>10</v>
      </c>
      <c r="D3335" s="77" t="s">
        <v>33</v>
      </c>
      <c r="E3335" s="77" t="s">
        <v>36</v>
      </c>
      <c r="F3335" s="44">
        <v>0</v>
      </c>
      <c r="G3335" s="79">
        <v>0</v>
      </c>
      <c r="H3335" s="85">
        <v>0</v>
      </c>
      <c r="O3335" t="s">
        <v>111</v>
      </c>
    </row>
    <row r="3336" spans="1:15" x14ac:dyDescent="0.2">
      <c r="A3336" s="77" t="s">
        <v>22</v>
      </c>
      <c r="B3336" s="78">
        <v>2019</v>
      </c>
      <c r="C3336" s="77" t="s">
        <v>10</v>
      </c>
      <c r="D3336" s="77" t="s">
        <v>33</v>
      </c>
      <c r="E3336" s="77" t="s">
        <v>42</v>
      </c>
      <c r="F3336" s="44">
        <v>69492.666436</v>
      </c>
      <c r="G3336" s="79">
        <v>11.135134447245699</v>
      </c>
      <c r="H3336" s="85">
        <v>2.9191957942387024E-2</v>
      </c>
      <c r="O3336" t="s">
        <v>111</v>
      </c>
    </row>
    <row r="3337" spans="1:15" x14ac:dyDescent="0.2">
      <c r="A3337" s="77" t="s">
        <v>22</v>
      </c>
      <c r="B3337" s="78">
        <v>2019</v>
      </c>
      <c r="C3337" s="77" t="s">
        <v>10</v>
      </c>
      <c r="D3337" s="77" t="s">
        <v>33</v>
      </c>
      <c r="E3337" s="77" t="s">
        <v>40</v>
      </c>
      <c r="F3337" s="44">
        <v>3163208.2943529999</v>
      </c>
      <c r="G3337" s="79">
        <v>506.85563597854116</v>
      </c>
      <c r="H3337" s="85">
        <v>1.3287768080795157</v>
      </c>
      <c r="O3337" t="s">
        <v>111</v>
      </c>
    </row>
    <row r="3338" spans="1:15" x14ac:dyDescent="0.2">
      <c r="A3338" s="77" t="s">
        <v>22</v>
      </c>
      <c r="B3338" s="78">
        <v>2020</v>
      </c>
      <c r="C3338" s="77" t="s">
        <v>10</v>
      </c>
      <c r="D3338" s="77" t="s">
        <v>33</v>
      </c>
      <c r="E3338" s="77" t="s">
        <v>34</v>
      </c>
      <c r="F3338" s="44">
        <v>0</v>
      </c>
      <c r="G3338" s="79">
        <v>0</v>
      </c>
      <c r="H3338" s="85">
        <v>0</v>
      </c>
      <c r="O3338" t="s">
        <v>111</v>
      </c>
    </row>
    <row r="3339" spans="1:15" x14ac:dyDescent="0.2">
      <c r="A3339" s="77" t="s">
        <v>22</v>
      </c>
      <c r="B3339" s="78">
        <v>2020</v>
      </c>
      <c r="C3339" s="77" t="s">
        <v>10</v>
      </c>
      <c r="D3339" s="77" t="s">
        <v>33</v>
      </c>
      <c r="E3339" s="77" t="s">
        <v>35</v>
      </c>
      <c r="F3339" s="44">
        <v>5184226.5164670004</v>
      </c>
      <c r="G3339" s="79">
        <v>765.64135411979464</v>
      </c>
      <c r="H3339" s="85">
        <v>2.146485929379724</v>
      </c>
      <c r="O3339" t="s">
        <v>111</v>
      </c>
    </row>
    <row r="3340" spans="1:15" x14ac:dyDescent="0.2">
      <c r="A3340" s="77" t="s">
        <v>22</v>
      </c>
      <c r="B3340" s="78">
        <v>2020</v>
      </c>
      <c r="C3340" s="77" t="s">
        <v>10</v>
      </c>
      <c r="D3340" s="77" t="s">
        <v>33</v>
      </c>
      <c r="E3340" s="77" t="s">
        <v>36</v>
      </c>
      <c r="F3340" s="44">
        <v>0</v>
      </c>
      <c r="G3340" s="79">
        <v>0</v>
      </c>
      <c r="H3340" s="85">
        <v>0</v>
      </c>
      <c r="O3340" t="s">
        <v>111</v>
      </c>
    </row>
    <row r="3341" spans="1:15" x14ac:dyDescent="0.2">
      <c r="A3341" s="77" t="s">
        <v>22</v>
      </c>
      <c r="B3341" s="78">
        <v>2020</v>
      </c>
      <c r="C3341" s="77" t="s">
        <v>10</v>
      </c>
      <c r="D3341" s="77" t="s">
        <v>33</v>
      </c>
      <c r="E3341" s="77" t="s">
        <v>42</v>
      </c>
      <c r="F3341" s="44">
        <v>8147.2743410000003</v>
      </c>
      <c r="G3341" s="79">
        <v>1.2032441366161135</v>
      </c>
      <c r="H3341" s="85">
        <v>3.3733112702935813E-3</v>
      </c>
      <c r="O3341" t="s">
        <v>111</v>
      </c>
    </row>
    <row r="3342" spans="1:15" x14ac:dyDescent="0.2">
      <c r="A3342" s="77" t="s">
        <v>22</v>
      </c>
      <c r="B3342" s="78">
        <v>2020</v>
      </c>
      <c r="C3342" s="77" t="s">
        <v>10</v>
      </c>
      <c r="D3342" s="77" t="s">
        <v>33</v>
      </c>
      <c r="E3342" s="77" t="s">
        <v>40</v>
      </c>
      <c r="F3342" s="44">
        <v>5192373.7908080006</v>
      </c>
      <c r="G3342" s="79">
        <v>766.84459825641079</v>
      </c>
      <c r="H3342" s="85">
        <v>2.1498592406500174</v>
      </c>
      <c r="O3342" t="s">
        <v>111</v>
      </c>
    </row>
    <row r="3343" spans="1:15" x14ac:dyDescent="0.2">
      <c r="A3343" s="77" t="s">
        <v>22</v>
      </c>
      <c r="B3343" s="78">
        <v>2021</v>
      </c>
      <c r="C3343" s="77" t="s">
        <v>10</v>
      </c>
      <c r="D3343" s="77" t="s">
        <v>33</v>
      </c>
      <c r="E3343" s="77" t="s">
        <v>34</v>
      </c>
      <c r="F3343" s="44">
        <v>0</v>
      </c>
      <c r="G3343" s="79">
        <v>0</v>
      </c>
      <c r="H3343" s="85">
        <v>0</v>
      </c>
      <c r="O3343" t="s">
        <v>111</v>
      </c>
    </row>
    <row r="3344" spans="1:15" x14ac:dyDescent="0.2">
      <c r="A3344" s="77" t="s">
        <v>22</v>
      </c>
      <c r="B3344" s="78">
        <v>2021</v>
      </c>
      <c r="C3344" s="77" t="s">
        <v>10</v>
      </c>
      <c r="D3344" s="77" t="s">
        <v>33</v>
      </c>
      <c r="E3344" s="77" t="s">
        <v>35</v>
      </c>
      <c r="F3344" s="44">
        <v>4837996.0915099997</v>
      </c>
      <c r="G3344" s="79">
        <v>728.2881138270983</v>
      </c>
      <c r="H3344" s="85">
        <v>1.9700713311812057</v>
      </c>
      <c r="O3344" t="s">
        <v>111</v>
      </c>
    </row>
    <row r="3345" spans="1:15" x14ac:dyDescent="0.2">
      <c r="A3345" s="77" t="s">
        <v>22</v>
      </c>
      <c r="B3345" s="78">
        <v>2021</v>
      </c>
      <c r="C3345" s="77" t="s">
        <v>10</v>
      </c>
      <c r="D3345" s="77" t="s">
        <v>33</v>
      </c>
      <c r="E3345" s="77" t="s">
        <v>36</v>
      </c>
      <c r="F3345" s="44">
        <v>0</v>
      </c>
      <c r="G3345" s="79">
        <v>0</v>
      </c>
      <c r="H3345" s="85">
        <v>0</v>
      </c>
      <c r="O3345" t="s">
        <v>111</v>
      </c>
    </row>
    <row r="3346" spans="1:15" x14ac:dyDescent="0.2">
      <c r="A3346" s="77" t="s">
        <v>22</v>
      </c>
      <c r="B3346" s="78">
        <v>2021</v>
      </c>
      <c r="C3346" s="77" t="s">
        <v>10</v>
      </c>
      <c r="D3346" s="77" t="s">
        <v>33</v>
      </c>
      <c r="E3346" s="77" t="s">
        <v>42</v>
      </c>
      <c r="F3346" s="44">
        <v>0</v>
      </c>
      <c r="G3346" s="79">
        <v>0</v>
      </c>
      <c r="H3346" s="85">
        <v>0</v>
      </c>
      <c r="O3346" t="s">
        <v>111</v>
      </c>
    </row>
    <row r="3347" spans="1:15" x14ac:dyDescent="0.2">
      <c r="A3347" s="77" t="s">
        <v>22</v>
      </c>
      <c r="B3347" s="78">
        <v>2021</v>
      </c>
      <c r="C3347" s="77" t="s">
        <v>10</v>
      </c>
      <c r="D3347" s="77" t="s">
        <v>33</v>
      </c>
      <c r="E3347" s="77" t="s">
        <v>40</v>
      </c>
      <c r="F3347" s="44">
        <v>4837996.0915099997</v>
      </c>
      <c r="G3347" s="79">
        <v>728.2881138270983</v>
      </c>
      <c r="H3347" s="85">
        <v>1.9700713311812057</v>
      </c>
      <c r="O3347" t="s">
        <v>111</v>
      </c>
    </row>
    <row r="3348" spans="1:15" x14ac:dyDescent="0.2">
      <c r="A3348" s="77" t="s">
        <v>22</v>
      </c>
      <c r="B3348" s="78">
        <v>2022</v>
      </c>
      <c r="C3348" s="77" t="s">
        <v>10</v>
      </c>
      <c r="D3348" s="77" t="s">
        <v>33</v>
      </c>
      <c r="E3348" s="77" t="s">
        <v>34</v>
      </c>
      <c r="F3348" s="44">
        <v>0</v>
      </c>
      <c r="G3348" s="79">
        <v>0</v>
      </c>
      <c r="H3348" s="85">
        <v>0</v>
      </c>
      <c r="O3348" t="s">
        <v>111</v>
      </c>
    </row>
    <row r="3349" spans="1:15" x14ac:dyDescent="0.2">
      <c r="A3349" s="77" t="s">
        <v>22</v>
      </c>
      <c r="B3349" s="78">
        <v>2022</v>
      </c>
      <c r="C3349" s="77" t="s">
        <v>10</v>
      </c>
      <c r="D3349" s="77" t="s">
        <v>33</v>
      </c>
      <c r="E3349" s="77" t="s">
        <v>35</v>
      </c>
      <c r="F3349" s="44">
        <v>4939831.8687709998</v>
      </c>
      <c r="G3349" s="79">
        <v>758.24184267803548</v>
      </c>
      <c r="H3349" s="85">
        <v>1.9815477563450716</v>
      </c>
      <c r="O3349" t="s">
        <v>111</v>
      </c>
    </row>
    <row r="3350" spans="1:15" x14ac:dyDescent="0.2">
      <c r="A3350" s="77" t="s">
        <v>22</v>
      </c>
      <c r="B3350" s="78">
        <v>2022</v>
      </c>
      <c r="C3350" s="77" t="s">
        <v>10</v>
      </c>
      <c r="D3350" s="77" t="s">
        <v>33</v>
      </c>
      <c r="E3350" s="77" t="s">
        <v>36</v>
      </c>
      <c r="F3350" s="44">
        <v>0</v>
      </c>
      <c r="G3350" s="79">
        <v>0</v>
      </c>
      <c r="H3350" s="85">
        <v>0</v>
      </c>
      <c r="O3350" t="s">
        <v>111</v>
      </c>
    </row>
    <row r="3351" spans="1:15" x14ac:dyDescent="0.2">
      <c r="A3351" s="77" t="s">
        <v>22</v>
      </c>
      <c r="B3351" s="78">
        <v>2022</v>
      </c>
      <c r="C3351" s="77" t="s">
        <v>10</v>
      </c>
      <c r="D3351" s="77" t="s">
        <v>33</v>
      </c>
      <c r="E3351" s="77" t="s">
        <v>42</v>
      </c>
      <c r="F3351" s="44">
        <v>0</v>
      </c>
      <c r="G3351" s="79">
        <v>0</v>
      </c>
      <c r="H3351" s="85">
        <v>0</v>
      </c>
      <c r="O3351" t="s">
        <v>111</v>
      </c>
    </row>
    <row r="3352" spans="1:15" x14ac:dyDescent="0.2">
      <c r="A3352" s="77" t="s">
        <v>22</v>
      </c>
      <c r="B3352" s="78">
        <v>2022</v>
      </c>
      <c r="C3352" s="77" t="s">
        <v>10</v>
      </c>
      <c r="D3352" s="77" t="s">
        <v>33</v>
      </c>
      <c r="E3352" s="77" t="s">
        <v>40</v>
      </c>
      <c r="F3352" s="44">
        <v>4939831.8687709998</v>
      </c>
      <c r="G3352" s="79">
        <v>758.24184267803548</v>
      </c>
      <c r="H3352" s="85">
        <v>1.9815477563450716</v>
      </c>
      <c r="O3352" t="s">
        <v>111</v>
      </c>
    </row>
    <row r="3353" spans="1:15" x14ac:dyDescent="0.2">
      <c r="A3353" s="77" t="s">
        <v>22</v>
      </c>
      <c r="B3353" s="78">
        <v>2023</v>
      </c>
      <c r="C3353" s="77" t="s">
        <v>10</v>
      </c>
      <c r="D3353" s="77" t="s">
        <v>33</v>
      </c>
      <c r="E3353" s="77" t="s">
        <v>34</v>
      </c>
      <c r="F3353" s="44">
        <v>0</v>
      </c>
      <c r="G3353" s="79">
        <v>0</v>
      </c>
      <c r="H3353" s="85">
        <v>0</v>
      </c>
      <c r="O3353" t="s">
        <v>111</v>
      </c>
    </row>
    <row r="3354" spans="1:15" x14ac:dyDescent="0.2">
      <c r="A3354" s="77" t="s">
        <v>22</v>
      </c>
      <c r="B3354" s="78">
        <v>2023</v>
      </c>
      <c r="C3354" s="77" t="s">
        <v>10</v>
      </c>
      <c r="D3354" s="77" t="s">
        <v>33</v>
      </c>
      <c r="E3354" s="77" t="s">
        <v>35</v>
      </c>
      <c r="F3354" s="44">
        <v>5443743.5919639999</v>
      </c>
      <c r="G3354" s="79">
        <v>852.35223533232192</v>
      </c>
      <c r="H3354" s="85">
        <v>2.1544675915625366</v>
      </c>
      <c r="O3354" t="s">
        <v>111</v>
      </c>
    </row>
    <row r="3355" spans="1:15" x14ac:dyDescent="0.2">
      <c r="A3355" s="77" t="s">
        <v>22</v>
      </c>
      <c r="B3355" s="78">
        <v>2023</v>
      </c>
      <c r="C3355" s="77" t="s">
        <v>10</v>
      </c>
      <c r="D3355" s="77" t="s">
        <v>33</v>
      </c>
      <c r="E3355" s="77" t="s">
        <v>36</v>
      </c>
      <c r="F3355" s="44">
        <v>0</v>
      </c>
      <c r="G3355" s="79">
        <v>0</v>
      </c>
      <c r="H3355" s="85">
        <v>0</v>
      </c>
      <c r="O3355" t="s">
        <v>111</v>
      </c>
    </row>
    <row r="3356" spans="1:15" x14ac:dyDescent="0.2">
      <c r="A3356" s="77" t="s">
        <v>22</v>
      </c>
      <c r="B3356" s="78">
        <v>2023</v>
      </c>
      <c r="C3356" s="77" t="s">
        <v>10</v>
      </c>
      <c r="D3356" s="77" t="s">
        <v>33</v>
      </c>
      <c r="E3356" s="77" t="s">
        <v>42</v>
      </c>
      <c r="F3356" s="44">
        <v>0</v>
      </c>
      <c r="G3356" s="79">
        <v>0</v>
      </c>
      <c r="H3356" s="85">
        <v>0</v>
      </c>
      <c r="O3356" t="s">
        <v>111</v>
      </c>
    </row>
    <row r="3357" spans="1:15" x14ac:dyDescent="0.2">
      <c r="A3357" s="77" t="s">
        <v>22</v>
      </c>
      <c r="B3357" s="78">
        <v>2023</v>
      </c>
      <c r="C3357" s="77" t="s">
        <v>10</v>
      </c>
      <c r="D3357" s="77" t="s">
        <v>33</v>
      </c>
      <c r="E3357" s="77" t="s">
        <v>40</v>
      </c>
      <c r="F3357" s="44">
        <v>5443743.5919639999</v>
      </c>
      <c r="G3357" s="79">
        <v>852.35223533232192</v>
      </c>
      <c r="H3357" s="85">
        <v>2.1544675915625366</v>
      </c>
      <c r="O3357" t="s">
        <v>111</v>
      </c>
    </row>
    <row r="3358" spans="1:15" x14ac:dyDescent="0.2">
      <c r="A3358" s="77" t="s">
        <v>22</v>
      </c>
      <c r="B3358" s="78">
        <v>2008</v>
      </c>
      <c r="C3358" s="77" t="s">
        <v>10</v>
      </c>
      <c r="D3358" s="77" t="s">
        <v>37</v>
      </c>
      <c r="E3358" s="77" t="s">
        <v>40</v>
      </c>
      <c r="F3358" s="44">
        <v>0</v>
      </c>
      <c r="G3358" s="79">
        <v>0</v>
      </c>
      <c r="H3358" s="85">
        <v>0</v>
      </c>
      <c r="O3358" t="s">
        <v>111</v>
      </c>
    </row>
    <row r="3359" spans="1:15" x14ac:dyDescent="0.2">
      <c r="A3359" s="77" t="s">
        <v>22</v>
      </c>
      <c r="B3359" s="78">
        <v>2009</v>
      </c>
      <c r="C3359" s="77" t="s">
        <v>10</v>
      </c>
      <c r="D3359" s="77" t="s">
        <v>37</v>
      </c>
      <c r="E3359" s="77" t="s">
        <v>40</v>
      </c>
      <c r="F3359" s="44">
        <v>0</v>
      </c>
      <c r="G3359" s="79">
        <v>0</v>
      </c>
      <c r="H3359" s="85">
        <v>0</v>
      </c>
      <c r="O3359" t="s">
        <v>111</v>
      </c>
    </row>
    <row r="3360" spans="1:15" x14ac:dyDescent="0.2">
      <c r="A3360" s="77" t="s">
        <v>22</v>
      </c>
      <c r="B3360" s="78">
        <v>2010</v>
      </c>
      <c r="C3360" s="77" t="s">
        <v>10</v>
      </c>
      <c r="D3360" s="77" t="s">
        <v>37</v>
      </c>
      <c r="E3360" s="77" t="s">
        <v>40</v>
      </c>
      <c r="F3360" s="44">
        <v>0</v>
      </c>
      <c r="G3360" s="79">
        <v>0</v>
      </c>
      <c r="H3360" s="85">
        <v>0</v>
      </c>
      <c r="O3360" t="s">
        <v>111</v>
      </c>
    </row>
    <row r="3361" spans="1:15" x14ac:dyDescent="0.2">
      <c r="A3361" s="77" t="s">
        <v>22</v>
      </c>
      <c r="B3361" s="78">
        <v>2011</v>
      </c>
      <c r="C3361" s="77" t="s">
        <v>10</v>
      </c>
      <c r="D3361" s="77" t="s">
        <v>37</v>
      </c>
      <c r="E3361" s="77" t="s">
        <v>40</v>
      </c>
      <c r="F3361" s="44">
        <v>0</v>
      </c>
      <c r="G3361" s="79">
        <v>0</v>
      </c>
      <c r="H3361" s="85">
        <v>0</v>
      </c>
      <c r="O3361" t="s">
        <v>111</v>
      </c>
    </row>
    <row r="3362" spans="1:15" x14ac:dyDescent="0.2">
      <c r="A3362" s="77" t="s">
        <v>22</v>
      </c>
      <c r="B3362" s="78">
        <v>2012</v>
      </c>
      <c r="C3362" s="77" t="s">
        <v>10</v>
      </c>
      <c r="D3362" s="77" t="s">
        <v>37</v>
      </c>
      <c r="E3362" s="77" t="s">
        <v>40</v>
      </c>
      <c r="F3362" s="44">
        <v>0</v>
      </c>
      <c r="G3362" s="79">
        <v>0</v>
      </c>
      <c r="H3362" s="85">
        <v>0</v>
      </c>
      <c r="O3362" t="s">
        <v>111</v>
      </c>
    </row>
    <row r="3363" spans="1:15" x14ac:dyDescent="0.2">
      <c r="A3363" s="77" t="s">
        <v>22</v>
      </c>
      <c r="B3363" s="78">
        <v>2013</v>
      </c>
      <c r="C3363" s="77" t="s">
        <v>10</v>
      </c>
      <c r="D3363" s="77" t="s">
        <v>37</v>
      </c>
      <c r="E3363" s="77" t="s">
        <v>40</v>
      </c>
      <c r="F3363" s="44">
        <v>0</v>
      </c>
      <c r="G3363" s="79">
        <v>0</v>
      </c>
      <c r="H3363" s="85">
        <v>0</v>
      </c>
      <c r="O3363" t="s">
        <v>111</v>
      </c>
    </row>
    <row r="3364" spans="1:15" x14ac:dyDescent="0.2">
      <c r="A3364" s="77" t="s">
        <v>22</v>
      </c>
      <c r="B3364" s="78">
        <v>2014</v>
      </c>
      <c r="C3364" s="77" t="s">
        <v>10</v>
      </c>
      <c r="D3364" s="77" t="s">
        <v>37</v>
      </c>
      <c r="E3364" s="77" t="s">
        <v>40</v>
      </c>
      <c r="F3364" s="44">
        <v>0</v>
      </c>
      <c r="G3364" s="79">
        <v>0</v>
      </c>
      <c r="H3364" s="85">
        <v>0</v>
      </c>
      <c r="O3364" t="s">
        <v>111</v>
      </c>
    </row>
    <row r="3365" spans="1:15" x14ac:dyDescent="0.2">
      <c r="A3365" s="77" t="s">
        <v>22</v>
      </c>
      <c r="B3365" s="78">
        <v>2015</v>
      </c>
      <c r="C3365" s="77" t="s">
        <v>10</v>
      </c>
      <c r="D3365" s="77" t="s">
        <v>37</v>
      </c>
      <c r="E3365" s="77" t="s">
        <v>40</v>
      </c>
      <c r="F3365" s="44">
        <v>0</v>
      </c>
      <c r="G3365" s="79">
        <v>0</v>
      </c>
      <c r="H3365" s="85">
        <v>0</v>
      </c>
      <c r="O3365" t="s">
        <v>111</v>
      </c>
    </row>
    <row r="3366" spans="1:15" x14ac:dyDescent="0.2">
      <c r="A3366" s="77" t="s">
        <v>22</v>
      </c>
      <c r="B3366" s="78">
        <v>2016</v>
      </c>
      <c r="C3366" s="77" t="s">
        <v>10</v>
      </c>
      <c r="D3366" s="77" t="s">
        <v>37</v>
      </c>
      <c r="E3366" s="77" t="s">
        <v>40</v>
      </c>
      <c r="F3366" s="44">
        <v>0</v>
      </c>
      <c r="G3366" s="79">
        <v>0</v>
      </c>
      <c r="H3366" s="85">
        <v>0</v>
      </c>
      <c r="O3366" t="s">
        <v>111</v>
      </c>
    </row>
    <row r="3367" spans="1:15" x14ac:dyDescent="0.2">
      <c r="A3367" s="77" t="s">
        <v>22</v>
      </c>
      <c r="B3367" s="78">
        <v>2017</v>
      </c>
      <c r="C3367" s="77" t="s">
        <v>10</v>
      </c>
      <c r="D3367" s="77" t="s">
        <v>37</v>
      </c>
      <c r="E3367" s="77" t="s">
        <v>40</v>
      </c>
      <c r="F3367" s="44">
        <v>0</v>
      </c>
      <c r="G3367" s="79">
        <v>0</v>
      </c>
      <c r="H3367" s="85">
        <v>0</v>
      </c>
      <c r="O3367" t="s">
        <v>111</v>
      </c>
    </row>
    <row r="3368" spans="1:15" x14ac:dyDescent="0.2">
      <c r="A3368" s="77" t="s">
        <v>22</v>
      </c>
      <c r="B3368" s="78">
        <v>2018</v>
      </c>
      <c r="C3368" s="77" t="s">
        <v>10</v>
      </c>
      <c r="D3368" s="77" t="s">
        <v>37</v>
      </c>
      <c r="E3368" s="77" t="s">
        <v>40</v>
      </c>
      <c r="F3368" s="44">
        <v>0</v>
      </c>
      <c r="G3368" s="79">
        <v>0</v>
      </c>
      <c r="H3368" s="85">
        <v>0</v>
      </c>
      <c r="O3368" t="s">
        <v>111</v>
      </c>
    </row>
    <row r="3369" spans="1:15" x14ac:dyDescent="0.2">
      <c r="A3369" s="77" t="s">
        <v>22</v>
      </c>
      <c r="B3369" s="78">
        <v>2019</v>
      </c>
      <c r="C3369" s="77" t="s">
        <v>10</v>
      </c>
      <c r="D3369" s="77" t="s">
        <v>37</v>
      </c>
      <c r="E3369" s="77" t="s">
        <v>40</v>
      </c>
      <c r="F3369" s="44">
        <v>0</v>
      </c>
      <c r="G3369" s="79">
        <v>0</v>
      </c>
      <c r="H3369" s="85">
        <v>0</v>
      </c>
      <c r="O3369" t="s">
        <v>111</v>
      </c>
    </row>
    <row r="3370" spans="1:15" x14ac:dyDescent="0.2">
      <c r="A3370" s="77" t="s">
        <v>22</v>
      </c>
      <c r="B3370" s="78">
        <v>2020</v>
      </c>
      <c r="C3370" s="77" t="s">
        <v>10</v>
      </c>
      <c r="D3370" s="77" t="s">
        <v>37</v>
      </c>
      <c r="E3370" s="77" t="s">
        <v>40</v>
      </c>
      <c r="F3370" s="44">
        <v>0</v>
      </c>
      <c r="G3370" s="79">
        <v>0</v>
      </c>
      <c r="H3370" s="85">
        <v>0</v>
      </c>
      <c r="O3370" t="s">
        <v>111</v>
      </c>
    </row>
    <row r="3371" spans="1:15" x14ac:dyDescent="0.2">
      <c r="A3371" s="77" t="s">
        <v>22</v>
      </c>
      <c r="B3371" s="78">
        <v>2021</v>
      </c>
      <c r="C3371" s="77" t="s">
        <v>10</v>
      </c>
      <c r="D3371" s="77" t="s">
        <v>37</v>
      </c>
      <c r="E3371" s="77" t="s">
        <v>40</v>
      </c>
      <c r="F3371" s="44">
        <v>0</v>
      </c>
      <c r="G3371" s="79">
        <v>0</v>
      </c>
      <c r="H3371" s="85">
        <v>0</v>
      </c>
      <c r="O3371" t="s">
        <v>111</v>
      </c>
    </row>
    <row r="3372" spans="1:15" x14ac:dyDescent="0.2">
      <c r="A3372" s="8" t="s">
        <v>23</v>
      </c>
      <c r="B3372" s="8">
        <v>2008</v>
      </c>
      <c r="C3372" s="8" t="s">
        <v>10</v>
      </c>
      <c r="D3372" s="8" t="s">
        <v>41</v>
      </c>
      <c r="E3372" s="8" t="s">
        <v>40</v>
      </c>
      <c r="F3372" s="15">
        <v>6892.6897589999999</v>
      </c>
      <c r="G3372" s="15">
        <v>2356.8225172135526</v>
      </c>
      <c r="H3372" s="26">
        <v>1.9540516415409857</v>
      </c>
      <c r="J3372" s="46" t="e">
        <f>+IF(A3372=#REF!,"si","no")</f>
        <v>#REF!</v>
      </c>
      <c r="K3372" s="46" t="e">
        <f>+IF(F3372=#REF!,"si","no")</f>
        <v>#REF!</v>
      </c>
      <c r="L3372" s="46" t="e">
        <f>+IF(G3372=#REF!,"si","no")</f>
        <v>#REF!</v>
      </c>
      <c r="M3372" s="46" t="e">
        <f>+IF(H3372=#REF!,"si","no")</f>
        <v>#REF!</v>
      </c>
    </row>
    <row r="3373" spans="1:15" x14ac:dyDescent="0.2">
      <c r="A3373" s="8" t="s">
        <v>23</v>
      </c>
      <c r="B3373" s="8">
        <v>2009</v>
      </c>
      <c r="C3373" s="8" t="s">
        <v>10</v>
      </c>
      <c r="D3373" s="8" t="s">
        <v>41</v>
      </c>
      <c r="E3373" s="8" t="s">
        <v>40</v>
      </c>
      <c r="F3373" s="15">
        <v>11436.780194419998</v>
      </c>
      <c r="G3373" s="15">
        <v>3798.7016662408582</v>
      </c>
      <c r="H3373" s="26">
        <v>3.1433003859757096</v>
      </c>
      <c r="J3373" s="46" t="e">
        <f>+IF(A3373=#REF!,"si","no")</f>
        <v>#REF!</v>
      </c>
      <c r="K3373" s="46" t="e">
        <f>+IF(F3373=#REF!,"si","no")</f>
        <v>#REF!</v>
      </c>
      <c r="L3373" s="46" t="e">
        <f>+IF(G3373=#REF!,"si","no")</f>
        <v>#REF!</v>
      </c>
      <c r="M3373" s="46" t="e">
        <f>+IF(H3373=#REF!,"si","no")</f>
        <v>#REF!</v>
      </c>
    </row>
    <row r="3374" spans="1:15" x14ac:dyDescent="0.2">
      <c r="A3374" s="8" t="s">
        <v>23</v>
      </c>
      <c r="B3374" s="8">
        <v>2010</v>
      </c>
      <c r="C3374" s="8" t="s">
        <v>10</v>
      </c>
      <c r="D3374" s="8" t="s">
        <v>41</v>
      </c>
      <c r="E3374" s="8" t="s">
        <v>40</v>
      </c>
      <c r="F3374" s="15">
        <v>15576.71492936</v>
      </c>
      <c r="G3374" s="15">
        <v>5514.1221608212463</v>
      </c>
      <c r="H3374" s="26">
        <v>3.7376877158408535</v>
      </c>
      <c r="J3374" s="46" t="e">
        <f>+IF(A3374=#REF!,"si","no")</f>
        <v>#REF!</v>
      </c>
      <c r="K3374" s="46" t="e">
        <f>+IF(F3374=#REF!,"si","no")</f>
        <v>#REF!</v>
      </c>
      <c r="L3374" s="46" t="e">
        <f>+IF(G3374=#REF!,"si","no")</f>
        <v>#REF!</v>
      </c>
      <c r="M3374" s="46" t="e">
        <f>+IF(H3374=#REF!,"si","no")</f>
        <v>#REF!</v>
      </c>
    </row>
    <row r="3375" spans="1:15" x14ac:dyDescent="0.2">
      <c r="A3375" s="8" t="s">
        <v>23</v>
      </c>
      <c r="B3375" s="8">
        <v>2011</v>
      </c>
      <c r="C3375" s="8" t="s">
        <v>10</v>
      </c>
      <c r="D3375" s="8" t="s">
        <v>41</v>
      </c>
      <c r="E3375" s="8" t="s">
        <v>40</v>
      </c>
      <c r="F3375" s="15">
        <v>15550.470915600001</v>
      </c>
      <c r="G3375" s="15">
        <v>5646.5955815883872</v>
      </c>
      <c r="H3375" s="26">
        <v>3.2874583587012309</v>
      </c>
      <c r="J3375" s="46" t="e">
        <f>+IF(A3375=#REF!,"si","no")</f>
        <v>#REF!</v>
      </c>
      <c r="K3375" s="46" t="e">
        <f>+IF(F3375=#REF!,"si","no")</f>
        <v>#REF!</v>
      </c>
      <c r="L3375" s="46" t="e">
        <f>+IF(G3375=#REF!,"si","no")</f>
        <v>#REF!</v>
      </c>
      <c r="M3375" s="46" t="e">
        <f>+IF(H3375=#REF!,"si","no")</f>
        <v>#REF!</v>
      </c>
    </row>
    <row r="3376" spans="1:15" x14ac:dyDescent="0.2">
      <c r="A3376" s="8" t="s">
        <v>23</v>
      </c>
      <c r="B3376" s="8">
        <v>2012</v>
      </c>
      <c r="C3376" s="8" t="s">
        <v>10</v>
      </c>
      <c r="D3376" s="8" t="s">
        <v>41</v>
      </c>
      <c r="E3376" s="8" t="s">
        <v>40</v>
      </c>
      <c r="F3376" s="15">
        <v>15959.071870480002</v>
      </c>
      <c r="G3376" s="15">
        <v>6051.2120499105595</v>
      </c>
      <c r="H3376" s="26">
        <v>3.1410393606693292</v>
      </c>
      <c r="J3376" s="46" t="e">
        <f>+IF(A3376=#REF!,"si","no")</f>
        <v>#REF!</v>
      </c>
      <c r="K3376" s="46" t="e">
        <f>+IF(F3376=#REF!,"si","no")</f>
        <v>#REF!</v>
      </c>
      <c r="L3376" s="46" t="e">
        <f>+IF(G3376=#REF!,"si","no")</f>
        <v>#REF!</v>
      </c>
      <c r="M3376" s="46" t="e">
        <f>+IF(H3376=#REF!,"si","no")</f>
        <v>#REF!</v>
      </c>
    </row>
    <row r="3377" spans="1:13" x14ac:dyDescent="0.2">
      <c r="A3377" s="8" t="s">
        <v>23</v>
      </c>
      <c r="B3377" s="8">
        <v>2013</v>
      </c>
      <c r="C3377" s="8" t="s">
        <v>10</v>
      </c>
      <c r="D3377" s="8" t="s">
        <v>41</v>
      </c>
      <c r="E3377" s="8" t="s">
        <v>40</v>
      </c>
      <c r="F3377" s="15">
        <v>17016.028203490001</v>
      </c>
      <c r="G3377" s="15">
        <v>6295.4075951439163</v>
      </c>
      <c r="H3377" s="26">
        <v>3.1293106229034113</v>
      </c>
      <c r="J3377" s="46" t="e">
        <f>+IF(A3377=#REF!,"si","no")</f>
        <v>#REF!</v>
      </c>
      <c r="K3377" s="46" t="e">
        <f>+IF(F3377=#REF!,"si","no")</f>
        <v>#REF!</v>
      </c>
      <c r="L3377" s="46" t="e">
        <f>+IF(G3377=#REF!,"si","no")</f>
        <v>#REF!</v>
      </c>
      <c r="M3377" s="46" t="e">
        <f>+IF(H3377=#REF!,"si","no")</f>
        <v>#REF!</v>
      </c>
    </row>
    <row r="3378" spans="1:13" x14ac:dyDescent="0.2">
      <c r="A3378" s="8" t="s">
        <v>23</v>
      </c>
      <c r="B3378" s="8">
        <v>2014</v>
      </c>
      <c r="C3378" s="8" t="s">
        <v>10</v>
      </c>
      <c r="D3378" s="8" t="s">
        <v>41</v>
      </c>
      <c r="E3378" s="8" t="s">
        <v>40</v>
      </c>
      <c r="F3378" s="15">
        <v>17820.235336000002</v>
      </c>
      <c r="G3378" s="15">
        <v>6276.9942332995697</v>
      </c>
      <c r="H3378" s="26">
        <v>3.1262073572068005</v>
      </c>
      <c r="J3378" s="46" t="e">
        <f>+IF(A3378=#REF!,"si","no")</f>
        <v>#REF!</v>
      </c>
      <c r="K3378" s="46" t="e">
        <f>+IF(F3378=#REF!,"si","no")</f>
        <v>#REF!</v>
      </c>
      <c r="L3378" s="46" t="e">
        <f>+IF(G3378=#REF!,"si","no")</f>
        <v>#REF!</v>
      </c>
      <c r="M3378" s="46" t="e">
        <f>+IF(H3378=#REF!,"si","no")</f>
        <v>#REF!</v>
      </c>
    </row>
    <row r="3379" spans="1:13" x14ac:dyDescent="0.2">
      <c r="A3379" s="8" t="s">
        <v>23</v>
      </c>
      <c r="B3379" s="8">
        <v>2015</v>
      </c>
      <c r="C3379" s="8" t="s">
        <v>10</v>
      </c>
      <c r="D3379" s="8" t="s">
        <v>41</v>
      </c>
      <c r="E3379" s="8" t="s">
        <v>40</v>
      </c>
      <c r="F3379" s="15">
        <v>15161.5707745</v>
      </c>
      <c r="G3379" s="15">
        <v>4760.6635135974839</v>
      </c>
      <c r="H3379" s="26">
        <v>2.5082135000369941</v>
      </c>
      <c r="J3379" s="46" t="e">
        <f>+IF(A3379=#REF!,"si","no")</f>
        <v>#REF!</v>
      </c>
      <c r="K3379" s="46" t="e">
        <f>+IF(F3379=#REF!,"si","no")</f>
        <v>#REF!</v>
      </c>
      <c r="L3379" s="46" t="e">
        <f>+IF(G3379=#REF!,"si","no")</f>
        <v>#REF!</v>
      </c>
      <c r="M3379" s="46" t="e">
        <f>+IF(H3379=#REF!,"si","no")</f>
        <v>#REF!</v>
      </c>
    </row>
    <row r="3380" spans="1:13" x14ac:dyDescent="0.2">
      <c r="A3380" s="8" t="s">
        <v>23</v>
      </c>
      <c r="B3380" s="8">
        <v>2016</v>
      </c>
      <c r="C3380" s="8" t="s">
        <v>10</v>
      </c>
      <c r="D3380" s="8" t="s">
        <v>41</v>
      </c>
      <c r="E3380" s="8" t="s">
        <v>40</v>
      </c>
      <c r="F3380" s="15">
        <v>16990.318592740001</v>
      </c>
      <c r="G3380" s="15">
        <v>5034.6385823374012</v>
      </c>
      <c r="H3380" s="26">
        <v>2.623599635108647</v>
      </c>
      <c r="J3380" s="46" t="e">
        <f>+IF(A3380=#REF!,"si","no")</f>
        <v>#REF!</v>
      </c>
      <c r="K3380" s="46" t="e">
        <f>+IF(F3380=#REF!,"si","no")</f>
        <v>#REF!</v>
      </c>
      <c r="L3380" s="46" t="e">
        <f>+IF(G3380=#REF!,"si","no")</f>
        <v>#REF!</v>
      </c>
      <c r="M3380" s="46" t="e">
        <f>+IF(H3380=#REF!,"si","no")</f>
        <v>#REF!</v>
      </c>
    </row>
    <row r="3381" spans="1:13" x14ac:dyDescent="0.2">
      <c r="A3381" s="8" t="s">
        <v>23</v>
      </c>
      <c r="B3381" s="8">
        <v>2017</v>
      </c>
      <c r="C3381" s="8" t="s">
        <v>10</v>
      </c>
      <c r="D3381" s="8" t="s">
        <v>41</v>
      </c>
      <c r="E3381" s="8" t="s">
        <v>40</v>
      </c>
      <c r="F3381" s="15">
        <v>20699.695227</v>
      </c>
      <c r="G3381" s="15">
        <v>6348.7420655485548</v>
      </c>
      <c r="H3381" s="26">
        <v>3.0087690989220226</v>
      </c>
      <c r="J3381" s="46" t="e">
        <f>+IF(A3381=#REF!,"si","no")</f>
        <v>#REF!</v>
      </c>
      <c r="K3381" s="46" t="e">
        <f>+IF(F3381=#REF!,"si","no")</f>
        <v>#REF!</v>
      </c>
      <c r="L3381" s="46" t="e">
        <f>+IF(G3381=#REF!,"si","no")</f>
        <v>#REF!</v>
      </c>
      <c r="M3381" s="46" t="e">
        <f>+IF(H3381=#REF!,"si","no")</f>
        <v>#REF!</v>
      </c>
    </row>
    <row r="3382" spans="1:13" x14ac:dyDescent="0.2">
      <c r="A3382" s="8" t="s">
        <v>23</v>
      </c>
      <c r="B3382" s="8">
        <v>2018</v>
      </c>
      <c r="C3382" s="8" t="s">
        <v>10</v>
      </c>
      <c r="D3382" s="8" t="s">
        <v>41</v>
      </c>
      <c r="E3382" s="8" t="s">
        <v>40</v>
      </c>
      <c r="F3382" s="15">
        <v>20530.789480999996</v>
      </c>
      <c r="G3382" s="15">
        <v>6246.3889038807984</v>
      </c>
      <c r="H3382" s="26">
        <v>2.8131211519825778</v>
      </c>
      <c r="J3382" s="46" t="e">
        <f>+IF(A3382=#REF!,"si","no")</f>
        <v>#REF!</v>
      </c>
      <c r="K3382" s="46" t="e">
        <f>+IF(F3382=#REF!,"si","no")</f>
        <v>#REF!</v>
      </c>
      <c r="L3382" s="46" t="e">
        <f>+IF(G3382=#REF!,"si","no")</f>
        <v>#REF!</v>
      </c>
      <c r="M3382" s="46" t="e">
        <f>+IF(H3382=#REF!,"si","no")</f>
        <v>#REF!</v>
      </c>
    </row>
    <row r="3383" spans="1:13" x14ac:dyDescent="0.2">
      <c r="A3383" s="8" t="s">
        <v>23</v>
      </c>
      <c r="B3383" s="8">
        <v>2019</v>
      </c>
      <c r="C3383" s="8" t="s">
        <v>10</v>
      </c>
      <c r="D3383" s="8" t="s">
        <v>41</v>
      </c>
      <c r="E3383" s="8" t="s">
        <v>40</v>
      </c>
      <c r="F3383" s="15">
        <v>17959.073183</v>
      </c>
      <c r="G3383" s="15">
        <v>5382.5610094175254</v>
      </c>
      <c r="H3383" s="26">
        <v>2.3667533043277684</v>
      </c>
      <c r="J3383" s="46" t="e">
        <f>+IF(A3383=#REF!,"si","no")</f>
        <v>#REF!</v>
      </c>
      <c r="K3383" s="46" t="e">
        <f>+IF(F3383=#REF!,"si","no")</f>
        <v>#REF!</v>
      </c>
      <c r="L3383" s="46" t="e">
        <f>+IF(G3383=#REF!,"si","no")</f>
        <v>#REF!</v>
      </c>
      <c r="M3383" s="46" t="e">
        <f>+IF(H3383=#REF!,"si","no")</f>
        <v>#REF!</v>
      </c>
    </row>
    <row r="3384" spans="1:13" x14ac:dyDescent="0.2">
      <c r="A3384" s="8" t="s">
        <v>23</v>
      </c>
      <c r="B3384" s="8">
        <v>2020</v>
      </c>
      <c r="C3384" s="8" t="s">
        <v>10</v>
      </c>
      <c r="D3384" s="8" t="s">
        <v>41</v>
      </c>
      <c r="E3384" s="8" t="s">
        <v>40</v>
      </c>
      <c r="F3384" s="15">
        <v>15529.479405</v>
      </c>
      <c r="G3384" s="15">
        <v>4442.2245510466</v>
      </c>
      <c r="H3384" s="26">
        <v>2.1435194615271813</v>
      </c>
      <c r="J3384" s="46"/>
      <c r="K3384" s="46"/>
      <c r="L3384" s="46"/>
      <c r="M3384" s="46"/>
    </row>
    <row r="3385" spans="1:13" x14ac:dyDescent="0.2">
      <c r="A3385" s="8" t="s">
        <v>23</v>
      </c>
      <c r="B3385" s="8">
        <v>2021</v>
      </c>
      <c r="C3385" s="8" t="s">
        <v>10</v>
      </c>
      <c r="D3385" s="8" t="s">
        <v>41</v>
      </c>
      <c r="E3385" s="8" t="s">
        <v>40</v>
      </c>
      <c r="F3385" s="15">
        <v>22003.815107999999</v>
      </c>
      <c r="G3385" s="15">
        <v>5669.614513274264</v>
      </c>
      <c r="H3385" s="26">
        <v>2.6448908678697447</v>
      </c>
      <c r="J3385" s="46"/>
      <c r="K3385" s="46"/>
      <c r="L3385" s="46"/>
      <c r="M3385" s="46"/>
    </row>
    <row r="3386" spans="1:13" x14ac:dyDescent="0.2">
      <c r="A3386" s="8" t="s">
        <v>23</v>
      </c>
      <c r="B3386" s="8">
        <v>2008</v>
      </c>
      <c r="C3386" s="8" t="s">
        <v>10</v>
      </c>
      <c r="D3386" s="8" t="s">
        <v>25</v>
      </c>
      <c r="E3386" s="8" t="s">
        <v>26</v>
      </c>
      <c r="F3386" s="15">
        <v>1323.30913751</v>
      </c>
      <c r="G3386" s="15">
        <v>452.4800740444893</v>
      </c>
      <c r="H3386" s="26">
        <v>0.37515316702615586</v>
      </c>
      <c r="J3386" s="46" t="e">
        <f>+IF(A3386=#REF!,"si","no")</f>
        <v>#REF!</v>
      </c>
      <c r="K3386" s="46" t="e">
        <f>+IF(F3386=#REF!,"si","no")</f>
        <v>#REF!</v>
      </c>
      <c r="L3386" s="46" t="e">
        <f>+IF(G3386=#REF!,"si","no")</f>
        <v>#REF!</v>
      </c>
      <c r="M3386" s="46" t="e">
        <f>+IF(H3386=#REF!,"si","no")</f>
        <v>#REF!</v>
      </c>
    </row>
    <row r="3387" spans="1:13" x14ac:dyDescent="0.2">
      <c r="A3387" s="8" t="s">
        <v>23</v>
      </c>
      <c r="B3387" s="8">
        <v>2008</v>
      </c>
      <c r="C3387" s="8" t="s">
        <v>10</v>
      </c>
      <c r="D3387" s="8" t="s">
        <v>25</v>
      </c>
      <c r="E3387" s="8" t="s">
        <v>27</v>
      </c>
      <c r="F3387" s="15">
        <v>21.411000479999998</v>
      </c>
      <c r="G3387" s="15">
        <v>7.3210792610307847</v>
      </c>
      <c r="H3387" s="26">
        <v>6.0699381660620057E-3</v>
      </c>
      <c r="J3387" s="46" t="e">
        <f>+IF(A3387=#REF!,"si","no")</f>
        <v>#REF!</v>
      </c>
      <c r="K3387" s="46" t="e">
        <f>+IF(F3387=#REF!,"si","no")</f>
        <v>#REF!</v>
      </c>
      <c r="L3387" s="46" t="e">
        <f>+IF(G3387=#REF!,"si","no")</f>
        <v>#REF!</v>
      </c>
      <c r="M3387" s="46" t="e">
        <f>+IF(H3387=#REF!,"si","no")</f>
        <v>#REF!</v>
      </c>
    </row>
    <row r="3388" spans="1:13" x14ac:dyDescent="0.2">
      <c r="A3388" s="8" t="s">
        <v>23</v>
      </c>
      <c r="B3388" s="8">
        <v>2008</v>
      </c>
      <c r="C3388" s="8" t="s">
        <v>10</v>
      </c>
      <c r="D3388" s="8" t="s">
        <v>25</v>
      </c>
      <c r="E3388" s="8" t="s">
        <v>28</v>
      </c>
      <c r="F3388" s="15">
        <v>527.08450428000003</v>
      </c>
      <c r="G3388" s="15">
        <v>180.22639515138624</v>
      </c>
      <c r="H3388" s="26">
        <v>0.14942647599571887</v>
      </c>
      <c r="J3388" s="46" t="e">
        <f>+IF(A3388=#REF!,"si","no")</f>
        <v>#REF!</v>
      </c>
    </row>
    <row r="3389" spans="1:13" x14ac:dyDescent="0.2">
      <c r="A3389" s="8" t="s">
        <v>23</v>
      </c>
      <c r="B3389" s="8">
        <v>2008</v>
      </c>
      <c r="C3389" s="8" t="s">
        <v>10</v>
      </c>
      <c r="D3389" s="8" t="s">
        <v>25</v>
      </c>
      <c r="E3389" s="8" t="s">
        <v>40</v>
      </c>
      <c r="F3389" s="15">
        <v>1871.8046422699999</v>
      </c>
      <c r="G3389" s="15">
        <v>640.02754845690629</v>
      </c>
      <c r="H3389" s="26">
        <v>0.5306495811879367</v>
      </c>
      <c r="J3389" s="46" t="e">
        <f>+IF(A3389=#REF!,"si","no")</f>
        <v>#REF!</v>
      </c>
    </row>
    <row r="3390" spans="1:13" x14ac:dyDescent="0.2">
      <c r="A3390" s="8" t="s">
        <v>23</v>
      </c>
      <c r="B3390" s="8">
        <v>2009</v>
      </c>
      <c r="C3390" s="8" t="s">
        <v>10</v>
      </c>
      <c r="D3390" s="8" t="s">
        <v>25</v>
      </c>
      <c r="E3390" s="8" t="s">
        <v>26</v>
      </c>
      <c r="F3390" s="15">
        <v>2100.0973301699996</v>
      </c>
      <c r="G3390" s="15">
        <v>697.54276044205562</v>
      </c>
      <c r="H3390" s="26">
        <v>0.57719363634623833</v>
      </c>
      <c r="J3390" s="46" t="e">
        <f>+IF(A3390=#REF!,"si","no")</f>
        <v>#REF!</v>
      </c>
    </row>
    <row r="3391" spans="1:13" x14ac:dyDescent="0.2">
      <c r="A3391" s="8" t="s">
        <v>23</v>
      </c>
      <c r="B3391" s="8">
        <v>2009</v>
      </c>
      <c r="C3391" s="8" t="s">
        <v>10</v>
      </c>
      <c r="D3391" s="8" t="s">
        <v>25</v>
      </c>
      <c r="E3391" s="8" t="s">
        <v>27</v>
      </c>
      <c r="F3391" s="15">
        <v>34.988930370000006</v>
      </c>
      <c r="G3391" s="15">
        <v>11.621497120435379</v>
      </c>
      <c r="H3391" s="26">
        <v>9.6164057074873063E-3</v>
      </c>
      <c r="J3391" s="46" t="e">
        <f>+IF(A3391=#REF!,"si","no")</f>
        <v>#REF!</v>
      </c>
    </row>
    <row r="3392" spans="1:13" x14ac:dyDescent="0.2">
      <c r="A3392" s="8" t="s">
        <v>23</v>
      </c>
      <c r="B3392" s="8">
        <v>2009</v>
      </c>
      <c r="C3392" s="8" t="s">
        <v>10</v>
      </c>
      <c r="D3392" s="8" t="s">
        <v>25</v>
      </c>
      <c r="E3392" s="8" t="s">
        <v>28</v>
      </c>
      <c r="F3392" s="15">
        <v>1052.8871047900004</v>
      </c>
      <c r="G3392" s="15">
        <v>349.71416179535333</v>
      </c>
      <c r="H3392" s="26">
        <v>0.28937693884245325</v>
      </c>
      <c r="J3392" s="46" t="e">
        <f>+IF(A3392=#REF!,"si","no")</f>
        <v>#REF!</v>
      </c>
    </row>
    <row r="3393" spans="1:10" x14ac:dyDescent="0.2">
      <c r="A3393" s="8" t="s">
        <v>23</v>
      </c>
      <c r="B3393" s="8">
        <v>2009</v>
      </c>
      <c r="C3393" s="8" t="s">
        <v>10</v>
      </c>
      <c r="D3393" s="8" t="s">
        <v>25</v>
      </c>
      <c r="E3393" s="8" t="s">
        <v>40</v>
      </c>
      <c r="F3393" s="15">
        <v>3187.97336533</v>
      </c>
      <c r="G3393" s="15">
        <v>1058.8784193578442</v>
      </c>
      <c r="H3393" s="26">
        <v>0.87618698089617875</v>
      </c>
      <c r="J3393" s="46" t="e">
        <f>+IF(A3393=#REF!,"si","no")</f>
        <v>#REF!</v>
      </c>
    </row>
    <row r="3394" spans="1:10" x14ac:dyDescent="0.2">
      <c r="A3394" s="8" t="s">
        <v>23</v>
      </c>
      <c r="B3394" s="8">
        <v>2010</v>
      </c>
      <c r="C3394" s="8" t="s">
        <v>10</v>
      </c>
      <c r="D3394" s="8" t="s">
        <v>25</v>
      </c>
      <c r="E3394" s="8" t="s">
        <v>26</v>
      </c>
      <c r="F3394" s="15">
        <v>2565.0196483899999</v>
      </c>
      <c r="G3394" s="15">
        <v>908.01120456213846</v>
      </c>
      <c r="H3394" s="26">
        <v>0.61548551630787518</v>
      </c>
      <c r="J3394" s="46" t="e">
        <f>+IF(A3394=#REF!,"si","no")</f>
        <v>#REF!</v>
      </c>
    </row>
    <row r="3395" spans="1:10" x14ac:dyDescent="0.2">
      <c r="A3395" s="8" t="s">
        <v>23</v>
      </c>
      <c r="B3395" s="8">
        <v>2010</v>
      </c>
      <c r="C3395" s="8" t="s">
        <v>10</v>
      </c>
      <c r="D3395" s="8" t="s">
        <v>25</v>
      </c>
      <c r="E3395" s="8" t="s">
        <v>27</v>
      </c>
      <c r="F3395" s="15">
        <v>22.529805749999998</v>
      </c>
      <c r="G3395" s="15">
        <v>7.9755007219726552</v>
      </c>
      <c r="H3395" s="26">
        <v>5.4061063949583056E-3</v>
      </c>
      <c r="J3395" s="46" t="e">
        <f>+IF(A3395=#REF!,"si","no")</f>
        <v>#REF!</v>
      </c>
    </row>
    <row r="3396" spans="1:10" x14ac:dyDescent="0.2">
      <c r="A3396" s="8" t="s">
        <v>23</v>
      </c>
      <c r="B3396" s="8">
        <v>2010</v>
      </c>
      <c r="C3396" s="8" t="s">
        <v>10</v>
      </c>
      <c r="D3396" s="8" t="s">
        <v>25</v>
      </c>
      <c r="E3396" s="8" t="s">
        <v>28</v>
      </c>
      <c r="F3396" s="15">
        <v>1281.7956597699997</v>
      </c>
      <c r="G3396" s="15">
        <v>453.75278967582977</v>
      </c>
      <c r="H3396" s="26">
        <v>0.30757139187994986</v>
      </c>
      <c r="J3396" s="46" t="e">
        <f>+IF(A3396=#REF!,"si","no")</f>
        <v>#REF!</v>
      </c>
    </row>
    <row r="3397" spans="1:10" x14ac:dyDescent="0.2">
      <c r="A3397" s="8" t="s">
        <v>23</v>
      </c>
      <c r="B3397" s="8">
        <v>2010</v>
      </c>
      <c r="C3397" s="8" t="s">
        <v>10</v>
      </c>
      <c r="D3397" s="8" t="s">
        <v>25</v>
      </c>
      <c r="E3397" s="8" t="s">
        <v>40</v>
      </c>
      <c r="F3397" s="15">
        <v>3869.3451139099998</v>
      </c>
      <c r="G3397" s="15">
        <v>1369.7394949599409</v>
      </c>
      <c r="H3397" s="26">
        <v>0.92846301458278324</v>
      </c>
      <c r="J3397" s="46" t="e">
        <f>+IF(A3397=#REF!,"si","no")</f>
        <v>#REF!</v>
      </c>
    </row>
    <row r="3398" spans="1:10" x14ac:dyDescent="0.2">
      <c r="A3398" s="8" t="s">
        <v>23</v>
      </c>
      <c r="B3398" s="8">
        <v>2011</v>
      </c>
      <c r="C3398" s="8" t="s">
        <v>10</v>
      </c>
      <c r="D3398" s="8" t="s">
        <v>25</v>
      </c>
      <c r="E3398" s="8" t="s">
        <v>26</v>
      </c>
      <c r="F3398" s="15">
        <v>2957.27393919</v>
      </c>
      <c r="G3398" s="15">
        <v>1073.8279277333668</v>
      </c>
      <c r="H3398" s="26">
        <v>0.62518459943271565</v>
      </c>
      <c r="J3398" s="46" t="e">
        <f>+IF(A3398=#REF!,"si","no")</f>
        <v>#REF!</v>
      </c>
    </row>
    <row r="3399" spans="1:10" x14ac:dyDescent="0.2">
      <c r="A3399" s="8" t="s">
        <v>23</v>
      </c>
      <c r="B3399" s="8">
        <v>2011</v>
      </c>
      <c r="C3399" s="8" t="s">
        <v>10</v>
      </c>
      <c r="D3399" s="8" t="s">
        <v>25</v>
      </c>
      <c r="E3399" s="8" t="s">
        <v>27</v>
      </c>
      <c r="F3399" s="15">
        <v>15.513554150000001</v>
      </c>
      <c r="G3399" s="15">
        <v>5.63319058268804</v>
      </c>
      <c r="H3399" s="26">
        <v>3.2796539436255314E-3</v>
      </c>
      <c r="J3399" s="46" t="e">
        <f>+IF(A3399=#REF!,"si","no")</f>
        <v>#REF!</v>
      </c>
    </row>
    <row r="3400" spans="1:10" x14ac:dyDescent="0.2">
      <c r="A3400" s="8" t="s">
        <v>23</v>
      </c>
      <c r="B3400" s="8">
        <v>2011</v>
      </c>
      <c r="C3400" s="8" t="s">
        <v>10</v>
      </c>
      <c r="D3400" s="8" t="s">
        <v>25</v>
      </c>
      <c r="E3400" s="8" t="s">
        <v>28</v>
      </c>
      <c r="F3400" s="15">
        <v>1083.5623073100005</v>
      </c>
      <c r="G3400" s="15">
        <v>393.45677504174108</v>
      </c>
      <c r="H3400" s="26">
        <v>0.22907125987846069</v>
      </c>
      <c r="J3400" s="46" t="e">
        <f>+IF(A3400=#REF!,"si","no")</f>
        <v>#REF!</v>
      </c>
    </row>
    <row r="3401" spans="1:10" x14ac:dyDescent="0.2">
      <c r="A3401" s="8" t="s">
        <v>23</v>
      </c>
      <c r="B3401" s="8">
        <v>2011</v>
      </c>
      <c r="C3401" s="8" t="s">
        <v>10</v>
      </c>
      <c r="D3401" s="8" t="s">
        <v>25</v>
      </c>
      <c r="E3401" s="8" t="s">
        <v>40</v>
      </c>
      <c r="F3401" s="15">
        <v>4056.3498006500004</v>
      </c>
      <c r="G3401" s="15">
        <v>1472.9178933577957</v>
      </c>
      <c r="H3401" s="26">
        <v>0.85753551325480182</v>
      </c>
      <c r="J3401" s="46" t="e">
        <f>+IF(A3401=#REF!,"si","no")</f>
        <v>#REF!</v>
      </c>
    </row>
    <row r="3402" spans="1:10" x14ac:dyDescent="0.2">
      <c r="A3402" s="8" t="s">
        <v>23</v>
      </c>
      <c r="B3402" s="8">
        <v>2012</v>
      </c>
      <c r="C3402" s="8" t="s">
        <v>10</v>
      </c>
      <c r="D3402" s="8" t="s">
        <v>25</v>
      </c>
      <c r="E3402" s="8" t="s">
        <v>26</v>
      </c>
      <c r="F3402" s="15">
        <v>3339.0218198000002</v>
      </c>
      <c r="G3402" s="15">
        <v>1266.0591565015827</v>
      </c>
      <c r="H3402" s="26">
        <v>0.65718100947496294</v>
      </c>
      <c r="J3402" s="46" t="e">
        <f>+IF(A3402=#REF!,"si","no")</f>
        <v>#REF!</v>
      </c>
    </row>
    <row r="3403" spans="1:10" x14ac:dyDescent="0.2">
      <c r="A3403" s="8" t="s">
        <v>23</v>
      </c>
      <c r="B3403" s="8">
        <v>2012</v>
      </c>
      <c r="C3403" s="8" t="s">
        <v>10</v>
      </c>
      <c r="D3403" s="8" t="s">
        <v>25</v>
      </c>
      <c r="E3403" s="8" t="s">
        <v>27</v>
      </c>
      <c r="F3403" s="15">
        <v>22.591204159999997</v>
      </c>
      <c r="G3403" s="15">
        <v>8.5659221253240627</v>
      </c>
      <c r="H3403" s="26">
        <v>4.4463651800912907E-3</v>
      </c>
      <c r="J3403" s="46" t="e">
        <f>+IF(A3403=#REF!,"si","no")</f>
        <v>#REF!</v>
      </c>
    </row>
    <row r="3404" spans="1:10" x14ac:dyDescent="0.2">
      <c r="A3404" s="8" t="s">
        <v>23</v>
      </c>
      <c r="B3404" s="8">
        <v>2012</v>
      </c>
      <c r="C3404" s="8" t="s">
        <v>10</v>
      </c>
      <c r="D3404" s="8" t="s">
        <v>25</v>
      </c>
      <c r="E3404" s="8" t="s">
        <v>28</v>
      </c>
      <c r="F3404" s="15">
        <v>1556.0720851400001</v>
      </c>
      <c r="G3404" s="15">
        <v>590.01690252087383</v>
      </c>
      <c r="H3404" s="26">
        <v>0.30626365412292167</v>
      </c>
      <c r="J3404" s="46" t="e">
        <f>+IF(A3404=#REF!,"si","no")</f>
        <v>#REF!</v>
      </c>
    </row>
    <row r="3405" spans="1:10" x14ac:dyDescent="0.2">
      <c r="A3405" s="8" t="s">
        <v>23</v>
      </c>
      <c r="B3405" s="8">
        <v>2012</v>
      </c>
      <c r="C3405" s="8" t="s">
        <v>10</v>
      </c>
      <c r="D3405" s="8" t="s">
        <v>25</v>
      </c>
      <c r="E3405" s="8" t="s">
        <v>40</v>
      </c>
      <c r="F3405" s="15">
        <v>4917.6851091000008</v>
      </c>
      <c r="G3405" s="15">
        <v>1864.6419811477806</v>
      </c>
      <c r="H3405" s="26">
        <v>0.96789102877797584</v>
      </c>
      <c r="J3405" s="46" t="e">
        <f>+IF(A3405=#REF!,"si","no")</f>
        <v>#REF!</v>
      </c>
    </row>
    <row r="3406" spans="1:10" x14ac:dyDescent="0.2">
      <c r="A3406" s="8" t="s">
        <v>23</v>
      </c>
      <c r="B3406" s="8">
        <v>2013</v>
      </c>
      <c r="C3406" s="8" t="s">
        <v>10</v>
      </c>
      <c r="D3406" s="8" t="s">
        <v>25</v>
      </c>
      <c r="E3406" s="8" t="s">
        <v>26</v>
      </c>
      <c r="F3406" s="15">
        <v>3418.9862897100002</v>
      </c>
      <c r="G3406" s="15">
        <v>1264.9198742817482</v>
      </c>
      <c r="H3406" s="26">
        <v>0.62876424439377898</v>
      </c>
      <c r="J3406" s="46" t="e">
        <f>+IF(A3406=#REF!,"si","no")</f>
        <v>#REF!</v>
      </c>
    </row>
    <row r="3407" spans="1:10" x14ac:dyDescent="0.2">
      <c r="A3407" s="8" t="s">
        <v>23</v>
      </c>
      <c r="B3407" s="8">
        <v>2013</v>
      </c>
      <c r="C3407" s="8" t="s">
        <v>10</v>
      </c>
      <c r="D3407" s="8" t="s">
        <v>25</v>
      </c>
      <c r="E3407" s="8" t="s">
        <v>27</v>
      </c>
      <c r="F3407" s="15">
        <v>41.52493475</v>
      </c>
      <c r="G3407" s="15">
        <v>15.362949948530812</v>
      </c>
      <c r="H3407" s="26">
        <v>7.6365893306344131E-3</v>
      </c>
      <c r="J3407" s="46" t="e">
        <f>+IF(A3407=#REF!,"si","no")</f>
        <v>#REF!</v>
      </c>
    </row>
    <row r="3408" spans="1:10" x14ac:dyDescent="0.2">
      <c r="A3408" s="8" t="s">
        <v>23</v>
      </c>
      <c r="B3408" s="8">
        <v>2013</v>
      </c>
      <c r="C3408" s="8" t="s">
        <v>10</v>
      </c>
      <c r="D3408" s="8" t="s">
        <v>25</v>
      </c>
      <c r="E3408" s="8" t="s">
        <v>28</v>
      </c>
      <c r="F3408" s="15">
        <v>1542.0062285600002</v>
      </c>
      <c r="G3408" s="15">
        <v>570.49492437047229</v>
      </c>
      <c r="H3408" s="26">
        <v>0.28358065783097008</v>
      </c>
      <c r="J3408" s="46" t="e">
        <f>+IF(A3408=#REF!,"si","no")</f>
        <v>#REF!</v>
      </c>
    </row>
    <row r="3409" spans="1:10" x14ac:dyDescent="0.2">
      <c r="A3409" s="8" t="s">
        <v>23</v>
      </c>
      <c r="B3409" s="8">
        <v>2013</v>
      </c>
      <c r="C3409" s="8" t="s">
        <v>10</v>
      </c>
      <c r="D3409" s="8" t="s">
        <v>25</v>
      </c>
      <c r="E3409" s="8" t="s">
        <v>40</v>
      </c>
      <c r="F3409" s="15">
        <v>5002.5174530200002</v>
      </c>
      <c r="G3409" s="15">
        <v>1850.7777486007512</v>
      </c>
      <c r="H3409" s="26">
        <v>0.91998149155538345</v>
      </c>
      <c r="J3409" s="46" t="e">
        <f>+IF(A3409=#REF!,"si","no")</f>
        <v>#REF!</v>
      </c>
    </row>
    <row r="3410" spans="1:10" x14ac:dyDescent="0.2">
      <c r="A3410" s="8" t="s">
        <v>23</v>
      </c>
      <c r="B3410" s="8">
        <v>2014</v>
      </c>
      <c r="C3410" s="8" t="s">
        <v>10</v>
      </c>
      <c r="D3410" s="8" t="s">
        <v>25</v>
      </c>
      <c r="E3410" s="8" t="s">
        <v>26</v>
      </c>
      <c r="F3410" s="15">
        <v>3601.5899238399998</v>
      </c>
      <c r="G3410" s="15">
        <v>1268.622930976848</v>
      </c>
      <c r="H3410" s="26">
        <v>0.63182762209681331</v>
      </c>
      <c r="J3410" s="46" t="e">
        <f>+IF(A3410=#REF!,"si","no")</f>
        <v>#REF!</v>
      </c>
    </row>
    <row r="3411" spans="1:10" x14ac:dyDescent="0.2">
      <c r="A3411" s="8" t="s">
        <v>23</v>
      </c>
      <c r="B3411" s="8">
        <v>2014</v>
      </c>
      <c r="C3411" s="8" t="s">
        <v>10</v>
      </c>
      <c r="D3411" s="8" t="s">
        <v>25</v>
      </c>
      <c r="E3411" s="8" t="s">
        <v>27</v>
      </c>
      <c r="F3411" s="15">
        <v>50.262633029999996</v>
      </c>
      <c r="G3411" s="15">
        <v>17.704494454256764</v>
      </c>
      <c r="H3411" s="26">
        <v>8.8175835059562044E-3</v>
      </c>
      <c r="J3411" s="46" t="e">
        <f>+IF(A3411=#REF!,"si","no")</f>
        <v>#REF!</v>
      </c>
    </row>
    <row r="3412" spans="1:10" x14ac:dyDescent="0.2">
      <c r="A3412" s="8" t="s">
        <v>23</v>
      </c>
      <c r="B3412" s="8">
        <v>2014</v>
      </c>
      <c r="C3412" s="8" t="s">
        <v>10</v>
      </c>
      <c r="D3412" s="8" t="s">
        <v>25</v>
      </c>
      <c r="E3412" s="8" t="s">
        <v>28</v>
      </c>
      <c r="F3412" s="15">
        <v>1824.84875491</v>
      </c>
      <c r="G3412" s="15">
        <v>642.7841661593402</v>
      </c>
      <c r="H3412" s="26">
        <v>0.32013357263944225</v>
      </c>
      <c r="J3412" s="46" t="e">
        <f>+IF(A3412=#REF!,"si","no")</f>
        <v>#REF!</v>
      </c>
    </row>
    <row r="3413" spans="1:10" x14ac:dyDescent="0.2">
      <c r="A3413" s="8" t="s">
        <v>23</v>
      </c>
      <c r="B3413" s="8">
        <v>2014</v>
      </c>
      <c r="C3413" s="8" t="s">
        <v>10</v>
      </c>
      <c r="D3413" s="8" t="s">
        <v>25</v>
      </c>
      <c r="E3413" s="8" t="s">
        <v>40</v>
      </c>
      <c r="F3413" s="15">
        <v>5476.7013117799997</v>
      </c>
      <c r="G3413" s="15">
        <v>1929.111591590445</v>
      </c>
      <c r="H3413" s="26">
        <v>0.96077877824221181</v>
      </c>
      <c r="J3413" s="46" t="e">
        <f>+IF(A3413=#REF!,"si","no")</f>
        <v>#REF!</v>
      </c>
    </row>
    <row r="3414" spans="1:10" x14ac:dyDescent="0.2">
      <c r="A3414" s="8" t="s">
        <v>23</v>
      </c>
      <c r="B3414" s="8">
        <v>2015</v>
      </c>
      <c r="C3414" s="8" t="s">
        <v>10</v>
      </c>
      <c r="D3414" s="8" t="s">
        <v>25</v>
      </c>
      <c r="E3414" s="8" t="s">
        <v>26</v>
      </c>
      <c r="F3414" s="15">
        <v>2759.3569212600005</v>
      </c>
      <c r="G3414" s="15">
        <v>866.42538635436222</v>
      </c>
      <c r="H3414" s="26">
        <v>0.45648675749120021</v>
      </c>
      <c r="J3414" s="46" t="e">
        <f>+IF(A3414=#REF!,"si","no")</f>
        <v>#REF!</v>
      </c>
    </row>
    <row r="3415" spans="1:10" x14ac:dyDescent="0.2">
      <c r="A3415" s="8" t="s">
        <v>23</v>
      </c>
      <c r="B3415" s="8">
        <v>2015</v>
      </c>
      <c r="C3415" s="8" t="s">
        <v>10</v>
      </c>
      <c r="D3415" s="8" t="s">
        <v>25</v>
      </c>
      <c r="E3415" s="8" t="s">
        <v>27</v>
      </c>
      <c r="F3415" s="15">
        <v>52.715941299999997</v>
      </c>
      <c r="G3415" s="15">
        <v>16.552563191799827</v>
      </c>
      <c r="H3415" s="26">
        <v>8.7209193296911656E-3</v>
      </c>
      <c r="J3415" s="46" t="e">
        <f>+IF(A3415=#REF!,"si","no")</f>
        <v>#REF!</v>
      </c>
    </row>
    <row r="3416" spans="1:10" x14ac:dyDescent="0.2">
      <c r="A3416" s="8" t="s">
        <v>23</v>
      </c>
      <c r="B3416" s="8">
        <v>2015</v>
      </c>
      <c r="C3416" s="8" t="s">
        <v>10</v>
      </c>
      <c r="D3416" s="8" t="s">
        <v>25</v>
      </c>
      <c r="E3416" s="8" t="s">
        <v>28</v>
      </c>
      <c r="F3416" s="15">
        <v>1798.2142221499998</v>
      </c>
      <c r="G3416" s="15">
        <v>564.6309979583167</v>
      </c>
      <c r="H3416" s="26">
        <v>0.29748271172146362</v>
      </c>
      <c r="J3416" s="46" t="e">
        <f>+IF(A3416=#REF!,"si","no")</f>
        <v>#REF!</v>
      </c>
    </row>
    <row r="3417" spans="1:10" x14ac:dyDescent="0.2">
      <c r="A3417" s="8" t="s">
        <v>23</v>
      </c>
      <c r="B3417" s="8">
        <v>2015</v>
      </c>
      <c r="C3417" s="8" t="s">
        <v>10</v>
      </c>
      <c r="D3417" s="8" t="s">
        <v>25</v>
      </c>
      <c r="E3417" s="8" t="s">
        <v>40</v>
      </c>
      <c r="F3417" s="15">
        <v>4610.2870847100003</v>
      </c>
      <c r="G3417" s="15">
        <v>1447.6089475044787</v>
      </c>
      <c r="H3417" s="26">
        <v>0.76269038854235482</v>
      </c>
      <c r="J3417" s="46" t="e">
        <f>+IF(A3417=#REF!,"si","no")</f>
        <v>#REF!</v>
      </c>
    </row>
    <row r="3418" spans="1:10" x14ac:dyDescent="0.2">
      <c r="A3418" s="8" t="s">
        <v>23</v>
      </c>
      <c r="B3418" s="8">
        <v>2016</v>
      </c>
      <c r="C3418" s="8" t="s">
        <v>10</v>
      </c>
      <c r="D3418" s="8" t="s">
        <v>25</v>
      </c>
      <c r="E3418" s="8" t="s">
        <v>26</v>
      </c>
      <c r="F3418" s="15">
        <v>3201.1362909999998</v>
      </c>
      <c r="G3418" s="15">
        <v>948.57340019955166</v>
      </c>
      <c r="H3418" s="26">
        <v>0.49431091943086591</v>
      </c>
      <c r="J3418" s="46" t="e">
        <f>+IF(A3418=#REF!,"si","no")</f>
        <v>#REF!</v>
      </c>
    </row>
    <row r="3419" spans="1:10" x14ac:dyDescent="0.2">
      <c r="A3419" s="8" t="s">
        <v>23</v>
      </c>
      <c r="B3419" s="8">
        <v>2016</v>
      </c>
      <c r="C3419" s="8" t="s">
        <v>10</v>
      </c>
      <c r="D3419" s="8" t="s">
        <v>25</v>
      </c>
      <c r="E3419" s="8" t="s">
        <v>27</v>
      </c>
      <c r="F3419" s="15">
        <v>41.291511740000004</v>
      </c>
      <c r="G3419" s="15">
        <v>12.235664504729927</v>
      </c>
      <c r="H3419" s="26">
        <v>6.3761249998242567E-3</v>
      </c>
      <c r="J3419" s="46" t="e">
        <f>+IF(A3419=#REF!,"si","no")</f>
        <v>#REF!</v>
      </c>
    </row>
    <row r="3420" spans="1:10" x14ac:dyDescent="0.2">
      <c r="A3420" s="8" t="s">
        <v>23</v>
      </c>
      <c r="B3420" s="8">
        <v>2016</v>
      </c>
      <c r="C3420" s="8" t="s">
        <v>10</v>
      </c>
      <c r="D3420" s="8" t="s">
        <v>25</v>
      </c>
      <c r="E3420" s="8" t="s">
        <v>28</v>
      </c>
      <c r="F3420" s="15">
        <v>2734.0421070000002</v>
      </c>
      <c r="G3420" s="15">
        <v>810.16219928442183</v>
      </c>
      <c r="H3420" s="26">
        <v>0.42218348261944466</v>
      </c>
      <c r="J3420" s="46" t="e">
        <f>+IF(A3420=#REF!,"si","no")</f>
        <v>#REF!</v>
      </c>
    </row>
    <row r="3421" spans="1:10" x14ac:dyDescent="0.2">
      <c r="A3421" s="8" t="s">
        <v>23</v>
      </c>
      <c r="B3421" s="8">
        <v>2016</v>
      </c>
      <c r="C3421" s="8" t="s">
        <v>10</v>
      </c>
      <c r="D3421" s="8" t="s">
        <v>25</v>
      </c>
      <c r="E3421" s="8" t="s">
        <v>40</v>
      </c>
      <c r="F3421" s="15">
        <v>5976.4699097399998</v>
      </c>
      <c r="G3421" s="15">
        <v>1770.9712639887034</v>
      </c>
      <c r="H3421" s="26">
        <v>0.92287052705013484</v>
      </c>
      <c r="J3421" s="46" t="e">
        <f>+IF(A3421=#REF!,"si","no")</f>
        <v>#REF!</v>
      </c>
    </row>
    <row r="3422" spans="1:10" x14ac:dyDescent="0.2">
      <c r="A3422" s="8" t="s">
        <v>23</v>
      </c>
      <c r="B3422" s="8">
        <v>2017</v>
      </c>
      <c r="C3422" s="8" t="s">
        <v>10</v>
      </c>
      <c r="D3422" s="8" t="s">
        <v>25</v>
      </c>
      <c r="E3422" s="8" t="s">
        <v>26</v>
      </c>
      <c r="F3422" s="15">
        <v>7191.0316069999999</v>
      </c>
      <c r="G3422" s="15">
        <v>2205.5399539651457</v>
      </c>
      <c r="H3422" s="26">
        <v>1.0452402052901577</v>
      </c>
      <c r="J3422" s="46" t="e">
        <f>+IF(A3422=#REF!,"si","no")</f>
        <v>#REF!</v>
      </c>
    </row>
    <row r="3423" spans="1:10" x14ac:dyDescent="0.2">
      <c r="A3423" s="8" t="s">
        <v>23</v>
      </c>
      <c r="B3423" s="8">
        <v>2017</v>
      </c>
      <c r="C3423" s="8" t="s">
        <v>10</v>
      </c>
      <c r="D3423" s="8" t="s">
        <v>25</v>
      </c>
      <c r="E3423" s="8" t="s">
        <v>27</v>
      </c>
      <c r="F3423" s="15"/>
      <c r="G3423" s="15"/>
      <c r="H3423" s="26"/>
      <c r="J3423" s="46" t="e">
        <f>+IF(A3423=#REF!,"si","no")</f>
        <v>#REF!</v>
      </c>
    </row>
    <row r="3424" spans="1:10" x14ac:dyDescent="0.2">
      <c r="A3424" s="8" t="s">
        <v>23</v>
      </c>
      <c r="B3424" s="8">
        <v>2017</v>
      </c>
      <c r="C3424" s="8" t="s">
        <v>10</v>
      </c>
      <c r="D3424" s="8" t="s">
        <v>25</v>
      </c>
      <c r="E3424" s="8" t="s">
        <v>28</v>
      </c>
      <c r="F3424" s="15">
        <v>2820.1251000000002</v>
      </c>
      <c r="G3424" s="15">
        <v>864.95219645193697</v>
      </c>
      <c r="H3424" s="26">
        <v>0.40991450178004013</v>
      </c>
      <c r="J3424" s="46" t="e">
        <f>+IF(A3424=#REF!,"si","no")</f>
        <v>#REF!</v>
      </c>
    </row>
    <row r="3425" spans="1:10" x14ac:dyDescent="0.2">
      <c r="A3425" s="8" t="s">
        <v>23</v>
      </c>
      <c r="B3425" s="8">
        <v>2017</v>
      </c>
      <c r="C3425" s="8" t="s">
        <v>10</v>
      </c>
      <c r="D3425" s="8" t="s">
        <v>25</v>
      </c>
      <c r="E3425" s="8" t="s">
        <v>40</v>
      </c>
      <c r="F3425" s="15">
        <v>10011.156707</v>
      </c>
      <c r="G3425" s="15">
        <v>3070.4921504170825</v>
      </c>
      <c r="H3425" s="26">
        <v>1.4551547070701978</v>
      </c>
      <c r="J3425" s="46" t="e">
        <f>+IF(A3425=#REF!,"si","no")</f>
        <v>#REF!</v>
      </c>
    </row>
    <row r="3426" spans="1:10" x14ac:dyDescent="0.2">
      <c r="A3426" s="8" t="s">
        <v>23</v>
      </c>
      <c r="B3426" s="8">
        <v>2018</v>
      </c>
      <c r="C3426" s="8" t="s">
        <v>10</v>
      </c>
      <c r="D3426" s="8" t="s">
        <v>25</v>
      </c>
      <c r="E3426" s="8" t="s">
        <v>26</v>
      </c>
      <c r="F3426" s="15">
        <v>4492.8745049999998</v>
      </c>
      <c r="G3426" s="15">
        <v>1366.9343539142851</v>
      </c>
      <c r="H3426" s="26">
        <v>0.61561199655353649</v>
      </c>
      <c r="J3426" s="46" t="e">
        <f>+IF(A3426=#REF!,"si","no")</f>
        <v>#REF!</v>
      </c>
    </row>
    <row r="3427" spans="1:10" x14ac:dyDescent="0.2">
      <c r="A3427" s="8" t="s">
        <v>23</v>
      </c>
      <c r="B3427" s="8">
        <v>2018</v>
      </c>
      <c r="C3427" s="8" t="s">
        <v>10</v>
      </c>
      <c r="D3427" s="8" t="s">
        <v>25</v>
      </c>
      <c r="E3427" s="8" t="s">
        <v>27</v>
      </c>
      <c r="F3427" s="15"/>
      <c r="G3427" s="15"/>
      <c r="H3427" s="26"/>
      <c r="J3427" s="46" t="e">
        <f>+IF(A3427=#REF!,"si","no")</f>
        <v>#REF!</v>
      </c>
    </row>
    <row r="3428" spans="1:10" x14ac:dyDescent="0.2">
      <c r="A3428" s="8" t="s">
        <v>23</v>
      </c>
      <c r="B3428" s="8">
        <v>2018</v>
      </c>
      <c r="C3428" s="8" t="s">
        <v>10</v>
      </c>
      <c r="D3428" s="8" t="s">
        <v>25</v>
      </c>
      <c r="E3428" s="8" t="s">
        <v>28</v>
      </c>
      <c r="F3428" s="15">
        <v>3403.131785</v>
      </c>
      <c r="G3428" s="15">
        <v>1035.3856406710704</v>
      </c>
      <c r="H3428" s="26">
        <v>0.46629585366053994</v>
      </c>
      <c r="J3428" s="46" t="e">
        <f>+IF(A3428=#REF!,"si","no")</f>
        <v>#REF!</v>
      </c>
    </row>
    <row r="3429" spans="1:10" x14ac:dyDescent="0.2">
      <c r="A3429" s="8" t="s">
        <v>23</v>
      </c>
      <c r="B3429" s="8">
        <v>2018</v>
      </c>
      <c r="C3429" s="8" t="s">
        <v>10</v>
      </c>
      <c r="D3429" s="8" t="s">
        <v>25</v>
      </c>
      <c r="E3429" s="8" t="s">
        <v>40</v>
      </c>
      <c r="F3429" s="15">
        <v>7896.0062899999994</v>
      </c>
      <c r="G3429" s="15">
        <v>2402.3199945853553</v>
      </c>
      <c r="H3429" s="26">
        <v>1.0819078502140762</v>
      </c>
      <c r="J3429" s="46" t="e">
        <f>+IF(A3429=#REF!,"si","no")</f>
        <v>#REF!</v>
      </c>
    </row>
    <row r="3430" spans="1:10" x14ac:dyDescent="0.2">
      <c r="A3430" s="8" t="s">
        <v>23</v>
      </c>
      <c r="B3430" s="8">
        <v>2019</v>
      </c>
      <c r="C3430" s="8" t="s">
        <v>10</v>
      </c>
      <c r="D3430" s="8" t="s">
        <v>25</v>
      </c>
      <c r="E3430" s="8" t="s">
        <v>26</v>
      </c>
      <c r="F3430" s="15">
        <v>3793.6476459999999</v>
      </c>
      <c r="G3430" s="15">
        <v>1137.0041034276339</v>
      </c>
      <c r="H3430" s="26">
        <v>0.49994941332077758</v>
      </c>
      <c r="J3430" s="46" t="e">
        <f>+IF(A3430=#REF!,"si","no")</f>
        <v>#REF!</v>
      </c>
    </row>
    <row r="3431" spans="1:10" x14ac:dyDescent="0.2">
      <c r="A3431" s="8" t="s">
        <v>23</v>
      </c>
      <c r="B3431" s="8">
        <v>2019</v>
      </c>
      <c r="C3431" s="8" t="s">
        <v>10</v>
      </c>
      <c r="D3431" s="8" t="s">
        <v>25</v>
      </c>
      <c r="E3431" s="8" t="s">
        <v>27</v>
      </c>
      <c r="F3431" s="15"/>
      <c r="G3431" s="15"/>
      <c r="H3431" s="26"/>
      <c r="J3431" s="46" t="e">
        <f>+IF(A3431=#REF!,"si","no")</f>
        <v>#REF!</v>
      </c>
    </row>
    <row r="3432" spans="1:10" x14ac:dyDescent="0.2">
      <c r="A3432" s="8" t="s">
        <v>23</v>
      </c>
      <c r="B3432" s="8">
        <v>2019</v>
      </c>
      <c r="C3432" s="8" t="s">
        <v>10</v>
      </c>
      <c r="D3432" s="8" t="s">
        <v>25</v>
      </c>
      <c r="E3432" s="8" t="s">
        <v>28</v>
      </c>
      <c r="F3432" s="68">
        <v>1666.192366</v>
      </c>
      <c r="G3432" s="15">
        <v>499.3788917743359</v>
      </c>
      <c r="H3432" s="26">
        <v>0.2195807237763848</v>
      </c>
      <c r="J3432" s="46" t="e">
        <f>+IF(A3432=#REF!,"si","no")</f>
        <v>#REF!</v>
      </c>
    </row>
    <row r="3433" spans="1:10" x14ac:dyDescent="0.2">
      <c r="A3433" s="8" t="s">
        <v>23</v>
      </c>
      <c r="B3433" s="8">
        <v>2019</v>
      </c>
      <c r="C3433" s="8" t="s">
        <v>10</v>
      </c>
      <c r="D3433" s="8" t="s">
        <v>25</v>
      </c>
      <c r="E3433" s="8" t="s">
        <v>40</v>
      </c>
      <c r="F3433" s="15">
        <v>5459.8400119999997</v>
      </c>
      <c r="G3433" s="15">
        <v>1636.3829952019696</v>
      </c>
      <c r="H3433" s="26">
        <v>0.71953013709716229</v>
      </c>
      <c r="J3433" s="46" t="e">
        <f>+IF(A3433=#REF!,"si","no")</f>
        <v>#REF!</v>
      </c>
    </row>
    <row r="3434" spans="1:10" x14ac:dyDescent="0.2">
      <c r="A3434" s="8" t="s">
        <v>23</v>
      </c>
      <c r="B3434" s="8">
        <v>2020</v>
      </c>
      <c r="C3434" s="8" t="s">
        <v>10</v>
      </c>
      <c r="D3434" s="8" t="s">
        <v>25</v>
      </c>
      <c r="E3434" s="8" t="s">
        <v>26</v>
      </c>
      <c r="F3434" s="68">
        <v>3283.326881</v>
      </c>
      <c r="G3434" s="15">
        <v>939.19924161742733</v>
      </c>
      <c r="H3434" s="26">
        <v>0.45319452664413629</v>
      </c>
      <c r="J3434" s="46"/>
    </row>
    <row r="3435" spans="1:10" x14ac:dyDescent="0.2">
      <c r="A3435" s="8" t="s">
        <v>23</v>
      </c>
      <c r="B3435" s="8">
        <v>2020</v>
      </c>
      <c r="C3435" s="8" t="s">
        <v>10</v>
      </c>
      <c r="D3435" s="8" t="s">
        <v>25</v>
      </c>
      <c r="E3435" s="8" t="s">
        <v>27</v>
      </c>
      <c r="F3435" s="68"/>
      <c r="G3435" s="15"/>
      <c r="H3435" s="26"/>
      <c r="J3435" s="46"/>
    </row>
    <row r="3436" spans="1:10" x14ac:dyDescent="0.2">
      <c r="A3436" s="8" t="s">
        <v>23</v>
      </c>
      <c r="B3436" s="8">
        <v>2020</v>
      </c>
      <c r="C3436" s="8" t="s">
        <v>10</v>
      </c>
      <c r="D3436" s="8" t="s">
        <v>25</v>
      </c>
      <c r="E3436" s="8" t="s">
        <v>28</v>
      </c>
      <c r="F3436" s="68">
        <v>1551.786963</v>
      </c>
      <c r="G3436" s="15">
        <v>443.89035622232063</v>
      </c>
      <c r="H3436" s="26">
        <v>0.21419169751844361</v>
      </c>
      <c r="J3436" s="46"/>
    </row>
    <row r="3437" spans="1:10" x14ac:dyDescent="0.2">
      <c r="A3437" s="8" t="s">
        <v>23</v>
      </c>
      <c r="B3437" s="8">
        <v>2020</v>
      </c>
      <c r="C3437" s="8" t="s">
        <v>10</v>
      </c>
      <c r="D3437" s="8" t="s">
        <v>25</v>
      </c>
      <c r="E3437" s="8" t="s">
        <v>40</v>
      </c>
      <c r="F3437" s="15">
        <v>4835.1138439999995</v>
      </c>
      <c r="G3437" s="15">
        <v>1383.0895978397477</v>
      </c>
      <c r="H3437" s="26">
        <v>0.66738622416257976</v>
      </c>
      <c r="J3437" s="46"/>
    </row>
    <row r="3438" spans="1:10" x14ac:dyDescent="0.2">
      <c r="A3438" s="8" t="s">
        <v>23</v>
      </c>
      <c r="B3438" s="8">
        <v>2021</v>
      </c>
      <c r="C3438" s="8" t="s">
        <v>10</v>
      </c>
      <c r="D3438" s="8" t="s">
        <v>25</v>
      </c>
      <c r="E3438" s="8" t="s">
        <v>26</v>
      </c>
      <c r="F3438" s="68">
        <v>4600.572435</v>
      </c>
      <c r="G3438" s="15">
        <v>1185.4068087202872</v>
      </c>
      <c r="H3438" s="26">
        <v>0.55299555829665248</v>
      </c>
      <c r="J3438" s="46"/>
    </row>
    <row r="3439" spans="1:10" x14ac:dyDescent="0.2">
      <c r="A3439" s="8" t="s">
        <v>23</v>
      </c>
      <c r="B3439" s="8">
        <v>2021</v>
      </c>
      <c r="C3439" s="8" t="s">
        <v>10</v>
      </c>
      <c r="D3439" s="8" t="s">
        <v>25</v>
      </c>
      <c r="E3439" s="8" t="s">
        <v>27</v>
      </c>
      <c r="F3439" s="68"/>
      <c r="G3439" s="15"/>
      <c r="H3439" s="26"/>
      <c r="J3439" s="46"/>
    </row>
    <row r="3440" spans="1:10" x14ac:dyDescent="0.2">
      <c r="A3440" s="8" t="s">
        <v>23</v>
      </c>
      <c r="B3440" s="8">
        <v>2021</v>
      </c>
      <c r="C3440" s="8" t="s">
        <v>10</v>
      </c>
      <c r="D3440" s="8" t="s">
        <v>25</v>
      </c>
      <c r="E3440" s="8" t="s">
        <v>28</v>
      </c>
      <c r="F3440" s="68">
        <v>1991.2323220000001</v>
      </c>
      <c r="G3440" s="15">
        <v>513.07101139962981</v>
      </c>
      <c r="H3440" s="26">
        <v>0.23934904735452334</v>
      </c>
      <c r="J3440" s="46"/>
    </row>
    <row r="3441" spans="1:10" x14ac:dyDescent="0.2">
      <c r="A3441" s="8" t="s">
        <v>23</v>
      </c>
      <c r="B3441" s="8">
        <v>2021</v>
      </c>
      <c r="C3441" s="8" t="s">
        <v>10</v>
      </c>
      <c r="D3441" s="8" t="s">
        <v>25</v>
      </c>
      <c r="E3441" s="8" t="s">
        <v>40</v>
      </c>
      <c r="F3441" s="15">
        <v>6591.8047569999999</v>
      </c>
      <c r="G3441" s="15">
        <v>1698.4778201199169</v>
      </c>
      <c r="H3441" s="26">
        <v>0.7923446056511757</v>
      </c>
      <c r="J3441" s="46"/>
    </row>
    <row r="3442" spans="1:10" x14ac:dyDescent="0.2">
      <c r="A3442" s="8" t="s">
        <v>23</v>
      </c>
      <c r="B3442" s="8">
        <v>2008</v>
      </c>
      <c r="C3442" s="8" t="s">
        <v>10</v>
      </c>
      <c r="D3442" s="8" t="s">
        <v>30</v>
      </c>
      <c r="E3442" s="8" t="s">
        <v>31</v>
      </c>
      <c r="F3442" s="15">
        <v>555.15694044999998</v>
      </c>
      <c r="G3442" s="15">
        <v>189.82522405444351</v>
      </c>
      <c r="H3442" s="26">
        <v>0.15738490614389389</v>
      </c>
      <c r="J3442" s="46" t="e">
        <f>+IF(A3442=#REF!,"si","no")</f>
        <v>#REF!</v>
      </c>
    </row>
    <row r="3443" spans="1:10" x14ac:dyDescent="0.2">
      <c r="A3443" s="8" t="s">
        <v>23</v>
      </c>
      <c r="B3443" s="8">
        <v>2008</v>
      </c>
      <c r="C3443" s="8" t="s">
        <v>10</v>
      </c>
      <c r="D3443" s="8" t="s">
        <v>30</v>
      </c>
      <c r="E3443" s="8" t="s">
        <v>32</v>
      </c>
      <c r="F3443" s="15"/>
      <c r="G3443" s="15"/>
      <c r="H3443" s="26"/>
      <c r="J3443" s="46" t="e">
        <f>+IF(A3443=#REF!,"si","no")</f>
        <v>#REF!</v>
      </c>
    </row>
    <row r="3444" spans="1:10" x14ac:dyDescent="0.2">
      <c r="A3444" s="8" t="s">
        <v>23</v>
      </c>
      <c r="B3444" s="8">
        <v>2008</v>
      </c>
      <c r="C3444" s="8" t="s">
        <v>10</v>
      </c>
      <c r="D3444" s="8" t="s">
        <v>30</v>
      </c>
      <c r="E3444" s="8" t="s">
        <v>40</v>
      </c>
      <c r="F3444" s="15">
        <v>555.15694044999998</v>
      </c>
      <c r="G3444" s="15">
        <v>189.82522405444351</v>
      </c>
      <c r="H3444" s="26">
        <v>0.15738490614389389</v>
      </c>
      <c r="J3444" s="46" t="e">
        <f>+IF(A3444=#REF!,"si","no")</f>
        <v>#REF!</v>
      </c>
    </row>
    <row r="3445" spans="1:10" x14ac:dyDescent="0.2">
      <c r="A3445" s="8" t="s">
        <v>23</v>
      </c>
      <c r="B3445" s="8">
        <v>2009</v>
      </c>
      <c r="C3445" s="8" t="s">
        <v>10</v>
      </c>
      <c r="D3445" s="8" t="s">
        <v>30</v>
      </c>
      <c r="E3445" s="8" t="s">
        <v>31</v>
      </c>
      <c r="F3445" s="15">
        <v>690.05778648999978</v>
      </c>
      <c r="G3445" s="15">
        <v>229.20119288652444</v>
      </c>
      <c r="H3445" s="26">
        <v>0.18965643037170929</v>
      </c>
      <c r="J3445" s="46" t="e">
        <f>+IF(A3445=#REF!,"si","no")</f>
        <v>#REF!</v>
      </c>
    </row>
    <row r="3446" spans="1:10" x14ac:dyDescent="0.2">
      <c r="A3446" s="8" t="s">
        <v>23</v>
      </c>
      <c r="B3446" s="8">
        <v>2009</v>
      </c>
      <c r="C3446" s="8" t="s">
        <v>10</v>
      </c>
      <c r="D3446" s="8" t="s">
        <v>30</v>
      </c>
      <c r="E3446" s="8" t="s">
        <v>32</v>
      </c>
      <c r="F3446" s="15"/>
      <c r="G3446" s="15"/>
      <c r="H3446" s="26"/>
      <c r="J3446" s="46" t="e">
        <f>+IF(A3446=#REF!,"si","no")</f>
        <v>#REF!</v>
      </c>
    </row>
    <row r="3447" spans="1:10" x14ac:dyDescent="0.2">
      <c r="A3447" s="8" t="s">
        <v>23</v>
      </c>
      <c r="B3447" s="8">
        <v>2009</v>
      </c>
      <c r="C3447" s="8" t="s">
        <v>10</v>
      </c>
      <c r="D3447" s="8" t="s">
        <v>30</v>
      </c>
      <c r="E3447" s="8" t="s">
        <v>40</v>
      </c>
      <c r="F3447" s="15">
        <v>690.05778648999978</v>
      </c>
      <c r="G3447" s="15">
        <v>229.20119288652444</v>
      </c>
      <c r="H3447" s="26">
        <v>0.18965643037170929</v>
      </c>
      <c r="J3447" s="46" t="e">
        <f>+IF(A3447=#REF!,"si","no")</f>
        <v>#REF!</v>
      </c>
    </row>
    <row r="3448" spans="1:10" x14ac:dyDescent="0.2">
      <c r="A3448" s="8" t="s">
        <v>23</v>
      </c>
      <c r="B3448" s="8">
        <v>2010</v>
      </c>
      <c r="C3448" s="8" t="s">
        <v>10</v>
      </c>
      <c r="D3448" s="8" t="s">
        <v>30</v>
      </c>
      <c r="E3448" s="8" t="s">
        <v>31</v>
      </c>
      <c r="F3448" s="15">
        <v>867.80554009999992</v>
      </c>
      <c r="G3448" s="15">
        <v>307.20121550978843</v>
      </c>
      <c r="H3448" s="26">
        <v>0.20823300173881246</v>
      </c>
      <c r="J3448" s="46" t="e">
        <f>+IF(A3448=#REF!,"si","no")</f>
        <v>#REF!</v>
      </c>
    </row>
    <row r="3449" spans="1:10" x14ac:dyDescent="0.2">
      <c r="A3449" s="8" t="s">
        <v>23</v>
      </c>
      <c r="B3449" s="8">
        <v>2010</v>
      </c>
      <c r="C3449" s="8" t="s">
        <v>10</v>
      </c>
      <c r="D3449" s="8" t="s">
        <v>30</v>
      </c>
      <c r="E3449" s="8" t="s">
        <v>32</v>
      </c>
      <c r="F3449" s="15"/>
      <c r="G3449" s="15"/>
      <c r="H3449" s="26"/>
      <c r="J3449" s="46" t="e">
        <f>+IF(A3449=#REF!,"si","no")</f>
        <v>#REF!</v>
      </c>
    </row>
    <row r="3450" spans="1:10" x14ac:dyDescent="0.2">
      <c r="A3450" s="8" t="s">
        <v>23</v>
      </c>
      <c r="B3450" s="8">
        <v>2010</v>
      </c>
      <c r="C3450" s="8" t="s">
        <v>10</v>
      </c>
      <c r="D3450" s="8" t="s">
        <v>30</v>
      </c>
      <c r="E3450" s="8" t="s">
        <v>40</v>
      </c>
      <c r="F3450" s="15">
        <v>867.80554009999992</v>
      </c>
      <c r="G3450" s="15">
        <v>307.20121550978843</v>
      </c>
      <c r="H3450" s="26">
        <v>0.20823300173881246</v>
      </c>
      <c r="J3450" s="46" t="e">
        <f>+IF(A3450=#REF!,"si","no")</f>
        <v>#REF!</v>
      </c>
    </row>
    <row r="3451" spans="1:10" x14ac:dyDescent="0.2">
      <c r="A3451" s="8" t="s">
        <v>23</v>
      </c>
      <c r="B3451" s="8">
        <v>2011</v>
      </c>
      <c r="C3451" s="8" t="s">
        <v>10</v>
      </c>
      <c r="D3451" s="8" t="s">
        <v>30</v>
      </c>
      <c r="E3451" s="8" t="s">
        <v>31</v>
      </c>
      <c r="F3451" s="15">
        <v>707.02821463999999</v>
      </c>
      <c r="G3451" s="15">
        <v>256.73192886007917</v>
      </c>
      <c r="H3451" s="26">
        <v>0.14946980234046459</v>
      </c>
      <c r="J3451" s="46" t="e">
        <f>+IF(A3451=#REF!,"si","no")</f>
        <v>#REF!</v>
      </c>
    </row>
    <row r="3452" spans="1:10" x14ac:dyDescent="0.2">
      <c r="A3452" s="8" t="s">
        <v>23</v>
      </c>
      <c r="B3452" s="8">
        <v>2011</v>
      </c>
      <c r="C3452" s="8" t="s">
        <v>10</v>
      </c>
      <c r="D3452" s="8" t="s">
        <v>30</v>
      </c>
      <c r="E3452" s="8" t="s">
        <v>32</v>
      </c>
      <c r="F3452" s="15"/>
      <c r="G3452" s="15"/>
      <c r="H3452" s="26"/>
      <c r="J3452" s="46" t="e">
        <f>+IF(A3452=#REF!,"si","no")</f>
        <v>#REF!</v>
      </c>
    </row>
    <row r="3453" spans="1:10" x14ac:dyDescent="0.2">
      <c r="A3453" s="8" t="s">
        <v>23</v>
      </c>
      <c r="B3453" s="8">
        <v>2011</v>
      </c>
      <c r="C3453" s="8" t="s">
        <v>10</v>
      </c>
      <c r="D3453" s="8" t="s">
        <v>30</v>
      </c>
      <c r="E3453" s="8" t="s">
        <v>40</v>
      </c>
      <c r="F3453" s="15">
        <v>707.02821463999999</v>
      </c>
      <c r="G3453" s="15">
        <v>256.73192886007917</v>
      </c>
      <c r="H3453" s="26">
        <v>0.14946980234046459</v>
      </c>
      <c r="J3453" s="46" t="e">
        <f>+IF(A3453=#REF!,"si","no")</f>
        <v>#REF!</v>
      </c>
    </row>
    <row r="3454" spans="1:10" x14ac:dyDescent="0.2">
      <c r="A3454" s="8" t="s">
        <v>23</v>
      </c>
      <c r="B3454" s="8">
        <v>2012</v>
      </c>
      <c r="C3454" s="8" t="s">
        <v>10</v>
      </c>
      <c r="D3454" s="8" t="s">
        <v>30</v>
      </c>
      <c r="E3454" s="8" t="s">
        <v>31</v>
      </c>
      <c r="F3454" s="15">
        <v>696.02124383</v>
      </c>
      <c r="G3454" s="15">
        <v>263.91084468066589</v>
      </c>
      <c r="H3454" s="26">
        <v>0.13698980369754415</v>
      </c>
      <c r="J3454" s="46" t="e">
        <f>+IF(A3454=#REF!,"si","no")</f>
        <v>#REF!</v>
      </c>
    </row>
    <row r="3455" spans="1:10" x14ac:dyDescent="0.2">
      <c r="A3455" s="8" t="s">
        <v>23</v>
      </c>
      <c r="B3455" s="8">
        <v>2012</v>
      </c>
      <c r="C3455" s="8" t="s">
        <v>10</v>
      </c>
      <c r="D3455" s="8" t="s">
        <v>30</v>
      </c>
      <c r="E3455" s="8" t="s">
        <v>32</v>
      </c>
      <c r="F3455" s="15"/>
      <c r="G3455" s="15"/>
      <c r="H3455" s="26"/>
      <c r="J3455" s="46" t="e">
        <f>+IF(A3455=#REF!,"si","no")</f>
        <v>#REF!</v>
      </c>
    </row>
    <row r="3456" spans="1:10" x14ac:dyDescent="0.2">
      <c r="A3456" s="8" t="s">
        <v>23</v>
      </c>
      <c r="B3456" s="8">
        <v>2012</v>
      </c>
      <c r="C3456" s="8" t="s">
        <v>10</v>
      </c>
      <c r="D3456" s="8" t="s">
        <v>30</v>
      </c>
      <c r="E3456" s="8" t="s">
        <v>40</v>
      </c>
      <c r="F3456" s="15">
        <v>696.02124383</v>
      </c>
      <c r="G3456" s="15">
        <v>263.91084468066589</v>
      </c>
      <c r="H3456" s="26">
        <v>0.13698980369754415</v>
      </c>
      <c r="J3456" s="46" t="e">
        <f>+IF(A3456=#REF!,"si","no")</f>
        <v>#REF!</v>
      </c>
    </row>
    <row r="3457" spans="1:10" x14ac:dyDescent="0.2">
      <c r="A3457" s="8" t="s">
        <v>23</v>
      </c>
      <c r="B3457" s="8">
        <v>2013</v>
      </c>
      <c r="C3457" s="8" t="s">
        <v>10</v>
      </c>
      <c r="D3457" s="8" t="s">
        <v>30</v>
      </c>
      <c r="E3457" s="8" t="s">
        <v>31</v>
      </c>
      <c r="F3457" s="15">
        <v>574.62432031000014</v>
      </c>
      <c r="G3457" s="15">
        <v>212.5933424165361</v>
      </c>
      <c r="H3457" s="26">
        <v>0.10567554121448436</v>
      </c>
      <c r="J3457" s="46" t="e">
        <f>+IF(A3457=#REF!,"si","no")</f>
        <v>#REF!</v>
      </c>
    </row>
    <row r="3458" spans="1:10" x14ac:dyDescent="0.2">
      <c r="A3458" s="8" t="s">
        <v>23</v>
      </c>
      <c r="B3458" s="8">
        <v>2013</v>
      </c>
      <c r="C3458" s="8" t="s">
        <v>10</v>
      </c>
      <c r="D3458" s="8" t="s">
        <v>30</v>
      </c>
      <c r="E3458" s="8" t="s">
        <v>32</v>
      </c>
      <c r="F3458" s="15"/>
      <c r="G3458" s="15"/>
      <c r="H3458" s="26"/>
      <c r="J3458" s="46" t="e">
        <f>+IF(A3458=#REF!,"si","no")</f>
        <v>#REF!</v>
      </c>
    </row>
    <row r="3459" spans="1:10" x14ac:dyDescent="0.2">
      <c r="A3459" s="8" t="s">
        <v>23</v>
      </c>
      <c r="B3459" s="8">
        <v>2013</v>
      </c>
      <c r="C3459" s="8" t="s">
        <v>10</v>
      </c>
      <c r="D3459" s="8" t="s">
        <v>30</v>
      </c>
      <c r="E3459" s="8" t="s">
        <v>40</v>
      </c>
      <c r="F3459" s="15">
        <v>574.62432031000014</v>
      </c>
      <c r="G3459" s="15">
        <v>212.5933424165361</v>
      </c>
      <c r="H3459" s="26">
        <v>0.10567554121448436</v>
      </c>
      <c r="J3459" s="46" t="e">
        <f>+IF(A3459=#REF!,"si","no")</f>
        <v>#REF!</v>
      </c>
    </row>
    <row r="3460" spans="1:10" x14ac:dyDescent="0.2">
      <c r="A3460" s="8" t="s">
        <v>23</v>
      </c>
      <c r="B3460" s="8">
        <v>2014</v>
      </c>
      <c r="C3460" s="8" t="s">
        <v>10</v>
      </c>
      <c r="D3460" s="8" t="s">
        <v>30</v>
      </c>
      <c r="E3460" s="8" t="s">
        <v>31</v>
      </c>
      <c r="F3460" s="15">
        <v>545.94510424999987</v>
      </c>
      <c r="G3460" s="15">
        <v>192.30353620260303</v>
      </c>
      <c r="H3460" s="26">
        <v>9.5775256014126481E-2</v>
      </c>
      <c r="J3460" s="46" t="e">
        <f>+IF(A3460=#REF!,"si","no")</f>
        <v>#REF!</v>
      </c>
    </row>
    <row r="3461" spans="1:10" x14ac:dyDescent="0.2">
      <c r="A3461" s="8" t="s">
        <v>23</v>
      </c>
      <c r="B3461" s="8">
        <v>2014</v>
      </c>
      <c r="C3461" s="8" t="s">
        <v>10</v>
      </c>
      <c r="D3461" s="8" t="s">
        <v>30</v>
      </c>
      <c r="E3461" s="8" t="s">
        <v>32</v>
      </c>
      <c r="F3461" s="15"/>
      <c r="G3461" s="15"/>
      <c r="H3461" s="26"/>
      <c r="J3461" s="46" t="e">
        <f>+IF(A3461=#REF!,"si","no")</f>
        <v>#REF!</v>
      </c>
    </row>
    <row r="3462" spans="1:10" x14ac:dyDescent="0.2">
      <c r="A3462" s="8" t="s">
        <v>23</v>
      </c>
      <c r="B3462" s="8">
        <v>2014</v>
      </c>
      <c r="C3462" s="8" t="s">
        <v>10</v>
      </c>
      <c r="D3462" s="8" t="s">
        <v>30</v>
      </c>
      <c r="E3462" s="8" t="s">
        <v>40</v>
      </c>
      <c r="F3462" s="15">
        <v>545.94510424999987</v>
      </c>
      <c r="G3462" s="15">
        <v>192.30353620260303</v>
      </c>
      <c r="H3462" s="26">
        <v>9.5775256014126481E-2</v>
      </c>
      <c r="J3462" s="46" t="e">
        <f>+IF(A3462=#REF!,"si","no")</f>
        <v>#REF!</v>
      </c>
    </row>
    <row r="3463" spans="1:10" x14ac:dyDescent="0.2">
      <c r="A3463" s="8" t="s">
        <v>23</v>
      </c>
      <c r="B3463" s="8">
        <v>2015</v>
      </c>
      <c r="C3463" s="8" t="s">
        <v>10</v>
      </c>
      <c r="D3463" s="8" t="s">
        <v>30</v>
      </c>
      <c r="E3463" s="8" t="s">
        <v>31</v>
      </c>
      <c r="F3463" s="15">
        <v>316.90147847999998</v>
      </c>
      <c r="G3463" s="15">
        <v>99.505607198841631</v>
      </c>
      <c r="H3463" s="26">
        <v>5.2425739939958936E-2</v>
      </c>
      <c r="J3463" s="46" t="e">
        <f>+IF(A3463=#REF!,"si","no")</f>
        <v>#REF!</v>
      </c>
    </row>
    <row r="3464" spans="1:10" x14ac:dyDescent="0.2">
      <c r="A3464" s="8" t="s">
        <v>23</v>
      </c>
      <c r="B3464" s="8">
        <v>2015</v>
      </c>
      <c r="C3464" s="8" t="s">
        <v>10</v>
      </c>
      <c r="D3464" s="8" t="s">
        <v>30</v>
      </c>
      <c r="E3464" s="8" t="s">
        <v>32</v>
      </c>
      <c r="F3464" s="15"/>
      <c r="G3464" s="15"/>
      <c r="H3464" s="26"/>
      <c r="J3464" s="46" t="e">
        <f>+IF(A3464=#REF!,"si","no")</f>
        <v>#REF!</v>
      </c>
    </row>
    <row r="3465" spans="1:10" x14ac:dyDescent="0.2">
      <c r="A3465" s="8" t="s">
        <v>23</v>
      </c>
      <c r="B3465" s="8">
        <v>2015</v>
      </c>
      <c r="C3465" s="8" t="s">
        <v>10</v>
      </c>
      <c r="D3465" s="8" t="s">
        <v>30</v>
      </c>
      <c r="E3465" s="8" t="s">
        <v>40</v>
      </c>
      <c r="F3465" s="15">
        <v>316.90147847999998</v>
      </c>
      <c r="G3465" s="15">
        <v>99.505607198841631</v>
      </c>
      <c r="H3465" s="26">
        <v>5.2425739939958936E-2</v>
      </c>
      <c r="J3465" s="46" t="e">
        <f>+IF(A3465=#REF!,"si","no")</f>
        <v>#REF!</v>
      </c>
    </row>
    <row r="3466" spans="1:10" x14ac:dyDescent="0.2">
      <c r="A3466" s="8" t="s">
        <v>23</v>
      </c>
      <c r="B3466" s="8">
        <v>2016</v>
      </c>
      <c r="C3466" s="8" t="s">
        <v>10</v>
      </c>
      <c r="D3466" s="8" t="s">
        <v>30</v>
      </c>
      <c r="E3466" s="8" t="s">
        <v>31</v>
      </c>
      <c r="F3466" s="15">
        <v>367.51685300000003</v>
      </c>
      <c r="G3466" s="15">
        <v>108.90405130858855</v>
      </c>
      <c r="H3466" s="26">
        <v>5.6750971217166588E-2</v>
      </c>
      <c r="J3466" s="46" t="e">
        <f>+IF(A3466=#REF!,"si","no")</f>
        <v>#REF!</v>
      </c>
    </row>
    <row r="3467" spans="1:10" x14ac:dyDescent="0.2">
      <c r="A3467" s="8" t="s">
        <v>23</v>
      </c>
      <c r="B3467" s="8">
        <v>2016</v>
      </c>
      <c r="C3467" s="8" t="s">
        <v>10</v>
      </c>
      <c r="D3467" s="8" t="s">
        <v>30</v>
      </c>
      <c r="E3467" s="8" t="s">
        <v>32</v>
      </c>
      <c r="F3467" s="15"/>
      <c r="G3467" s="15"/>
      <c r="H3467" s="26"/>
      <c r="J3467" s="46" t="e">
        <f>+IF(A3467=#REF!,"si","no")</f>
        <v>#REF!</v>
      </c>
    </row>
    <row r="3468" spans="1:10" x14ac:dyDescent="0.2">
      <c r="A3468" s="8" t="s">
        <v>23</v>
      </c>
      <c r="B3468" s="8">
        <v>2016</v>
      </c>
      <c r="C3468" s="8" t="s">
        <v>10</v>
      </c>
      <c r="D3468" s="8" t="s">
        <v>30</v>
      </c>
      <c r="E3468" s="8" t="s">
        <v>40</v>
      </c>
      <c r="F3468" s="15">
        <v>367.51685300000003</v>
      </c>
      <c r="G3468" s="15">
        <v>108.90405130858855</v>
      </c>
      <c r="H3468" s="26">
        <v>5.6750971217166588E-2</v>
      </c>
      <c r="J3468" s="46" t="e">
        <f>+IF(A3468=#REF!,"si","no")</f>
        <v>#REF!</v>
      </c>
    </row>
    <row r="3469" spans="1:10" x14ac:dyDescent="0.2">
      <c r="A3469" s="8" t="s">
        <v>23</v>
      </c>
      <c r="B3469" s="8">
        <v>2017</v>
      </c>
      <c r="C3469" s="8" t="s">
        <v>10</v>
      </c>
      <c r="D3469" s="8" t="s">
        <v>30</v>
      </c>
      <c r="E3469" s="8" t="s">
        <v>31</v>
      </c>
      <c r="F3469" s="15">
        <v>464.94415299999997</v>
      </c>
      <c r="G3469" s="15">
        <v>142.6016407445313</v>
      </c>
      <c r="H3469" s="26">
        <v>6.7581168946206582E-2</v>
      </c>
      <c r="J3469" s="46" t="e">
        <f>+IF(A3469=#REF!,"si","no")</f>
        <v>#REF!</v>
      </c>
    </row>
    <row r="3470" spans="1:10" x14ac:dyDescent="0.2">
      <c r="A3470" s="8" t="s">
        <v>23</v>
      </c>
      <c r="B3470" s="8">
        <v>2017</v>
      </c>
      <c r="C3470" s="8" t="s">
        <v>10</v>
      </c>
      <c r="D3470" s="8" t="s">
        <v>30</v>
      </c>
      <c r="E3470" s="8" t="s">
        <v>32</v>
      </c>
      <c r="F3470" s="15"/>
      <c r="G3470" s="15"/>
      <c r="H3470" s="26"/>
      <c r="J3470" s="46" t="e">
        <f>+IF(A3470=#REF!,"si","no")</f>
        <v>#REF!</v>
      </c>
    </row>
    <row r="3471" spans="1:10" x14ac:dyDescent="0.2">
      <c r="A3471" s="8" t="s">
        <v>23</v>
      </c>
      <c r="B3471" s="8">
        <v>2017</v>
      </c>
      <c r="C3471" s="8" t="s">
        <v>10</v>
      </c>
      <c r="D3471" s="8" t="s">
        <v>30</v>
      </c>
      <c r="E3471" s="8" t="s">
        <v>40</v>
      </c>
      <c r="F3471" s="15">
        <v>464.94415299999997</v>
      </c>
      <c r="G3471" s="15">
        <v>142.6016407445313</v>
      </c>
      <c r="H3471" s="26">
        <v>6.7581168946206582E-2</v>
      </c>
      <c r="J3471" s="46" t="e">
        <f>+IF(A3471=#REF!,"si","no")</f>
        <v>#REF!</v>
      </c>
    </row>
    <row r="3472" spans="1:10" x14ac:dyDescent="0.2">
      <c r="A3472" s="8" t="s">
        <v>23</v>
      </c>
      <c r="B3472" s="8">
        <v>2018</v>
      </c>
      <c r="C3472" s="8" t="s">
        <v>10</v>
      </c>
      <c r="D3472" s="8" t="s">
        <v>30</v>
      </c>
      <c r="E3472" s="8" t="s">
        <v>31</v>
      </c>
      <c r="F3472" s="15">
        <v>509.37408099999999</v>
      </c>
      <c r="G3472" s="15">
        <v>154.97448894634056</v>
      </c>
      <c r="H3472" s="26">
        <v>6.9794247457404299E-2</v>
      </c>
      <c r="J3472" s="46" t="e">
        <f>+IF(A3472=#REF!,"si","no")</f>
        <v>#REF!</v>
      </c>
    </row>
    <row r="3473" spans="1:10" x14ac:dyDescent="0.2">
      <c r="A3473" s="8" t="s">
        <v>23</v>
      </c>
      <c r="B3473" s="8">
        <v>2018</v>
      </c>
      <c r="C3473" s="8" t="s">
        <v>10</v>
      </c>
      <c r="D3473" s="8" t="s">
        <v>30</v>
      </c>
      <c r="E3473" s="8" t="s">
        <v>32</v>
      </c>
      <c r="F3473" s="15"/>
      <c r="G3473" s="15"/>
      <c r="H3473" s="26"/>
      <c r="J3473" s="46" t="e">
        <f>+IF(A3473=#REF!,"si","no")</f>
        <v>#REF!</v>
      </c>
    </row>
    <row r="3474" spans="1:10" x14ac:dyDescent="0.2">
      <c r="A3474" s="8" t="s">
        <v>23</v>
      </c>
      <c r="B3474" s="8">
        <v>2018</v>
      </c>
      <c r="C3474" s="8" t="s">
        <v>10</v>
      </c>
      <c r="D3474" s="8" t="s">
        <v>30</v>
      </c>
      <c r="E3474" s="8" t="s">
        <v>40</v>
      </c>
      <c r="F3474" s="15">
        <v>509.37408099999999</v>
      </c>
      <c r="G3474" s="15">
        <v>154.97448894634056</v>
      </c>
      <c r="H3474" s="26">
        <v>6.9794247457404299E-2</v>
      </c>
      <c r="J3474" s="46" t="e">
        <f>+IF(A3474=#REF!,"si","no")</f>
        <v>#REF!</v>
      </c>
    </row>
    <row r="3475" spans="1:10" x14ac:dyDescent="0.2">
      <c r="A3475" s="8" t="s">
        <v>23</v>
      </c>
      <c r="B3475" s="8">
        <v>2019</v>
      </c>
      <c r="C3475" s="8" t="s">
        <v>10</v>
      </c>
      <c r="D3475" s="8" t="s">
        <v>30</v>
      </c>
      <c r="E3475" s="8" t="s">
        <v>31</v>
      </c>
      <c r="F3475" s="15">
        <v>409.41540099999997</v>
      </c>
      <c r="G3475" s="15">
        <v>122.70696553336946</v>
      </c>
      <c r="H3475" s="26">
        <v>5.3955192636369817E-2</v>
      </c>
      <c r="J3475" s="46" t="e">
        <f>+IF(A3475=#REF!,"si","no")</f>
        <v>#REF!</v>
      </c>
    </row>
    <row r="3476" spans="1:10" x14ac:dyDescent="0.2">
      <c r="A3476" s="8" t="s">
        <v>23</v>
      </c>
      <c r="B3476" s="8">
        <v>2019</v>
      </c>
      <c r="C3476" s="8" t="s">
        <v>10</v>
      </c>
      <c r="D3476" s="8" t="s">
        <v>30</v>
      </c>
      <c r="E3476" s="8" t="s">
        <v>32</v>
      </c>
      <c r="F3476" s="15"/>
      <c r="G3476" s="15"/>
      <c r="H3476" s="26"/>
      <c r="J3476" s="46" t="e">
        <f>+IF(A3476=#REF!,"si","no")</f>
        <v>#REF!</v>
      </c>
    </row>
    <row r="3477" spans="1:10" x14ac:dyDescent="0.2">
      <c r="A3477" s="8" t="s">
        <v>23</v>
      </c>
      <c r="B3477" s="8">
        <v>2019</v>
      </c>
      <c r="C3477" s="8" t="s">
        <v>10</v>
      </c>
      <c r="D3477" s="8" t="s">
        <v>30</v>
      </c>
      <c r="E3477" s="8" t="s">
        <v>40</v>
      </c>
      <c r="F3477" s="15">
        <v>409.41540099999997</v>
      </c>
      <c r="G3477" s="15">
        <v>122.70696553336946</v>
      </c>
      <c r="H3477" s="26">
        <v>5.3955192636369817E-2</v>
      </c>
      <c r="J3477" s="46" t="e">
        <f>+IF(A3477=#REF!,"si","no")</f>
        <v>#REF!</v>
      </c>
    </row>
    <row r="3478" spans="1:10" x14ac:dyDescent="0.2">
      <c r="A3478" s="8" t="s">
        <v>23</v>
      </c>
      <c r="B3478" s="8">
        <v>2020</v>
      </c>
      <c r="C3478" s="8" t="s">
        <v>10</v>
      </c>
      <c r="D3478" s="8" t="s">
        <v>30</v>
      </c>
      <c r="E3478" s="8" t="s">
        <v>31</v>
      </c>
      <c r="F3478" s="68">
        <v>242.107192</v>
      </c>
      <c r="G3478" s="15">
        <v>69.255026793820136</v>
      </c>
      <c r="H3478" s="26">
        <v>3.3417828395497194E-2</v>
      </c>
      <c r="J3478" s="46"/>
    </row>
    <row r="3479" spans="1:10" x14ac:dyDescent="0.2">
      <c r="A3479" s="8" t="s">
        <v>23</v>
      </c>
      <c r="B3479" s="8">
        <v>2020</v>
      </c>
      <c r="C3479" s="8" t="s">
        <v>10</v>
      </c>
      <c r="D3479" s="8" t="s">
        <v>30</v>
      </c>
      <c r="E3479" s="8" t="s">
        <v>32</v>
      </c>
      <c r="F3479" s="15"/>
      <c r="G3479" s="15"/>
      <c r="H3479" s="26"/>
      <c r="J3479" s="46"/>
    </row>
    <row r="3480" spans="1:10" x14ac:dyDescent="0.2">
      <c r="A3480" s="8" t="s">
        <v>23</v>
      </c>
      <c r="B3480" s="8">
        <v>2020</v>
      </c>
      <c r="C3480" s="8" t="s">
        <v>10</v>
      </c>
      <c r="D3480" s="8" t="s">
        <v>30</v>
      </c>
      <c r="E3480" s="8" t="s">
        <v>40</v>
      </c>
      <c r="F3480" s="15">
        <v>242.107192</v>
      </c>
      <c r="G3480" s="15">
        <v>69.255026793820136</v>
      </c>
      <c r="H3480" s="26">
        <v>3.3417828395497194E-2</v>
      </c>
      <c r="J3480" s="46"/>
    </row>
    <row r="3481" spans="1:10" x14ac:dyDescent="0.2">
      <c r="A3481" s="8" t="s">
        <v>23</v>
      </c>
      <c r="B3481" s="8">
        <v>2021</v>
      </c>
      <c r="C3481" s="8" t="s">
        <v>10</v>
      </c>
      <c r="D3481" s="8" t="s">
        <v>30</v>
      </c>
      <c r="E3481" s="8" t="s">
        <v>31</v>
      </c>
      <c r="F3481" s="68">
        <v>339.02270399999998</v>
      </c>
      <c r="G3481" s="15">
        <v>87.354308036748151</v>
      </c>
      <c r="H3481" s="26">
        <v>4.0751026556485624E-2</v>
      </c>
      <c r="J3481" s="46"/>
    </row>
    <row r="3482" spans="1:10" x14ac:dyDescent="0.2">
      <c r="A3482" s="8" t="s">
        <v>23</v>
      </c>
      <c r="B3482" s="8">
        <v>2021</v>
      </c>
      <c r="C3482" s="8" t="s">
        <v>10</v>
      </c>
      <c r="D3482" s="8" t="s">
        <v>30</v>
      </c>
      <c r="E3482" s="8" t="s">
        <v>32</v>
      </c>
      <c r="F3482" s="15"/>
      <c r="G3482" s="15"/>
      <c r="H3482" s="26"/>
      <c r="J3482" s="46"/>
    </row>
    <row r="3483" spans="1:10" x14ac:dyDescent="0.2">
      <c r="A3483" s="8" t="s">
        <v>23</v>
      </c>
      <c r="B3483" s="8">
        <v>2021</v>
      </c>
      <c r="C3483" s="8" t="s">
        <v>10</v>
      </c>
      <c r="D3483" s="8" t="s">
        <v>30</v>
      </c>
      <c r="E3483" s="8" t="s">
        <v>40</v>
      </c>
      <c r="F3483" s="15">
        <v>339.02270399999998</v>
      </c>
      <c r="G3483" s="15">
        <v>87.354308036748151</v>
      </c>
      <c r="H3483" s="26">
        <v>4.0751026556485624E-2</v>
      </c>
      <c r="J3483" s="46"/>
    </row>
    <row r="3484" spans="1:10" x14ac:dyDescent="0.2">
      <c r="A3484" s="8" t="s">
        <v>23</v>
      </c>
      <c r="B3484" s="8">
        <v>2008</v>
      </c>
      <c r="C3484" s="8" t="s">
        <v>10</v>
      </c>
      <c r="D3484" s="8" t="s">
        <v>33</v>
      </c>
      <c r="E3484" s="8" t="s">
        <v>34</v>
      </c>
      <c r="F3484" s="15">
        <v>144.54400632000002</v>
      </c>
      <c r="G3484" s="15">
        <v>49.424039197240489</v>
      </c>
      <c r="H3484" s="26">
        <v>4.0977682544859576E-2</v>
      </c>
      <c r="J3484" s="46" t="e">
        <f>+IF(A3484=#REF!,"si","no")</f>
        <v>#REF!</v>
      </c>
    </row>
    <row r="3485" spans="1:10" x14ac:dyDescent="0.2">
      <c r="A3485" s="8" t="s">
        <v>23</v>
      </c>
      <c r="B3485" s="8">
        <v>2008</v>
      </c>
      <c r="C3485" s="8" t="s">
        <v>10</v>
      </c>
      <c r="D3485" s="8" t="s">
        <v>33</v>
      </c>
      <c r="E3485" s="8" t="s">
        <v>35</v>
      </c>
      <c r="F3485" s="15">
        <v>4266.6441889899997</v>
      </c>
      <c r="G3485" s="15">
        <v>1458.8968093943174</v>
      </c>
      <c r="H3485" s="26">
        <v>1.2095775920395977</v>
      </c>
      <c r="J3485" s="46" t="e">
        <f>+IF(A3485=#REF!,"si","no")</f>
        <v>#REF!</v>
      </c>
    </row>
    <row r="3486" spans="1:10" x14ac:dyDescent="0.2">
      <c r="A3486" s="8" t="s">
        <v>23</v>
      </c>
      <c r="B3486" s="8">
        <v>2008</v>
      </c>
      <c r="C3486" s="8" t="s">
        <v>10</v>
      </c>
      <c r="D3486" s="8" t="s">
        <v>33</v>
      </c>
      <c r="E3486" s="8" t="s">
        <v>36</v>
      </c>
      <c r="F3486" s="15">
        <v>25.43133383</v>
      </c>
      <c r="G3486" s="15">
        <v>8.6957548227173547</v>
      </c>
      <c r="H3486" s="26">
        <v>7.2096875609701004E-3</v>
      </c>
      <c r="J3486" s="46" t="e">
        <f>+IF(A3486=#REF!,"si","no")</f>
        <v>#REF!</v>
      </c>
    </row>
    <row r="3487" spans="1:10" x14ac:dyDescent="0.2">
      <c r="A3487" s="8" t="s">
        <v>23</v>
      </c>
      <c r="B3487" s="8">
        <v>2008</v>
      </c>
      <c r="C3487" s="8" t="s">
        <v>10</v>
      </c>
      <c r="D3487" s="8" t="s">
        <v>33</v>
      </c>
      <c r="E3487" s="8" t="s">
        <v>42</v>
      </c>
      <c r="F3487" s="15">
        <v>21.13761607</v>
      </c>
      <c r="G3487" s="15">
        <v>7.2276007271243614</v>
      </c>
      <c r="H3487" s="26">
        <v>5.9924347133011036E-3</v>
      </c>
      <c r="J3487" s="46" t="e">
        <f>+IF(A3487=#REF!,"si","no")</f>
        <v>#REF!</v>
      </c>
    </row>
    <row r="3488" spans="1:10" x14ac:dyDescent="0.2">
      <c r="A3488" s="8" t="s">
        <v>23</v>
      </c>
      <c r="B3488" s="8">
        <v>2008</v>
      </c>
      <c r="C3488" s="8" t="s">
        <v>10</v>
      </c>
      <c r="D3488" s="8" t="s">
        <v>33</v>
      </c>
      <c r="E3488" s="8" t="s">
        <v>40</v>
      </c>
      <c r="F3488" s="15">
        <v>4457.7571452100001</v>
      </c>
      <c r="G3488" s="15">
        <v>1524.2442041413999</v>
      </c>
      <c r="H3488" s="26">
        <v>1.2637573968587288</v>
      </c>
      <c r="J3488" s="46" t="e">
        <f>+IF(A3488=#REF!,"si","no")</f>
        <v>#REF!</v>
      </c>
    </row>
    <row r="3489" spans="1:10" x14ac:dyDescent="0.2">
      <c r="A3489" s="8" t="s">
        <v>23</v>
      </c>
      <c r="B3489" s="8">
        <v>2009</v>
      </c>
      <c r="C3489" s="8" t="s">
        <v>10</v>
      </c>
      <c r="D3489" s="8" t="s">
        <v>33</v>
      </c>
      <c r="E3489" s="8" t="s">
        <v>34</v>
      </c>
      <c r="F3489" s="15">
        <v>169.85545281999998</v>
      </c>
      <c r="G3489" s="15">
        <v>56.41711921352104</v>
      </c>
      <c r="H3489" s="26">
        <v>4.6683306082045524E-2</v>
      </c>
      <c r="J3489" s="46" t="e">
        <f>+IF(A3489=#REF!,"si","no")</f>
        <v>#REF!</v>
      </c>
    </row>
    <row r="3490" spans="1:10" x14ac:dyDescent="0.2">
      <c r="A3490" s="8" t="s">
        <v>23</v>
      </c>
      <c r="B3490" s="8">
        <v>2009</v>
      </c>
      <c r="C3490" s="8" t="s">
        <v>10</v>
      </c>
      <c r="D3490" s="8" t="s">
        <v>33</v>
      </c>
      <c r="E3490" s="8" t="s">
        <v>35</v>
      </c>
      <c r="F3490" s="15">
        <v>7035.7455194499998</v>
      </c>
      <c r="G3490" s="15">
        <v>2336.9075713303746</v>
      </c>
      <c r="H3490" s="26">
        <v>1.9337139676518558</v>
      </c>
      <c r="J3490" s="46" t="e">
        <f>+IF(A3490=#REF!,"si","no")</f>
        <v>#REF!</v>
      </c>
    </row>
    <row r="3491" spans="1:10" x14ac:dyDescent="0.2">
      <c r="A3491" s="8" t="s">
        <v>23</v>
      </c>
      <c r="B3491" s="8">
        <v>2009</v>
      </c>
      <c r="C3491" s="8" t="s">
        <v>10</v>
      </c>
      <c r="D3491" s="8" t="s">
        <v>33</v>
      </c>
      <c r="E3491" s="8" t="s">
        <v>36</v>
      </c>
      <c r="F3491" s="15">
        <v>273.57330664999995</v>
      </c>
      <c r="G3491" s="15">
        <v>90.866778773750752</v>
      </c>
      <c r="H3491" s="26">
        <v>7.5189263566082382E-2</v>
      </c>
      <c r="J3491" s="46" t="e">
        <f>+IF(A3491=#REF!,"si","no")</f>
        <v>#REF!</v>
      </c>
    </row>
    <row r="3492" spans="1:10" x14ac:dyDescent="0.2">
      <c r="A3492" s="8" t="s">
        <v>23</v>
      </c>
      <c r="B3492" s="8">
        <v>2009</v>
      </c>
      <c r="C3492" s="8" t="s">
        <v>10</v>
      </c>
      <c r="D3492" s="8" t="s">
        <v>33</v>
      </c>
      <c r="E3492" s="8" t="s">
        <v>42</v>
      </c>
      <c r="F3492" s="15">
        <v>15.876732299999999</v>
      </c>
      <c r="G3492" s="15">
        <v>5.2734221010818896</v>
      </c>
      <c r="H3492" s="26">
        <v>4.3635829244118738E-3</v>
      </c>
      <c r="J3492" s="46" t="e">
        <f>+IF(A3492=#REF!,"si","no")</f>
        <v>#REF!</v>
      </c>
    </row>
    <row r="3493" spans="1:10" x14ac:dyDescent="0.2">
      <c r="A3493" s="8" t="s">
        <v>23</v>
      </c>
      <c r="B3493" s="8">
        <v>2009</v>
      </c>
      <c r="C3493" s="8" t="s">
        <v>10</v>
      </c>
      <c r="D3493" s="8" t="s">
        <v>33</v>
      </c>
      <c r="E3493" s="8" t="s">
        <v>40</v>
      </c>
      <c r="F3493" s="15">
        <v>7495.05101122</v>
      </c>
      <c r="G3493" s="15">
        <v>2489.4648914187283</v>
      </c>
      <c r="H3493" s="26">
        <v>2.0599501202243955</v>
      </c>
      <c r="J3493" s="46" t="e">
        <f>+IF(A3493=#REF!,"si","no")</f>
        <v>#REF!</v>
      </c>
    </row>
    <row r="3494" spans="1:10" x14ac:dyDescent="0.2">
      <c r="A3494" s="8" t="s">
        <v>23</v>
      </c>
      <c r="B3494" s="8">
        <v>2010</v>
      </c>
      <c r="C3494" s="8" t="s">
        <v>10</v>
      </c>
      <c r="D3494" s="8" t="s">
        <v>33</v>
      </c>
      <c r="E3494" s="8" t="s">
        <v>34</v>
      </c>
      <c r="F3494" s="15">
        <v>532.18704665999996</v>
      </c>
      <c r="G3494" s="15">
        <v>188.39302131405751</v>
      </c>
      <c r="H3494" s="26">
        <v>0.12770015987654934</v>
      </c>
      <c r="J3494" s="46" t="e">
        <f>+IF(A3494=#REF!,"si","no")</f>
        <v>#REF!</v>
      </c>
    </row>
    <row r="3495" spans="1:10" x14ac:dyDescent="0.2">
      <c r="A3495" s="8" t="s">
        <v>23</v>
      </c>
      <c r="B3495" s="8">
        <v>2010</v>
      </c>
      <c r="C3495" s="8" t="s">
        <v>10</v>
      </c>
      <c r="D3495" s="8" t="s">
        <v>33</v>
      </c>
      <c r="E3495" s="8" t="s">
        <v>35</v>
      </c>
      <c r="F3495" s="15">
        <v>9349.6589607799997</v>
      </c>
      <c r="G3495" s="15">
        <v>3309.7583094740621</v>
      </c>
      <c r="H3495" s="26">
        <v>2.243483661573602</v>
      </c>
      <c r="J3495" s="46" t="e">
        <f>+IF(A3495=#REF!,"si","no")</f>
        <v>#REF!</v>
      </c>
    </row>
    <row r="3496" spans="1:10" x14ac:dyDescent="0.2">
      <c r="A3496" s="8" t="s">
        <v>23</v>
      </c>
      <c r="B3496" s="8">
        <v>2010</v>
      </c>
      <c r="C3496" s="8" t="s">
        <v>10</v>
      </c>
      <c r="D3496" s="8" t="s">
        <v>33</v>
      </c>
      <c r="E3496" s="8" t="s">
        <v>36</v>
      </c>
      <c r="F3496" s="15">
        <v>830.79767873999981</v>
      </c>
      <c r="G3496" s="15">
        <v>294.10051556277068</v>
      </c>
      <c r="H3496" s="26">
        <v>0.1993528348087435</v>
      </c>
      <c r="J3496" s="46" t="e">
        <f>+IF(A3496=#REF!,"si","no")</f>
        <v>#REF!</v>
      </c>
    </row>
    <row r="3497" spans="1:10" x14ac:dyDescent="0.2">
      <c r="A3497" s="8" t="s">
        <v>23</v>
      </c>
      <c r="B3497" s="8">
        <v>2010</v>
      </c>
      <c r="C3497" s="8" t="s">
        <v>10</v>
      </c>
      <c r="D3497" s="8" t="s">
        <v>33</v>
      </c>
      <c r="E3497" s="8" t="s">
        <v>42</v>
      </c>
      <c r="F3497" s="15">
        <v>69.421166899999989</v>
      </c>
      <c r="G3497" s="15">
        <v>24.574937435096803</v>
      </c>
      <c r="H3497" s="26">
        <v>1.6657853977438662E-2</v>
      </c>
      <c r="J3497" s="46" t="e">
        <f>+IF(A3497=#REF!,"si","no")</f>
        <v>#REF!</v>
      </c>
    </row>
    <row r="3498" spans="1:10" x14ac:dyDescent="0.2">
      <c r="A3498" s="8" t="s">
        <v>23</v>
      </c>
      <c r="B3498" s="8">
        <v>2010</v>
      </c>
      <c r="C3498" s="8" t="s">
        <v>10</v>
      </c>
      <c r="D3498" s="8" t="s">
        <v>33</v>
      </c>
      <c r="E3498" s="8" t="s">
        <v>40</v>
      </c>
      <c r="F3498" s="15">
        <v>10782.064853079999</v>
      </c>
      <c r="G3498" s="15">
        <v>3816.8267837859867</v>
      </c>
      <c r="H3498" s="26">
        <v>2.587194510236333</v>
      </c>
      <c r="J3498" s="46" t="e">
        <f>+IF(A3498=#REF!,"si","no")</f>
        <v>#REF!</v>
      </c>
    </row>
    <row r="3499" spans="1:10" x14ac:dyDescent="0.2">
      <c r="A3499" s="8" t="s">
        <v>23</v>
      </c>
      <c r="B3499" s="8">
        <v>2011</v>
      </c>
      <c r="C3499" s="8" t="s">
        <v>10</v>
      </c>
      <c r="D3499" s="8" t="s">
        <v>33</v>
      </c>
      <c r="E3499" s="8" t="s">
        <v>34</v>
      </c>
      <c r="F3499" s="15">
        <v>904.46067283000014</v>
      </c>
      <c r="G3499" s="15">
        <v>328.42244242256021</v>
      </c>
      <c r="H3499" s="26">
        <v>0.19120815151833603</v>
      </c>
      <c r="J3499" s="46" t="e">
        <f>+IF(A3499=#REF!,"si","no")</f>
        <v>#REF!</v>
      </c>
    </row>
    <row r="3500" spans="1:10" x14ac:dyDescent="0.2">
      <c r="A3500" s="8" t="s">
        <v>23</v>
      </c>
      <c r="B3500" s="8">
        <v>2011</v>
      </c>
      <c r="C3500" s="8" t="s">
        <v>10</v>
      </c>
      <c r="D3500" s="8" t="s">
        <v>33</v>
      </c>
      <c r="E3500" s="8" t="s">
        <v>35</v>
      </c>
      <c r="F3500" s="15">
        <v>8513.3640487400007</v>
      </c>
      <c r="G3500" s="15">
        <v>3091.3227054650847</v>
      </c>
      <c r="H3500" s="26">
        <v>1.799773778851957</v>
      </c>
      <c r="J3500" s="46" t="e">
        <f>+IF(A3500=#REF!,"si","no")</f>
        <v>#REF!</v>
      </c>
    </row>
    <row r="3501" spans="1:10" x14ac:dyDescent="0.2">
      <c r="A3501" s="8" t="s">
        <v>23</v>
      </c>
      <c r="B3501" s="8">
        <v>2011</v>
      </c>
      <c r="C3501" s="8" t="s">
        <v>10</v>
      </c>
      <c r="D3501" s="8" t="s">
        <v>33</v>
      </c>
      <c r="E3501" s="8" t="s">
        <v>36</v>
      </c>
      <c r="F3501" s="15">
        <v>1201.4210357900001</v>
      </c>
      <c r="G3501" s="15">
        <v>436.25294366575173</v>
      </c>
      <c r="H3501" s="26">
        <v>0.25398726815823464</v>
      </c>
      <c r="J3501" s="46" t="e">
        <f>+IF(A3501=#REF!,"si","no")</f>
        <v>#REF!</v>
      </c>
    </row>
    <row r="3502" spans="1:10" x14ac:dyDescent="0.2">
      <c r="A3502" s="8" t="s">
        <v>23</v>
      </c>
      <c r="B3502" s="8">
        <v>2011</v>
      </c>
      <c r="C3502" s="8" t="s">
        <v>10</v>
      </c>
      <c r="D3502" s="8" t="s">
        <v>33</v>
      </c>
      <c r="E3502" s="8" t="s">
        <v>42</v>
      </c>
      <c r="F3502" s="15">
        <v>127.23235758999999</v>
      </c>
      <c r="G3502" s="15">
        <v>46.199865721239973</v>
      </c>
      <c r="H3502" s="26">
        <v>2.6897647005461819E-2</v>
      </c>
      <c r="J3502" s="46" t="e">
        <f>+IF(A3502=#REF!,"si","no")</f>
        <v>#REF!</v>
      </c>
    </row>
    <row r="3503" spans="1:10" x14ac:dyDescent="0.2">
      <c r="A3503" s="8" t="s">
        <v>23</v>
      </c>
      <c r="B3503" s="8">
        <v>2011</v>
      </c>
      <c r="C3503" s="8" t="s">
        <v>10</v>
      </c>
      <c r="D3503" s="8" t="s">
        <v>33</v>
      </c>
      <c r="E3503" s="8" t="s">
        <v>40</v>
      </c>
      <c r="F3503" s="15">
        <v>10746.478114950001</v>
      </c>
      <c r="G3503" s="15">
        <v>3902.1979572746368</v>
      </c>
      <c r="H3503" s="26">
        <v>2.2718668455339897</v>
      </c>
      <c r="J3503" s="46" t="e">
        <f>+IF(A3503=#REF!,"si","no")</f>
        <v>#REF!</v>
      </c>
    </row>
    <row r="3504" spans="1:10" x14ac:dyDescent="0.2">
      <c r="A3504" s="8" t="s">
        <v>23</v>
      </c>
      <c r="B3504" s="8">
        <v>2012</v>
      </c>
      <c r="C3504" s="8" t="s">
        <v>10</v>
      </c>
      <c r="D3504" s="8" t="s">
        <v>33</v>
      </c>
      <c r="E3504" s="8" t="s">
        <v>34</v>
      </c>
      <c r="F3504" s="15">
        <v>63.889876089999994</v>
      </c>
      <c r="G3504" s="15">
        <v>24.22516742832817</v>
      </c>
      <c r="H3504" s="26">
        <v>1.2574704668019037E-2</v>
      </c>
      <c r="J3504" s="46" t="e">
        <f>+IF(A3504=#REF!,"si","no")</f>
        <v>#REF!</v>
      </c>
    </row>
    <row r="3505" spans="1:10" x14ac:dyDescent="0.2">
      <c r="A3505" s="8" t="s">
        <v>23</v>
      </c>
      <c r="B3505" s="8">
        <v>2012</v>
      </c>
      <c r="C3505" s="8" t="s">
        <v>10</v>
      </c>
      <c r="D3505" s="8" t="s">
        <v>33</v>
      </c>
      <c r="E3505" s="8" t="s">
        <v>35</v>
      </c>
      <c r="F3505" s="15">
        <v>8859.1451549199992</v>
      </c>
      <c r="G3505" s="15">
        <v>3359.1280463195421</v>
      </c>
      <c r="H3505" s="26">
        <v>1.7436429799504216</v>
      </c>
      <c r="J3505" s="46" t="e">
        <f>+IF(A3505=#REF!,"si","no")</f>
        <v>#REF!</v>
      </c>
    </row>
    <row r="3506" spans="1:10" x14ac:dyDescent="0.2">
      <c r="A3506" s="8" t="s">
        <v>23</v>
      </c>
      <c r="B3506" s="8">
        <v>2012</v>
      </c>
      <c r="C3506" s="8" t="s">
        <v>10</v>
      </c>
      <c r="D3506" s="8" t="s">
        <v>33</v>
      </c>
      <c r="E3506" s="8" t="s">
        <v>36</v>
      </c>
      <c r="F3506" s="15">
        <v>1347.4916427200003</v>
      </c>
      <c r="G3506" s="15">
        <v>510.92931542364141</v>
      </c>
      <c r="H3506" s="26">
        <v>0.2652111803434839</v>
      </c>
      <c r="J3506" s="46" t="e">
        <f>+IF(A3506=#REF!,"si","no")</f>
        <v>#REF!</v>
      </c>
    </row>
    <row r="3507" spans="1:10" x14ac:dyDescent="0.2">
      <c r="A3507" s="8" t="s">
        <v>23</v>
      </c>
      <c r="B3507" s="8">
        <v>2012</v>
      </c>
      <c r="C3507" s="8" t="s">
        <v>10</v>
      </c>
      <c r="D3507" s="8" t="s">
        <v>33</v>
      </c>
      <c r="E3507" s="8" t="s">
        <v>42</v>
      </c>
      <c r="F3507" s="15">
        <v>45.905631310000004</v>
      </c>
      <c r="G3507" s="15">
        <v>17.406069199779129</v>
      </c>
      <c r="H3507" s="26">
        <v>9.0350739686685458E-3</v>
      </c>
      <c r="J3507" s="46" t="e">
        <f>+IF(A3507=#REF!,"si","no")</f>
        <v>#REF!</v>
      </c>
    </row>
    <row r="3508" spans="1:10" x14ac:dyDescent="0.2">
      <c r="A3508" s="8" t="s">
        <v>23</v>
      </c>
      <c r="B3508" s="8">
        <v>2012</v>
      </c>
      <c r="C3508" s="8" t="s">
        <v>10</v>
      </c>
      <c r="D3508" s="8" t="s">
        <v>33</v>
      </c>
      <c r="E3508" s="8" t="s">
        <v>40</v>
      </c>
      <c r="F3508" s="15">
        <v>10316.43230504</v>
      </c>
      <c r="G3508" s="15">
        <v>3911.6885983712909</v>
      </c>
      <c r="H3508" s="26">
        <v>2.030463938930593</v>
      </c>
      <c r="J3508" s="46" t="e">
        <f>+IF(A3508=#REF!,"si","no")</f>
        <v>#REF!</v>
      </c>
    </row>
    <row r="3509" spans="1:10" x14ac:dyDescent="0.2">
      <c r="A3509" s="8" t="s">
        <v>23</v>
      </c>
      <c r="B3509" s="8">
        <v>2013</v>
      </c>
      <c r="C3509" s="8" t="s">
        <v>10</v>
      </c>
      <c r="D3509" s="8" t="s">
        <v>33</v>
      </c>
      <c r="E3509" s="8" t="s">
        <v>34</v>
      </c>
      <c r="F3509" s="15">
        <v>60.328462339999994</v>
      </c>
      <c r="G3509" s="15">
        <v>22.3196773933822</v>
      </c>
      <c r="H3509" s="26">
        <v>1.1094627712551047E-2</v>
      </c>
      <c r="J3509" s="46" t="e">
        <f>+IF(A3509=#REF!,"si","no")</f>
        <v>#REF!</v>
      </c>
    </row>
    <row r="3510" spans="1:10" x14ac:dyDescent="0.2">
      <c r="A3510" s="8" t="s">
        <v>23</v>
      </c>
      <c r="B3510" s="8">
        <v>2013</v>
      </c>
      <c r="C3510" s="8" t="s">
        <v>10</v>
      </c>
      <c r="D3510" s="8" t="s">
        <v>33</v>
      </c>
      <c r="E3510" s="8" t="s">
        <v>35</v>
      </c>
      <c r="F3510" s="15">
        <v>10812.00293681</v>
      </c>
      <c r="G3510" s="15">
        <v>4000.1088734180412</v>
      </c>
      <c r="H3510" s="26">
        <v>1.9883673934016521</v>
      </c>
      <c r="J3510" s="46" t="e">
        <f>+IF(A3510=#REF!,"si","no")</f>
        <v>#REF!</v>
      </c>
    </row>
    <row r="3511" spans="1:10" x14ac:dyDescent="0.2">
      <c r="A3511" s="8" t="s">
        <v>23</v>
      </c>
      <c r="B3511" s="8">
        <v>2013</v>
      </c>
      <c r="C3511" s="8" t="s">
        <v>10</v>
      </c>
      <c r="D3511" s="8" t="s">
        <v>33</v>
      </c>
      <c r="E3511" s="8" t="s">
        <v>36</v>
      </c>
      <c r="F3511" s="15">
        <v>489.55451418000001</v>
      </c>
      <c r="G3511" s="15">
        <v>181.1201280316198</v>
      </c>
      <c r="H3511" s="26">
        <v>9.003088872405518E-2</v>
      </c>
      <c r="J3511" s="46" t="e">
        <f>+IF(A3511=#REF!,"si","no")</f>
        <v>#REF!</v>
      </c>
    </row>
    <row r="3512" spans="1:10" x14ac:dyDescent="0.2">
      <c r="A3512" s="8" t="s">
        <v>23</v>
      </c>
      <c r="B3512" s="8">
        <v>2013</v>
      </c>
      <c r="C3512" s="8" t="s">
        <v>10</v>
      </c>
      <c r="D3512" s="8" t="s">
        <v>33</v>
      </c>
      <c r="E3512" s="8" t="s">
        <v>42</v>
      </c>
      <c r="F3512" s="15">
        <v>23.026637339999997</v>
      </c>
      <c r="G3512" s="15">
        <v>8.519148291675295</v>
      </c>
      <c r="H3512" s="26">
        <v>4.2346839095522473E-3</v>
      </c>
      <c r="J3512" s="46" t="e">
        <f>+IF(A3512=#REF!,"si","no")</f>
        <v>#REF!</v>
      </c>
    </row>
    <row r="3513" spans="1:10" x14ac:dyDescent="0.2">
      <c r="A3513" s="8" t="s">
        <v>23</v>
      </c>
      <c r="B3513" s="8">
        <v>2013</v>
      </c>
      <c r="C3513" s="8" t="s">
        <v>10</v>
      </c>
      <c r="D3513" s="8" t="s">
        <v>33</v>
      </c>
      <c r="E3513" s="8" t="s">
        <v>40</v>
      </c>
      <c r="F3513" s="15">
        <v>11384.91255067</v>
      </c>
      <c r="G3513" s="15">
        <v>4212.0678271347188</v>
      </c>
      <c r="H3513" s="26">
        <v>2.0937275937478108</v>
      </c>
      <c r="J3513" s="46" t="e">
        <f>+IF(A3513=#REF!,"si","no")</f>
        <v>#REF!</v>
      </c>
    </row>
    <row r="3514" spans="1:10" x14ac:dyDescent="0.2">
      <c r="A3514" s="8" t="s">
        <v>23</v>
      </c>
      <c r="B3514" s="8">
        <v>2014</v>
      </c>
      <c r="C3514" s="8" t="s">
        <v>10</v>
      </c>
      <c r="D3514" s="8" t="s">
        <v>33</v>
      </c>
      <c r="E3514" s="8" t="s">
        <v>34</v>
      </c>
      <c r="F3514" s="15">
        <v>191.80679314999998</v>
      </c>
      <c r="G3514" s="15">
        <v>67.56196603520732</v>
      </c>
      <c r="H3514" s="26">
        <v>3.3648703095206581E-2</v>
      </c>
      <c r="J3514" s="46" t="e">
        <f>+IF(A3514=#REF!,"si","no")</f>
        <v>#REF!</v>
      </c>
    </row>
    <row r="3515" spans="1:10" x14ac:dyDescent="0.2">
      <c r="A3515" s="8" t="s">
        <v>23</v>
      </c>
      <c r="B3515" s="8">
        <v>2014</v>
      </c>
      <c r="C3515" s="8" t="s">
        <v>10</v>
      </c>
      <c r="D3515" s="8" t="s">
        <v>33</v>
      </c>
      <c r="E3515" s="8" t="s">
        <v>35</v>
      </c>
      <c r="F3515" s="15">
        <v>10078.38897122</v>
      </c>
      <c r="G3515" s="15">
        <v>3550.0086424502829</v>
      </c>
      <c r="H3515" s="26">
        <v>1.7680537409609796</v>
      </c>
      <c r="J3515" s="46" t="e">
        <f>+IF(A3515=#REF!,"si","no")</f>
        <v>#REF!</v>
      </c>
    </row>
    <row r="3516" spans="1:10" x14ac:dyDescent="0.2">
      <c r="A3516" s="8" t="s">
        <v>23</v>
      </c>
      <c r="B3516" s="8">
        <v>2014</v>
      </c>
      <c r="C3516" s="8" t="s">
        <v>10</v>
      </c>
      <c r="D3516" s="8" t="s">
        <v>33</v>
      </c>
      <c r="E3516" s="8" t="s">
        <v>36</v>
      </c>
      <c r="F3516" s="15">
        <v>1417.7261104399997</v>
      </c>
      <c r="G3516" s="15">
        <v>499.37941064405857</v>
      </c>
      <c r="H3516" s="26">
        <v>0.2487119677936058</v>
      </c>
      <c r="J3516" s="46" t="e">
        <f>+IF(A3516=#REF!,"si","no")</f>
        <v>#REF!</v>
      </c>
    </row>
    <row r="3517" spans="1:10" x14ac:dyDescent="0.2">
      <c r="A3517" s="8" t="s">
        <v>23</v>
      </c>
      <c r="B3517" s="8">
        <v>2014</v>
      </c>
      <c r="C3517" s="8" t="s">
        <v>10</v>
      </c>
      <c r="D3517" s="8" t="s">
        <v>33</v>
      </c>
      <c r="E3517" s="8" t="s">
        <v>42</v>
      </c>
      <c r="F3517" s="15">
        <v>25.348906270000004</v>
      </c>
      <c r="G3517" s="15">
        <v>8.9288909757438084</v>
      </c>
      <c r="H3517" s="26">
        <v>4.4469635660943779E-3</v>
      </c>
      <c r="J3517" s="46" t="e">
        <f>+IF(A3517=#REF!,"si","no")</f>
        <v>#REF!</v>
      </c>
    </row>
    <row r="3518" spans="1:10" x14ac:dyDescent="0.2">
      <c r="A3518" s="8" t="s">
        <v>23</v>
      </c>
      <c r="B3518" s="8">
        <v>2014</v>
      </c>
      <c r="C3518" s="8" t="s">
        <v>10</v>
      </c>
      <c r="D3518" s="8" t="s">
        <v>33</v>
      </c>
      <c r="E3518" s="8" t="s">
        <v>40</v>
      </c>
      <c r="F3518" s="15">
        <v>11713.27078108</v>
      </c>
      <c r="G3518" s="15">
        <v>4125.8789101052926</v>
      </c>
      <c r="H3518" s="26">
        <v>2.0548613754158862</v>
      </c>
      <c r="J3518" s="46" t="e">
        <f>+IF(A3518=#REF!,"si","no")</f>
        <v>#REF!</v>
      </c>
    </row>
    <row r="3519" spans="1:10" x14ac:dyDescent="0.2">
      <c r="A3519" s="8" t="s">
        <v>23</v>
      </c>
      <c r="B3519" s="8">
        <v>2015</v>
      </c>
      <c r="C3519" s="8" t="s">
        <v>10</v>
      </c>
      <c r="D3519" s="8" t="s">
        <v>33</v>
      </c>
      <c r="E3519" s="8" t="s">
        <v>34</v>
      </c>
      <c r="F3519" s="15">
        <v>93.488508600000003</v>
      </c>
      <c r="G3519" s="15">
        <v>29.354961860628325</v>
      </c>
      <c r="H3519" s="26">
        <v>1.5466018848339124E-2</v>
      </c>
      <c r="J3519" s="46" t="e">
        <f>+IF(A3519=#REF!,"si","no")</f>
        <v>#REF!</v>
      </c>
    </row>
    <row r="3520" spans="1:10" x14ac:dyDescent="0.2">
      <c r="A3520" s="8" t="s">
        <v>23</v>
      </c>
      <c r="B3520" s="8">
        <v>2015</v>
      </c>
      <c r="C3520" s="8" t="s">
        <v>10</v>
      </c>
      <c r="D3520" s="8" t="s">
        <v>33</v>
      </c>
      <c r="E3520" s="8" t="s">
        <v>35</v>
      </c>
      <c r="F3520" s="15">
        <v>8769.9782234199993</v>
      </c>
      <c r="G3520" s="15">
        <v>2753.7328397068368</v>
      </c>
      <c r="H3520" s="26">
        <v>1.4508376541043395</v>
      </c>
      <c r="J3520" s="46" t="e">
        <f>+IF(A3520=#REF!,"si","no")</f>
        <v>#REF!</v>
      </c>
    </row>
    <row r="3521" spans="1:10" x14ac:dyDescent="0.2">
      <c r="A3521" s="8" t="s">
        <v>23</v>
      </c>
      <c r="B3521" s="8">
        <v>2015</v>
      </c>
      <c r="C3521" s="8" t="s">
        <v>10</v>
      </c>
      <c r="D3521" s="8" t="s">
        <v>33</v>
      </c>
      <c r="E3521" s="8" t="s">
        <v>36</v>
      </c>
      <c r="F3521" s="15">
        <v>614.85725202000003</v>
      </c>
      <c r="G3521" s="15">
        <v>193.06235015474232</v>
      </c>
      <c r="H3521" s="26">
        <v>0.10171724836756373</v>
      </c>
      <c r="J3521" s="46" t="e">
        <f>+IF(A3521=#REF!,"si","no")</f>
        <v>#REF!</v>
      </c>
    </row>
    <row r="3522" spans="1:10" x14ac:dyDescent="0.2">
      <c r="A3522" s="8" t="s">
        <v>23</v>
      </c>
      <c r="B3522" s="8">
        <v>2015</v>
      </c>
      <c r="C3522" s="8" t="s">
        <v>10</v>
      </c>
      <c r="D3522" s="8" t="s">
        <v>33</v>
      </c>
      <c r="E3522" s="8" t="s">
        <v>42</v>
      </c>
      <c r="F3522" s="15">
        <v>25.682369190000003</v>
      </c>
      <c r="G3522" s="15">
        <v>8.0641458437280704</v>
      </c>
      <c r="H3522" s="26">
        <v>4.2486933625395743E-3</v>
      </c>
      <c r="J3522" s="46" t="e">
        <f>+IF(A3522=#REF!,"si","no")</f>
        <v>#REF!</v>
      </c>
    </row>
    <row r="3523" spans="1:10" x14ac:dyDescent="0.2">
      <c r="A3523" s="8" t="s">
        <v>23</v>
      </c>
      <c r="B3523" s="8">
        <v>2015</v>
      </c>
      <c r="C3523" s="8" t="s">
        <v>10</v>
      </c>
      <c r="D3523" s="8" t="s">
        <v>33</v>
      </c>
      <c r="E3523" s="8" t="s">
        <v>40</v>
      </c>
      <c r="F3523" s="15">
        <v>9504.0063532299991</v>
      </c>
      <c r="G3523" s="15">
        <v>2984.2142975659353</v>
      </c>
      <c r="H3523" s="26">
        <v>1.5722696146827817</v>
      </c>
      <c r="J3523" s="46" t="e">
        <f>+IF(A3523=#REF!,"si","no")</f>
        <v>#REF!</v>
      </c>
    </row>
    <row r="3524" spans="1:10" x14ac:dyDescent="0.2">
      <c r="A3524" s="8" t="s">
        <v>23</v>
      </c>
      <c r="B3524" s="8">
        <v>2016</v>
      </c>
      <c r="C3524" s="8" t="s">
        <v>10</v>
      </c>
      <c r="D3524" s="8" t="s">
        <v>33</v>
      </c>
      <c r="E3524" s="8" t="s">
        <v>34</v>
      </c>
      <c r="F3524" s="15">
        <v>96.616881000000006</v>
      </c>
      <c r="G3524" s="15">
        <v>28.629897322558413</v>
      </c>
      <c r="H3524" s="26">
        <v>1.4919320809278396E-2</v>
      </c>
      <c r="J3524" s="46" t="e">
        <f>+IF(A3524=#REF!,"si","no")</f>
        <v>#REF!</v>
      </c>
    </row>
    <row r="3525" spans="1:10" x14ac:dyDescent="0.2">
      <c r="A3525" s="8" t="s">
        <v>23</v>
      </c>
      <c r="B3525" s="8">
        <v>2016</v>
      </c>
      <c r="C3525" s="8" t="s">
        <v>10</v>
      </c>
      <c r="D3525" s="8" t="s">
        <v>33</v>
      </c>
      <c r="E3525" s="8" t="s">
        <v>35</v>
      </c>
      <c r="F3525" s="15">
        <v>8723.9028539999999</v>
      </c>
      <c r="G3525" s="15">
        <v>2585.1014892728144</v>
      </c>
      <c r="H3525" s="26">
        <v>1.3471217870074421</v>
      </c>
      <c r="J3525" s="46" t="e">
        <f>+IF(A3525=#REF!,"si","no")</f>
        <v>#REF!</v>
      </c>
    </row>
    <row r="3526" spans="1:10" x14ac:dyDescent="0.2">
      <c r="A3526" s="8" t="s">
        <v>23</v>
      </c>
      <c r="B3526" s="8">
        <v>2016</v>
      </c>
      <c r="C3526" s="8" t="s">
        <v>10</v>
      </c>
      <c r="D3526" s="8" t="s">
        <v>33</v>
      </c>
      <c r="E3526" s="8" t="s">
        <v>36</v>
      </c>
      <c r="F3526" s="15">
        <v>1624.682732</v>
      </c>
      <c r="G3526" s="15">
        <v>481.43243000044356</v>
      </c>
      <c r="H3526" s="26">
        <v>0.25087916977989461</v>
      </c>
      <c r="J3526" s="46" t="e">
        <f>+IF(A3526=#REF!,"si","no")</f>
        <v>#REF!</v>
      </c>
    </row>
    <row r="3527" spans="1:10" x14ac:dyDescent="0.2">
      <c r="A3527" s="8" t="s">
        <v>23</v>
      </c>
      <c r="B3527" s="8">
        <v>2016</v>
      </c>
      <c r="C3527" s="8" t="s">
        <v>10</v>
      </c>
      <c r="D3527" s="8" t="s">
        <v>33</v>
      </c>
      <c r="E3527" s="8" t="s">
        <v>42</v>
      </c>
      <c r="F3527" s="15">
        <v>29.146521</v>
      </c>
      <c r="G3527" s="15">
        <v>8.6368126863854418</v>
      </c>
      <c r="H3527" s="26">
        <v>4.5007279553287358E-3</v>
      </c>
      <c r="J3527" s="46" t="e">
        <f>+IF(A3527=#REF!,"si","no")</f>
        <v>#REF!</v>
      </c>
    </row>
    <row r="3528" spans="1:10" x14ac:dyDescent="0.2">
      <c r="A3528" s="8" t="s">
        <v>23</v>
      </c>
      <c r="B3528" s="8">
        <v>2016</v>
      </c>
      <c r="C3528" s="8" t="s">
        <v>10</v>
      </c>
      <c r="D3528" s="8" t="s">
        <v>33</v>
      </c>
      <c r="E3528" s="8" t="s">
        <v>40</v>
      </c>
      <c r="F3528" s="15">
        <v>10474.348988</v>
      </c>
      <c r="G3528" s="15">
        <v>3103.800629282202</v>
      </c>
      <c r="H3528" s="26">
        <v>1.617421005551944</v>
      </c>
      <c r="J3528" s="46" t="e">
        <f>+IF(A3528=#REF!,"si","no")</f>
        <v>#REF!</v>
      </c>
    </row>
    <row r="3529" spans="1:10" x14ac:dyDescent="0.2">
      <c r="A3529" s="8" t="s">
        <v>23</v>
      </c>
      <c r="B3529" s="8">
        <v>2017</v>
      </c>
      <c r="C3529" s="8" t="s">
        <v>10</v>
      </c>
      <c r="D3529" s="8" t="s">
        <v>33</v>
      </c>
      <c r="E3529" s="8" t="s">
        <v>34</v>
      </c>
      <c r="F3529" s="15">
        <v>117.572479</v>
      </c>
      <c r="G3529" s="15">
        <v>36.06030596066438</v>
      </c>
      <c r="H3529" s="26">
        <v>1.7089548315544312E-2</v>
      </c>
      <c r="J3529" s="46" t="e">
        <f>+IF(A3529=#REF!,"si","no")</f>
        <v>#REF!</v>
      </c>
    </row>
    <row r="3530" spans="1:10" x14ac:dyDescent="0.2">
      <c r="A3530" s="8" t="s">
        <v>23</v>
      </c>
      <c r="B3530" s="8">
        <v>2017</v>
      </c>
      <c r="C3530" s="8" t="s">
        <v>10</v>
      </c>
      <c r="D3530" s="8" t="s">
        <v>33</v>
      </c>
      <c r="E3530" s="8" t="s">
        <v>35</v>
      </c>
      <c r="F3530" s="15">
        <v>8367.9826680000006</v>
      </c>
      <c r="G3530" s="15">
        <v>2566.519119509393</v>
      </c>
      <c r="H3530" s="26">
        <v>1.2163139309873987</v>
      </c>
      <c r="J3530" s="46" t="e">
        <f>+IF(A3530=#REF!,"si","no")</f>
        <v>#REF!</v>
      </c>
    </row>
    <row r="3531" spans="1:10" x14ac:dyDescent="0.2">
      <c r="A3531" s="8" t="s">
        <v>23</v>
      </c>
      <c r="B3531" s="8">
        <v>2017</v>
      </c>
      <c r="C3531" s="8" t="s">
        <v>10</v>
      </c>
      <c r="D3531" s="8" t="s">
        <v>33</v>
      </c>
      <c r="E3531" s="8" t="s">
        <v>36</v>
      </c>
      <c r="F3531" s="15">
        <v>1307.625916</v>
      </c>
      <c r="G3531" s="15">
        <v>401.05806234683558</v>
      </c>
      <c r="H3531" s="26">
        <v>0.19006774765836049</v>
      </c>
      <c r="J3531" s="46" t="e">
        <f>+IF(A3531=#REF!,"si","no")</f>
        <v>#REF!</v>
      </c>
    </row>
    <row r="3532" spans="1:10" x14ac:dyDescent="0.2">
      <c r="A3532" s="8" t="s">
        <v>23</v>
      </c>
      <c r="B3532" s="8">
        <v>2017</v>
      </c>
      <c r="C3532" s="8" t="s">
        <v>10</v>
      </c>
      <c r="D3532" s="8" t="s">
        <v>33</v>
      </c>
      <c r="E3532" s="8" t="s">
        <v>42</v>
      </c>
      <c r="F3532" s="15">
        <v>47.195931000000002</v>
      </c>
      <c r="G3532" s="15">
        <v>14.475323871995629</v>
      </c>
      <c r="H3532" s="26">
        <v>6.8600845196229599E-3</v>
      </c>
      <c r="J3532" s="46" t="e">
        <f>+IF(A3532=#REF!,"si","no")</f>
        <v>#REF!</v>
      </c>
    </row>
    <row r="3533" spans="1:10" x14ac:dyDescent="0.2">
      <c r="A3533" s="8" t="s">
        <v>23</v>
      </c>
      <c r="B3533" s="8">
        <v>2017</v>
      </c>
      <c r="C3533" s="8" t="s">
        <v>10</v>
      </c>
      <c r="D3533" s="8" t="s">
        <v>33</v>
      </c>
      <c r="E3533" s="8" t="s">
        <v>40</v>
      </c>
      <c r="F3533" s="15">
        <v>9840.3769940000002</v>
      </c>
      <c r="G3533" s="15">
        <v>3018.1128116888885</v>
      </c>
      <c r="H3533" s="26">
        <v>1.4303313114809264</v>
      </c>
      <c r="J3533" s="46" t="e">
        <f>+IF(A3533=#REF!,"si","no")</f>
        <v>#REF!</v>
      </c>
    </row>
    <row r="3534" spans="1:10" x14ac:dyDescent="0.2">
      <c r="A3534" s="8" t="s">
        <v>23</v>
      </c>
      <c r="B3534" s="8">
        <v>2018</v>
      </c>
      <c r="C3534" s="8" t="s">
        <v>10</v>
      </c>
      <c r="D3534" s="8" t="s">
        <v>33</v>
      </c>
      <c r="E3534" s="8" t="s">
        <v>34</v>
      </c>
      <c r="F3534" s="15">
        <v>309.38779399999999</v>
      </c>
      <c r="G3534" s="15">
        <v>94.129672179738733</v>
      </c>
      <c r="H3534" s="26">
        <v>4.2392200663889733E-2</v>
      </c>
      <c r="J3534" s="46" t="e">
        <f>+IF(A3534=#REF!,"si","no")</f>
        <v>#REF!</v>
      </c>
    </row>
    <row r="3535" spans="1:10" x14ac:dyDescent="0.2">
      <c r="A3535" s="8" t="s">
        <v>23</v>
      </c>
      <c r="B3535" s="8">
        <v>2018</v>
      </c>
      <c r="C3535" s="8" t="s">
        <v>10</v>
      </c>
      <c r="D3535" s="8" t="s">
        <v>33</v>
      </c>
      <c r="E3535" s="8" t="s">
        <v>35</v>
      </c>
      <c r="F3535" s="15">
        <v>11414.490974</v>
      </c>
      <c r="G3535" s="15">
        <v>3472.8011715976322</v>
      </c>
      <c r="H3535" s="26">
        <v>1.5640093152671894</v>
      </c>
      <c r="J3535" s="46" t="e">
        <f>+IF(A3535=#REF!,"si","no")</f>
        <v>#REF!</v>
      </c>
    </row>
    <row r="3536" spans="1:10" x14ac:dyDescent="0.2">
      <c r="A3536" s="8" t="s">
        <v>23</v>
      </c>
      <c r="B3536" s="8">
        <v>2018</v>
      </c>
      <c r="C3536" s="8" t="s">
        <v>10</v>
      </c>
      <c r="D3536" s="8" t="s">
        <v>33</v>
      </c>
      <c r="E3536" s="8" t="s">
        <v>36</v>
      </c>
      <c r="F3536" s="15">
        <v>18.606124000000001</v>
      </c>
      <c r="G3536" s="15">
        <v>5.6608191616491812</v>
      </c>
      <c r="H3536" s="26">
        <v>2.5494042023688069E-3</v>
      </c>
      <c r="J3536" s="46" t="e">
        <f>+IF(A3536=#REF!,"si","no")</f>
        <v>#REF!</v>
      </c>
    </row>
    <row r="3537" spans="1:10" x14ac:dyDescent="0.2">
      <c r="A3537" s="8" t="s">
        <v>23</v>
      </c>
      <c r="B3537" s="8">
        <v>2018</v>
      </c>
      <c r="C3537" s="8" t="s">
        <v>10</v>
      </c>
      <c r="D3537" s="8" t="s">
        <v>33</v>
      </c>
      <c r="E3537" s="8" t="s">
        <v>42</v>
      </c>
      <c r="F3537" s="15">
        <v>48.059441</v>
      </c>
      <c r="G3537" s="15">
        <v>14.621841954345152</v>
      </c>
      <c r="H3537" s="26">
        <v>6.5850867622346135E-3</v>
      </c>
      <c r="J3537" s="46" t="e">
        <f>+IF(A3537=#REF!,"si","no")</f>
        <v>#REF!</v>
      </c>
    </row>
    <row r="3538" spans="1:10" x14ac:dyDescent="0.2">
      <c r="A3538" s="8" t="s">
        <v>23</v>
      </c>
      <c r="B3538" s="8">
        <v>2018</v>
      </c>
      <c r="C3538" s="8" t="s">
        <v>10</v>
      </c>
      <c r="D3538" s="8" t="s">
        <v>33</v>
      </c>
      <c r="E3538" s="8" t="s">
        <v>40</v>
      </c>
      <c r="F3538" s="15">
        <v>11790.544333</v>
      </c>
      <c r="G3538" s="15">
        <v>3587.2135048933651</v>
      </c>
      <c r="H3538" s="26">
        <v>1.6155360068956826</v>
      </c>
      <c r="J3538" s="46" t="e">
        <f>+IF(A3538=#REF!,"si","no")</f>
        <v>#REF!</v>
      </c>
    </row>
    <row r="3539" spans="1:10" x14ac:dyDescent="0.2">
      <c r="A3539" s="8" t="s">
        <v>23</v>
      </c>
      <c r="B3539" s="8">
        <v>2019</v>
      </c>
      <c r="C3539" s="8" t="s">
        <v>10</v>
      </c>
      <c r="D3539" s="8" t="s">
        <v>33</v>
      </c>
      <c r="E3539" s="8" t="s">
        <v>34</v>
      </c>
      <c r="F3539" s="15">
        <v>479.08260100000001</v>
      </c>
      <c r="G3539" s="15">
        <v>143.58710508924895</v>
      </c>
      <c r="H3539" s="26">
        <v>6.3136349933470379E-2</v>
      </c>
      <c r="J3539" s="46" t="e">
        <f>+IF(A3539=#REF!,"si","no")</f>
        <v>#REF!</v>
      </c>
    </row>
    <row r="3540" spans="1:10" x14ac:dyDescent="0.2">
      <c r="A3540" s="8" t="s">
        <v>23</v>
      </c>
      <c r="B3540" s="8">
        <v>2019</v>
      </c>
      <c r="C3540" s="8" t="s">
        <v>10</v>
      </c>
      <c r="D3540" s="8" t="s">
        <v>33</v>
      </c>
      <c r="E3540" s="8" t="s">
        <v>35</v>
      </c>
      <c r="F3540" s="15">
        <v>10749.336099</v>
      </c>
      <c r="G3540" s="15">
        <v>3221.7117650798809</v>
      </c>
      <c r="H3540" s="26">
        <v>1.4166113402622806</v>
      </c>
      <c r="J3540" s="46" t="e">
        <f>+IF(A3540=#REF!,"si","no")</f>
        <v>#REF!</v>
      </c>
    </row>
    <row r="3541" spans="1:10" x14ac:dyDescent="0.2">
      <c r="A3541" s="8" t="s">
        <v>23</v>
      </c>
      <c r="B3541" s="8">
        <v>2019</v>
      </c>
      <c r="C3541" s="8" t="s">
        <v>10</v>
      </c>
      <c r="D3541" s="8" t="s">
        <v>33</v>
      </c>
      <c r="E3541" s="8" t="s">
        <v>36</v>
      </c>
      <c r="F3541" s="15">
        <v>21.992153999999999</v>
      </c>
      <c r="G3541" s="15">
        <v>6.5913262576132388</v>
      </c>
      <c r="H3541" s="26">
        <v>2.8982566426677021E-3</v>
      </c>
      <c r="J3541" s="46" t="e">
        <f>+IF(A3541=#REF!,"si","no")</f>
        <v>#REF!</v>
      </c>
    </row>
    <row r="3542" spans="1:10" x14ac:dyDescent="0.2">
      <c r="A3542" s="8" t="s">
        <v>23</v>
      </c>
      <c r="B3542" s="8">
        <v>2019</v>
      </c>
      <c r="C3542" s="8" t="s">
        <v>10</v>
      </c>
      <c r="D3542" s="8" t="s">
        <v>33</v>
      </c>
      <c r="E3542" s="8" t="s">
        <v>42</v>
      </c>
      <c r="F3542" s="15">
        <v>50.578353</v>
      </c>
      <c r="G3542" s="15">
        <v>15.158971067396642</v>
      </c>
      <c r="H3542" s="26">
        <v>6.6655156906159311E-3</v>
      </c>
      <c r="J3542" s="46" t="e">
        <f>+IF(A3542=#REF!,"si","no")</f>
        <v>#REF!</v>
      </c>
    </row>
    <row r="3543" spans="1:10" x14ac:dyDescent="0.2">
      <c r="A3543" s="8" t="s">
        <v>23</v>
      </c>
      <c r="B3543" s="8">
        <v>2019</v>
      </c>
      <c r="C3543" s="8" t="s">
        <v>10</v>
      </c>
      <c r="D3543" s="8" t="s">
        <v>33</v>
      </c>
      <c r="E3543" s="8" t="s">
        <v>40</v>
      </c>
      <c r="F3543" s="15">
        <v>11300.989207000001</v>
      </c>
      <c r="G3543" s="15">
        <v>3387.04916749414</v>
      </c>
      <c r="H3543" s="26">
        <v>1.4893114625290349</v>
      </c>
      <c r="J3543" s="46" t="e">
        <f>+IF(A3543=#REF!,"si","no")</f>
        <v>#REF!</v>
      </c>
    </row>
    <row r="3544" spans="1:10" x14ac:dyDescent="0.2">
      <c r="A3544" s="8" t="s">
        <v>23</v>
      </c>
      <c r="B3544" s="8">
        <v>2020</v>
      </c>
      <c r="C3544" s="8" t="s">
        <v>10</v>
      </c>
      <c r="D3544" s="8" t="s">
        <v>33</v>
      </c>
      <c r="E3544" s="8" t="s">
        <v>34</v>
      </c>
      <c r="F3544" s="68">
        <v>264.52774299999999</v>
      </c>
      <c r="G3544" s="15">
        <v>75.66844990368466</v>
      </c>
      <c r="H3544" s="26">
        <v>3.6512515999203285E-2</v>
      </c>
      <c r="J3544" s="46"/>
    </row>
    <row r="3545" spans="1:10" x14ac:dyDescent="0.2">
      <c r="A3545" s="8" t="s">
        <v>23</v>
      </c>
      <c r="B3545" s="8">
        <v>2020</v>
      </c>
      <c r="C3545" s="8" t="s">
        <v>10</v>
      </c>
      <c r="D3545" s="8" t="s">
        <v>33</v>
      </c>
      <c r="E3545" s="8" t="s">
        <v>35</v>
      </c>
      <c r="F3545" s="68">
        <v>9729.9953280000009</v>
      </c>
      <c r="G3545" s="15">
        <v>2783.275794402608</v>
      </c>
      <c r="H3545" s="26">
        <v>1.3430221195580732</v>
      </c>
      <c r="J3545" s="46"/>
    </row>
    <row r="3546" spans="1:10" x14ac:dyDescent="0.2">
      <c r="A3546" s="8" t="s">
        <v>23</v>
      </c>
      <c r="B3546" s="8">
        <v>2020</v>
      </c>
      <c r="C3546" s="8" t="s">
        <v>10</v>
      </c>
      <c r="D3546" s="8" t="s">
        <v>33</v>
      </c>
      <c r="E3546" s="8" t="s">
        <v>36</v>
      </c>
      <c r="F3546" s="68">
        <v>21.159447</v>
      </c>
      <c r="G3546" s="15">
        <v>6.0526829328036529</v>
      </c>
      <c r="H3546" s="26">
        <v>2.9206186026461281E-3</v>
      </c>
      <c r="J3546" s="46"/>
    </row>
    <row r="3547" spans="1:10" x14ac:dyDescent="0.2">
      <c r="A3547" s="8" t="s">
        <v>23</v>
      </c>
      <c r="B3547" s="8">
        <v>2020</v>
      </c>
      <c r="C3547" s="8" t="s">
        <v>10</v>
      </c>
      <c r="D3547" s="8" t="s">
        <v>33</v>
      </c>
      <c r="E3547" s="8" t="s">
        <v>42</v>
      </c>
      <c r="F3547" s="68">
        <v>51.762239999999998</v>
      </c>
      <c r="G3547" s="15">
        <v>14.806645306547308</v>
      </c>
      <c r="H3547" s="26">
        <v>7.1446933872436977E-3</v>
      </c>
      <c r="J3547" s="46"/>
    </row>
    <row r="3548" spans="1:10" x14ac:dyDescent="0.2">
      <c r="A3548" s="8" t="s">
        <v>23</v>
      </c>
      <c r="B3548" s="8">
        <v>2020</v>
      </c>
      <c r="C3548" s="8" t="s">
        <v>10</v>
      </c>
      <c r="D3548" s="8" t="s">
        <v>33</v>
      </c>
      <c r="E3548" s="8" t="s">
        <v>40</v>
      </c>
      <c r="F3548" s="15">
        <v>10067.444758000001</v>
      </c>
      <c r="G3548" s="15">
        <v>2879.8035725456439</v>
      </c>
      <c r="H3548" s="26">
        <v>1.3895999475471668</v>
      </c>
      <c r="J3548" s="46"/>
    </row>
    <row r="3549" spans="1:10" x14ac:dyDescent="0.2">
      <c r="A3549" s="8" t="s">
        <v>23</v>
      </c>
      <c r="B3549" s="8">
        <v>2021</v>
      </c>
      <c r="C3549" s="8" t="s">
        <v>10</v>
      </c>
      <c r="D3549" s="8" t="s">
        <v>33</v>
      </c>
      <c r="E3549" s="8" t="s">
        <v>34</v>
      </c>
      <c r="F3549" s="68">
        <v>796.168453</v>
      </c>
      <c r="G3549" s="15">
        <v>205.14479848082166</v>
      </c>
      <c r="H3549" s="26">
        <v>9.5700616474462083E-2</v>
      </c>
      <c r="J3549" s="46"/>
    </row>
    <row r="3550" spans="1:10" x14ac:dyDescent="0.2">
      <c r="A3550" s="8" t="s">
        <v>23</v>
      </c>
      <c r="B3550" s="8">
        <v>2021</v>
      </c>
      <c r="C3550" s="8" t="s">
        <v>10</v>
      </c>
      <c r="D3550" s="8" t="s">
        <v>33</v>
      </c>
      <c r="E3550" s="8" t="s">
        <v>35</v>
      </c>
      <c r="F3550" s="68">
        <v>12631.960932</v>
      </c>
      <c r="G3550" s="15">
        <v>3254.8150709165966</v>
      </c>
      <c r="H3550" s="26">
        <v>1.5183802421693295</v>
      </c>
      <c r="J3550" s="46"/>
    </row>
    <row r="3551" spans="1:10" x14ac:dyDescent="0.2">
      <c r="A3551" s="8" t="s">
        <v>23</v>
      </c>
      <c r="B3551" s="8">
        <v>2021</v>
      </c>
      <c r="C3551" s="8" t="s">
        <v>10</v>
      </c>
      <c r="D3551" s="8" t="s">
        <v>33</v>
      </c>
      <c r="E3551" s="8" t="s">
        <v>36</v>
      </c>
      <c r="F3551" s="68">
        <v>26.039899999999999</v>
      </c>
      <c r="G3551" s="15">
        <v>6.7095726009138268</v>
      </c>
      <c r="H3551" s="26">
        <v>3.1300341950792477E-3</v>
      </c>
      <c r="J3551" s="46"/>
    </row>
    <row r="3552" spans="1:10" x14ac:dyDescent="0.2">
      <c r="A3552" s="8" t="s">
        <v>23</v>
      </c>
      <c r="B3552" s="8">
        <v>2021</v>
      </c>
      <c r="C3552" s="8" t="s">
        <v>10</v>
      </c>
      <c r="D3552" s="8" t="s">
        <v>33</v>
      </c>
      <c r="E3552" s="8" t="s">
        <v>42</v>
      </c>
      <c r="F3552" s="68">
        <v>67.031398999999993</v>
      </c>
      <c r="G3552" s="15">
        <v>17.271649972976949</v>
      </c>
      <c r="H3552" s="26">
        <v>8.0572725323062259E-3</v>
      </c>
      <c r="J3552" s="46"/>
    </row>
    <row r="3553" spans="1:10" x14ac:dyDescent="0.2">
      <c r="A3553" s="8" t="s">
        <v>23</v>
      </c>
      <c r="B3553" s="8">
        <v>2021</v>
      </c>
      <c r="C3553" s="8" t="s">
        <v>10</v>
      </c>
      <c r="D3553" s="8" t="s">
        <v>33</v>
      </c>
      <c r="E3553" s="8" t="s">
        <v>40</v>
      </c>
      <c r="F3553" s="15">
        <v>13521.200683999999</v>
      </c>
      <c r="G3553" s="15">
        <v>3483.9410919713091</v>
      </c>
      <c r="H3553" s="26">
        <v>1.6252681653711771</v>
      </c>
      <c r="J3553" s="46"/>
    </row>
    <row r="3554" spans="1:10" x14ac:dyDescent="0.2">
      <c r="A3554" s="8" t="s">
        <v>23</v>
      </c>
      <c r="B3554" s="8">
        <v>2008</v>
      </c>
      <c r="C3554" s="8" t="s">
        <v>10</v>
      </c>
      <c r="D3554" s="8" t="s">
        <v>37</v>
      </c>
      <c r="E3554" s="8" t="s">
        <v>40</v>
      </c>
      <c r="F3554" s="15">
        <v>7.9710310700000004</v>
      </c>
      <c r="G3554" s="15">
        <v>2.725540560802838</v>
      </c>
      <c r="H3554" s="26">
        <v>2.2597573504262087E-3</v>
      </c>
      <c r="J3554" s="46" t="e">
        <f>+IF(A3554=#REF!,"si","no")</f>
        <v>#REF!</v>
      </c>
    </row>
    <row r="3555" spans="1:10" x14ac:dyDescent="0.2">
      <c r="A3555" s="8" t="s">
        <v>23</v>
      </c>
      <c r="B3555" s="8">
        <v>2009</v>
      </c>
      <c r="C3555" s="8" t="s">
        <v>10</v>
      </c>
      <c r="D3555" s="8" t="s">
        <v>37</v>
      </c>
      <c r="E3555" s="8" t="s">
        <v>40</v>
      </c>
      <c r="F3555" s="15">
        <v>63.698031379999982</v>
      </c>
      <c r="G3555" s="15">
        <v>21.15716257776165</v>
      </c>
      <c r="H3555" s="26">
        <v>1.7506854483426648E-2</v>
      </c>
      <c r="J3555" s="46" t="e">
        <f>+IF(A3555=#REF!,"si","no")</f>
        <v>#REF!</v>
      </c>
    </row>
    <row r="3556" spans="1:10" x14ac:dyDescent="0.2">
      <c r="A3556" s="8" t="s">
        <v>23</v>
      </c>
      <c r="B3556" s="8">
        <v>2010</v>
      </c>
      <c r="C3556" s="8" t="s">
        <v>10</v>
      </c>
      <c r="D3556" s="8" t="s">
        <v>37</v>
      </c>
      <c r="E3556" s="8" t="s">
        <v>40</v>
      </c>
      <c r="F3556" s="15">
        <v>57.499422269999997</v>
      </c>
      <c r="G3556" s="15">
        <v>20.354666565529335</v>
      </c>
      <c r="H3556" s="26">
        <v>1.37971892829238E-2</v>
      </c>
      <c r="J3556" s="46" t="e">
        <f>+IF(A3556=#REF!,"si","no")</f>
        <v>#REF!</v>
      </c>
    </row>
    <row r="3557" spans="1:10" x14ac:dyDescent="0.2">
      <c r="A3557" s="8" t="s">
        <v>23</v>
      </c>
      <c r="B3557" s="8">
        <v>2011</v>
      </c>
      <c r="C3557" s="8" t="s">
        <v>10</v>
      </c>
      <c r="D3557" s="8" t="s">
        <v>37</v>
      </c>
      <c r="E3557" s="8" t="s">
        <v>40</v>
      </c>
      <c r="F3557" s="15">
        <v>40.614785359999999</v>
      </c>
      <c r="G3557" s="15">
        <v>14.7478020958755</v>
      </c>
      <c r="H3557" s="26">
        <v>8.5861975719747283E-3</v>
      </c>
      <c r="J3557" s="46" t="e">
        <f>+IF(A3557=#REF!,"si","no")</f>
        <v>#REF!</v>
      </c>
    </row>
    <row r="3558" spans="1:10" x14ac:dyDescent="0.2">
      <c r="A3558" s="8" t="s">
        <v>23</v>
      </c>
      <c r="B3558" s="8">
        <v>2012</v>
      </c>
      <c r="C3558" s="8" t="s">
        <v>10</v>
      </c>
      <c r="D3558" s="8" t="s">
        <v>37</v>
      </c>
      <c r="E3558" s="8" t="s">
        <v>40</v>
      </c>
      <c r="F3558" s="15">
        <v>28.933212509999997</v>
      </c>
      <c r="G3558" s="15">
        <v>10.970625710821428</v>
      </c>
      <c r="H3558" s="26">
        <v>5.6945892632155179E-3</v>
      </c>
      <c r="J3558" s="46" t="e">
        <f>+IF(A3558=#REF!,"si","no")</f>
        <v>#REF!</v>
      </c>
    </row>
    <row r="3559" spans="1:10" x14ac:dyDescent="0.2">
      <c r="A3559" s="8" t="s">
        <v>23</v>
      </c>
      <c r="B3559" s="8">
        <v>2013</v>
      </c>
      <c r="C3559" s="8" t="s">
        <v>10</v>
      </c>
      <c r="D3559" s="8" t="s">
        <v>37</v>
      </c>
      <c r="E3559" s="8" t="s">
        <v>40</v>
      </c>
      <c r="F3559" s="15">
        <v>53.973879490000009</v>
      </c>
      <c r="G3559" s="15">
        <v>19.968676991910357</v>
      </c>
      <c r="H3559" s="26">
        <v>9.9259963857325911E-3</v>
      </c>
      <c r="J3559" s="46" t="e">
        <f>+IF(A3559=#REF!,"si","no")</f>
        <v>#REF!</v>
      </c>
    </row>
    <row r="3560" spans="1:10" x14ac:dyDescent="0.2">
      <c r="A3560" s="8" t="s">
        <v>23</v>
      </c>
      <c r="B3560" s="8">
        <v>2014</v>
      </c>
      <c r="C3560" s="8" t="s">
        <v>10</v>
      </c>
      <c r="D3560" s="8" t="s">
        <v>37</v>
      </c>
      <c r="E3560" s="8" t="s">
        <v>40</v>
      </c>
      <c r="F3560" s="15">
        <v>84.318138889999986</v>
      </c>
      <c r="G3560" s="15">
        <v>29.700195401228797</v>
      </c>
      <c r="H3560" s="26">
        <v>1.4791947534575635E-2</v>
      </c>
      <c r="J3560" s="46" t="e">
        <f>+IF(A3560=#REF!,"si","no")</f>
        <v>#REF!</v>
      </c>
    </row>
    <row r="3561" spans="1:10" x14ac:dyDescent="0.2">
      <c r="A3561" s="8" t="s">
        <v>23</v>
      </c>
      <c r="B3561" s="8">
        <v>2015</v>
      </c>
      <c r="C3561" s="8" t="s">
        <v>10</v>
      </c>
      <c r="D3561" s="8" t="s">
        <v>37</v>
      </c>
      <c r="E3561" s="8" t="s">
        <v>40</v>
      </c>
      <c r="F3561" s="15">
        <v>730.37585808000006</v>
      </c>
      <c r="G3561" s="15">
        <v>229.33466132822755</v>
      </c>
      <c r="H3561" s="26">
        <v>0.12082775687189796</v>
      </c>
      <c r="J3561" s="46" t="e">
        <f>+IF(A3561=#REF!,"si","no")</f>
        <v>#REF!</v>
      </c>
    </row>
    <row r="3562" spans="1:10" x14ac:dyDescent="0.2">
      <c r="A3562" s="8" t="s">
        <v>23</v>
      </c>
      <c r="B3562" s="8">
        <v>2016</v>
      </c>
      <c r="C3562" s="8" t="s">
        <v>10</v>
      </c>
      <c r="D3562" s="8" t="s">
        <v>37</v>
      </c>
      <c r="E3562" s="8" t="s">
        <v>40</v>
      </c>
      <c r="F3562" s="15">
        <v>171.98284200000001</v>
      </c>
      <c r="G3562" s="15">
        <v>50.962637757906784</v>
      </c>
      <c r="H3562" s="26">
        <v>2.655713128940106E-2</v>
      </c>
      <c r="J3562" s="46" t="e">
        <f>+IF(A3562=#REF!,"si","no")</f>
        <v>#REF!</v>
      </c>
    </row>
    <row r="3563" spans="1:10" x14ac:dyDescent="0.2">
      <c r="A3563" s="8" t="s">
        <v>23</v>
      </c>
      <c r="B3563" s="8">
        <v>2017</v>
      </c>
      <c r="C3563" s="8" t="s">
        <v>10</v>
      </c>
      <c r="D3563" s="8" t="s">
        <v>37</v>
      </c>
      <c r="E3563" s="8" t="s">
        <v>40</v>
      </c>
      <c r="F3563" s="15">
        <v>383.21737300000001</v>
      </c>
      <c r="G3563" s="15">
        <v>117.53546269805236</v>
      </c>
      <c r="H3563" s="26">
        <v>5.5701911424692045E-2</v>
      </c>
      <c r="J3563" s="46" t="e">
        <f>+IF(A3563=#REF!,"si","no")</f>
        <v>#REF!</v>
      </c>
    </row>
    <row r="3564" spans="1:10" x14ac:dyDescent="0.2">
      <c r="A3564" s="8" t="s">
        <v>23</v>
      </c>
      <c r="B3564" s="8">
        <v>2018</v>
      </c>
      <c r="C3564" s="8" t="s">
        <v>10</v>
      </c>
      <c r="D3564" s="8" t="s">
        <v>37</v>
      </c>
      <c r="E3564" s="8" t="s">
        <v>40</v>
      </c>
      <c r="F3564" s="15">
        <v>334.864777</v>
      </c>
      <c r="G3564" s="15">
        <v>101.8809154557381</v>
      </c>
      <c r="H3564" s="26">
        <v>4.5883047415415129E-2</v>
      </c>
      <c r="J3564" s="46" t="e">
        <f>+IF(A3564=#REF!,"si","no")</f>
        <v>#REF!</v>
      </c>
    </row>
    <row r="3565" spans="1:10" x14ac:dyDescent="0.2">
      <c r="A3565" s="8" t="s">
        <v>23</v>
      </c>
      <c r="B3565" s="8">
        <v>2019</v>
      </c>
      <c r="C3565" s="8" t="s">
        <v>10</v>
      </c>
      <c r="D3565" s="8" t="s">
        <v>37</v>
      </c>
      <c r="E3565" s="8" t="s">
        <v>40</v>
      </c>
      <c r="F3565" s="15">
        <v>788.82856300000003</v>
      </c>
      <c r="G3565" s="15">
        <v>236.4218811880464</v>
      </c>
      <c r="H3565" s="26">
        <v>0.10395651206520144</v>
      </c>
      <c r="J3565" s="46" t="e">
        <f>+IF(A3565=#REF!,"si","no")</f>
        <v>#REF!</v>
      </c>
    </row>
    <row r="3566" spans="1:10" x14ac:dyDescent="0.2">
      <c r="A3566" s="8" t="s">
        <v>23</v>
      </c>
      <c r="B3566" s="8">
        <v>2020</v>
      </c>
      <c r="C3566" s="8" t="s">
        <v>10</v>
      </c>
      <c r="D3566" s="8" t="s">
        <v>37</v>
      </c>
      <c r="E3566" s="8" t="s">
        <v>40</v>
      </c>
      <c r="F3566" s="68">
        <v>384.81361099999998</v>
      </c>
      <c r="G3566" s="15">
        <v>110.07635386738811</v>
      </c>
      <c r="H3566" s="26">
        <v>5.3115461421937481E-2</v>
      </c>
      <c r="J3566" s="46"/>
    </row>
    <row r="3567" spans="1:10" x14ac:dyDescent="0.2">
      <c r="A3567" s="8" t="s">
        <v>23</v>
      </c>
      <c r="B3567" s="8">
        <v>2021</v>
      </c>
      <c r="C3567" s="8" t="s">
        <v>10</v>
      </c>
      <c r="D3567" s="8" t="s">
        <v>37</v>
      </c>
      <c r="E3567" s="8" t="s">
        <v>40</v>
      </c>
      <c r="F3567" s="68">
        <v>1551.786963</v>
      </c>
      <c r="G3567" s="15">
        <v>399.84129314629007</v>
      </c>
      <c r="H3567" s="26">
        <v>0.18652707029090648</v>
      </c>
      <c r="J3567" s="46"/>
    </row>
    <row r="3568" spans="1:10" x14ac:dyDescent="0.2">
      <c r="A3568" s="73" t="s">
        <v>24</v>
      </c>
      <c r="B3568" s="74">
        <v>2009</v>
      </c>
      <c r="C3568" s="73" t="s">
        <v>10</v>
      </c>
      <c r="D3568" s="73" t="s">
        <v>41</v>
      </c>
      <c r="E3568" s="73" t="s">
        <v>40</v>
      </c>
      <c r="F3568" s="76">
        <v>30349.921285199991</v>
      </c>
      <c r="G3568" s="76">
        <v>844.04327711923088</v>
      </c>
      <c r="H3568" s="81">
        <v>1.7515817438031103</v>
      </c>
    </row>
    <row r="3569" spans="1:8" x14ac:dyDescent="0.2">
      <c r="A3569" s="73" t="s">
        <v>24</v>
      </c>
      <c r="B3569" s="74">
        <v>2010</v>
      </c>
      <c r="C3569" s="73" t="s">
        <v>10</v>
      </c>
      <c r="D3569" s="73" t="s">
        <v>41</v>
      </c>
      <c r="E3569" s="73" t="s">
        <v>40</v>
      </c>
      <c r="F3569" s="76">
        <v>27104.314242539986</v>
      </c>
      <c r="G3569" s="76">
        <v>735.14886730166234</v>
      </c>
      <c r="H3569" s="81">
        <v>1.3669289308429651</v>
      </c>
    </row>
    <row r="3570" spans="1:8" x14ac:dyDescent="0.2">
      <c r="A3570" s="73" t="s">
        <v>24</v>
      </c>
      <c r="B3570" s="74">
        <v>2011</v>
      </c>
      <c r="C3570" s="73" t="s">
        <v>10</v>
      </c>
      <c r="D3570" s="73" t="s">
        <v>41</v>
      </c>
      <c r="E3570" s="73" t="s">
        <v>40</v>
      </c>
      <c r="F3570" s="76">
        <v>30534.323670459704</v>
      </c>
      <c r="G3570" s="76">
        <v>801.70804956548682</v>
      </c>
      <c r="H3570" s="81">
        <v>1.3867683991173776</v>
      </c>
    </row>
    <row r="3571" spans="1:8" x14ac:dyDescent="0.2">
      <c r="A3571" s="73" t="s">
        <v>24</v>
      </c>
      <c r="B3571" s="74">
        <v>2012</v>
      </c>
      <c r="C3571" s="73" t="s">
        <v>10</v>
      </c>
      <c r="D3571" s="73" t="s">
        <v>41</v>
      </c>
      <c r="E3571" s="73" t="s">
        <v>40</v>
      </c>
      <c r="F3571" s="76">
        <v>81662.888519868415</v>
      </c>
      <c r="G3571" s="76">
        <v>2078.9675334907579</v>
      </c>
      <c r="H3571" s="81">
        <v>3.4273679690059913</v>
      </c>
    </row>
    <row r="3572" spans="1:8" x14ac:dyDescent="0.2">
      <c r="A3572" s="73" t="s">
        <v>24</v>
      </c>
      <c r="B3572" s="74">
        <v>2013</v>
      </c>
      <c r="C3572" s="73" t="s">
        <v>10</v>
      </c>
      <c r="D3572" s="73" t="s">
        <v>41</v>
      </c>
      <c r="E3572" s="73" t="s">
        <v>40</v>
      </c>
      <c r="F3572" s="76">
        <v>33701.836753100011</v>
      </c>
      <c r="G3572" s="76">
        <v>807.35266775776449</v>
      </c>
      <c r="H3572" s="81">
        <v>1.2884306803353691</v>
      </c>
    </row>
    <row r="3573" spans="1:8" x14ac:dyDescent="0.2">
      <c r="A3573" s="73" t="s">
        <v>24</v>
      </c>
      <c r="B3573" s="74">
        <v>2014</v>
      </c>
      <c r="C3573" s="73" t="s">
        <v>10</v>
      </c>
      <c r="D3573" s="73" t="s">
        <v>41</v>
      </c>
      <c r="E3573" s="73" t="s">
        <v>40</v>
      </c>
      <c r="F3573" s="76">
        <v>48527.027393570002</v>
      </c>
      <c r="G3573" s="76">
        <v>1116.3991467227784</v>
      </c>
      <c r="H3573" s="81">
        <v>1.6620439420665019</v>
      </c>
    </row>
    <row r="3574" spans="1:8" x14ac:dyDescent="0.2">
      <c r="A3574" s="73" t="s">
        <v>24</v>
      </c>
      <c r="B3574" s="74">
        <v>2015</v>
      </c>
      <c r="C3574" s="73" t="s">
        <v>10</v>
      </c>
      <c r="D3574" s="73" t="s">
        <v>41</v>
      </c>
      <c r="E3574" s="73" t="s">
        <v>40</v>
      </c>
      <c r="F3574" s="76">
        <v>48854.702478029983</v>
      </c>
      <c r="G3574" s="76">
        <v>1085.643750715233</v>
      </c>
      <c r="H3574" s="81">
        <v>1.5257440983905013</v>
      </c>
    </row>
    <row r="3575" spans="1:8" x14ac:dyDescent="0.2">
      <c r="A3575" s="73" t="s">
        <v>24</v>
      </c>
      <c r="B3575" s="74">
        <v>2016</v>
      </c>
      <c r="C3575" s="73" t="s">
        <v>10</v>
      </c>
      <c r="D3575" s="73" t="s">
        <v>41</v>
      </c>
      <c r="E3575" s="73" t="s">
        <v>40</v>
      </c>
      <c r="F3575" s="76">
        <v>50112.29559210001</v>
      </c>
      <c r="G3575" s="76">
        <v>1088.9641227218867</v>
      </c>
      <c r="H3575" s="81">
        <v>1.4388602750277375</v>
      </c>
    </row>
    <row r="3576" spans="1:8" x14ac:dyDescent="0.2">
      <c r="A3576" s="73" t="s">
        <v>24</v>
      </c>
      <c r="B3576" s="74">
        <v>2017</v>
      </c>
      <c r="C3576" s="73" t="s">
        <v>10</v>
      </c>
      <c r="D3576" s="73" t="s">
        <v>41</v>
      </c>
      <c r="E3576" s="73" t="s">
        <v>40</v>
      </c>
      <c r="F3576" s="76">
        <v>64804.900616309984</v>
      </c>
      <c r="G3576" s="76">
        <v>1365.7149357899518</v>
      </c>
      <c r="H3576" s="81">
        <v>1.7071853682434952</v>
      </c>
    </row>
    <row r="3577" spans="1:8" x14ac:dyDescent="0.2">
      <c r="A3577" s="73" t="s">
        <v>24</v>
      </c>
      <c r="B3577" s="74">
        <v>2018</v>
      </c>
      <c r="C3577" s="73" t="s">
        <v>10</v>
      </c>
      <c r="D3577" s="73" t="s">
        <v>41</v>
      </c>
      <c r="E3577" s="73" t="s">
        <v>40</v>
      </c>
      <c r="F3577" s="76">
        <v>47050.255199120002</v>
      </c>
      <c r="G3577" s="76">
        <v>949.75339010211519</v>
      </c>
      <c r="H3577" s="81">
        <v>1.1101035081558779</v>
      </c>
    </row>
    <row r="3578" spans="1:8" x14ac:dyDescent="0.2">
      <c r="A3578" s="73" t="s">
        <v>24</v>
      </c>
      <c r="B3578" s="74">
        <v>2019</v>
      </c>
      <c r="C3578" s="73" t="s">
        <v>10</v>
      </c>
      <c r="D3578" s="73" t="s">
        <v>41</v>
      </c>
      <c r="E3578" s="73" t="s">
        <v>40</v>
      </c>
      <c r="F3578" s="76">
        <v>31380.506034640006</v>
      </c>
      <c r="G3578" s="76">
        <v>610.610648644192</v>
      </c>
      <c r="H3578" s="81">
        <v>0.67962647486163286</v>
      </c>
    </row>
    <row r="3579" spans="1:8" x14ac:dyDescent="0.2">
      <c r="A3579" s="73" t="s">
        <v>24</v>
      </c>
      <c r="B3579" s="74">
        <v>2020</v>
      </c>
      <c r="C3579" s="73" t="s">
        <v>10</v>
      </c>
      <c r="D3579" s="73" t="s">
        <v>41</v>
      </c>
      <c r="E3579" s="73" t="s">
        <v>40</v>
      </c>
      <c r="F3579" s="76">
        <v>30129.169341000004</v>
      </c>
      <c r="G3579" s="76">
        <v>574.29913091280798</v>
      </c>
      <c r="H3579" s="81">
        <v>0.72839004491446246</v>
      </c>
    </row>
    <row r="3580" spans="1:8" x14ac:dyDescent="0.2">
      <c r="A3580" s="73" t="s">
        <v>24</v>
      </c>
      <c r="B3580" s="74">
        <v>2022</v>
      </c>
      <c r="C3580" s="73" t="s">
        <v>10</v>
      </c>
      <c r="D3580" s="73" t="s">
        <v>41</v>
      </c>
      <c r="E3580" s="73" t="s">
        <v>40</v>
      </c>
      <c r="F3580" s="15">
        <v>39223.893623180003</v>
      </c>
      <c r="G3580" s="92">
        <v>713.61902653070285</v>
      </c>
      <c r="H3580" s="15">
        <v>0.62807010135510777</v>
      </c>
    </row>
    <row r="3581" spans="1:8" x14ac:dyDescent="0.2">
      <c r="A3581" s="73" t="s">
        <v>24</v>
      </c>
      <c r="B3581" s="74">
        <v>2023</v>
      </c>
      <c r="C3581" s="73" t="s">
        <v>10</v>
      </c>
      <c r="D3581" s="73" t="s">
        <v>41</v>
      </c>
      <c r="E3581" s="73" t="s">
        <v>40</v>
      </c>
      <c r="F3581" s="15">
        <v>58176.879659890037</v>
      </c>
      <c r="G3581" s="92">
        <v>1038.8795100387015</v>
      </c>
      <c r="H3581" s="15">
        <v>0.85035864989795595</v>
      </c>
    </row>
    <row r="3582" spans="1:8" x14ac:dyDescent="0.2">
      <c r="A3582" s="73" t="s">
        <v>24</v>
      </c>
      <c r="B3582" s="74">
        <v>2021</v>
      </c>
      <c r="C3582" s="73" t="s">
        <v>10</v>
      </c>
      <c r="D3582" s="73" t="s">
        <v>41</v>
      </c>
      <c r="E3582" s="73" t="s">
        <v>40</v>
      </c>
      <c r="F3582" s="76">
        <v>30974.240686610003</v>
      </c>
      <c r="G3582" s="76">
        <v>542.44049597782919</v>
      </c>
      <c r="H3582" s="81">
        <v>0.57557643111724921</v>
      </c>
    </row>
    <row r="3583" spans="1:8" x14ac:dyDescent="0.2">
      <c r="A3583" s="73" t="s">
        <v>24</v>
      </c>
      <c r="B3583" s="74">
        <v>2009</v>
      </c>
      <c r="C3583" s="73" t="s">
        <v>10</v>
      </c>
      <c r="D3583" s="73" t="s">
        <v>25</v>
      </c>
      <c r="E3583" s="73" t="s">
        <v>26</v>
      </c>
      <c r="F3583" s="76">
        <v>1792.5410703099999</v>
      </c>
      <c r="G3583" s="76">
        <v>49.851273917242914</v>
      </c>
      <c r="H3583" s="81">
        <v>0.1034527300505186</v>
      </c>
    </row>
    <row r="3584" spans="1:8" x14ac:dyDescent="0.2">
      <c r="A3584" s="73" t="s">
        <v>24</v>
      </c>
      <c r="B3584" s="74">
        <v>2009</v>
      </c>
      <c r="C3584" s="73" t="s">
        <v>10</v>
      </c>
      <c r="D3584" s="73" t="s">
        <v>25</v>
      </c>
      <c r="E3584" s="73" t="s">
        <v>27</v>
      </c>
      <c r="F3584" s="76"/>
      <c r="G3584" s="76"/>
      <c r="H3584" s="81"/>
    </row>
    <row r="3585" spans="1:8" x14ac:dyDescent="0.2">
      <c r="A3585" s="73" t="s">
        <v>24</v>
      </c>
      <c r="B3585" s="74">
        <v>2009</v>
      </c>
      <c r="C3585" s="73" t="s">
        <v>10</v>
      </c>
      <c r="D3585" s="73" t="s">
        <v>25</v>
      </c>
      <c r="E3585" s="73" t="s">
        <v>28</v>
      </c>
      <c r="F3585" s="76">
        <v>412.13999999999839</v>
      </c>
      <c r="G3585" s="76">
        <v>11.461775895990638</v>
      </c>
      <c r="H3585" s="81">
        <v>2.3785791505266309E-2</v>
      </c>
    </row>
    <row r="3586" spans="1:8" x14ac:dyDescent="0.2">
      <c r="A3586" s="73" t="s">
        <v>24</v>
      </c>
      <c r="B3586" s="74">
        <v>2009</v>
      </c>
      <c r="C3586" s="73" t="s">
        <v>10</v>
      </c>
      <c r="D3586" s="73" t="s">
        <v>25</v>
      </c>
      <c r="E3586" s="73" t="s">
        <v>40</v>
      </c>
      <c r="F3586" s="76">
        <v>2204.6810703099982</v>
      </c>
      <c r="G3586" s="76">
        <v>61.313049813233548</v>
      </c>
      <c r="H3586" s="81">
        <v>0.12723852155578488</v>
      </c>
    </row>
    <row r="3587" spans="1:8" x14ac:dyDescent="0.2">
      <c r="A3587" s="73" t="s">
        <v>24</v>
      </c>
      <c r="B3587" s="74">
        <v>2010</v>
      </c>
      <c r="C3587" s="73" t="s">
        <v>10</v>
      </c>
      <c r="D3587" s="73" t="s">
        <v>25</v>
      </c>
      <c r="E3587" s="73" t="s">
        <v>26</v>
      </c>
      <c r="F3587" s="76">
        <v>610.23880376000022</v>
      </c>
      <c r="G3587" s="76">
        <v>16.551474475734423</v>
      </c>
      <c r="H3587" s="81">
        <v>3.0775656897946934E-2</v>
      </c>
    </row>
    <row r="3588" spans="1:8" x14ac:dyDescent="0.2">
      <c r="A3588" s="73" t="s">
        <v>24</v>
      </c>
      <c r="B3588" s="74">
        <v>2010</v>
      </c>
      <c r="C3588" s="73" t="s">
        <v>10</v>
      </c>
      <c r="D3588" s="73" t="s">
        <v>25</v>
      </c>
      <c r="E3588" s="73" t="s">
        <v>27</v>
      </c>
      <c r="F3588" s="76"/>
      <c r="G3588" s="76"/>
      <c r="H3588" s="81"/>
    </row>
    <row r="3589" spans="1:8" x14ac:dyDescent="0.2">
      <c r="A3589" s="73" t="s">
        <v>24</v>
      </c>
      <c r="B3589" s="74">
        <v>2010</v>
      </c>
      <c r="C3589" s="73" t="s">
        <v>10</v>
      </c>
      <c r="D3589" s="73" t="s">
        <v>25</v>
      </c>
      <c r="E3589" s="73" t="s">
        <v>28</v>
      </c>
      <c r="F3589" s="76">
        <v>1899.543366560001</v>
      </c>
      <c r="G3589" s="76">
        <v>51.521213258561602</v>
      </c>
      <c r="H3589" s="81">
        <v>9.5798062253368524E-2</v>
      </c>
    </row>
    <row r="3590" spans="1:8" x14ac:dyDescent="0.2">
      <c r="A3590" s="73" t="s">
        <v>24</v>
      </c>
      <c r="B3590" s="74">
        <v>2010</v>
      </c>
      <c r="C3590" s="73" t="s">
        <v>10</v>
      </c>
      <c r="D3590" s="73" t="s">
        <v>25</v>
      </c>
      <c r="E3590" s="73" t="s">
        <v>40</v>
      </c>
      <c r="F3590" s="76">
        <v>2509.7821703200011</v>
      </c>
      <c r="G3590" s="76">
        <v>68.072687734296025</v>
      </c>
      <c r="H3590" s="81">
        <v>0.12657371915131546</v>
      </c>
    </row>
    <row r="3591" spans="1:8" x14ac:dyDescent="0.2">
      <c r="A3591" s="73" t="s">
        <v>24</v>
      </c>
      <c r="B3591" s="74">
        <v>2011</v>
      </c>
      <c r="C3591" s="73" t="s">
        <v>10</v>
      </c>
      <c r="D3591" s="73" t="s">
        <v>25</v>
      </c>
      <c r="E3591" s="73" t="s">
        <v>26</v>
      </c>
      <c r="F3591" s="76">
        <v>447.54479850860002</v>
      </c>
      <c r="G3591" s="76">
        <v>11.75071933401388</v>
      </c>
      <c r="H3591" s="81">
        <v>2.0326010507366071E-2</v>
      </c>
    </row>
    <row r="3592" spans="1:8" x14ac:dyDescent="0.2">
      <c r="A3592" s="73" t="s">
        <v>24</v>
      </c>
      <c r="B3592" s="74">
        <v>2011</v>
      </c>
      <c r="C3592" s="73" t="s">
        <v>10</v>
      </c>
      <c r="D3592" s="73" t="s">
        <v>25</v>
      </c>
      <c r="E3592" s="73" t="s">
        <v>27</v>
      </c>
      <c r="F3592" s="76"/>
      <c r="G3592" s="76"/>
      <c r="H3592" s="81"/>
    </row>
    <row r="3593" spans="1:8" x14ac:dyDescent="0.2">
      <c r="A3593" s="73" t="s">
        <v>24</v>
      </c>
      <c r="B3593" s="74">
        <v>2011</v>
      </c>
      <c r="C3593" s="73" t="s">
        <v>10</v>
      </c>
      <c r="D3593" s="73" t="s">
        <v>25</v>
      </c>
      <c r="E3593" s="73" t="s">
        <v>28</v>
      </c>
      <c r="F3593" s="76">
        <v>1231.2632444983001</v>
      </c>
      <c r="G3593" s="76">
        <v>32.328001265126559</v>
      </c>
      <c r="H3593" s="81">
        <v>5.5919920706050105E-2</v>
      </c>
    </row>
    <row r="3594" spans="1:8" x14ac:dyDescent="0.2">
      <c r="A3594" s="73" t="s">
        <v>24</v>
      </c>
      <c r="B3594" s="74">
        <v>2011</v>
      </c>
      <c r="C3594" s="73" t="s">
        <v>10</v>
      </c>
      <c r="D3594" s="73" t="s">
        <v>25</v>
      </c>
      <c r="E3594" s="73" t="s">
        <v>40</v>
      </c>
      <c r="F3594" s="76">
        <v>1678.8080430069001</v>
      </c>
      <c r="G3594" s="76">
        <v>44.078720599140439</v>
      </c>
      <c r="H3594" s="81">
        <v>7.624593121341619E-2</v>
      </c>
    </row>
    <row r="3595" spans="1:8" x14ac:dyDescent="0.2">
      <c r="A3595" s="73" t="s">
        <v>24</v>
      </c>
      <c r="B3595" s="74">
        <v>2012</v>
      </c>
      <c r="C3595" s="73" t="s">
        <v>10</v>
      </c>
      <c r="D3595" s="73" t="s">
        <v>25</v>
      </c>
      <c r="E3595" s="73" t="s">
        <v>26</v>
      </c>
      <c r="F3595" s="76">
        <v>7204.2430842626</v>
      </c>
      <c r="G3595" s="76">
        <v>183.40506620597063</v>
      </c>
      <c r="H3595" s="81">
        <v>0.30236001242996868</v>
      </c>
    </row>
    <row r="3596" spans="1:8" x14ac:dyDescent="0.2">
      <c r="A3596" s="73" t="s">
        <v>24</v>
      </c>
      <c r="B3596" s="74">
        <v>2012</v>
      </c>
      <c r="C3596" s="73" t="s">
        <v>10</v>
      </c>
      <c r="D3596" s="73" t="s">
        <v>25</v>
      </c>
      <c r="E3596" s="73" t="s">
        <v>27</v>
      </c>
      <c r="F3596" s="76"/>
      <c r="G3596" s="76"/>
      <c r="H3596" s="81"/>
    </row>
    <row r="3597" spans="1:8" x14ac:dyDescent="0.2">
      <c r="A3597" s="73" t="s">
        <v>24</v>
      </c>
      <c r="B3597" s="74">
        <v>2012</v>
      </c>
      <c r="C3597" s="73" t="s">
        <v>10</v>
      </c>
      <c r="D3597" s="73" t="s">
        <v>25</v>
      </c>
      <c r="E3597" s="73" t="s">
        <v>28</v>
      </c>
      <c r="F3597" s="76">
        <v>3171.1664735862</v>
      </c>
      <c r="G3597" s="76">
        <v>80.731312121981617</v>
      </c>
      <c r="H3597" s="81">
        <v>0.13309294580378062</v>
      </c>
    </row>
    <row r="3598" spans="1:8" x14ac:dyDescent="0.2">
      <c r="A3598" s="73" t="s">
        <v>24</v>
      </c>
      <c r="B3598" s="74">
        <v>2012</v>
      </c>
      <c r="C3598" s="73" t="s">
        <v>10</v>
      </c>
      <c r="D3598" s="73" t="s">
        <v>25</v>
      </c>
      <c r="E3598" s="73" t="s">
        <v>40</v>
      </c>
      <c r="F3598" s="76">
        <v>10375.4095578488</v>
      </c>
      <c r="G3598" s="76">
        <v>264.13637832795223</v>
      </c>
      <c r="H3598" s="81">
        <v>0.4354529582337493</v>
      </c>
    </row>
    <row r="3599" spans="1:8" x14ac:dyDescent="0.2">
      <c r="A3599" s="73" t="s">
        <v>24</v>
      </c>
      <c r="B3599" s="74">
        <v>2013</v>
      </c>
      <c r="C3599" s="73" t="s">
        <v>10</v>
      </c>
      <c r="D3599" s="73" t="s">
        <v>25</v>
      </c>
      <c r="E3599" s="73" t="s">
        <v>26</v>
      </c>
      <c r="F3599" s="76">
        <v>1883.624130969999</v>
      </c>
      <c r="G3599" s="76">
        <v>45.123622737020284</v>
      </c>
      <c r="H3599" s="81">
        <v>7.2011479325041775E-2</v>
      </c>
    </row>
    <row r="3600" spans="1:8" x14ac:dyDescent="0.2">
      <c r="A3600" s="73" t="s">
        <v>24</v>
      </c>
      <c r="B3600" s="74">
        <v>2013</v>
      </c>
      <c r="C3600" s="73" t="s">
        <v>10</v>
      </c>
      <c r="D3600" s="73" t="s">
        <v>25</v>
      </c>
      <c r="E3600" s="73" t="s">
        <v>27</v>
      </c>
      <c r="F3600" s="76"/>
      <c r="G3600" s="76"/>
      <c r="H3600" s="81"/>
    </row>
    <row r="3601" spans="1:8" x14ac:dyDescent="0.2">
      <c r="A3601" s="73" t="s">
        <v>24</v>
      </c>
      <c r="B3601" s="74">
        <v>2013</v>
      </c>
      <c r="C3601" s="73" t="s">
        <v>10</v>
      </c>
      <c r="D3601" s="73" t="s">
        <v>25</v>
      </c>
      <c r="E3601" s="73" t="s">
        <v>28</v>
      </c>
      <c r="F3601" s="76">
        <v>6250.9080303400015</v>
      </c>
      <c r="G3601" s="76">
        <v>149.7451700088489</v>
      </c>
      <c r="H3601" s="81">
        <v>0.23897396884470903</v>
      </c>
    </row>
    <row r="3602" spans="1:8" x14ac:dyDescent="0.2">
      <c r="A3602" s="73" t="s">
        <v>24</v>
      </c>
      <c r="B3602" s="74">
        <v>2013</v>
      </c>
      <c r="C3602" s="73" t="s">
        <v>10</v>
      </c>
      <c r="D3602" s="73" t="s">
        <v>25</v>
      </c>
      <c r="E3602" s="73" t="s">
        <v>40</v>
      </c>
      <c r="F3602" s="76">
        <v>8134.5321613100004</v>
      </c>
      <c r="G3602" s="76">
        <v>194.8687927458692</v>
      </c>
      <c r="H3602" s="81">
        <v>0.31098544816975082</v>
      </c>
    </row>
    <row r="3603" spans="1:8" x14ac:dyDescent="0.2">
      <c r="A3603" s="73" t="s">
        <v>24</v>
      </c>
      <c r="B3603" s="74">
        <v>2014</v>
      </c>
      <c r="C3603" s="73" t="s">
        <v>10</v>
      </c>
      <c r="D3603" s="73" t="s">
        <v>25</v>
      </c>
      <c r="E3603" s="73" t="s">
        <v>26</v>
      </c>
      <c r="F3603" s="76">
        <v>2528.8363766300022</v>
      </c>
      <c r="G3603" s="76">
        <v>58.177698587928333</v>
      </c>
      <c r="H3603" s="81">
        <v>8.6612294344083698E-2</v>
      </c>
    </row>
    <row r="3604" spans="1:8" x14ac:dyDescent="0.2">
      <c r="A3604" s="73" t="s">
        <v>24</v>
      </c>
      <c r="B3604" s="74">
        <v>2014</v>
      </c>
      <c r="C3604" s="73" t="s">
        <v>10</v>
      </c>
      <c r="D3604" s="73" t="s">
        <v>25</v>
      </c>
      <c r="E3604" s="73" t="s">
        <v>27</v>
      </c>
      <c r="F3604" s="76"/>
      <c r="G3604" s="76"/>
      <c r="H3604" s="81"/>
    </row>
    <row r="3605" spans="1:8" x14ac:dyDescent="0.2">
      <c r="A3605" s="73" t="s">
        <v>24</v>
      </c>
      <c r="B3605" s="74">
        <v>2014</v>
      </c>
      <c r="C3605" s="73" t="s">
        <v>10</v>
      </c>
      <c r="D3605" s="73" t="s">
        <v>25</v>
      </c>
      <c r="E3605" s="73" t="s">
        <v>28</v>
      </c>
      <c r="F3605" s="76">
        <v>3997.4124465700011</v>
      </c>
      <c r="G3605" s="76">
        <v>91.963346698649985</v>
      </c>
      <c r="H3605" s="81">
        <v>0.1369108205800226</v>
      </c>
    </row>
    <row r="3606" spans="1:8" x14ac:dyDescent="0.2">
      <c r="A3606" s="73" t="s">
        <v>24</v>
      </c>
      <c r="B3606" s="74">
        <v>2014</v>
      </c>
      <c r="C3606" s="73" t="s">
        <v>10</v>
      </c>
      <c r="D3606" s="73" t="s">
        <v>25</v>
      </c>
      <c r="E3606" s="73" t="s">
        <v>40</v>
      </c>
      <c r="F3606" s="76">
        <v>6526.2488232000032</v>
      </c>
      <c r="G3606" s="76">
        <v>150.14104528657833</v>
      </c>
      <c r="H3606" s="81">
        <v>0.22352311492410634</v>
      </c>
    </row>
    <row r="3607" spans="1:8" x14ac:dyDescent="0.2">
      <c r="A3607" s="73" t="s">
        <v>24</v>
      </c>
      <c r="B3607" s="74">
        <v>2015</v>
      </c>
      <c r="C3607" s="73" t="s">
        <v>10</v>
      </c>
      <c r="D3607" s="73" t="s">
        <v>25</v>
      </c>
      <c r="E3607" s="73" t="s">
        <v>26</v>
      </c>
      <c r="F3607" s="76">
        <v>2363.3482663900018</v>
      </c>
      <c r="G3607" s="76">
        <v>52.518061640510609</v>
      </c>
      <c r="H3607" s="81">
        <v>7.3807934282427143E-2</v>
      </c>
    </row>
    <row r="3608" spans="1:8" x14ac:dyDescent="0.2">
      <c r="A3608" s="73" t="s">
        <v>24</v>
      </c>
      <c r="B3608" s="74">
        <v>2015</v>
      </c>
      <c r="C3608" s="73" t="s">
        <v>10</v>
      </c>
      <c r="D3608" s="73" t="s">
        <v>25</v>
      </c>
      <c r="E3608" s="73" t="s">
        <v>27</v>
      </c>
      <c r="F3608" s="76"/>
      <c r="G3608" s="76"/>
      <c r="H3608" s="81"/>
    </row>
    <row r="3609" spans="1:8" x14ac:dyDescent="0.2">
      <c r="A3609" s="73" t="s">
        <v>24</v>
      </c>
      <c r="B3609" s="74">
        <v>2015</v>
      </c>
      <c r="C3609" s="73" t="s">
        <v>10</v>
      </c>
      <c r="D3609" s="73" t="s">
        <v>25</v>
      </c>
      <c r="E3609" s="73" t="s">
        <v>28</v>
      </c>
      <c r="F3609" s="76">
        <v>1094.5569943100018</v>
      </c>
      <c r="G3609" s="76">
        <v>24.323123474320237</v>
      </c>
      <c r="H3609" s="81">
        <v>3.4183277959200301E-2</v>
      </c>
    </row>
    <row r="3610" spans="1:8" x14ac:dyDescent="0.2">
      <c r="A3610" s="73" t="s">
        <v>24</v>
      </c>
      <c r="B3610" s="74">
        <v>2015</v>
      </c>
      <c r="C3610" s="73" t="s">
        <v>10</v>
      </c>
      <c r="D3610" s="73" t="s">
        <v>25</v>
      </c>
      <c r="E3610" s="73" t="s">
        <v>40</v>
      </c>
      <c r="F3610" s="76">
        <v>3457.9052607000035</v>
      </c>
      <c r="G3610" s="76">
        <v>76.84118511483085</v>
      </c>
      <c r="H3610" s="81">
        <v>0.10799121224162746</v>
      </c>
    </row>
    <row r="3611" spans="1:8" x14ac:dyDescent="0.2">
      <c r="A3611" s="73" t="s">
        <v>24</v>
      </c>
      <c r="B3611" s="74">
        <v>2016</v>
      </c>
      <c r="C3611" s="73" t="s">
        <v>10</v>
      </c>
      <c r="D3611" s="73" t="s">
        <v>25</v>
      </c>
      <c r="E3611" s="73" t="s">
        <v>26</v>
      </c>
      <c r="F3611" s="76">
        <v>5744.6531242600004</v>
      </c>
      <c r="G3611" s="76">
        <v>124.83405670977731</v>
      </c>
      <c r="H3611" s="81">
        <v>0.16494461242790792</v>
      </c>
    </row>
    <row r="3612" spans="1:8" x14ac:dyDescent="0.2">
      <c r="A3612" s="73" t="s">
        <v>24</v>
      </c>
      <c r="B3612" s="74">
        <v>2016</v>
      </c>
      <c r="C3612" s="73" t="s">
        <v>10</v>
      </c>
      <c r="D3612" s="73" t="s">
        <v>25</v>
      </c>
      <c r="E3612" s="73" t="s">
        <v>27</v>
      </c>
      <c r="F3612" s="76"/>
      <c r="G3612" s="76"/>
      <c r="H3612" s="81"/>
    </row>
    <row r="3613" spans="1:8" x14ac:dyDescent="0.2">
      <c r="A3613" s="73" t="s">
        <v>24</v>
      </c>
      <c r="B3613" s="74">
        <v>2016</v>
      </c>
      <c r="C3613" s="73" t="s">
        <v>10</v>
      </c>
      <c r="D3613" s="73" t="s">
        <v>25</v>
      </c>
      <c r="E3613" s="73" t="s">
        <v>28</v>
      </c>
      <c r="F3613" s="76">
        <v>1786.4335773200009</v>
      </c>
      <c r="G3613" s="76">
        <v>38.820055045210793</v>
      </c>
      <c r="H3613" s="81">
        <v>5.129336578998505E-2</v>
      </c>
    </row>
    <row r="3614" spans="1:8" x14ac:dyDescent="0.2">
      <c r="A3614" s="73" t="s">
        <v>24</v>
      </c>
      <c r="B3614" s="74">
        <v>2016</v>
      </c>
      <c r="C3614" s="73" t="s">
        <v>10</v>
      </c>
      <c r="D3614" s="73" t="s">
        <v>25</v>
      </c>
      <c r="E3614" s="73" t="s">
        <v>40</v>
      </c>
      <c r="F3614" s="76">
        <v>7531.0867015800013</v>
      </c>
      <c r="G3614" s="76">
        <v>163.65411175498809</v>
      </c>
      <c r="H3614" s="81">
        <v>0.21623797821789295</v>
      </c>
    </row>
    <row r="3615" spans="1:8" x14ac:dyDescent="0.2">
      <c r="A3615" s="73" t="s">
        <v>24</v>
      </c>
      <c r="B3615" s="74">
        <v>2017</v>
      </c>
      <c r="C3615" s="73" t="s">
        <v>10</v>
      </c>
      <c r="D3615" s="73" t="s">
        <v>25</v>
      </c>
      <c r="E3615" s="73" t="s">
        <v>26</v>
      </c>
      <c r="F3615" s="76">
        <v>6789.6355614700005</v>
      </c>
      <c r="G3615" s="76">
        <v>143.08650436440044</v>
      </c>
      <c r="H3615" s="81">
        <v>0.17886249922478933</v>
      </c>
    </row>
    <row r="3616" spans="1:8" x14ac:dyDescent="0.2">
      <c r="A3616" s="73" t="s">
        <v>24</v>
      </c>
      <c r="B3616" s="74">
        <v>2017</v>
      </c>
      <c r="C3616" s="73" t="s">
        <v>10</v>
      </c>
      <c r="D3616" s="73" t="s">
        <v>25</v>
      </c>
      <c r="E3616" s="73" t="s">
        <v>27</v>
      </c>
      <c r="F3616" s="76"/>
      <c r="G3616" s="76"/>
      <c r="H3616" s="81"/>
    </row>
    <row r="3617" spans="1:8" x14ac:dyDescent="0.2">
      <c r="A3617" s="73" t="s">
        <v>24</v>
      </c>
      <c r="B3617" s="74">
        <v>2017</v>
      </c>
      <c r="C3617" s="73" t="s">
        <v>10</v>
      </c>
      <c r="D3617" s="73" t="s">
        <v>25</v>
      </c>
      <c r="E3617" s="73" t="s">
        <v>28</v>
      </c>
      <c r="F3617" s="76">
        <v>705.85404921999793</v>
      </c>
      <c r="G3617" s="76">
        <v>14.875347517544842</v>
      </c>
      <c r="H3617" s="81">
        <v>1.8594638576461701E-2</v>
      </c>
    </row>
    <row r="3618" spans="1:8" x14ac:dyDescent="0.2">
      <c r="A3618" s="73" t="s">
        <v>24</v>
      </c>
      <c r="B3618" s="74">
        <v>2017</v>
      </c>
      <c r="C3618" s="73" t="s">
        <v>10</v>
      </c>
      <c r="D3618" s="73" t="s">
        <v>25</v>
      </c>
      <c r="E3618" s="73" t="s">
        <v>40</v>
      </c>
      <c r="F3618" s="76">
        <v>7495.4896106899987</v>
      </c>
      <c r="G3618" s="76">
        <v>157.96185188194528</v>
      </c>
      <c r="H3618" s="81">
        <v>0.19745713780125101</v>
      </c>
    </row>
    <row r="3619" spans="1:8" x14ac:dyDescent="0.2">
      <c r="A3619" s="73" t="s">
        <v>24</v>
      </c>
      <c r="B3619" s="74">
        <v>2018</v>
      </c>
      <c r="C3619" s="73" t="s">
        <v>10</v>
      </c>
      <c r="D3619" s="73" t="s">
        <v>25</v>
      </c>
      <c r="E3619" s="73" t="s">
        <v>26</v>
      </c>
      <c r="F3619" s="76">
        <v>5276.7401967400001</v>
      </c>
      <c r="G3619" s="76">
        <v>106.51593427777308</v>
      </c>
      <c r="H3619" s="81">
        <v>0.12449938431232506</v>
      </c>
    </row>
    <row r="3620" spans="1:8" x14ac:dyDescent="0.2">
      <c r="A3620" s="73" t="s">
        <v>24</v>
      </c>
      <c r="B3620" s="74">
        <v>2018</v>
      </c>
      <c r="C3620" s="73" t="s">
        <v>10</v>
      </c>
      <c r="D3620" s="73" t="s">
        <v>25</v>
      </c>
      <c r="E3620" s="73" t="s">
        <v>27</v>
      </c>
      <c r="F3620" s="76"/>
      <c r="G3620" s="76"/>
      <c r="H3620" s="81"/>
    </row>
    <row r="3621" spans="1:8" x14ac:dyDescent="0.2">
      <c r="A3621" s="73" t="s">
        <v>24</v>
      </c>
      <c r="B3621" s="74">
        <v>2018</v>
      </c>
      <c r="C3621" s="73" t="s">
        <v>10</v>
      </c>
      <c r="D3621" s="73" t="s">
        <v>25</v>
      </c>
      <c r="E3621" s="73" t="s">
        <v>28</v>
      </c>
      <c r="F3621" s="76">
        <v>1678.4914120099982</v>
      </c>
      <c r="G3621" s="76">
        <v>33.881918430988613</v>
      </c>
      <c r="H3621" s="81">
        <v>3.9602318775874813E-2</v>
      </c>
    </row>
    <row r="3622" spans="1:8" x14ac:dyDescent="0.2">
      <c r="A3622" s="73" t="s">
        <v>24</v>
      </c>
      <c r="B3622" s="74">
        <v>2018</v>
      </c>
      <c r="C3622" s="73" t="s">
        <v>10</v>
      </c>
      <c r="D3622" s="73" t="s">
        <v>25</v>
      </c>
      <c r="E3622" s="73" t="s">
        <v>40</v>
      </c>
      <c r="F3622" s="76">
        <v>6955.2316087499985</v>
      </c>
      <c r="G3622" s="76">
        <v>140.39785270876169</v>
      </c>
      <c r="H3622" s="81">
        <v>0.16410170308819988</v>
      </c>
    </row>
    <row r="3623" spans="1:8" x14ac:dyDescent="0.2">
      <c r="A3623" s="73" t="s">
        <v>24</v>
      </c>
      <c r="B3623" s="74">
        <v>2019</v>
      </c>
      <c r="C3623" s="73" t="s">
        <v>10</v>
      </c>
      <c r="D3623" s="73" t="s">
        <v>25</v>
      </c>
      <c r="E3623" s="73" t="s">
        <v>26</v>
      </c>
      <c r="F3623" s="76">
        <v>3567.3094827499999</v>
      </c>
      <c r="G3623" s="76">
        <v>69.413703997381788</v>
      </c>
      <c r="H3623" s="81">
        <v>7.7259364964529009E-2</v>
      </c>
    </row>
    <row r="3624" spans="1:8" x14ac:dyDescent="0.2">
      <c r="A3624" s="73" t="s">
        <v>24</v>
      </c>
      <c r="B3624" s="74">
        <v>2019</v>
      </c>
      <c r="C3624" s="73" t="s">
        <v>10</v>
      </c>
      <c r="D3624" s="73" t="s">
        <v>25</v>
      </c>
      <c r="E3624" s="73" t="s">
        <v>27</v>
      </c>
      <c r="F3624" s="76"/>
      <c r="G3624" s="76"/>
      <c r="H3624" s="81"/>
    </row>
    <row r="3625" spans="1:8" x14ac:dyDescent="0.2">
      <c r="A3625" s="73" t="s">
        <v>24</v>
      </c>
      <c r="B3625" s="74">
        <v>2019</v>
      </c>
      <c r="C3625" s="73" t="s">
        <v>10</v>
      </c>
      <c r="D3625" s="73" t="s">
        <v>25</v>
      </c>
      <c r="E3625" s="73" t="s">
        <v>28</v>
      </c>
      <c r="F3625" s="76">
        <v>6164.8450771300068</v>
      </c>
      <c r="G3625" s="76">
        <v>119.95727688973486</v>
      </c>
      <c r="H3625" s="81">
        <v>0.13351575411859104</v>
      </c>
    </row>
    <row r="3626" spans="1:8" x14ac:dyDescent="0.2">
      <c r="A3626" s="73" t="s">
        <v>24</v>
      </c>
      <c r="B3626" s="74">
        <v>2019</v>
      </c>
      <c r="C3626" s="73" t="s">
        <v>10</v>
      </c>
      <c r="D3626" s="73" t="s">
        <v>25</v>
      </c>
      <c r="E3626" s="73" t="s">
        <v>40</v>
      </c>
      <c r="F3626" s="76">
        <v>9732.1545598800076</v>
      </c>
      <c r="G3626" s="76">
        <v>189.37098088711667</v>
      </c>
      <c r="H3626" s="81">
        <v>0.21077511908312008</v>
      </c>
    </row>
    <row r="3627" spans="1:8" x14ac:dyDescent="0.2">
      <c r="A3627" s="73" t="s">
        <v>24</v>
      </c>
      <c r="B3627" s="74">
        <v>2020</v>
      </c>
      <c r="C3627" s="73" t="s">
        <v>10</v>
      </c>
      <c r="D3627" s="73" t="s">
        <v>25</v>
      </c>
      <c r="E3627" s="73" t="s">
        <v>26</v>
      </c>
      <c r="F3627" s="76">
        <v>2978.5887830000001</v>
      </c>
      <c r="G3627" s="76">
        <v>56.775576188744765</v>
      </c>
      <c r="H3627" s="81">
        <v>7.2009101640871029E-2</v>
      </c>
    </row>
    <row r="3628" spans="1:8" x14ac:dyDescent="0.2">
      <c r="A3628" s="73" t="s">
        <v>24</v>
      </c>
      <c r="B3628" s="74">
        <v>2020</v>
      </c>
      <c r="C3628" s="73" t="s">
        <v>10</v>
      </c>
      <c r="D3628" s="73" t="s">
        <v>25</v>
      </c>
      <c r="E3628" s="73" t="s">
        <v>27</v>
      </c>
      <c r="F3628" s="76">
        <v>0</v>
      </c>
      <c r="G3628" s="76">
        <v>0</v>
      </c>
      <c r="H3628" s="81">
        <v>0</v>
      </c>
    </row>
    <row r="3629" spans="1:8" x14ac:dyDescent="0.2">
      <c r="A3629" s="73" t="s">
        <v>24</v>
      </c>
      <c r="B3629" s="74">
        <v>2020</v>
      </c>
      <c r="C3629" s="73" t="s">
        <v>10</v>
      </c>
      <c r="D3629" s="73" t="s">
        <v>25</v>
      </c>
      <c r="E3629" s="73" t="s">
        <v>28</v>
      </c>
      <c r="F3629" s="76">
        <v>4740.5182720000021</v>
      </c>
      <c r="G3629" s="76">
        <v>90.360125527294969</v>
      </c>
      <c r="H3629" s="81">
        <v>0.11460476317749378</v>
      </c>
    </row>
    <row r="3630" spans="1:8" x14ac:dyDescent="0.2">
      <c r="A3630" s="73" t="s">
        <v>24</v>
      </c>
      <c r="B3630" s="74">
        <v>2020</v>
      </c>
      <c r="C3630" s="73" t="s">
        <v>10</v>
      </c>
      <c r="D3630" s="73" t="s">
        <v>25</v>
      </c>
      <c r="E3630" s="73" t="s">
        <v>40</v>
      </c>
      <c r="F3630" s="76">
        <v>7719.1070550000022</v>
      </c>
      <c r="G3630" s="76">
        <v>147.13570171603973</v>
      </c>
      <c r="H3630" s="81">
        <v>0.18661386481836481</v>
      </c>
    </row>
    <row r="3631" spans="1:8" x14ac:dyDescent="0.2">
      <c r="A3631" s="73" t="s">
        <v>24</v>
      </c>
      <c r="B3631" s="74">
        <v>2021</v>
      </c>
      <c r="C3631" s="73" t="s">
        <v>10</v>
      </c>
      <c r="D3631" s="73" t="s">
        <v>25</v>
      </c>
      <c r="E3631" s="73" t="s">
        <v>26</v>
      </c>
      <c r="F3631" s="76">
        <v>3224.0710570600004</v>
      </c>
      <c r="G3631" s="76">
        <v>56.461971770478826</v>
      </c>
      <c r="H3631" s="81">
        <v>5.9911050975116266E-2</v>
      </c>
    </row>
    <row r="3632" spans="1:8" x14ac:dyDescent="0.2">
      <c r="A3632" s="73" t="s">
        <v>24</v>
      </c>
      <c r="B3632" s="74">
        <v>2021</v>
      </c>
      <c r="C3632" s="73" t="s">
        <v>10</v>
      </c>
      <c r="D3632" s="73" t="s">
        <v>25</v>
      </c>
      <c r="E3632" s="73" t="s">
        <v>27</v>
      </c>
      <c r="F3632" s="76">
        <v>0</v>
      </c>
      <c r="G3632" s="76">
        <v>0</v>
      </c>
      <c r="H3632" s="81">
        <v>0</v>
      </c>
    </row>
    <row r="3633" spans="1:8" x14ac:dyDescent="0.2">
      <c r="A3633" s="73" t="s">
        <v>24</v>
      </c>
      <c r="B3633" s="74">
        <v>2021</v>
      </c>
      <c r="C3633" s="73" t="s">
        <v>10</v>
      </c>
      <c r="D3633" s="73" t="s">
        <v>25</v>
      </c>
      <c r="E3633" s="73" t="s">
        <v>28</v>
      </c>
      <c r="F3633" s="76">
        <v>4217.9527929600008</v>
      </c>
      <c r="G3633" s="76">
        <v>73.867457419654457</v>
      </c>
      <c r="H3633" s="81">
        <v>7.8379781436981474E-2</v>
      </c>
    </row>
    <row r="3634" spans="1:8" x14ac:dyDescent="0.2">
      <c r="A3634" s="73" t="s">
        <v>24</v>
      </c>
      <c r="B3634" s="74">
        <v>2021</v>
      </c>
      <c r="C3634" s="73" t="s">
        <v>10</v>
      </c>
      <c r="D3634" s="73" t="s">
        <v>25</v>
      </c>
      <c r="E3634" s="73" t="s">
        <v>40</v>
      </c>
      <c r="F3634" s="76">
        <v>7442.0238500200012</v>
      </c>
      <c r="G3634" s="76">
        <v>130.32942919013328</v>
      </c>
      <c r="H3634" s="81">
        <v>0.13829083241209775</v>
      </c>
    </row>
    <row r="3635" spans="1:8" x14ac:dyDescent="0.2">
      <c r="A3635" s="69" t="s">
        <v>24</v>
      </c>
      <c r="B3635" s="70">
        <v>2022</v>
      </c>
      <c r="C3635" s="69" t="s">
        <v>10</v>
      </c>
      <c r="D3635" s="69" t="s">
        <v>25</v>
      </c>
      <c r="E3635" s="69" t="s">
        <v>26</v>
      </c>
      <c r="F3635" s="15"/>
      <c r="G3635" s="92"/>
      <c r="H3635" s="15"/>
    </row>
    <row r="3636" spans="1:8" x14ac:dyDescent="0.2">
      <c r="A3636" s="69" t="s">
        <v>24</v>
      </c>
      <c r="B3636" s="70">
        <v>2022</v>
      </c>
      <c r="C3636" s="69" t="s">
        <v>10</v>
      </c>
      <c r="D3636" s="69" t="s">
        <v>25</v>
      </c>
      <c r="E3636" s="69" t="s">
        <v>27</v>
      </c>
      <c r="F3636" s="15"/>
      <c r="G3636" s="92"/>
      <c r="H3636" s="15"/>
    </row>
    <row r="3637" spans="1:8" x14ac:dyDescent="0.2">
      <c r="A3637" s="69" t="s">
        <v>24</v>
      </c>
      <c r="B3637" s="70">
        <v>2022</v>
      </c>
      <c r="C3637" s="69" t="s">
        <v>10</v>
      </c>
      <c r="D3637" s="69" t="s">
        <v>25</v>
      </c>
      <c r="E3637" s="69" t="s">
        <v>28</v>
      </c>
      <c r="F3637" s="15">
        <v>6730.3411878000006</v>
      </c>
      <c r="G3637" s="92">
        <v>122.44831104220053</v>
      </c>
      <c r="H3637" s="15">
        <v>0.10776916010902889</v>
      </c>
    </row>
    <row r="3638" spans="1:8" x14ac:dyDescent="0.2">
      <c r="A3638" s="69" t="s">
        <v>24</v>
      </c>
      <c r="B3638" s="70">
        <v>2022</v>
      </c>
      <c r="C3638" s="69" t="s">
        <v>10</v>
      </c>
      <c r="D3638" s="69" t="s">
        <v>25</v>
      </c>
      <c r="E3638" s="69" t="s">
        <v>102</v>
      </c>
      <c r="F3638" s="15">
        <v>6730.3411878000006</v>
      </c>
      <c r="G3638" s="92">
        <v>122.44831104220053</v>
      </c>
      <c r="H3638" s="15">
        <v>0.10776916010902889</v>
      </c>
    </row>
    <row r="3639" spans="1:8" x14ac:dyDescent="0.2">
      <c r="A3639" s="69" t="s">
        <v>24</v>
      </c>
      <c r="B3639" s="70">
        <v>2023</v>
      </c>
      <c r="C3639" s="69" t="s">
        <v>10</v>
      </c>
      <c r="D3639" s="69" t="s">
        <v>25</v>
      </c>
      <c r="E3639" s="69" t="s">
        <v>26</v>
      </c>
      <c r="F3639" s="15"/>
      <c r="G3639" s="92"/>
      <c r="H3639" s="15"/>
    </row>
    <row r="3640" spans="1:8" x14ac:dyDescent="0.2">
      <c r="A3640" s="69" t="s">
        <v>24</v>
      </c>
      <c r="B3640" s="70">
        <v>2023</v>
      </c>
      <c r="C3640" s="69" t="s">
        <v>10</v>
      </c>
      <c r="D3640" s="69" t="s">
        <v>25</v>
      </c>
      <c r="E3640" s="69" t="s">
        <v>27</v>
      </c>
      <c r="F3640" s="15"/>
      <c r="G3640" s="92"/>
      <c r="H3640" s="15"/>
    </row>
    <row r="3641" spans="1:8" x14ac:dyDescent="0.2">
      <c r="A3641" s="69" t="s">
        <v>24</v>
      </c>
      <c r="B3641" s="70">
        <v>2023</v>
      </c>
      <c r="C3641" s="69" t="s">
        <v>10</v>
      </c>
      <c r="D3641" s="69" t="s">
        <v>25</v>
      </c>
      <c r="E3641" s="69" t="s">
        <v>28</v>
      </c>
      <c r="F3641" s="15">
        <v>5804.3565078200008</v>
      </c>
      <c r="G3641" s="92">
        <v>103.64988772492356</v>
      </c>
      <c r="H3641" s="15">
        <v>8.4841001998929827E-2</v>
      </c>
    </row>
    <row r="3642" spans="1:8" x14ac:dyDescent="0.2">
      <c r="A3642" s="69" t="s">
        <v>24</v>
      </c>
      <c r="B3642" s="70">
        <v>2023</v>
      </c>
      <c r="C3642" s="69" t="s">
        <v>10</v>
      </c>
      <c r="D3642" s="69" t="s">
        <v>25</v>
      </c>
      <c r="E3642" s="69" t="s">
        <v>102</v>
      </c>
      <c r="F3642" s="15">
        <v>5804.3565078200008</v>
      </c>
      <c r="G3642" s="92">
        <v>103.64988772492356</v>
      </c>
      <c r="H3642" s="15">
        <v>8.4841001998929827E-2</v>
      </c>
    </row>
    <row r="3643" spans="1:8" x14ac:dyDescent="0.2">
      <c r="A3643" s="73" t="s">
        <v>24</v>
      </c>
      <c r="B3643" s="74">
        <v>2009</v>
      </c>
      <c r="C3643" s="73" t="s">
        <v>10</v>
      </c>
      <c r="D3643" s="73" t="s">
        <v>30</v>
      </c>
      <c r="E3643" s="73" t="s">
        <v>31</v>
      </c>
      <c r="F3643" s="76">
        <v>7184.2383008100032</v>
      </c>
      <c r="G3643" s="76">
        <v>199.79649970223019</v>
      </c>
      <c r="H3643" s="81">
        <v>0.41462317258023018</v>
      </c>
    </row>
    <row r="3644" spans="1:8" x14ac:dyDescent="0.2">
      <c r="A3644" s="73" t="s">
        <v>24</v>
      </c>
      <c r="B3644" s="74">
        <v>2009</v>
      </c>
      <c r="C3644" s="73" t="s">
        <v>10</v>
      </c>
      <c r="D3644" s="73" t="s">
        <v>30</v>
      </c>
      <c r="E3644" s="73" t="s">
        <v>32</v>
      </c>
      <c r="F3644" s="76"/>
      <c r="G3644" s="76"/>
      <c r="H3644" s="81"/>
    </row>
    <row r="3645" spans="1:8" x14ac:dyDescent="0.2">
      <c r="A3645" s="73" t="s">
        <v>24</v>
      </c>
      <c r="B3645" s="74">
        <v>2009</v>
      </c>
      <c r="C3645" s="73" t="s">
        <v>10</v>
      </c>
      <c r="D3645" s="73" t="s">
        <v>30</v>
      </c>
      <c r="E3645" s="73" t="s">
        <v>40</v>
      </c>
      <c r="F3645" s="76">
        <v>7184.2383008100032</v>
      </c>
      <c r="G3645" s="76">
        <v>199.79649970223019</v>
      </c>
      <c r="H3645" s="81">
        <v>0.41462317258023018</v>
      </c>
    </row>
    <row r="3646" spans="1:8" x14ac:dyDescent="0.2">
      <c r="A3646" s="73" t="s">
        <v>24</v>
      </c>
      <c r="B3646" s="74">
        <v>2010</v>
      </c>
      <c r="C3646" s="73" t="s">
        <v>10</v>
      </c>
      <c r="D3646" s="73" t="s">
        <v>30</v>
      </c>
      <c r="E3646" s="73" t="s">
        <v>31</v>
      </c>
      <c r="F3646" s="76">
        <v>2618.2363753100008</v>
      </c>
      <c r="G3646" s="76">
        <v>71.01428534267103</v>
      </c>
      <c r="H3646" s="81">
        <v>0.1320432982428878</v>
      </c>
    </row>
    <row r="3647" spans="1:8" x14ac:dyDescent="0.2">
      <c r="A3647" s="73" t="s">
        <v>24</v>
      </c>
      <c r="B3647" s="74">
        <v>2010</v>
      </c>
      <c r="C3647" s="73" t="s">
        <v>10</v>
      </c>
      <c r="D3647" s="73" t="s">
        <v>30</v>
      </c>
      <c r="E3647" s="73" t="s">
        <v>32</v>
      </c>
      <c r="F3647" s="76"/>
      <c r="G3647" s="76"/>
      <c r="H3647" s="81"/>
    </row>
    <row r="3648" spans="1:8" x14ac:dyDescent="0.2">
      <c r="A3648" s="73" t="s">
        <v>24</v>
      </c>
      <c r="B3648" s="74">
        <v>2010</v>
      </c>
      <c r="C3648" s="73" t="s">
        <v>10</v>
      </c>
      <c r="D3648" s="73" t="s">
        <v>30</v>
      </c>
      <c r="E3648" s="73" t="s">
        <v>40</v>
      </c>
      <c r="F3648" s="76">
        <v>2618.2363753100008</v>
      </c>
      <c r="G3648" s="76">
        <v>71.01428534267103</v>
      </c>
      <c r="H3648" s="81">
        <v>0.1320432982428878</v>
      </c>
    </row>
    <row r="3649" spans="1:8" x14ac:dyDescent="0.2">
      <c r="A3649" s="73" t="s">
        <v>24</v>
      </c>
      <c r="B3649" s="74">
        <v>2011</v>
      </c>
      <c r="C3649" s="73" t="s">
        <v>10</v>
      </c>
      <c r="D3649" s="73" t="s">
        <v>30</v>
      </c>
      <c r="E3649" s="73" t="s">
        <v>31</v>
      </c>
      <c r="F3649" s="76">
        <v>178.6056158744</v>
      </c>
      <c r="G3649" s="76">
        <v>4.6894623077122839</v>
      </c>
      <c r="H3649" s="81">
        <v>8.1116787348113548E-3</v>
      </c>
    </row>
    <row r="3650" spans="1:8" x14ac:dyDescent="0.2">
      <c r="A3650" s="73" t="s">
        <v>24</v>
      </c>
      <c r="B3650" s="74">
        <v>2011</v>
      </c>
      <c r="C3650" s="73" t="s">
        <v>10</v>
      </c>
      <c r="D3650" s="73" t="s">
        <v>30</v>
      </c>
      <c r="E3650" s="73" t="s">
        <v>32</v>
      </c>
      <c r="F3650" s="76"/>
      <c r="G3650" s="76"/>
      <c r="H3650" s="81"/>
    </row>
    <row r="3651" spans="1:8" x14ac:dyDescent="0.2">
      <c r="A3651" s="73" t="s">
        <v>24</v>
      </c>
      <c r="B3651" s="74">
        <v>2011</v>
      </c>
      <c r="C3651" s="73" t="s">
        <v>10</v>
      </c>
      <c r="D3651" s="73" t="s">
        <v>30</v>
      </c>
      <c r="E3651" s="73" t="s">
        <v>40</v>
      </c>
      <c r="F3651" s="76">
        <v>178.6056158744</v>
      </c>
      <c r="G3651" s="76">
        <v>4.6894623077122839</v>
      </c>
      <c r="H3651" s="81">
        <v>8.1116787348113548E-3</v>
      </c>
    </row>
    <row r="3652" spans="1:8" x14ac:dyDescent="0.2">
      <c r="A3652" s="73" t="s">
        <v>24</v>
      </c>
      <c r="B3652" s="74">
        <v>2012</v>
      </c>
      <c r="C3652" s="73" t="s">
        <v>10</v>
      </c>
      <c r="D3652" s="73" t="s">
        <v>30</v>
      </c>
      <c r="E3652" s="73" t="s">
        <v>31</v>
      </c>
      <c r="F3652" s="76">
        <v>7974.9802951710008</v>
      </c>
      <c r="G3652" s="76">
        <v>203.02643482731128</v>
      </c>
      <c r="H3652" s="81">
        <v>0.3347076317349823</v>
      </c>
    </row>
    <row r="3653" spans="1:8" x14ac:dyDescent="0.2">
      <c r="A3653" s="73" t="s">
        <v>24</v>
      </c>
      <c r="B3653" s="74">
        <v>2012</v>
      </c>
      <c r="C3653" s="73" t="s">
        <v>10</v>
      </c>
      <c r="D3653" s="73" t="s">
        <v>30</v>
      </c>
      <c r="E3653" s="73" t="s">
        <v>32</v>
      </c>
      <c r="F3653" s="76"/>
      <c r="G3653" s="76"/>
      <c r="H3653" s="81"/>
    </row>
    <row r="3654" spans="1:8" x14ac:dyDescent="0.2">
      <c r="A3654" s="73" t="s">
        <v>24</v>
      </c>
      <c r="B3654" s="74">
        <v>2012</v>
      </c>
      <c r="C3654" s="73" t="s">
        <v>10</v>
      </c>
      <c r="D3654" s="73" t="s">
        <v>30</v>
      </c>
      <c r="E3654" s="73" t="s">
        <v>40</v>
      </c>
      <c r="F3654" s="76">
        <v>7974.9802951710008</v>
      </c>
      <c r="G3654" s="76">
        <v>203.02643482731128</v>
      </c>
      <c r="H3654" s="81">
        <v>0.3347076317349823</v>
      </c>
    </row>
    <row r="3655" spans="1:8" x14ac:dyDescent="0.2">
      <c r="A3655" s="73" t="s">
        <v>24</v>
      </c>
      <c r="B3655" s="74">
        <v>2013</v>
      </c>
      <c r="C3655" s="73" t="s">
        <v>10</v>
      </c>
      <c r="D3655" s="73" t="s">
        <v>30</v>
      </c>
      <c r="E3655" s="73" t="s">
        <v>31</v>
      </c>
      <c r="F3655" s="76">
        <v>7204.965893359994</v>
      </c>
      <c r="G3655" s="76">
        <v>172.60033860240077</v>
      </c>
      <c r="H3655" s="81">
        <v>0.27544786878480915</v>
      </c>
    </row>
    <row r="3656" spans="1:8" x14ac:dyDescent="0.2">
      <c r="A3656" s="73" t="s">
        <v>24</v>
      </c>
      <c r="B3656" s="74">
        <v>2013</v>
      </c>
      <c r="C3656" s="73" t="s">
        <v>10</v>
      </c>
      <c r="D3656" s="73" t="s">
        <v>30</v>
      </c>
      <c r="E3656" s="73" t="s">
        <v>32</v>
      </c>
      <c r="F3656" s="76"/>
      <c r="G3656" s="76"/>
      <c r="H3656" s="81"/>
    </row>
    <row r="3657" spans="1:8" x14ac:dyDescent="0.2">
      <c r="A3657" s="73" t="s">
        <v>24</v>
      </c>
      <c r="B3657" s="74">
        <v>2013</v>
      </c>
      <c r="C3657" s="73" t="s">
        <v>10</v>
      </c>
      <c r="D3657" s="73" t="s">
        <v>30</v>
      </c>
      <c r="E3657" s="73" t="s">
        <v>40</v>
      </c>
      <c r="F3657" s="76">
        <v>7204.965893359994</v>
      </c>
      <c r="G3657" s="76">
        <v>172.60033860240077</v>
      </c>
      <c r="H3657" s="81">
        <v>0.27544786878480915</v>
      </c>
    </row>
    <row r="3658" spans="1:8" x14ac:dyDescent="0.2">
      <c r="A3658" s="73" t="s">
        <v>24</v>
      </c>
      <c r="B3658" s="74">
        <v>2014</v>
      </c>
      <c r="C3658" s="73" t="s">
        <v>10</v>
      </c>
      <c r="D3658" s="73" t="s">
        <v>30</v>
      </c>
      <c r="E3658" s="73" t="s">
        <v>31</v>
      </c>
      <c r="F3658" s="76">
        <v>16834.63428539001</v>
      </c>
      <c r="G3658" s="76">
        <v>387.292862576819</v>
      </c>
      <c r="H3658" s="81">
        <v>0.57658388394597881</v>
      </c>
    </row>
    <row r="3659" spans="1:8" x14ac:dyDescent="0.2">
      <c r="A3659" s="73" t="s">
        <v>24</v>
      </c>
      <c r="B3659" s="74">
        <v>2014</v>
      </c>
      <c r="C3659" s="73" t="s">
        <v>10</v>
      </c>
      <c r="D3659" s="73" t="s">
        <v>30</v>
      </c>
      <c r="E3659" s="73" t="s">
        <v>32</v>
      </c>
      <c r="F3659" s="76"/>
      <c r="G3659" s="76"/>
      <c r="H3659" s="81"/>
    </row>
    <row r="3660" spans="1:8" x14ac:dyDescent="0.2">
      <c r="A3660" s="73" t="s">
        <v>24</v>
      </c>
      <c r="B3660" s="74">
        <v>2014</v>
      </c>
      <c r="C3660" s="73" t="s">
        <v>10</v>
      </c>
      <c r="D3660" s="73" t="s">
        <v>30</v>
      </c>
      <c r="E3660" s="73" t="s">
        <v>40</v>
      </c>
      <c r="F3660" s="76">
        <v>16834.63428539001</v>
      </c>
      <c r="G3660" s="76">
        <v>387.292862576819</v>
      </c>
      <c r="H3660" s="81">
        <v>0.57658388394597881</v>
      </c>
    </row>
    <row r="3661" spans="1:8" x14ac:dyDescent="0.2">
      <c r="A3661" s="73" t="s">
        <v>24</v>
      </c>
      <c r="B3661" s="74">
        <v>2015</v>
      </c>
      <c r="C3661" s="73" t="s">
        <v>10</v>
      </c>
      <c r="D3661" s="73" t="s">
        <v>30</v>
      </c>
      <c r="E3661" s="73" t="s">
        <v>31</v>
      </c>
      <c r="F3661" s="76">
        <v>19852.825213469994</v>
      </c>
      <c r="G3661" s="76">
        <v>441.16726811995147</v>
      </c>
      <c r="H3661" s="81">
        <v>0.62000850213859326</v>
      </c>
    </row>
    <row r="3662" spans="1:8" x14ac:dyDescent="0.2">
      <c r="A3662" s="73" t="s">
        <v>24</v>
      </c>
      <c r="B3662" s="74">
        <v>2015</v>
      </c>
      <c r="C3662" s="73" t="s">
        <v>10</v>
      </c>
      <c r="D3662" s="73" t="s">
        <v>30</v>
      </c>
      <c r="E3662" s="73" t="s">
        <v>32</v>
      </c>
      <c r="F3662" s="76"/>
      <c r="G3662" s="76"/>
      <c r="H3662" s="81"/>
    </row>
    <row r="3663" spans="1:8" x14ac:dyDescent="0.2">
      <c r="A3663" s="73" t="s">
        <v>24</v>
      </c>
      <c r="B3663" s="74">
        <v>2015</v>
      </c>
      <c r="C3663" s="73" t="s">
        <v>10</v>
      </c>
      <c r="D3663" s="73" t="s">
        <v>30</v>
      </c>
      <c r="E3663" s="73" t="s">
        <v>40</v>
      </c>
      <c r="F3663" s="76">
        <v>19852.825213469994</v>
      </c>
      <c r="G3663" s="76">
        <v>441.16726811995147</v>
      </c>
      <c r="H3663" s="81">
        <v>0.62000850213859326</v>
      </c>
    </row>
    <row r="3664" spans="1:8" x14ac:dyDescent="0.2">
      <c r="A3664" s="73" t="s">
        <v>24</v>
      </c>
      <c r="B3664" s="74">
        <v>2016</v>
      </c>
      <c r="C3664" s="73" t="s">
        <v>10</v>
      </c>
      <c r="D3664" s="73" t="s">
        <v>30</v>
      </c>
      <c r="E3664" s="73" t="s">
        <v>31</v>
      </c>
      <c r="F3664" s="76">
        <v>28293.51209886001</v>
      </c>
      <c r="G3664" s="76">
        <v>614.83153420561598</v>
      </c>
      <c r="H3664" s="81">
        <v>0.81238366989685762</v>
      </c>
    </row>
    <row r="3665" spans="1:8" x14ac:dyDescent="0.2">
      <c r="A3665" s="73" t="s">
        <v>24</v>
      </c>
      <c r="B3665" s="74">
        <v>2016</v>
      </c>
      <c r="C3665" s="73" t="s">
        <v>10</v>
      </c>
      <c r="D3665" s="73" t="s">
        <v>30</v>
      </c>
      <c r="E3665" s="73" t="s">
        <v>32</v>
      </c>
      <c r="F3665" s="76"/>
      <c r="G3665" s="76"/>
      <c r="H3665" s="81"/>
    </row>
    <row r="3666" spans="1:8" x14ac:dyDescent="0.2">
      <c r="A3666" s="73" t="s">
        <v>24</v>
      </c>
      <c r="B3666" s="74">
        <v>2016</v>
      </c>
      <c r="C3666" s="73" t="s">
        <v>10</v>
      </c>
      <c r="D3666" s="73" t="s">
        <v>30</v>
      </c>
      <c r="E3666" s="73" t="s">
        <v>40</v>
      </c>
      <c r="F3666" s="76">
        <v>28293.51209886001</v>
      </c>
      <c r="G3666" s="76">
        <v>614.83153420561598</v>
      </c>
      <c r="H3666" s="81">
        <v>0.81238366989685762</v>
      </c>
    </row>
    <row r="3667" spans="1:8" x14ac:dyDescent="0.2">
      <c r="A3667" s="73" t="s">
        <v>24</v>
      </c>
      <c r="B3667" s="74">
        <v>2017</v>
      </c>
      <c r="C3667" s="73" t="s">
        <v>10</v>
      </c>
      <c r="D3667" s="73" t="s">
        <v>30</v>
      </c>
      <c r="E3667" s="73" t="s">
        <v>31</v>
      </c>
      <c r="F3667" s="76">
        <v>44241.839956649987</v>
      </c>
      <c r="G3667" s="76">
        <v>932.3637725079501</v>
      </c>
      <c r="H3667" s="81">
        <v>1.1654831829053722</v>
      </c>
    </row>
    <row r="3668" spans="1:8" x14ac:dyDescent="0.2">
      <c r="A3668" s="73" t="s">
        <v>24</v>
      </c>
      <c r="B3668" s="74">
        <v>2017</v>
      </c>
      <c r="C3668" s="73" t="s">
        <v>10</v>
      </c>
      <c r="D3668" s="73" t="s">
        <v>30</v>
      </c>
      <c r="E3668" s="73" t="s">
        <v>32</v>
      </c>
      <c r="F3668" s="76"/>
      <c r="G3668" s="76"/>
      <c r="H3668" s="81"/>
    </row>
    <row r="3669" spans="1:8" x14ac:dyDescent="0.2">
      <c r="A3669" s="73" t="s">
        <v>24</v>
      </c>
      <c r="B3669" s="74">
        <v>2017</v>
      </c>
      <c r="C3669" s="73" t="s">
        <v>10</v>
      </c>
      <c r="D3669" s="73" t="s">
        <v>30</v>
      </c>
      <c r="E3669" s="73" t="s">
        <v>40</v>
      </c>
      <c r="F3669" s="76">
        <v>44241.839956649987</v>
      </c>
      <c r="G3669" s="76">
        <v>932.3637725079501</v>
      </c>
      <c r="H3669" s="81">
        <v>1.1654831829053722</v>
      </c>
    </row>
    <row r="3670" spans="1:8" x14ac:dyDescent="0.2">
      <c r="A3670" s="73" t="s">
        <v>24</v>
      </c>
      <c r="B3670" s="74">
        <v>2018</v>
      </c>
      <c r="C3670" s="73" t="s">
        <v>10</v>
      </c>
      <c r="D3670" s="73" t="s">
        <v>30</v>
      </c>
      <c r="E3670" s="73" t="s">
        <v>31</v>
      </c>
      <c r="F3670" s="76">
        <v>24036.034574789999</v>
      </c>
      <c r="G3670" s="76">
        <v>485.18983001064402</v>
      </c>
      <c r="H3670" s="81">
        <v>0.56710609093846964</v>
      </c>
    </row>
    <row r="3671" spans="1:8" x14ac:dyDescent="0.2">
      <c r="A3671" s="73" t="s">
        <v>24</v>
      </c>
      <c r="B3671" s="74">
        <v>2018</v>
      </c>
      <c r="C3671" s="73" t="s">
        <v>10</v>
      </c>
      <c r="D3671" s="73" t="s">
        <v>30</v>
      </c>
      <c r="E3671" s="73" t="s">
        <v>32</v>
      </c>
      <c r="F3671" s="76"/>
      <c r="G3671" s="76"/>
      <c r="H3671" s="81"/>
    </row>
    <row r="3672" spans="1:8" x14ac:dyDescent="0.2">
      <c r="A3672" s="73" t="s">
        <v>24</v>
      </c>
      <c r="B3672" s="74">
        <v>2018</v>
      </c>
      <c r="C3672" s="73" t="s">
        <v>10</v>
      </c>
      <c r="D3672" s="73" t="s">
        <v>30</v>
      </c>
      <c r="E3672" s="73" t="s">
        <v>40</v>
      </c>
      <c r="F3672" s="76">
        <v>24036.034574789999</v>
      </c>
      <c r="G3672" s="76">
        <v>485.18983001064402</v>
      </c>
      <c r="H3672" s="81">
        <v>0.56710609093846964</v>
      </c>
    </row>
    <row r="3673" spans="1:8" x14ac:dyDescent="0.2">
      <c r="A3673" s="73" t="s">
        <v>24</v>
      </c>
      <c r="B3673" s="74">
        <v>2019</v>
      </c>
      <c r="C3673" s="73" t="s">
        <v>10</v>
      </c>
      <c r="D3673" s="73" t="s">
        <v>30</v>
      </c>
      <c r="E3673" s="73" t="s">
        <v>31</v>
      </c>
      <c r="F3673" s="76">
        <v>8019.69890803</v>
      </c>
      <c r="G3673" s="76">
        <v>156.04954065296968</v>
      </c>
      <c r="H3673" s="81">
        <v>0.17368743806424219</v>
      </c>
    </row>
    <row r="3674" spans="1:8" x14ac:dyDescent="0.2">
      <c r="A3674" s="73" t="s">
        <v>24</v>
      </c>
      <c r="B3674" s="74">
        <v>2019</v>
      </c>
      <c r="C3674" s="73" t="s">
        <v>10</v>
      </c>
      <c r="D3674" s="73" t="s">
        <v>30</v>
      </c>
      <c r="E3674" s="73" t="s">
        <v>32</v>
      </c>
      <c r="F3674" s="76"/>
      <c r="G3674" s="76"/>
      <c r="H3674" s="81"/>
    </row>
    <row r="3675" spans="1:8" x14ac:dyDescent="0.2">
      <c r="A3675" s="73" t="s">
        <v>24</v>
      </c>
      <c r="B3675" s="74">
        <v>2019</v>
      </c>
      <c r="C3675" s="73" t="s">
        <v>10</v>
      </c>
      <c r="D3675" s="73" t="s">
        <v>30</v>
      </c>
      <c r="E3675" s="73" t="s">
        <v>40</v>
      </c>
      <c r="F3675" s="76">
        <v>8019.69890803</v>
      </c>
      <c r="G3675" s="76">
        <v>156.04954065296968</v>
      </c>
      <c r="H3675" s="81">
        <v>0.17368743806424219</v>
      </c>
    </row>
    <row r="3676" spans="1:8" x14ac:dyDescent="0.2">
      <c r="A3676" s="73" t="s">
        <v>24</v>
      </c>
      <c r="B3676" s="74">
        <v>2020</v>
      </c>
      <c r="C3676" s="73" t="s">
        <v>10</v>
      </c>
      <c r="D3676" s="73" t="s">
        <v>30</v>
      </c>
      <c r="E3676" s="73" t="s">
        <v>31</v>
      </c>
      <c r="F3676" s="76">
        <v>5312.2399400000013</v>
      </c>
      <c r="G3676" s="76">
        <v>101.25784571799448</v>
      </c>
      <c r="H3676" s="81">
        <v>0.12842646422473775</v>
      </c>
    </row>
    <row r="3677" spans="1:8" x14ac:dyDescent="0.2">
      <c r="A3677" s="73" t="s">
        <v>24</v>
      </c>
      <c r="B3677" s="74">
        <v>2020</v>
      </c>
      <c r="C3677" s="73" t="s">
        <v>10</v>
      </c>
      <c r="D3677" s="73" t="s">
        <v>30</v>
      </c>
      <c r="E3677" s="73" t="s">
        <v>32</v>
      </c>
      <c r="F3677" s="76">
        <v>0</v>
      </c>
      <c r="G3677" s="76">
        <v>0</v>
      </c>
      <c r="H3677" s="81">
        <v>0</v>
      </c>
    </row>
    <row r="3678" spans="1:8" x14ac:dyDescent="0.2">
      <c r="A3678" s="73" t="s">
        <v>24</v>
      </c>
      <c r="B3678" s="74">
        <v>2020</v>
      </c>
      <c r="C3678" s="73" t="s">
        <v>10</v>
      </c>
      <c r="D3678" s="73" t="s">
        <v>30</v>
      </c>
      <c r="E3678" s="73" t="s">
        <v>40</v>
      </c>
      <c r="F3678" s="76">
        <v>5312.2399400000013</v>
      </c>
      <c r="G3678" s="76">
        <v>101.25784571799448</v>
      </c>
      <c r="H3678" s="81">
        <v>0.12842646422473775</v>
      </c>
    </row>
    <row r="3679" spans="1:8" x14ac:dyDescent="0.2">
      <c r="A3679" s="73" t="s">
        <v>24</v>
      </c>
      <c r="B3679" s="74">
        <v>2021</v>
      </c>
      <c r="C3679" s="73" t="s">
        <v>10</v>
      </c>
      <c r="D3679" s="73" t="s">
        <v>30</v>
      </c>
      <c r="E3679" s="73" t="s">
        <v>31</v>
      </c>
      <c r="F3679" s="76">
        <v>2082.7719182400006</v>
      </c>
      <c r="G3679" s="76">
        <v>36.474819310976635</v>
      </c>
      <c r="H3679" s="81">
        <v>3.8702948029006541E-2</v>
      </c>
    </row>
    <row r="3680" spans="1:8" x14ac:dyDescent="0.2">
      <c r="A3680" s="73" t="s">
        <v>24</v>
      </c>
      <c r="B3680" s="74">
        <v>2021</v>
      </c>
      <c r="C3680" s="73" t="s">
        <v>10</v>
      </c>
      <c r="D3680" s="73" t="s">
        <v>30</v>
      </c>
      <c r="E3680" s="73" t="s">
        <v>32</v>
      </c>
      <c r="F3680" s="76">
        <v>0</v>
      </c>
      <c r="G3680" s="76">
        <v>0</v>
      </c>
      <c r="H3680" s="81">
        <v>0</v>
      </c>
    </row>
    <row r="3681" spans="1:8" x14ac:dyDescent="0.2">
      <c r="A3681" s="73" t="s">
        <v>24</v>
      </c>
      <c r="B3681" s="74">
        <v>2021</v>
      </c>
      <c r="C3681" s="73" t="s">
        <v>10</v>
      </c>
      <c r="D3681" s="73" t="s">
        <v>30</v>
      </c>
      <c r="E3681" s="73" t="s">
        <v>40</v>
      </c>
      <c r="F3681" s="76">
        <v>2082.7719182400006</v>
      </c>
      <c r="G3681" s="76">
        <v>36.474819310976635</v>
      </c>
      <c r="H3681" s="81">
        <v>3.8702948029006541E-2</v>
      </c>
    </row>
    <row r="3682" spans="1:8" x14ac:dyDescent="0.2">
      <c r="A3682" s="69" t="s">
        <v>24</v>
      </c>
      <c r="B3682" s="70">
        <v>2022</v>
      </c>
      <c r="C3682" s="69" t="s">
        <v>10</v>
      </c>
      <c r="D3682" s="69" t="s">
        <v>30</v>
      </c>
      <c r="E3682" s="69" t="s">
        <v>31</v>
      </c>
      <c r="F3682" s="15"/>
      <c r="G3682" s="92"/>
      <c r="H3682" s="15"/>
    </row>
    <row r="3683" spans="1:8" x14ac:dyDescent="0.2">
      <c r="A3683" s="69" t="s">
        <v>24</v>
      </c>
      <c r="B3683" s="70">
        <v>2022</v>
      </c>
      <c r="C3683" s="69" t="s">
        <v>10</v>
      </c>
      <c r="D3683" s="69" t="s">
        <v>30</v>
      </c>
      <c r="E3683" s="69" t="s">
        <v>32</v>
      </c>
      <c r="F3683" s="15"/>
      <c r="G3683" s="92"/>
      <c r="H3683" s="15"/>
    </row>
    <row r="3684" spans="1:8" x14ac:dyDescent="0.2">
      <c r="A3684" s="69" t="s">
        <v>24</v>
      </c>
      <c r="B3684" s="70">
        <v>2022</v>
      </c>
      <c r="C3684" s="69" t="s">
        <v>10</v>
      </c>
      <c r="D3684" s="69" t="s">
        <v>30</v>
      </c>
      <c r="E3684" s="69" t="s">
        <v>103</v>
      </c>
      <c r="F3684" s="15">
        <v>3190.0589164900002</v>
      </c>
      <c r="G3684" s="92">
        <v>58.038265156212226</v>
      </c>
      <c r="H3684" s="15">
        <v>5.1080615459975429E-2</v>
      </c>
    </row>
    <row r="3685" spans="1:8" x14ac:dyDescent="0.2">
      <c r="A3685" s="69" t="s">
        <v>24</v>
      </c>
      <c r="B3685" s="70">
        <v>2023</v>
      </c>
      <c r="C3685" s="69" t="s">
        <v>10</v>
      </c>
      <c r="D3685" s="69" t="s">
        <v>30</v>
      </c>
      <c r="E3685" s="69" t="s">
        <v>31</v>
      </c>
      <c r="F3685" s="15"/>
      <c r="G3685" s="92"/>
      <c r="H3685" s="15"/>
    </row>
    <row r="3686" spans="1:8" x14ac:dyDescent="0.2">
      <c r="A3686" s="69" t="s">
        <v>24</v>
      </c>
      <c r="B3686" s="70">
        <v>2023</v>
      </c>
      <c r="C3686" s="69" t="s">
        <v>10</v>
      </c>
      <c r="D3686" s="69" t="s">
        <v>30</v>
      </c>
      <c r="E3686" s="69" t="s">
        <v>32</v>
      </c>
      <c r="F3686" s="15"/>
      <c r="G3686" s="92"/>
      <c r="H3686" s="15"/>
    </row>
    <row r="3687" spans="1:8" x14ac:dyDescent="0.2">
      <c r="A3687" s="69" t="s">
        <v>24</v>
      </c>
      <c r="B3687" s="70">
        <v>2023</v>
      </c>
      <c r="C3687" s="69" t="s">
        <v>10</v>
      </c>
      <c r="D3687" s="69" t="s">
        <v>30</v>
      </c>
      <c r="E3687" s="69" t="s">
        <v>103</v>
      </c>
      <c r="F3687" s="15">
        <v>1566.9164653899998</v>
      </c>
      <c r="G3687" s="92">
        <v>27.980830518111254</v>
      </c>
      <c r="H3687" s="15">
        <v>2.2903273221278778E-2</v>
      </c>
    </row>
    <row r="3688" spans="1:8" x14ac:dyDescent="0.2">
      <c r="A3688" s="73" t="s">
        <v>24</v>
      </c>
      <c r="B3688" s="74">
        <v>2009</v>
      </c>
      <c r="C3688" s="73" t="s">
        <v>10</v>
      </c>
      <c r="D3688" s="73" t="s">
        <v>33</v>
      </c>
      <c r="E3688" s="73" t="s">
        <v>34</v>
      </c>
      <c r="F3688" s="76"/>
      <c r="G3688" s="76"/>
      <c r="H3688" s="81"/>
    </row>
    <row r="3689" spans="1:8" x14ac:dyDescent="0.2">
      <c r="A3689" s="73" t="s">
        <v>24</v>
      </c>
      <c r="B3689" s="74">
        <v>2009</v>
      </c>
      <c r="C3689" s="73" t="s">
        <v>10</v>
      </c>
      <c r="D3689" s="73" t="s">
        <v>33</v>
      </c>
      <c r="E3689" s="73" t="s">
        <v>35</v>
      </c>
      <c r="F3689" s="76">
        <v>19173.657629969992</v>
      </c>
      <c r="G3689" s="76">
        <v>533.22697835970268</v>
      </c>
      <c r="H3689" s="81">
        <v>1.1065672411797605</v>
      </c>
    </row>
    <row r="3690" spans="1:8" x14ac:dyDescent="0.2">
      <c r="A3690" s="73" t="s">
        <v>24</v>
      </c>
      <c r="B3690" s="74">
        <v>2009</v>
      </c>
      <c r="C3690" s="73" t="s">
        <v>10</v>
      </c>
      <c r="D3690" s="73" t="s">
        <v>33</v>
      </c>
      <c r="E3690" s="73" t="s">
        <v>36</v>
      </c>
      <c r="F3690" s="76"/>
      <c r="G3690" s="76"/>
      <c r="H3690" s="81"/>
    </row>
    <row r="3691" spans="1:8" x14ac:dyDescent="0.2">
      <c r="A3691" s="73" t="s">
        <v>24</v>
      </c>
      <c r="B3691" s="74">
        <v>2009</v>
      </c>
      <c r="C3691" s="73" t="s">
        <v>10</v>
      </c>
      <c r="D3691" s="73" t="s">
        <v>33</v>
      </c>
      <c r="E3691" s="73" t="s">
        <v>42</v>
      </c>
      <c r="F3691" s="76"/>
      <c r="G3691" s="76"/>
      <c r="H3691" s="81"/>
    </row>
    <row r="3692" spans="1:8" x14ac:dyDescent="0.2">
      <c r="A3692" s="73" t="s">
        <v>24</v>
      </c>
      <c r="B3692" s="74">
        <v>2009</v>
      </c>
      <c r="C3692" s="73" t="s">
        <v>10</v>
      </c>
      <c r="D3692" s="73" t="s">
        <v>33</v>
      </c>
      <c r="E3692" s="73" t="s">
        <v>40</v>
      </c>
      <c r="F3692" s="76">
        <v>19173.657629969992</v>
      </c>
      <c r="G3692" s="76">
        <v>533.22697835970268</v>
      </c>
      <c r="H3692" s="81">
        <v>1.1065672411797605</v>
      </c>
    </row>
    <row r="3693" spans="1:8" x14ac:dyDescent="0.2">
      <c r="A3693" s="73" t="s">
        <v>24</v>
      </c>
      <c r="B3693" s="74">
        <v>2010</v>
      </c>
      <c r="C3693" s="73" t="s">
        <v>10</v>
      </c>
      <c r="D3693" s="73" t="s">
        <v>33</v>
      </c>
      <c r="E3693" s="73" t="s">
        <v>34</v>
      </c>
      <c r="F3693" s="76"/>
      <c r="G3693" s="76"/>
      <c r="H3693" s="81"/>
    </row>
    <row r="3694" spans="1:8" x14ac:dyDescent="0.2">
      <c r="A3694" s="73" t="s">
        <v>24</v>
      </c>
      <c r="B3694" s="74">
        <v>2010</v>
      </c>
      <c r="C3694" s="73" t="s">
        <v>10</v>
      </c>
      <c r="D3694" s="73" t="s">
        <v>33</v>
      </c>
      <c r="E3694" s="73" t="s">
        <v>35</v>
      </c>
      <c r="F3694" s="76">
        <v>21942.017947909982</v>
      </c>
      <c r="G3694" s="76">
        <v>595.13218066966829</v>
      </c>
      <c r="H3694" s="81">
        <v>1.1065832127565769</v>
      </c>
    </row>
    <row r="3695" spans="1:8" x14ac:dyDescent="0.2">
      <c r="A3695" s="73" t="s">
        <v>24</v>
      </c>
      <c r="B3695" s="74">
        <v>2010</v>
      </c>
      <c r="C3695" s="73" t="s">
        <v>10</v>
      </c>
      <c r="D3695" s="73" t="s">
        <v>33</v>
      </c>
      <c r="E3695" s="73" t="s">
        <v>36</v>
      </c>
      <c r="F3695" s="76"/>
      <c r="G3695" s="76"/>
      <c r="H3695" s="81"/>
    </row>
    <row r="3696" spans="1:8" x14ac:dyDescent="0.2">
      <c r="A3696" s="73" t="s">
        <v>24</v>
      </c>
      <c r="B3696" s="74">
        <v>2010</v>
      </c>
      <c r="C3696" s="73" t="s">
        <v>10</v>
      </c>
      <c r="D3696" s="73" t="s">
        <v>33</v>
      </c>
      <c r="E3696" s="73" t="s">
        <v>42</v>
      </c>
      <c r="F3696" s="76"/>
      <c r="G3696" s="76"/>
      <c r="H3696" s="81"/>
    </row>
    <row r="3697" spans="1:8" x14ac:dyDescent="0.2">
      <c r="A3697" s="73" t="s">
        <v>24</v>
      </c>
      <c r="B3697" s="74">
        <v>2010</v>
      </c>
      <c r="C3697" s="73" t="s">
        <v>10</v>
      </c>
      <c r="D3697" s="73" t="s">
        <v>33</v>
      </c>
      <c r="E3697" s="73" t="s">
        <v>40</v>
      </c>
      <c r="F3697" s="76">
        <v>21942.017947909982</v>
      </c>
      <c r="G3697" s="76">
        <v>595.13218066966829</v>
      </c>
      <c r="H3697" s="81">
        <v>1.1065832127565769</v>
      </c>
    </row>
    <row r="3698" spans="1:8" x14ac:dyDescent="0.2">
      <c r="A3698" s="73" t="s">
        <v>24</v>
      </c>
      <c r="B3698" s="74">
        <v>2011</v>
      </c>
      <c r="C3698" s="73" t="s">
        <v>10</v>
      </c>
      <c r="D3698" s="73" t="s">
        <v>33</v>
      </c>
      <c r="E3698" s="73" t="s">
        <v>34</v>
      </c>
      <c r="F3698" s="76"/>
      <c r="G3698" s="76"/>
      <c r="H3698" s="81"/>
    </row>
    <row r="3699" spans="1:8" x14ac:dyDescent="0.2">
      <c r="A3699" s="73" t="s">
        <v>24</v>
      </c>
      <c r="B3699" s="74">
        <v>2011</v>
      </c>
      <c r="C3699" s="73" t="s">
        <v>10</v>
      </c>
      <c r="D3699" s="73" t="s">
        <v>33</v>
      </c>
      <c r="E3699" s="73" t="s">
        <v>35</v>
      </c>
      <c r="F3699" s="76">
        <v>28676.910011578402</v>
      </c>
      <c r="G3699" s="76">
        <v>752.93986665863395</v>
      </c>
      <c r="H3699" s="81">
        <v>1.3024107891691497</v>
      </c>
    </row>
    <row r="3700" spans="1:8" x14ac:dyDescent="0.2">
      <c r="A3700" s="73" t="s">
        <v>24</v>
      </c>
      <c r="B3700" s="74">
        <v>2011</v>
      </c>
      <c r="C3700" s="73" t="s">
        <v>10</v>
      </c>
      <c r="D3700" s="73" t="s">
        <v>33</v>
      </c>
      <c r="E3700" s="73" t="s">
        <v>36</v>
      </c>
      <c r="F3700" s="76"/>
      <c r="G3700" s="76"/>
      <c r="H3700" s="81"/>
    </row>
    <row r="3701" spans="1:8" x14ac:dyDescent="0.2">
      <c r="A3701" s="73" t="s">
        <v>24</v>
      </c>
      <c r="B3701" s="74">
        <v>2011</v>
      </c>
      <c r="C3701" s="73" t="s">
        <v>10</v>
      </c>
      <c r="D3701" s="73" t="s">
        <v>33</v>
      </c>
      <c r="E3701" s="73" t="s">
        <v>42</v>
      </c>
      <c r="F3701" s="76"/>
      <c r="G3701" s="76"/>
      <c r="H3701" s="81"/>
    </row>
    <row r="3702" spans="1:8" x14ac:dyDescent="0.2">
      <c r="A3702" s="73" t="s">
        <v>24</v>
      </c>
      <c r="B3702" s="74">
        <v>2011</v>
      </c>
      <c r="C3702" s="73" t="s">
        <v>10</v>
      </c>
      <c r="D3702" s="73" t="s">
        <v>33</v>
      </c>
      <c r="E3702" s="73" t="s">
        <v>40</v>
      </c>
      <c r="F3702" s="76">
        <v>28676.910011578402</v>
      </c>
      <c r="G3702" s="76">
        <v>752.93986665863395</v>
      </c>
      <c r="H3702" s="81">
        <v>1.3024107891691497</v>
      </c>
    </row>
    <row r="3703" spans="1:8" x14ac:dyDescent="0.2">
      <c r="A3703" s="73" t="s">
        <v>24</v>
      </c>
      <c r="B3703" s="74">
        <v>2012</v>
      </c>
      <c r="C3703" s="73" t="s">
        <v>10</v>
      </c>
      <c r="D3703" s="73" t="s">
        <v>33</v>
      </c>
      <c r="E3703" s="73" t="s">
        <v>34</v>
      </c>
      <c r="F3703" s="76"/>
      <c r="G3703" s="76"/>
      <c r="H3703" s="81"/>
    </row>
    <row r="3704" spans="1:8" x14ac:dyDescent="0.2">
      <c r="A3704" s="73" t="s">
        <v>24</v>
      </c>
      <c r="B3704" s="74">
        <v>2012</v>
      </c>
      <c r="C3704" s="73" t="s">
        <v>10</v>
      </c>
      <c r="D3704" s="73" t="s">
        <v>33</v>
      </c>
      <c r="E3704" s="73" t="s">
        <v>35</v>
      </c>
      <c r="F3704" s="76">
        <v>63296.413741765005</v>
      </c>
      <c r="G3704" s="76">
        <v>1611.3952315501531</v>
      </c>
      <c r="H3704" s="81">
        <v>2.6565322993527833</v>
      </c>
    </row>
    <row r="3705" spans="1:8" x14ac:dyDescent="0.2">
      <c r="A3705" s="73" t="s">
        <v>24</v>
      </c>
      <c r="B3705" s="74">
        <v>2012</v>
      </c>
      <c r="C3705" s="73" t="s">
        <v>10</v>
      </c>
      <c r="D3705" s="73" t="s">
        <v>33</v>
      </c>
      <c r="E3705" s="73" t="s">
        <v>36</v>
      </c>
      <c r="F3705" s="76"/>
      <c r="G3705" s="76"/>
      <c r="H3705" s="81"/>
    </row>
    <row r="3706" spans="1:8" x14ac:dyDescent="0.2">
      <c r="A3706" s="73" t="s">
        <v>24</v>
      </c>
      <c r="B3706" s="74">
        <v>2012</v>
      </c>
      <c r="C3706" s="73" t="s">
        <v>10</v>
      </c>
      <c r="D3706" s="73" t="s">
        <v>33</v>
      </c>
      <c r="E3706" s="73" t="s">
        <v>42</v>
      </c>
      <c r="F3706" s="76"/>
      <c r="G3706" s="76"/>
      <c r="H3706" s="81"/>
    </row>
    <row r="3707" spans="1:8" x14ac:dyDescent="0.2">
      <c r="A3707" s="73" t="s">
        <v>24</v>
      </c>
      <c r="B3707" s="74">
        <v>2012</v>
      </c>
      <c r="C3707" s="73" t="s">
        <v>10</v>
      </c>
      <c r="D3707" s="73" t="s">
        <v>33</v>
      </c>
      <c r="E3707" s="73" t="s">
        <v>40</v>
      </c>
      <c r="F3707" s="76">
        <v>63296.413741765005</v>
      </c>
      <c r="G3707" s="76">
        <v>1611.3952315501531</v>
      </c>
      <c r="H3707" s="81">
        <v>2.6565322993527833</v>
      </c>
    </row>
    <row r="3708" spans="1:8" x14ac:dyDescent="0.2">
      <c r="A3708" s="73" t="s">
        <v>24</v>
      </c>
      <c r="B3708" s="74">
        <v>2013</v>
      </c>
      <c r="C3708" s="73" t="s">
        <v>10</v>
      </c>
      <c r="D3708" s="73" t="s">
        <v>33</v>
      </c>
      <c r="E3708" s="73" t="s">
        <v>34</v>
      </c>
      <c r="F3708" s="76"/>
      <c r="G3708" s="76"/>
      <c r="H3708" s="81"/>
    </row>
    <row r="3709" spans="1:8" x14ac:dyDescent="0.2">
      <c r="A3709" s="73" t="s">
        <v>24</v>
      </c>
      <c r="B3709" s="74">
        <v>2013</v>
      </c>
      <c r="C3709" s="73" t="s">
        <v>10</v>
      </c>
      <c r="D3709" s="73" t="s">
        <v>33</v>
      </c>
      <c r="E3709" s="73" t="s">
        <v>35</v>
      </c>
      <c r="F3709" s="76">
        <v>18293.031530990018</v>
      </c>
      <c r="G3709" s="76">
        <v>438.22323145527662</v>
      </c>
      <c r="H3709" s="81">
        <v>0.69934773091267333</v>
      </c>
    </row>
    <row r="3710" spans="1:8" x14ac:dyDescent="0.2">
      <c r="A3710" s="73" t="s">
        <v>24</v>
      </c>
      <c r="B3710" s="74">
        <v>2013</v>
      </c>
      <c r="C3710" s="73" t="s">
        <v>10</v>
      </c>
      <c r="D3710" s="73" t="s">
        <v>33</v>
      </c>
      <c r="E3710" s="73" t="s">
        <v>36</v>
      </c>
      <c r="F3710" s="76"/>
      <c r="G3710" s="76"/>
      <c r="H3710" s="81"/>
    </row>
    <row r="3711" spans="1:8" x14ac:dyDescent="0.2">
      <c r="A3711" s="73" t="s">
        <v>24</v>
      </c>
      <c r="B3711" s="74">
        <v>2013</v>
      </c>
      <c r="C3711" s="73" t="s">
        <v>10</v>
      </c>
      <c r="D3711" s="73" t="s">
        <v>33</v>
      </c>
      <c r="E3711" s="73" t="s">
        <v>42</v>
      </c>
      <c r="F3711" s="76"/>
      <c r="G3711" s="76"/>
      <c r="H3711" s="81"/>
    </row>
    <row r="3712" spans="1:8" x14ac:dyDescent="0.2">
      <c r="A3712" s="73" t="s">
        <v>24</v>
      </c>
      <c r="B3712" s="74">
        <v>2013</v>
      </c>
      <c r="C3712" s="73" t="s">
        <v>10</v>
      </c>
      <c r="D3712" s="73" t="s">
        <v>33</v>
      </c>
      <c r="E3712" s="73" t="s">
        <v>40</v>
      </c>
      <c r="F3712" s="76">
        <v>18293.031530990018</v>
      </c>
      <c r="G3712" s="76">
        <v>438.22323145527662</v>
      </c>
      <c r="H3712" s="81">
        <v>0.69934773091267333</v>
      </c>
    </row>
    <row r="3713" spans="1:8" x14ac:dyDescent="0.2">
      <c r="A3713" s="73" t="s">
        <v>24</v>
      </c>
      <c r="B3713" s="74">
        <v>2014</v>
      </c>
      <c r="C3713" s="73" t="s">
        <v>10</v>
      </c>
      <c r="D3713" s="73" t="s">
        <v>33</v>
      </c>
      <c r="E3713" s="73" t="s">
        <v>34</v>
      </c>
      <c r="F3713" s="76"/>
      <c r="G3713" s="76"/>
      <c r="H3713" s="81"/>
    </row>
    <row r="3714" spans="1:8" x14ac:dyDescent="0.2">
      <c r="A3714" s="73" t="s">
        <v>24</v>
      </c>
      <c r="B3714" s="74">
        <v>2014</v>
      </c>
      <c r="C3714" s="73" t="s">
        <v>10</v>
      </c>
      <c r="D3714" s="73" t="s">
        <v>33</v>
      </c>
      <c r="E3714" s="73" t="s">
        <v>35</v>
      </c>
      <c r="F3714" s="76">
        <v>25105.254772199991</v>
      </c>
      <c r="G3714" s="76">
        <v>577.56443185011096</v>
      </c>
      <c r="H3714" s="81">
        <v>0.85985148584848159</v>
      </c>
    </row>
    <row r="3715" spans="1:8" x14ac:dyDescent="0.2">
      <c r="A3715" s="73" t="s">
        <v>24</v>
      </c>
      <c r="B3715" s="74">
        <v>2014</v>
      </c>
      <c r="C3715" s="73" t="s">
        <v>10</v>
      </c>
      <c r="D3715" s="73" t="s">
        <v>33</v>
      </c>
      <c r="E3715" s="73" t="s">
        <v>36</v>
      </c>
      <c r="F3715" s="76"/>
      <c r="G3715" s="76"/>
      <c r="H3715" s="81"/>
    </row>
    <row r="3716" spans="1:8" x14ac:dyDescent="0.2">
      <c r="A3716" s="73" t="s">
        <v>24</v>
      </c>
      <c r="B3716" s="74">
        <v>2014</v>
      </c>
      <c r="C3716" s="73" t="s">
        <v>10</v>
      </c>
      <c r="D3716" s="73" t="s">
        <v>33</v>
      </c>
      <c r="E3716" s="73" t="s">
        <v>42</v>
      </c>
      <c r="F3716" s="76"/>
      <c r="G3716" s="76"/>
      <c r="H3716" s="81"/>
    </row>
    <row r="3717" spans="1:8" x14ac:dyDescent="0.2">
      <c r="A3717" s="73" t="s">
        <v>24</v>
      </c>
      <c r="B3717" s="74">
        <v>2014</v>
      </c>
      <c r="C3717" s="73" t="s">
        <v>10</v>
      </c>
      <c r="D3717" s="73" t="s">
        <v>33</v>
      </c>
      <c r="E3717" s="73" t="s">
        <v>40</v>
      </c>
      <c r="F3717" s="76">
        <v>25105.254772199991</v>
      </c>
      <c r="G3717" s="76">
        <v>577.56443185011096</v>
      </c>
      <c r="H3717" s="81">
        <v>0.85985148584848159</v>
      </c>
    </row>
    <row r="3718" spans="1:8" x14ac:dyDescent="0.2">
      <c r="A3718" s="73" t="s">
        <v>24</v>
      </c>
      <c r="B3718" s="74">
        <v>2015</v>
      </c>
      <c r="C3718" s="73" t="s">
        <v>10</v>
      </c>
      <c r="D3718" s="73" t="s">
        <v>33</v>
      </c>
      <c r="E3718" s="73" t="s">
        <v>34</v>
      </c>
      <c r="F3718" s="76"/>
      <c r="G3718" s="76"/>
      <c r="H3718" s="81"/>
    </row>
    <row r="3719" spans="1:8" x14ac:dyDescent="0.2">
      <c r="A3719" s="73" t="s">
        <v>24</v>
      </c>
      <c r="B3719" s="74">
        <v>2015</v>
      </c>
      <c r="C3719" s="73" t="s">
        <v>10</v>
      </c>
      <c r="D3719" s="73" t="s">
        <v>33</v>
      </c>
      <c r="E3719" s="73" t="s">
        <v>35</v>
      </c>
      <c r="F3719" s="76">
        <v>25543.70410685999</v>
      </c>
      <c r="G3719" s="76">
        <v>567.62934430318978</v>
      </c>
      <c r="H3719" s="81">
        <v>0.79773601752259404</v>
      </c>
    </row>
    <row r="3720" spans="1:8" x14ac:dyDescent="0.2">
      <c r="A3720" s="73" t="s">
        <v>24</v>
      </c>
      <c r="B3720" s="74">
        <v>2015</v>
      </c>
      <c r="C3720" s="73" t="s">
        <v>10</v>
      </c>
      <c r="D3720" s="73" t="s">
        <v>33</v>
      </c>
      <c r="E3720" s="73" t="s">
        <v>36</v>
      </c>
      <c r="F3720" s="76"/>
      <c r="G3720" s="76"/>
      <c r="H3720" s="81"/>
    </row>
    <row r="3721" spans="1:8" x14ac:dyDescent="0.2">
      <c r="A3721" s="73" t="s">
        <v>24</v>
      </c>
      <c r="B3721" s="74">
        <v>2015</v>
      </c>
      <c r="C3721" s="73" t="s">
        <v>10</v>
      </c>
      <c r="D3721" s="73" t="s">
        <v>33</v>
      </c>
      <c r="E3721" s="73" t="s">
        <v>42</v>
      </c>
      <c r="F3721" s="76"/>
      <c r="G3721" s="76"/>
      <c r="H3721" s="81"/>
    </row>
    <row r="3722" spans="1:8" x14ac:dyDescent="0.2">
      <c r="A3722" s="73" t="s">
        <v>24</v>
      </c>
      <c r="B3722" s="74">
        <v>2015</v>
      </c>
      <c r="C3722" s="73" t="s">
        <v>10</v>
      </c>
      <c r="D3722" s="73" t="s">
        <v>33</v>
      </c>
      <c r="E3722" s="73" t="s">
        <v>40</v>
      </c>
      <c r="F3722" s="76">
        <v>25543.70410685999</v>
      </c>
      <c r="G3722" s="76">
        <v>567.62934430318978</v>
      </c>
      <c r="H3722" s="81">
        <v>0.79773601752259404</v>
      </c>
    </row>
    <row r="3723" spans="1:8" x14ac:dyDescent="0.2">
      <c r="A3723" s="73" t="s">
        <v>24</v>
      </c>
      <c r="B3723" s="74">
        <v>2016</v>
      </c>
      <c r="C3723" s="73" t="s">
        <v>10</v>
      </c>
      <c r="D3723" s="73" t="s">
        <v>33</v>
      </c>
      <c r="E3723" s="73" t="s">
        <v>34</v>
      </c>
      <c r="F3723" s="76"/>
      <c r="G3723" s="76"/>
      <c r="H3723" s="81"/>
    </row>
    <row r="3724" spans="1:8" x14ac:dyDescent="0.2">
      <c r="A3724" s="73" t="s">
        <v>24</v>
      </c>
      <c r="B3724" s="74">
        <v>2016</v>
      </c>
      <c r="C3724" s="73" t="s">
        <v>10</v>
      </c>
      <c r="D3724" s="73" t="s">
        <v>33</v>
      </c>
      <c r="E3724" s="73" t="s">
        <v>35</v>
      </c>
      <c r="F3724" s="76">
        <v>10420.740825629999</v>
      </c>
      <c r="G3724" s="76">
        <v>226.44767630807266</v>
      </c>
      <c r="H3724" s="81">
        <v>0.29920780585279133</v>
      </c>
    </row>
    <row r="3725" spans="1:8" x14ac:dyDescent="0.2">
      <c r="A3725" s="73" t="s">
        <v>24</v>
      </c>
      <c r="B3725" s="74">
        <v>2016</v>
      </c>
      <c r="C3725" s="73" t="s">
        <v>10</v>
      </c>
      <c r="D3725" s="73" t="s">
        <v>33</v>
      </c>
      <c r="E3725" s="73" t="s">
        <v>36</v>
      </c>
      <c r="F3725" s="76">
        <v>3866.9559660300001</v>
      </c>
      <c r="G3725" s="76"/>
      <c r="H3725" s="81"/>
    </row>
    <row r="3726" spans="1:8" x14ac:dyDescent="0.2">
      <c r="A3726" s="73" t="s">
        <v>24</v>
      </c>
      <c r="B3726" s="74">
        <v>2016</v>
      </c>
      <c r="C3726" s="73" t="s">
        <v>10</v>
      </c>
      <c r="D3726" s="73" t="s">
        <v>33</v>
      </c>
      <c r="E3726" s="73" t="s">
        <v>42</v>
      </c>
      <c r="F3726" s="76"/>
      <c r="G3726" s="76"/>
      <c r="H3726" s="81"/>
    </row>
    <row r="3727" spans="1:8" x14ac:dyDescent="0.2">
      <c r="A3727" s="73" t="s">
        <v>24</v>
      </c>
      <c r="B3727" s="74">
        <v>2016</v>
      </c>
      <c r="C3727" s="73" t="s">
        <v>10</v>
      </c>
      <c r="D3727" s="73" t="s">
        <v>33</v>
      </c>
      <c r="E3727" s="73" t="s">
        <v>40</v>
      </c>
      <c r="F3727" s="76">
        <v>14287.696791659999</v>
      </c>
      <c r="G3727" s="76">
        <v>310.47847676128254</v>
      </c>
      <c r="H3727" s="81">
        <v>0.41023862691298674</v>
      </c>
    </row>
    <row r="3728" spans="1:8" x14ac:dyDescent="0.2">
      <c r="A3728" s="73" t="s">
        <v>24</v>
      </c>
      <c r="B3728" s="74">
        <v>2017</v>
      </c>
      <c r="C3728" s="73" t="s">
        <v>10</v>
      </c>
      <c r="D3728" s="73" t="s">
        <v>33</v>
      </c>
      <c r="E3728" s="73" t="s">
        <v>34</v>
      </c>
      <c r="F3728" s="76"/>
      <c r="G3728" s="76"/>
      <c r="H3728" s="81"/>
    </row>
    <row r="3729" spans="1:8" x14ac:dyDescent="0.2">
      <c r="A3729" s="73" t="s">
        <v>24</v>
      </c>
      <c r="B3729" s="74">
        <v>2017</v>
      </c>
      <c r="C3729" s="73" t="s">
        <v>10</v>
      </c>
      <c r="D3729" s="73" t="s">
        <v>33</v>
      </c>
      <c r="E3729" s="73" t="s">
        <v>35</v>
      </c>
      <c r="F3729" s="76">
        <v>9392.1469905100003</v>
      </c>
      <c r="G3729" s="76">
        <v>197.93249124813684</v>
      </c>
      <c r="H3729" s="81">
        <v>0.247421657407116</v>
      </c>
    </row>
    <row r="3730" spans="1:8" x14ac:dyDescent="0.2">
      <c r="A3730" s="73" t="s">
        <v>24</v>
      </c>
      <c r="B3730" s="74">
        <v>2017</v>
      </c>
      <c r="C3730" s="73" t="s">
        <v>10</v>
      </c>
      <c r="D3730" s="73" t="s">
        <v>33</v>
      </c>
      <c r="E3730" s="73" t="s">
        <v>36</v>
      </c>
      <c r="F3730" s="76">
        <v>3675.4240584600002</v>
      </c>
      <c r="G3730" s="76"/>
      <c r="H3730" s="81"/>
    </row>
    <row r="3731" spans="1:8" x14ac:dyDescent="0.2">
      <c r="A3731" s="73" t="s">
        <v>24</v>
      </c>
      <c r="B3731" s="74">
        <v>2017</v>
      </c>
      <c r="C3731" s="73" t="s">
        <v>10</v>
      </c>
      <c r="D3731" s="73" t="s">
        <v>33</v>
      </c>
      <c r="E3731" s="73" t="s">
        <v>42</v>
      </c>
      <c r="F3731" s="76"/>
      <c r="G3731" s="76"/>
      <c r="H3731" s="81"/>
    </row>
    <row r="3732" spans="1:8" x14ac:dyDescent="0.2">
      <c r="A3732" s="73" t="s">
        <v>24</v>
      </c>
      <c r="B3732" s="74">
        <v>2017</v>
      </c>
      <c r="C3732" s="73" t="s">
        <v>10</v>
      </c>
      <c r="D3732" s="73" t="s">
        <v>33</v>
      </c>
      <c r="E3732" s="73" t="s">
        <v>40</v>
      </c>
      <c r="F3732" s="76">
        <v>13067.57104897</v>
      </c>
      <c r="G3732" s="76">
        <v>275.38931140005639</v>
      </c>
      <c r="H3732" s="81">
        <v>0.34424504753687185</v>
      </c>
    </row>
    <row r="3733" spans="1:8" x14ac:dyDescent="0.2">
      <c r="A3733" s="73" t="s">
        <v>24</v>
      </c>
      <c r="B3733" s="74">
        <v>2018</v>
      </c>
      <c r="C3733" s="73" t="s">
        <v>10</v>
      </c>
      <c r="D3733" s="73" t="s">
        <v>33</v>
      </c>
      <c r="E3733" s="73" t="s">
        <v>34</v>
      </c>
      <c r="F3733" s="76"/>
      <c r="G3733" s="76"/>
      <c r="H3733" s="81"/>
    </row>
    <row r="3734" spans="1:8" x14ac:dyDescent="0.2">
      <c r="A3734" s="73" t="s">
        <v>24</v>
      </c>
      <c r="B3734" s="74">
        <v>2018</v>
      </c>
      <c r="C3734" s="73" t="s">
        <v>10</v>
      </c>
      <c r="D3734" s="73" t="s">
        <v>33</v>
      </c>
      <c r="E3734" s="73" t="s">
        <v>35</v>
      </c>
      <c r="F3734" s="76">
        <v>13270.21467682</v>
      </c>
      <c r="G3734" s="76">
        <v>267.87169003343399</v>
      </c>
      <c r="H3734" s="81">
        <v>0.31309738500621404</v>
      </c>
    </row>
    <row r="3735" spans="1:8" x14ac:dyDescent="0.2">
      <c r="A3735" s="73" t="s">
        <v>24</v>
      </c>
      <c r="B3735" s="74">
        <v>2018</v>
      </c>
      <c r="C3735" s="73" t="s">
        <v>10</v>
      </c>
      <c r="D3735" s="73" t="s">
        <v>33</v>
      </c>
      <c r="E3735" s="73" t="s">
        <v>36</v>
      </c>
      <c r="F3735" s="76">
        <v>2788.7743387600003</v>
      </c>
      <c r="G3735" s="76"/>
      <c r="H3735" s="81"/>
    </row>
    <row r="3736" spans="1:8" x14ac:dyDescent="0.2">
      <c r="A3736" s="73" t="s">
        <v>24</v>
      </c>
      <c r="B3736" s="74">
        <v>2018</v>
      </c>
      <c r="C3736" s="73" t="s">
        <v>10</v>
      </c>
      <c r="D3736" s="73" t="s">
        <v>33</v>
      </c>
      <c r="E3736" s="73" t="s">
        <v>42</v>
      </c>
      <c r="F3736" s="76"/>
      <c r="G3736" s="76"/>
      <c r="H3736" s="81"/>
    </row>
    <row r="3737" spans="1:8" x14ac:dyDescent="0.2">
      <c r="A3737" s="73" t="s">
        <v>24</v>
      </c>
      <c r="B3737" s="74">
        <v>2018</v>
      </c>
      <c r="C3737" s="73" t="s">
        <v>10</v>
      </c>
      <c r="D3737" s="73" t="s">
        <v>33</v>
      </c>
      <c r="E3737" s="73" t="s">
        <v>40</v>
      </c>
      <c r="F3737" s="76">
        <v>16058.98901558</v>
      </c>
      <c r="G3737" s="76">
        <v>324.1657073827094</v>
      </c>
      <c r="H3737" s="81">
        <v>0.37889571412920825</v>
      </c>
    </row>
    <row r="3738" spans="1:8" x14ac:dyDescent="0.2">
      <c r="A3738" s="73" t="s">
        <v>24</v>
      </c>
      <c r="B3738" s="74">
        <v>2019</v>
      </c>
      <c r="C3738" s="73" t="s">
        <v>10</v>
      </c>
      <c r="D3738" s="73" t="s">
        <v>33</v>
      </c>
      <c r="E3738" s="73" t="s">
        <v>34</v>
      </c>
      <c r="F3738" s="76">
        <v>9.1519999999999992</v>
      </c>
      <c r="G3738" s="76"/>
      <c r="H3738" s="81"/>
    </row>
    <row r="3739" spans="1:8" x14ac:dyDescent="0.2">
      <c r="A3739" s="73" t="s">
        <v>24</v>
      </c>
      <c r="B3739" s="74">
        <v>2019</v>
      </c>
      <c r="C3739" s="73" t="s">
        <v>10</v>
      </c>
      <c r="D3739" s="73" t="s">
        <v>33</v>
      </c>
      <c r="E3739" s="73" t="s">
        <v>35</v>
      </c>
      <c r="F3739" s="76">
        <v>13277.862095209999</v>
      </c>
      <c r="G3739" s="76">
        <v>258.3643481597959</v>
      </c>
      <c r="H3739" s="81">
        <v>0.28756663769236718</v>
      </c>
    </row>
    <row r="3740" spans="1:8" x14ac:dyDescent="0.2">
      <c r="A3740" s="73" t="s">
        <v>24</v>
      </c>
      <c r="B3740" s="74">
        <v>2019</v>
      </c>
      <c r="C3740" s="73" t="s">
        <v>10</v>
      </c>
      <c r="D3740" s="73" t="s">
        <v>33</v>
      </c>
      <c r="E3740" s="73" t="s">
        <v>36</v>
      </c>
      <c r="F3740" s="76">
        <v>341.63847152</v>
      </c>
      <c r="G3740" s="76"/>
      <c r="H3740" s="81"/>
    </row>
    <row r="3741" spans="1:8" x14ac:dyDescent="0.2">
      <c r="A3741" s="73" t="s">
        <v>24</v>
      </c>
      <c r="B3741" s="74">
        <v>2019</v>
      </c>
      <c r="C3741" s="73" t="s">
        <v>10</v>
      </c>
      <c r="D3741" s="73" t="s">
        <v>33</v>
      </c>
      <c r="E3741" s="73" t="s">
        <v>42</v>
      </c>
      <c r="F3741" s="76"/>
      <c r="G3741" s="76"/>
      <c r="H3741" s="81"/>
    </row>
    <row r="3742" spans="1:8" x14ac:dyDescent="0.2">
      <c r="A3742" s="73" t="s">
        <v>24</v>
      </c>
      <c r="B3742" s="74">
        <v>2019</v>
      </c>
      <c r="C3742" s="73" t="s">
        <v>10</v>
      </c>
      <c r="D3742" s="73" t="s">
        <v>33</v>
      </c>
      <c r="E3742" s="73" t="s">
        <v>40</v>
      </c>
      <c r="F3742" s="76">
        <v>13628.652566729999</v>
      </c>
      <c r="G3742" s="76">
        <v>265.19012710410561</v>
      </c>
      <c r="H3742" s="81">
        <v>0.29516391771427058</v>
      </c>
    </row>
    <row r="3743" spans="1:8" x14ac:dyDescent="0.2">
      <c r="A3743" s="73" t="s">
        <v>24</v>
      </c>
      <c r="B3743" s="74">
        <v>2020</v>
      </c>
      <c r="C3743" s="73" t="s">
        <v>10</v>
      </c>
      <c r="D3743" s="73" t="s">
        <v>33</v>
      </c>
      <c r="E3743" s="73" t="s">
        <v>34</v>
      </c>
      <c r="F3743" s="76">
        <v>207.416009</v>
      </c>
      <c r="G3743" s="76">
        <v>3.9536049719102393</v>
      </c>
      <c r="H3743" s="81">
        <v>5.0144016385442816E-3</v>
      </c>
    </row>
    <row r="3744" spans="1:8" x14ac:dyDescent="0.2">
      <c r="A3744" s="73" t="s">
        <v>24</v>
      </c>
      <c r="B3744" s="74">
        <v>2020</v>
      </c>
      <c r="C3744" s="73" t="s">
        <v>10</v>
      </c>
      <c r="D3744" s="73" t="s">
        <v>33</v>
      </c>
      <c r="E3744" s="73" t="s">
        <v>35</v>
      </c>
      <c r="F3744" s="76">
        <v>16371.542836000001</v>
      </c>
      <c r="G3744" s="76">
        <v>312.06180017787858</v>
      </c>
      <c r="H3744" s="81">
        <v>0.39579148985716101</v>
      </c>
    </row>
    <row r="3745" spans="1:8" x14ac:dyDescent="0.2">
      <c r="A3745" s="73" t="s">
        <v>24</v>
      </c>
      <c r="B3745" s="74">
        <v>2020</v>
      </c>
      <c r="C3745" s="73" t="s">
        <v>10</v>
      </c>
      <c r="D3745" s="73" t="s">
        <v>33</v>
      </c>
      <c r="E3745" s="73" t="s">
        <v>36</v>
      </c>
      <c r="F3745" s="76">
        <v>518.86350100000004</v>
      </c>
      <c r="G3745" s="76">
        <v>9.8901783289849803</v>
      </c>
      <c r="H3745" s="81">
        <v>1.254382437565474E-2</v>
      </c>
    </row>
    <row r="3746" spans="1:8" x14ac:dyDescent="0.2">
      <c r="A3746" s="73" t="s">
        <v>24</v>
      </c>
      <c r="B3746" s="74">
        <v>2020</v>
      </c>
      <c r="C3746" s="73" t="s">
        <v>10</v>
      </c>
      <c r="D3746" s="73" t="s">
        <v>33</v>
      </c>
      <c r="E3746" s="73" t="s">
        <v>42</v>
      </c>
      <c r="F3746" s="76">
        <v>0</v>
      </c>
      <c r="G3746" s="76">
        <v>0</v>
      </c>
      <c r="H3746" s="81">
        <v>0</v>
      </c>
    </row>
    <row r="3747" spans="1:8" x14ac:dyDescent="0.2">
      <c r="A3747" s="73" t="s">
        <v>24</v>
      </c>
      <c r="B3747" s="74">
        <v>2020</v>
      </c>
      <c r="C3747" s="73" t="s">
        <v>10</v>
      </c>
      <c r="D3747" s="73" t="s">
        <v>33</v>
      </c>
      <c r="E3747" s="73" t="s">
        <v>40</v>
      </c>
      <c r="F3747" s="76">
        <v>17097.822346000001</v>
      </c>
      <c r="G3747" s="76">
        <v>325.90558347877379</v>
      </c>
      <c r="H3747" s="81">
        <v>0.41334971587135999</v>
      </c>
    </row>
    <row r="3748" spans="1:8" x14ac:dyDescent="0.2">
      <c r="A3748" s="73" t="s">
        <v>24</v>
      </c>
      <c r="B3748" s="74">
        <v>2021</v>
      </c>
      <c r="C3748" s="73" t="s">
        <v>10</v>
      </c>
      <c r="D3748" s="73" t="s">
        <v>33</v>
      </c>
      <c r="E3748" s="73" t="s">
        <v>34</v>
      </c>
      <c r="F3748" s="76">
        <v>2046.5113176199998</v>
      </c>
      <c r="G3748" s="76">
        <v>35.839800735904021</v>
      </c>
      <c r="H3748" s="81">
        <v>3.8029138223426691E-2</v>
      </c>
    </row>
    <row r="3749" spans="1:8" x14ac:dyDescent="0.2">
      <c r="A3749" s="73" t="s">
        <v>24</v>
      </c>
      <c r="B3749" s="74">
        <v>2021</v>
      </c>
      <c r="C3749" s="73" t="s">
        <v>10</v>
      </c>
      <c r="D3749" s="73" t="s">
        <v>33</v>
      </c>
      <c r="E3749" s="73" t="s">
        <v>35</v>
      </c>
      <c r="F3749" s="76">
        <v>13986.19295273</v>
      </c>
      <c r="G3749" s="76">
        <v>244.93505809813638</v>
      </c>
      <c r="H3749" s="81">
        <v>0.25989734844830531</v>
      </c>
    </row>
    <row r="3750" spans="1:8" x14ac:dyDescent="0.2">
      <c r="A3750" s="73" t="s">
        <v>24</v>
      </c>
      <c r="B3750" s="74">
        <v>2021</v>
      </c>
      <c r="C3750" s="73" t="s">
        <v>10</v>
      </c>
      <c r="D3750" s="73" t="s">
        <v>33</v>
      </c>
      <c r="E3750" s="73" t="s">
        <v>36</v>
      </c>
      <c r="F3750" s="76">
        <v>5416.740648</v>
      </c>
      <c r="G3750" s="76">
        <v>94.861388642678875</v>
      </c>
      <c r="H3750" s="81">
        <v>0.10065616400441292</v>
      </c>
    </row>
    <row r="3751" spans="1:8" x14ac:dyDescent="0.2">
      <c r="A3751" s="73" t="s">
        <v>24</v>
      </c>
      <c r="B3751" s="74">
        <v>2021</v>
      </c>
      <c r="C3751" s="73" t="s">
        <v>10</v>
      </c>
      <c r="D3751" s="73" t="s">
        <v>33</v>
      </c>
      <c r="E3751" s="73" t="s">
        <v>42</v>
      </c>
      <c r="F3751" s="76">
        <v>0</v>
      </c>
      <c r="G3751" s="76">
        <v>0</v>
      </c>
      <c r="H3751" s="81">
        <v>0</v>
      </c>
    </row>
    <row r="3752" spans="1:8" x14ac:dyDescent="0.2">
      <c r="A3752" s="73" t="s">
        <v>24</v>
      </c>
      <c r="B3752" s="74">
        <v>2021</v>
      </c>
      <c r="C3752" s="73" t="s">
        <v>10</v>
      </c>
      <c r="D3752" s="73" t="s">
        <v>33</v>
      </c>
      <c r="E3752" s="73" t="s">
        <v>40</v>
      </c>
      <c r="F3752" s="76">
        <v>21449.44491835</v>
      </c>
      <c r="G3752" s="76">
        <v>375.63624747671929</v>
      </c>
      <c r="H3752" s="81">
        <v>0.39858265067614496</v>
      </c>
    </row>
    <row r="3753" spans="1:8" x14ac:dyDescent="0.2">
      <c r="A3753" s="69" t="s">
        <v>24</v>
      </c>
      <c r="B3753" s="70">
        <v>2022</v>
      </c>
      <c r="C3753" s="69" t="s">
        <v>10</v>
      </c>
      <c r="D3753" s="69" t="s">
        <v>33</v>
      </c>
      <c r="E3753" s="69" t="s">
        <v>34</v>
      </c>
      <c r="F3753" s="55"/>
      <c r="G3753" s="92"/>
      <c r="H3753" s="15"/>
    </row>
    <row r="3754" spans="1:8" x14ac:dyDescent="0.2">
      <c r="A3754" s="69" t="s">
        <v>24</v>
      </c>
      <c r="B3754" s="70">
        <v>2022</v>
      </c>
      <c r="C3754" s="69" t="s">
        <v>10</v>
      </c>
      <c r="D3754" s="69" t="s">
        <v>33</v>
      </c>
      <c r="E3754" s="69" t="s">
        <v>35</v>
      </c>
      <c r="F3754" s="55"/>
      <c r="G3754" s="92"/>
      <c r="H3754" s="15"/>
    </row>
    <row r="3755" spans="1:8" x14ac:dyDescent="0.2">
      <c r="A3755" s="69" t="s">
        <v>24</v>
      </c>
      <c r="B3755" s="70">
        <v>2022</v>
      </c>
      <c r="C3755" s="69" t="s">
        <v>10</v>
      </c>
      <c r="D3755" s="69" t="s">
        <v>33</v>
      </c>
      <c r="E3755" s="69" t="s">
        <v>36</v>
      </c>
      <c r="F3755" s="55"/>
      <c r="G3755" s="92"/>
      <c r="H3755" s="15"/>
    </row>
    <row r="3756" spans="1:8" x14ac:dyDescent="0.2">
      <c r="A3756" s="69" t="s">
        <v>24</v>
      </c>
      <c r="B3756" s="70">
        <v>2022</v>
      </c>
      <c r="C3756" s="69" t="s">
        <v>10</v>
      </c>
      <c r="D3756" s="69" t="s">
        <v>33</v>
      </c>
      <c r="E3756" s="69" t="s">
        <v>42</v>
      </c>
      <c r="F3756" s="55"/>
      <c r="G3756" s="92"/>
      <c r="H3756" s="15"/>
    </row>
    <row r="3757" spans="1:8" x14ac:dyDescent="0.2">
      <c r="A3757" s="69" t="s">
        <v>24</v>
      </c>
      <c r="B3757" s="70">
        <v>2022</v>
      </c>
      <c r="C3757" s="69" t="s">
        <v>10</v>
      </c>
      <c r="D3757" s="69" t="s">
        <v>33</v>
      </c>
      <c r="E3757" s="69" t="s">
        <v>104</v>
      </c>
      <c r="F3757" s="55">
        <v>29303.493518889998</v>
      </c>
      <c r="G3757" s="92">
        <v>533.13245033229009</v>
      </c>
      <c r="H3757" s="15">
        <v>0.46922032578610345</v>
      </c>
    </row>
    <row r="3758" spans="1:8" x14ac:dyDescent="0.2">
      <c r="A3758" s="69" t="s">
        <v>24</v>
      </c>
      <c r="B3758" s="70">
        <v>2023</v>
      </c>
      <c r="C3758" s="69" t="s">
        <v>10</v>
      </c>
      <c r="D3758" s="69" t="s">
        <v>33</v>
      </c>
      <c r="E3758" s="69" t="s">
        <v>34</v>
      </c>
      <c r="F3758" s="55"/>
      <c r="G3758" s="92"/>
      <c r="H3758" s="15"/>
    </row>
    <row r="3759" spans="1:8" x14ac:dyDescent="0.2">
      <c r="A3759" s="69" t="s">
        <v>24</v>
      </c>
      <c r="B3759" s="70">
        <v>2023</v>
      </c>
      <c r="C3759" s="69" t="s">
        <v>10</v>
      </c>
      <c r="D3759" s="69" t="s">
        <v>33</v>
      </c>
      <c r="E3759" s="69" t="s">
        <v>35</v>
      </c>
      <c r="F3759" s="55"/>
      <c r="G3759" s="92"/>
      <c r="H3759" s="15"/>
    </row>
    <row r="3760" spans="1:8" x14ac:dyDescent="0.2">
      <c r="A3760" s="69" t="s">
        <v>24</v>
      </c>
      <c r="B3760" s="70">
        <v>2023</v>
      </c>
      <c r="C3760" s="69" t="s">
        <v>10</v>
      </c>
      <c r="D3760" s="69" t="s">
        <v>33</v>
      </c>
      <c r="E3760" s="69" t="s">
        <v>36</v>
      </c>
      <c r="F3760" s="55"/>
      <c r="G3760" s="92"/>
      <c r="H3760" s="15"/>
    </row>
    <row r="3761" spans="1:8" x14ac:dyDescent="0.2">
      <c r="A3761" s="69" t="s">
        <v>24</v>
      </c>
      <c r="B3761" s="70">
        <v>2023</v>
      </c>
      <c r="C3761" s="69" t="s">
        <v>10</v>
      </c>
      <c r="D3761" s="69" t="s">
        <v>33</v>
      </c>
      <c r="E3761" s="69" t="s">
        <v>42</v>
      </c>
      <c r="F3761" s="55"/>
      <c r="G3761" s="92"/>
      <c r="H3761" s="15"/>
    </row>
    <row r="3762" spans="1:8" x14ac:dyDescent="0.2">
      <c r="A3762" s="69" t="s">
        <v>24</v>
      </c>
      <c r="B3762" s="70">
        <v>2023</v>
      </c>
      <c r="C3762" s="69" t="s">
        <v>10</v>
      </c>
      <c r="D3762" s="69" t="s">
        <v>33</v>
      </c>
      <c r="E3762" s="69" t="s">
        <v>104</v>
      </c>
      <c r="F3762" s="55">
        <v>49875.219614560039</v>
      </c>
      <c r="G3762" s="92">
        <v>890.63463044357968</v>
      </c>
      <c r="H3762" s="15">
        <v>0.72901511154855037</v>
      </c>
    </row>
    <row r="3763" spans="1:8" x14ac:dyDescent="0.2">
      <c r="A3763" s="73" t="s">
        <v>24</v>
      </c>
      <c r="B3763" s="74">
        <v>2009</v>
      </c>
      <c r="C3763" s="73" t="s">
        <v>10</v>
      </c>
      <c r="D3763" s="73" t="s">
        <v>37</v>
      </c>
      <c r="E3763" s="73" t="s">
        <v>40</v>
      </c>
      <c r="F3763" s="76">
        <v>1787.3442841099982</v>
      </c>
      <c r="G3763" s="76">
        <v>49.70674924406439</v>
      </c>
      <c r="H3763" s="81">
        <v>0.10315280848733452</v>
      </c>
    </row>
    <row r="3764" spans="1:8" x14ac:dyDescent="0.2">
      <c r="A3764" s="73" t="s">
        <v>24</v>
      </c>
      <c r="B3764" s="74">
        <v>2010</v>
      </c>
      <c r="C3764" s="73" t="s">
        <v>10</v>
      </c>
      <c r="D3764" s="73" t="s">
        <v>37</v>
      </c>
      <c r="E3764" s="73" t="s">
        <v>40</v>
      </c>
      <c r="F3764" s="76">
        <v>34.277749000000014</v>
      </c>
      <c r="G3764" s="76">
        <v>0.92971355502699637</v>
      </c>
      <c r="H3764" s="81">
        <v>1.7287006921848122E-3</v>
      </c>
    </row>
    <row r="3765" spans="1:8" x14ac:dyDescent="0.2">
      <c r="A3765" s="73" t="s">
        <v>24</v>
      </c>
      <c r="B3765" s="74">
        <v>2011</v>
      </c>
      <c r="C3765" s="73" t="s">
        <v>10</v>
      </c>
      <c r="D3765" s="73" t="s">
        <v>37</v>
      </c>
      <c r="E3765" s="73" t="s">
        <v>40</v>
      </c>
      <c r="F3765" s="76">
        <v>0</v>
      </c>
      <c r="G3765" s="76">
        <v>0</v>
      </c>
      <c r="H3765" s="81">
        <v>0</v>
      </c>
    </row>
    <row r="3766" spans="1:8" x14ac:dyDescent="0.2">
      <c r="A3766" s="73" t="s">
        <v>24</v>
      </c>
      <c r="B3766" s="74">
        <v>2012</v>
      </c>
      <c r="C3766" s="73" t="s">
        <v>10</v>
      </c>
      <c r="D3766" s="73" t="s">
        <v>37</v>
      </c>
      <c r="E3766" s="73" t="s">
        <v>40</v>
      </c>
      <c r="F3766" s="76">
        <v>16.084925083599998</v>
      </c>
      <c r="G3766" s="76">
        <v>0.40948878534096445</v>
      </c>
      <c r="H3766" s="81">
        <v>6.7507968447600136E-4</v>
      </c>
    </row>
    <row r="3767" spans="1:8" x14ac:dyDescent="0.2">
      <c r="A3767" s="73" t="s">
        <v>24</v>
      </c>
      <c r="B3767" s="74">
        <v>2013</v>
      </c>
      <c r="C3767" s="73" t="s">
        <v>10</v>
      </c>
      <c r="D3767" s="73" t="s">
        <v>37</v>
      </c>
      <c r="E3767" s="73" t="s">
        <v>40</v>
      </c>
      <c r="F3767" s="76">
        <v>69.307167440000143</v>
      </c>
      <c r="G3767" s="76">
        <v>1.6603049542179991</v>
      </c>
      <c r="H3767" s="81">
        <v>2.6496324681361131E-3</v>
      </c>
    </row>
    <row r="3768" spans="1:8" x14ac:dyDescent="0.2">
      <c r="A3768" s="73" t="s">
        <v>24</v>
      </c>
      <c r="B3768" s="74">
        <v>2014</v>
      </c>
      <c r="C3768" s="73" t="s">
        <v>10</v>
      </c>
      <c r="D3768" s="73" t="s">
        <v>37</v>
      </c>
      <c r="E3768" s="73" t="s">
        <v>40</v>
      </c>
      <c r="F3768" s="76">
        <v>60.88951278000016</v>
      </c>
      <c r="G3768" s="76">
        <v>1.4008070092701594</v>
      </c>
      <c r="H3768" s="81">
        <v>2.0854573479353409E-3</v>
      </c>
    </row>
    <row r="3769" spans="1:8" x14ac:dyDescent="0.2">
      <c r="A3769" s="73" t="s">
        <v>24</v>
      </c>
      <c r="B3769" s="74">
        <v>2015</v>
      </c>
      <c r="C3769" s="73" t="s">
        <v>10</v>
      </c>
      <c r="D3769" s="73" t="s">
        <v>37</v>
      </c>
      <c r="E3769" s="73" t="s">
        <v>40</v>
      </c>
      <c r="F3769" s="76">
        <v>0.26789700000000011</v>
      </c>
      <c r="G3769" s="76">
        <v>5.9531772610047166E-3</v>
      </c>
      <c r="H3769" s="81">
        <v>8.3664876868369463E-6</v>
      </c>
    </row>
    <row r="3770" spans="1:8" x14ac:dyDescent="0.2">
      <c r="A3770" s="73" t="s">
        <v>24</v>
      </c>
      <c r="B3770" s="74">
        <v>2016</v>
      </c>
      <c r="C3770" s="73" t="s">
        <v>10</v>
      </c>
      <c r="D3770" s="73" t="s">
        <v>37</v>
      </c>
      <c r="E3770" s="73" t="s">
        <v>40</v>
      </c>
      <c r="F3770" s="76">
        <v>0</v>
      </c>
      <c r="G3770" s="76">
        <v>0</v>
      </c>
      <c r="H3770" s="81">
        <v>0</v>
      </c>
    </row>
    <row r="3771" spans="1:8" x14ac:dyDescent="0.2">
      <c r="A3771" s="73" t="s">
        <v>24</v>
      </c>
      <c r="B3771" s="74">
        <v>2017</v>
      </c>
      <c r="C3771" s="73" t="s">
        <v>10</v>
      </c>
      <c r="D3771" s="73" t="s">
        <v>37</v>
      </c>
      <c r="E3771" s="73" t="s">
        <v>40</v>
      </c>
      <c r="F3771" s="76">
        <v>0</v>
      </c>
      <c r="G3771" s="76">
        <v>0</v>
      </c>
      <c r="H3771" s="81">
        <v>0</v>
      </c>
    </row>
    <row r="3772" spans="1:8" x14ac:dyDescent="0.2">
      <c r="A3772" s="73" t="s">
        <v>24</v>
      </c>
      <c r="B3772" s="74">
        <v>2018</v>
      </c>
      <c r="C3772" s="73" t="s">
        <v>10</v>
      </c>
      <c r="D3772" s="73" t="s">
        <v>37</v>
      </c>
      <c r="E3772" s="73" t="s">
        <v>40</v>
      </c>
      <c r="F3772" s="76">
        <v>0</v>
      </c>
      <c r="G3772" s="76">
        <v>0</v>
      </c>
      <c r="H3772" s="81">
        <v>0</v>
      </c>
    </row>
    <row r="3773" spans="1:8" x14ac:dyDescent="0.2">
      <c r="A3773" s="73" t="s">
        <v>24</v>
      </c>
      <c r="B3773" s="74">
        <v>2019</v>
      </c>
      <c r="C3773" s="73" t="s">
        <v>10</v>
      </c>
      <c r="D3773" s="73" t="s">
        <v>37</v>
      </c>
      <c r="E3773" s="73" t="s">
        <v>40</v>
      </c>
      <c r="F3773" s="76">
        <v>0</v>
      </c>
      <c r="G3773" s="76">
        <v>0</v>
      </c>
      <c r="H3773" s="81">
        <v>0</v>
      </c>
    </row>
    <row r="3774" spans="1:8" x14ac:dyDescent="0.2">
      <c r="A3774" s="73" t="s">
        <v>24</v>
      </c>
      <c r="B3774" s="74">
        <v>2020</v>
      </c>
      <c r="C3774" s="73" t="s">
        <v>10</v>
      </c>
      <c r="D3774" s="73" t="s">
        <v>37</v>
      </c>
      <c r="E3774" s="73" t="s">
        <v>40</v>
      </c>
      <c r="F3774" s="76">
        <v>0</v>
      </c>
      <c r="G3774" s="76">
        <v>0</v>
      </c>
      <c r="H3774" s="81">
        <v>0</v>
      </c>
    </row>
    <row r="3775" spans="1:8" x14ac:dyDescent="0.2">
      <c r="A3775" s="73" t="s">
        <v>24</v>
      </c>
      <c r="B3775" s="74">
        <v>2021</v>
      </c>
      <c r="C3775" s="73" t="s">
        <v>10</v>
      </c>
      <c r="D3775" s="73" t="s">
        <v>37</v>
      </c>
      <c r="E3775" s="73" t="s">
        <v>40</v>
      </c>
      <c r="F3775" s="76">
        <v>0</v>
      </c>
      <c r="G3775" s="76">
        <v>0</v>
      </c>
      <c r="H3775" s="81">
        <v>0</v>
      </c>
    </row>
    <row r="3776" spans="1:8" x14ac:dyDescent="0.2">
      <c r="A3776" s="73" t="s">
        <v>24</v>
      </c>
      <c r="B3776" s="74">
        <v>2022</v>
      </c>
      <c r="C3776" s="73" t="s">
        <v>10</v>
      </c>
      <c r="D3776" s="73" t="s">
        <v>37</v>
      </c>
      <c r="E3776" s="73" t="s">
        <v>105</v>
      </c>
      <c r="F3776" s="76"/>
      <c r="G3776" s="76"/>
      <c r="H3776" s="89"/>
    </row>
    <row r="3777" spans="1:13" x14ac:dyDescent="0.2">
      <c r="A3777" s="73" t="s">
        <v>24</v>
      </c>
      <c r="B3777" s="74">
        <v>2023</v>
      </c>
      <c r="C3777" s="73" t="s">
        <v>10</v>
      </c>
      <c r="D3777" s="73" t="s">
        <v>37</v>
      </c>
      <c r="E3777" s="73" t="s">
        <v>105</v>
      </c>
      <c r="F3777" s="76">
        <v>930.38707211999963</v>
      </c>
      <c r="G3777" s="76">
        <v>16.614161352087102</v>
      </c>
      <c r="H3777" s="89">
        <v>1.3599263129197027E-2</v>
      </c>
    </row>
    <row r="3778" spans="1:13" x14ac:dyDescent="0.2">
      <c r="A3778" s="8" t="s">
        <v>43</v>
      </c>
      <c r="B3778" s="8">
        <v>2008</v>
      </c>
      <c r="C3778" s="8" t="s">
        <v>10</v>
      </c>
      <c r="D3778" s="8" t="s">
        <v>41</v>
      </c>
      <c r="E3778" s="8" t="s">
        <v>40</v>
      </c>
      <c r="F3778" s="15">
        <v>783.3</v>
      </c>
      <c r="G3778" s="15">
        <v>125.18373510638493</v>
      </c>
      <c r="H3778" s="26">
        <v>0.4479643917890983</v>
      </c>
      <c r="J3778" s="46" t="e">
        <f>+IF(A3778=#REF!,"si","no")</f>
        <v>#REF!</v>
      </c>
      <c r="K3778" s="46" t="e">
        <f>+IF(F3778=#REF!,"si","no")</f>
        <v>#REF!</v>
      </c>
      <c r="L3778" s="46" t="e">
        <f>+IF(G3778=#REF!,"si","no")</f>
        <v>#REF!</v>
      </c>
      <c r="M3778" s="46" t="e">
        <f>+IF(H3778=#REF!,"si","no")</f>
        <v>#REF!</v>
      </c>
    </row>
    <row r="3779" spans="1:13" x14ac:dyDescent="0.2">
      <c r="A3779" s="8" t="s">
        <v>43</v>
      </c>
      <c r="B3779" s="8">
        <v>2009</v>
      </c>
      <c r="C3779" s="8" t="s">
        <v>10</v>
      </c>
      <c r="D3779" s="8" t="s">
        <v>41</v>
      </c>
      <c r="E3779" s="8" t="s">
        <v>40</v>
      </c>
      <c r="F3779" s="15">
        <v>1795.48</v>
      </c>
      <c r="G3779" s="15">
        <v>285.0470657380539</v>
      </c>
      <c r="H3779" s="26">
        <v>1.4825584338144102</v>
      </c>
      <c r="J3779" s="46" t="e">
        <f>+IF(A3779=#REF!,"si","no")</f>
        <v>#REF!</v>
      </c>
      <c r="K3779" s="46" t="e">
        <f>+IF(F3779=#REF!,"si","no")</f>
        <v>#REF!</v>
      </c>
      <c r="L3779" s="46" t="e">
        <f>+IF(G3779=#REF!,"si","no")</f>
        <v>#REF!</v>
      </c>
      <c r="M3779" s="46" t="e">
        <f>+IF(H3779=#REF!,"si","no")</f>
        <v>#REF!</v>
      </c>
    </row>
    <row r="3780" spans="1:13" x14ac:dyDescent="0.2">
      <c r="A3780" s="8" t="s">
        <v>43</v>
      </c>
      <c r="B3780" s="8">
        <v>2010</v>
      </c>
      <c r="C3780" s="8" t="s">
        <v>10</v>
      </c>
      <c r="D3780" s="8" t="s">
        <v>41</v>
      </c>
      <c r="E3780" s="8" t="s">
        <v>40</v>
      </c>
      <c r="F3780" s="15">
        <v>1256.48</v>
      </c>
      <c r="G3780" s="15">
        <v>198.23203727856125</v>
      </c>
      <c r="H3780" s="26">
        <v>0.89223374357859908</v>
      </c>
      <c r="J3780" s="46" t="e">
        <f>+IF(A3780=#REF!,"si","no")</f>
        <v>#REF!</v>
      </c>
      <c r="K3780" s="46" t="e">
        <f>+IF(F3780=#REF!,"si","no")</f>
        <v>#REF!</v>
      </c>
      <c r="L3780" s="46" t="e">
        <f>+IF(G3780=#REF!,"si","no")</f>
        <v>#REF!</v>
      </c>
      <c r="M3780" s="46" t="e">
        <f>+IF(H3780=#REF!,"si","no")</f>
        <v>#REF!</v>
      </c>
    </row>
    <row r="3781" spans="1:13" x14ac:dyDescent="0.2">
      <c r="A3781" s="8" t="s">
        <v>43</v>
      </c>
      <c r="B3781" s="8">
        <v>2011</v>
      </c>
      <c r="C3781" s="8" t="s">
        <v>10</v>
      </c>
      <c r="D3781" s="8" t="s">
        <v>41</v>
      </c>
      <c r="E3781" s="8" t="s">
        <v>40</v>
      </c>
      <c r="F3781" s="15">
        <v>1112.79</v>
      </c>
      <c r="G3781" s="15">
        <v>174.44000869661113</v>
      </c>
      <c r="H3781" s="26">
        <v>0.68404017132904749</v>
      </c>
      <c r="J3781" s="46" t="e">
        <f>+IF(A3781=#REF!,"si","no")</f>
        <v>#REF!</v>
      </c>
      <c r="K3781" s="46" t="e">
        <f>+IF(F3781=#REF!,"si","no")</f>
        <v>#REF!</v>
      </c>
      <c r="L3781" s="46" t="e">
        <f>+IF(G3781=#REF!,"si","no")</f>
        <v>#REF!</v>
      </c>
      <c r="M3781" s="46" t="e">
        <f>+IF(H3781=#REF!,"si","no")</f>
        <v>#REF!</v>
      </c>
    </row>
    <row r="3782" spans="1:13" x14ac:dyDescent="0.2">
      <c r="A3782" s="8" t="s">
        <v>43</v>
      </c>
      <c r="B3782" s="8">
        <v>2012</v>
      </c>
      <c r="C3782" s="8" t="s">
        <v>10</v>
      </c>
      <c r="D3782" s="8" t="s">
        <v>41</v>
      </c>
      <c r="E3782" s="8" t="s">
        <v>40</v>
      </c>
      <c r="F3782" s="15">
        <v>1645.3</v>
      </c>
      <c r="G3782" s="15">
        <v>257.83263659007832</v>
      </c>
      <c r="H3782" s="26">
        <v>1.0007782847684423</v>
      </c>
      <c r="J3782" s="46" t="e">
        <f>+IF(A3782=#REF!,"si","no")</f>
        <v>#REF!</v>
      </c>
      <c r="K3782" s="46" t="e">
        <f>+IF(F3782=#REF!,"si","no")</f>
        <v>#REF!</v>
      </c>
      <c r="L3782" s="46" t="e">
        <f>+IF(G3782=#REF!,"si","no")</f>
        <v>#REF!</v>
      </c>
      <c r="M3782" s="46" t="e">
        <f>+IF(H3782=#REF!,"si","no")</f>
        <v>#REF!</v>
      </c>
    </row>
    <row r="3783" spans="1:13" x14ac:dyDescent="0.2">
      <c r="A3783" s="8" t="s">
        <v>43</v>
      </c>
      <c r="B3783" s="8">
        <v>2013</v>
      </c>
      <c r="C3783" s="8" t="s">
        <v>10</v>
      </c>
      <c r="D3783" s="8" t="s">
        <v>41</v>
      </c>
      <c r="E3783" s="8" t="s">
        <v>40</v>
      </c>
      <c r="F3783" s="15">
        <v>1721.972</v>
      </c>
      <c r="G3783" s="15">
        <v>270.17912970948379</v>
      </c>
      <c r="H3783" s="26">
        <v>0.99081580086907406</v>
      </c>
      <c r="J3783" s="46" t="e">
        <f>+IF(A3783=#REF!,"si","no")</f>
        <v>#REF!</v>
      </c>
      <c r="K3783" s="46" t="e">
        <f>+IF(F3783=#REF!,"si","no")</f>
        <v>#REF!</v>
      </c>
      <c r="L3783" s="46" t="e">
        <f>+IF(G3783=#REF!,"si","no")</f>
        <v>#REF!</v>
      </c>
      <c r="M3783" s="46" t="e">
        <f>+IF(H3783=#REF!,"si","no")</f>
        <v>#REF!</v>
      </c>
    </row>
    <row r="3784" spans="1:13" x14ac:dyDescent="0.2">
      <c r="A3784" s="8" t="s">
        <v>43</v>
      </c>
      <c r="B3784" s="8">
        <v>2014</v>
      </c>
      <c r="C3784" s="8" t="s">
        <v>10</v>
      </c>
      <c r="D3784" s="8" t="s">
        <v>41</v>
      </c>
      <c r="E3784" s="8" t="s">
        <v>40</v>
      </c>
      <c r="F3784" s="15">
        <v>1936.5</v>
      </c>
      <c r="G3784" s="15">
        <v>304.84642275349393</v>
      </c>
      <c r="H3784" s="26">
        <v>1.1038812273287113</v>
      </c>
      <c r="J3784" s="46" t="e">
        <f>+IF(A3784=#REF!,"si","no")</f>
        <v>#REF!</v>
      </c>
      <c r="K3784" s="46" t="e">
        <f>+IF(F3784=#REF!,"si","no")</f>
        <v>#REF!</v>
      </c>
      <c r="L3784" s="46" t="e">
        <f>+IF(G3784=#REF!,"si","no")</f>
        <v>#REF!</v>
      </c>
      <c r="M3784" s="46" t="e">
        <f>+IF(H3784=#REF!,"si","no")</f>
        <v>#REF!</v>
      </c>
    </row>
    <row r="3785" spans="1:13" x14ac:dyDescent="0.2">
      <c r="A3785" s="8" t="s">
        <v>43</v>
      </c>
      <c r="B3785" s="8">
        <v>2015</v>
      </c>
      <c r="C3785" s="8" t="s">
        <v>10</v>
      </c>
      <c r="D3785" s="8" t="s">
        <v>41</v>
      </c>
      <c r="E3785" s="8" t="s">
        <v>40</v>
      </c>
      <c r="F3785" s="15">
        <v>2267.1999999999998</v>
      </c>
      <c r="G3785" s="15">
        <v>356.89887726651216</v>
      </c>
      <c r="H3785" s="26">
        <v>1.4240221514845701</v>
      </c>
      <c r="J3785" s="46" t="e">
        <f>+IF(A3785=#REF!,"si","no")</f>
        <v>#REF!</v>
      </c>
      <c r="K3785" s="46" t="e">
        <f>+IF(F3785=#REF!,"si","no")</f>
        <v>#REF!</v>
      </c>
      <c r="L3785" s="46" t="e">
        <f>+IF(G3785=#REF!,"si","no")</f>
        <v>#REF!</v>
      </c>
      <c r="M3785" s="46" t="e">
        <f>+IF(H3785=#REF!,"si","no")</f>
        <v>#REF!</v>
      </c>
    </row>
    <row r="3786" spans="1:13" x14ac:dyDescent="0.2">
      <c r="A3786" s="8" t="s">
        <v>43</v>
      </c>
      <c r="B3786" s="8">
        <v>2016</v>
      </c>
      <c r="C3786" s="8" t="s">
        <v>10</v>
      </c>
      <c r="D3786" s="8" t="s">
        <v>41</v>
      </c>
      <c r="E3786" s="8" t="s">
        <v>40</v>
      </c>
      <c r="F3786" s="15">
        <v>2085.5</v>
      </c>
      <c r="G3786" s="15">
        <v>314.478960823899</v>
      </c>
      <c r="H3786" s="26">
        <v>1.4111754619860557</v>
      </c>
      <c r="J3786" s="46" t="e">
        <f>+IF(A3786=#REF!,"si","no")</f>
        <v>#REF!</v>
      </c>
      <c r="K3786" s="46" t="e">
        <f>+IF(F3786=#REF!,"si","no")</f>
        <v>#REF!</v>
      </c>
      <c r="L3786" s="46" t="e">
        <f>+IF(G3786=#REF!,"si","no")</f>
        <v>#REF!</v>
      </c>
      <c r="M3786" s="46" t="e">
        <f>+IF(H3786=#REF!,"si","no")</f>
        <v>#REF!</v>
      </c>
    </row>
    <row r="3787" spans="1:13" x14ac:dyDescent="0.2">
      <c r="A3787" s="8" t="s">
        <v>43</v>
      </c>
      <c r="B3787" s="8">
        <v>2017</v>
      </c>
      <c r="C3787" s="8" t="s">
        <v>10</v>
      </c>
      <c r="D3787" s="8" t="s">
        <v>41</v>
      </c>
      <c r="E3787" s="8" t="s">
        <v>40</v>
      </c>
      <c r="F3787" s="15">
        <v>1624.2</v>
      </c>
      <c r="G3787" s="15">
        <v>240.80817485630845</v>
      </c>
      <c r="H3787" s="26">
        <v>1.0714613522875256</v>
      </c>
      <c r="J3787" s="46" t="e">
        <f>+IF(A3787=#REF!,"si","no")</f>
        <v>#REF!</v>
      </c>
      <c r="K3787" s="46" t="e">
        <f>+IF(F3787=#REF!,"si","no")</f>
        <v>#REF!</v>
      </c>
      <c r="L3787" s="46" t="e">
        <f>+IF(G3787=#REF!,"si","no")</f>
        <v>#REF!</v>
      </c>
      <c r="M3787" s="46" t="e">
        <f>+IF(H3787=#REF!,"si","no")</f>
        <v>#REF!</v>
      </c>
    </row>
    <row r="3788" spans="1:13" x14ac:dyDescent="0.2">
      <c r="A3788" s="8" t="s">
        <v>43</v>
      </c>
      <c r="B3788" s="8">
        <v>2018</v>
      </c>
      <c r="C3788" s="8" t="s">
        <v>10</v>
      </c>
      <c r="D3788" s="8" t="s">
        <v>41</v>
      </c>
      <c r="E3788" s="8" t="s">
        <v>40</v>
      </c>
      <c r="F3788" s="15">
        <v>1890.4</v>
      </c>
      <c r="G3788" s="15">
        <v>278.66196094805798</v>
      </c>
      <c r="H3788" s="26">
        <v>1.176781929679299</v>
      </c>
      <c r="J3788" s="46" t="e">
        <f>+IF(A3788=#REF!,"si","no")</f>
        <v>#REF!</v>
      </c>
      <c r="K3788" s="46" t="e">
        <f>+IF(F3788=#REF!,"si","no")</f>
        <v>#REF!</v>
      </c>
      <c r="L3788" s="46" t="e">
        <f>+IF(G3788=#REF!,"si","no")</f>
        <v>#REF!</v>
      </c>
      <c r="M3788" s="46" t="e">
        <f>+IF(H3788=#REF!,"si","no")</f>
        <v>#REF!</v>
      </c>
    </row>
    <row r="3789" spans="1:13" x14ac:dyDescent="0.2">
      <c r="A3789" s="8" t="s">
        <v>43</v>
      </c>
      <c r="B3789" s="8">
        <v>2019</v>
      </c>
      <c r="C3789" s="8" t="s">
        <v>10</v>
      </c>
      <c r="D3789" s="8" t="s">
        <v>41</v>
      </c>
      <c r="E3789" s="8" t="s">
        <v>40</v>
      </c>
      <c r="F3789" s="15">
        <v>1942.8</v>
      </c>
      <c r="G3789" s="15">
        <v>287.16187285258309</v>
      </c>
      <c r="H3789" s="26">
        <v>1.2373400243561836</v>
      </c>
      <c r="J3789" s="46" t="e">
        <f>+IF(A3789=#REF!,"si","no")</f>
        <v>#REF!</v>
      </c>
      <c r="K3789" s="46" t="e">
        <f>+IF(F3789=#REF!,"si","no")</f>
        <v>#REF!</v>
      </c>
      <c r="L3789" s="46" t="e">
        <f>+IF(G3789=#REF!,"si","no")</f>
        <v>#REF!</v>
      </c>
      <c r="M3789" s="46" t="e">
        <f>+IF(H3789=#REF!,"si","no")</f>
        <v>#REF!</v>
      </c>
    </row>
    <row r="3790" spans="1:13" x14ac:dyDescent="0.2">
      <c r="A3790" s="8" t="s">
        <v>43</v>
      </c>
      <c r="B3790" s="8">
        <v>2020</v>
      </c>
      <c r="C3790" s="8" t="s">
        <v>10</v>
      </c>
      <c r="D3790" s="8" t="s">
        <v>41</v>
      </c>
      <c r="E3790" s="8" t="s">
        <v>40</v>
      </c>
      <c r="F3790" s="15">
        <v>1705.5</v>
      </c>
      <c r="G3790" s="15">
        <v>251.22428005243538</v>
      </c>
      <c r="H3790" s="26">
        <v>1.1637757912282178</v>
      </c>
      <c r="J3790" s="46" t="e">
        <f>+IF(A3790=#REF!,"si","no")</f>
        <v>#REF!</v>
      </c>
      <c r="K3790" s="46" t="e">
        <f>+IF(F3790=#REF!,"si",F3790-#REF!)</f>
        <v>#REF!</v>
      </c>
      <c r="L3790" s="46" t="e">
        <f>+IF(G3790=#REF!,"si","no")</f>
        <v>#REF!</v>
      </c>
      <c r="M3790" s="46" t="e">
        <f>+IF(H3790=#REF!,"si","no")</f>
        <v>#REF!</v>
      </c>
    </row>
    <row r="3791" spans="1:13" x14ac:dyDescent="0.2">
      <c r="A3791" s="8" t="s">
        <v>43</v>
      </c>
      <c r="B3791" s="8">
        <v>2021</v>
      </c>
      <c r="C3791" s="8" t="s">
        <v>10</v>
      </c>
      <c r="D3791" s="8" t="s">
        <v>41</v>
      </c>
      <c r="E3791" s="8" t="s">
        <v>40</v>
      </c>
      <c r="F3791" s="15">
        <v>1159</v>
      </c>
      <c r="G3791" s="15">
        <v>171.30976458520885</v>
      </c>
      <c r="H3791" s="26">
        <v>0.79313748129639738</v>
      </c>
      <c r="J3791" s="46" t="e">
        <f>+IF(A3791=#REF!,"si","no")</f>
        <v>#REF!</v>
      </c>
      <c r="K3791" s="46" t="e">
        <f>+IF(F3791=#REF!,"si",F3791-#REF!)</f>
        <v>#REF!</v>
      </c>
      <c r="L3791" s="46" t="e">
        <f>+IF(G3791=#REF!,"si","no")</f>
        <v>#REF!</v>
      </c>
      <c r="M3791" s="46" t="e">
        <f>+IF(H3791=#REF!,"si","no")</f>
        <v>#REF!</v>
      </c>
    </row>
    <row r="3792" spans="1:13" x14ac:dyDescent="0.2">
      <c r="A3792" s="8" t="s">
        <v>43</v>
      </c>
      <c r="B3792" s="8">
        <v>2008</v>
      </c>
      <c r="C3792" s="8" t="s">
        <v>10</v>
      </c>
      <c r="D3792" s="8" t="s">
        <v>25</v>
      </c>
      <c r="E3792" s="8" t="s">
        <v>26</v>
      </c>
      <c r="F3792" s="15">
        <v>99.9</v>
      </c>
      <c r="G3792" s="15">
        <v>15.965600838922324</v>
      </c>
      <c r="H3792" s="26">
        <v>5.7132187845947813E-2</v>
      </c>
      <c r="J3792" s="46" t="e">
        <f>+IF(A3792=#REF!,"si","no")</f>
        <v>#REF!</v>
      </c>
    </row>
    <row r="3793" spans="1:10" x14ac:dyDescent="0.2">
      <c r="A3793" s="8" t="s">
        <v>43</v>
      </c>
      <c r="B3793" s="8">
        <v>2008</v>
      </c>
      <c r="C3793" s="8" t="s">
        <v>10</v>
      </c>
      <c r="D3793" s="8" t="s">
        <v>25</v>
      </c>
      <c r="E3793" s="8" t="s">
        <v>27</v>
      </c>
      <c r="F3793" s="15">
        <v>84.7</v>
      </c>
      <c r="G3793" s="15">
        <v>13.536400310878085</v>
      </c>
      <c r="H3793" s="26">
        <v>4.8439402508025815E-2</v>
      </c>
      <c r="J3793" s="46" t="e">
        <f>+IF(A3793=#REF!,"si","no")</f>
        <v>#REF!</v>
      </c>
    </row>
    <row r="3794" spans="1:10" x14ac:dyDescent="0.2">
      <c r="A3794" s="8" t="s">
        <v>43</v>
      </c>
      <c r="B3794" s="8">
        <v>2008</v>
      </c>
      <c r="C3794" s="8" t="s">
        <v>10</v>
      </c>
      <c r="D3794" s="8" t="s">
        <v>25</v>
      </c>
      <c r="E3794" s="8" t="s">
        <v>28</v>
      </c>
      <c r="F3794" s="15"/>
      <c r="G3794" s="15"/>
      <c r="H3794" s="26"/>
      <c r="J3794" s="46" t="e">
        <f>+IF(A3794=#REF!,"si","no")</f>
        <v>#REF!</v>
      </c>
    </row>
    <row r="3795" spans="1:10" x14ac:dyDescent="0.2">
      <c r="A3795" s="8" t="s">
        <v>43</v>
      </c>
      <c r="B3795" s="8">
        <v>2008</v>
      </c>
      <c r="C3795" s="8" t="s">
        <v>10</v>
      </c>
      <c r="D3795" s="8" t="s">
        <v>25</v>
      </c>
      <c r="E3795" s="8" t="s">
        <v>40</v>
      </c>
      <c r="F3795" s="15">
        <v>184.60000000000002</v>
      </c>
      <c r="G3795" s="15">
        <v>29.50200114980041</v>
      </c>
      <c r="H3795" s="26">
        <v>0.10557159035397365</v>
      </c>
      <c r="J3795" s="46" t="e">
        <f>+IF(A3795=#REF!,"si","no")</f>
        <v>#REF!</v>
      </c>
    </row>
    <row r="3796" spans="1:10" x14ac:dyDescent="0.2">
      <c r="A3796" s="8" t="s">
        <v>43</v>
      </c>
      <c r="B3796" s="8">
        <v>2009</v>
      </c>
      <c r="C3796" s="8" t="s">
        <v>10</v>
      </c>
      <c r="D3796" s="8" t="s">
        <v>25</v>
      </c>
      <c r="E3796" s="8" t="s">
        <v>26</v>
      </c>
      <c r="F3796" s="15">
        <v>307.12</v>
      </c>
      <c r="G3796" s="15">
        <v>48.757800047603489</v>
      </c>
      <c r="H3796" s="26">
        <v>0.25359421780976765</v>
      </c>
      <c r="J3796" s="46" t="e">
        <f>+IF(A3796=#REF!,"si","no")</f>
        <v>#REF!</v>
      </c>
    </row>
    <row r="3797" spans="1:10" x14ac:dyDescent="0.2">
      <c r="A3797" s="8" t="s">
        <v>43</v>
      </c>
      <c r="B3797" s="8">
        <v>2009</v>
      </c>
      <c r="C3797" s="8" t="s">
        <v>10</v>
      </c>
      <c r="D3797" s="8" t="s">
        <v>25</v>
      </c>
      <c r="E3797" s="8" t="s">
        <v>27</v>
      </c>
      <c r="F3797" s="15">
        <v>202.52</v>
      </c>
      <c r="G3797" s="15">
        <v>32.151698572677319</v>
      </c>
      <c r="H3797" s="26">
        <v>0.16722421526059569</v>
      </c>
      <c r="J3797" s="46" t="e">
        <f>+IF(A3797=#REF!,"si","no")</f>
        <v>#REF!</v>
      </c>
    </row>
    <row r="3798" spans="1:10" x14ac:dyDescent="0.2">
      <c r="A3798" s="8" t="s">
        <v>43</v>
      </c>
      <c r="B3798" s="8">
        <v>2009</v>
      </c>
      <c r="C3798" s="8" t="s">
        <v>10</v>
      </c>
      <c r="D3798" s="8" t="s">
        <v>25</v>
      </c>
      <c r="E3798" s="8" t="s">
        <v>28</v>
      </c>
      <c r="F3798" s="15"/>
      <c r="G3798" s="15"/>
      <c r="H3798" s="26"/>
      <c r="J3798" s="46" t="e">
        <f>+IF(A3798=#REF!,"si","no")</f>
        <v>#REF!</v>
      </c>
    </row>
    <row r="3799" spans="1:10" x14ac:dyDescent="0.2">
      <c r="A3799" s="8" t="s">
        <v>43</v>
      </c>
      <c r="B3799" s="8">
        <v>2009</v>
      </c>
      <c r="C3799" s="8" t="s">
        <v>10</v>
      </c>
      <c r="D3799" s="8" t="s">
        <v>25</v>
      </c>
      <c r="E3799" s="8" t="s">
        <v>40</v>
      </c>
      <c r="F3799" s="15">
        <v>509.64</v>
      </c>
      <c r="G3799" s="15">
        <v>80.9094986202808</v>
      </c>
      <c r="H3799" s="26">
        <v>0.42081843307036332</v>
      </c>
      <c r="J3799" s="46" t="e">
        <f>+IF(A3799=#REF!,"si","no")</f>
        <v>#REF!</v>
      </c>
    </row>
    <row r="3800" spans="1:10" x14ac:dyDescent="0.2">
      <c r="A3800" s="8" t="s">
        <v>43</v>
      </c>
      <c r="B3800" s="8">
        <v>2010</v>
      </c>
      <c r="C3800" s="8" t="s">
        <v>10</v>
      </c>
      <c r="D3800" s="8" t="s">
        <v>25</v>
      </c>
      <c r="E3800" s="8" t="s">
        <v>26</v>
      </c>
      <c r="F3800" s="15">
        <v>262</v>
      </c>
      <c r="G3800" s="15">
        <v>41.335153577440984</v>
      </c>
      <c r="H3800" s="26">
        <v>0.18604772126702612</v>
      </c>
      <c r="J3800" s="46" t="e">
        <f>+IF(A3800=#REF!,"si","no")</f>
        <v>#REF!</v>
      </c>
    </row>
    <row r="3801" spans="1:10" x14ac:dyDescent="0.2">
      <c r="A3801" s="8" t="s">
        <v>43</v>
      </c>
      <c r="B3801" s="8">
        <v>2010</v>
      </c>
      <c r="C3801" s="8" t="s">
        <v>10</v>
      </c>
      <c r="D3801" s="8" t="s">
        <v>25</v>
      </c>
      <c r="E3801" s="8" t="s">
        <v>27</v>
      </c>
      <c r="F3801" s="15">
        <v>140.80000000000001</v>
      </c>
      <c r="G3801" s="15">
        <v>22.213700853830883</v>
      </c>
      <c r="H3801" s="26">
        <v>9.9982897535867477E-2</v>
      </c>
      <c r="J3801" s="46" t="e">
        <f>+IF(A3801=#REF!,"si","no")</f>
        <v>#REF!</v>
      </c>
    </row>
    <row r="3802" spans="1:10" x14ac:dyDescent="0.2">
      <c r="A3802" s="8" t="s">
        <v>43</v>
      </c>
      <c r="B3802" s="8">
        <v>2010</v>
      </c>
      <c r="C3802" s="8" t="s">
        <v>10</v>
      </c>
      <c r="D3802" s="8" t="s">
        <v>25</v>
      </c>
      <c r="E3802" s="8" t="s">
        <v>28</v>
      </c>
      <c r="F3802" s="15"/>
      <c r="G3802" s="15"/>
      <c r="H3802" s="26"/>
      <c r="J3802" s="46" t="e">
        <f>+IF(A3802=#REF!,"si","no")</f>
        <v>#REF!</v>
      </c>
    </row>
    <row r="3803" spans="1:10" x14ac:dyDescent="0.2">
      <c r="A3803" s="8" t="s">
        <v>43</v>
      </c>
      <c r="B3803" s="8">
        <v>2010</v>
      </c>
      <c r="C3803" s="8" t="s">
        <v>10</v>
      </c>
      <c r="D3803" s="8" t="s">
        <v>25</v>
      </c>
      <c r="E3803" s="8" t="s">
        <v>40</v>
      </c>
      <c r="F3803" s="15">
        <v>402.8</v>
      </c>
      <c r="G3803" s="15">
        <v>63.548854431271863</v>
      </c>
      <c r="H3803" s="26">
        <v>0.28603061880289354</v>
      </c>
      <c r="J3803" s="46" t="e">
        <f>+IF(A3803=#REF!,"si","no")</f>
        <v>#REF!</v>
      </c>
    </row>
    <row r="3804" spans="1:10" x14ac:dyDescent="0.2">
      <c r="A3804" s="8" t="s">
        <v>43</v>
      </c>
      <c r="B3804" s="8">
        <v>2011</v>
      </c>
      <c r="C3804" s="8" t="s">
        <v>10</v>
      </c>
      <c r="D3804" s="8" t="s">
        <v>25</v>
      </c>
      <c r="E3804" s="8" t="s">
        <v>26</v>
      </c>
      <c r="F3804" s="15">
        <v>195.2</v>
      </c>
      <c r="G3804" s="15">
        <v>30.59938505699952</v>
      </c>
      <c r="H3804" s="26">
        <v>0.11999087109286576</v>
      </c>
      <c r="J3804" s="46" t="e">
        <f>+IF(A3804=#REF!,"si","no")</f>
        <v>#REF!</v>
      </c>
    </row>
    <row r="3805" spans="1:10" x14ac:dyDescent="0.2">
      <c r="A3805" s="8" t="s">
        <v>43</v>
      </c>
      <c r="B3805" s="8">
        <v>2011</v>
      </c>
      <c r="C3805" s="8" t="s">
        <v>10</v>
      </c>
      <c r="D3805" s="8" t="s">
        <v>25</v>
      </c>
      <c r="E3805" s="8" t="s">
        <v>27</v>
      </c>
      <c r="F3805" s="15">
        <v>171.4</v>
      </c>
      <c r="G3805" s="15">
        <v>26.868517411730114</v>
      </c>
      <c r="H3805" s="26">
        <v>0.10536083660510857</v>
      </c>
      <c r="J3805" s="46" t="e">
        <f>+IF(A3805=#REF!,"si","no")</f>
        <v>#REF!</v>
      </c>
    </row>
    <row r="3806" spans="1:10" x14ac:dyDescent="0.2">
      <c r="A3806" s="8" t="s">
        <v>43</v>
      </c>
      <c r="B3806" s="8">
        <v>2011</v>
      </c>
      <c r="C3806" s="8" t="s">
        <v>10</v>
      </c>
      <c r="D3806" s="8" t="s">
        <v>25</v>
      </c>
      <c r="E3806" s="8" t="s">
        <v>28</v>
      </c>
      <c r="F3806" s="15"/>
      <c r="G3806" s="15"/>
      <c r="H3806" s="26"/>
      <c r="J3806" s="46" t="e">
        <f>+IF(A3806=#REF!,"si","no")</f>
        <v>#REF!</v>
      </c>
    </row>
    <row r="3807" spans="1:10" x14ac:dyDescent="0.2">
      <c r="A3807" s="8" t="s">
        <v>43</v>
      </c>
      <c r="B3807" s="8">
        <v>2011</v>
      </c>
      <c r="C3807" s="8" t="s">
        <v>10</v>
      </c>
      <c r="D3807" s="8" t="s">
        <v>25</v>
      </c>
      <c r="E3807" s="8" t="s">
        <v>40</v>
      </c>
      <c r="F3807" s="15">
        <v>366.6</v>
      </c>
      <c r="G3807" s="15">
        <v>57.467902468729633</v>
      </c>
      <c r="H3807" s="26">
        <v>0.22535170769797436</v>
      </c>
      <c r="J3807" s="46" t="e">
        <f>+IF(A3807=#REF!,"si","no")</f>
        <v>#REF!</v>
      </c>
    </row>
    <row r="3808" spans="1:10" x14ac:dyDescent="0.2">
      <c r="A3808" s="8" t="s">
        <v>43</v>
      </c>
      <c r="B3808" s="8">
        <v>2012</v>
      </c>
      <c r="C3808" s="8" t="s">
        <v>10</v>
      </c>
      <c r="D3808" s="8" t="s">
        <v>25</v>
      </c>
      <c r="E3808" s="8" t="s">
        <v>26</v>
      </c>
      <c r="F3808" s="15">
        <v>354</v>
      </c>
      <c r="G3808" s="15">
        <v>55.474839453526855</v>
      </c>
      <c r="H3808" s="26">
        <v>0.21532578423875803</v>
      </c>
      <c r="J3808" s="46" t="e">
        <f>+IF(A3808=#REF!,"si","no")</f>
        <v>#REF!</v>
      </c>
    </row>
    <row r="3809" spans="1:10" x14ac:dyDescent="0.2">
      <c r="A3809" s="8" t="s">
        <v>43</v>
      </c>
      <c r="B3809" s="8">
        <v>2012</v>
      </c>
      <c r="C3809" s="8" t="s">
        <v>10</v>
      </c>
      <c r="D3809" s="8" t="s">
        <v>25</v>
      </c>
      <c r="E3809" s="8" t="s">
        <v>27</v>
      </c>
      <c r="F3809" s="15">
        <v>138.30000000000001</v>
      </c>
      <c r="G3809" s="15">
        <v>21.672797447521933</v>
      </c>
      <c r="H3809" s="26">
        <v>8.4123039435650387E-2</v>
      </c>
      <c r="J3809" s="46" t="e">
        <f>+IF(A3809=#REF!,"si","no")</f>
        <v>#REF!</v>
      </c>
    </row>
    <row r="3810" spans="1:10" x14ac:dyDescent="0.2">
      <c r="A3810" s="8" t="s">
        <v>43</v>
      </c>
      <c r="B3810" s="8">
        <v>2012</v>
      </c>
      <c r="C3810" s="8" t="s">
        <v>10</v>
      </c>
      <c r="D3810" s="8" t="s">
        <v>25</v>
      </c>
      <c r="E3810" s="8" t="s">
        <v>28</v>
      </c>
      <c r="F3810" s="15"/>
      <c r="G3810" s="15"/>
      <c r="H3810" s="26"/>
      <c r="J3810" s="46" t="e">
        <f>+IF(A3810=#REF!,"si","no")</f>
        <v>#REF!</v>
      </c>
    </row>
    <row r="3811" spans="1:10" x14ac:dyDescent="0.2">
      <c r="A3811" s="8" t="s">
        <v>43</v>
      </c>
      <c r="B3811" s="8">
        <v>2012</v>
      </c>
      <c r="C3811" s="8" t="s">
        <v>10</v>
      </c>
      <c r="D3811" s="8" t="s">
        <v>25</v>
      </c>
      <c r="E3811" s="8" t="s">
        <v>40</v>
      </c>
      <c r="F3811" s="15">
        <v>492.3</v>
      </c>
      <c r="G3811" s="15">
        <v>77.147636901048784</v>
      </c>
      <c r="H3811" s="26">
        <v>0.29944882367440839</v>
      </c>
      <c r="J3811" s="46" t="e">
        <f>+IF(A3811=#REF!,"si","no")</f>
        <v>#REF!</v>
      </c>
    </row>
    <row r="3812" spans="1:10" x14ac:dyDescent="0.2">
      <c r="A3812" s="8" t="s">
        <v>43</v>
      </c>
      <c r="B3812" s="8">
        <v>2013</v>
      </c>
      <c r="C3812" s="8" t="s">
        <v>10</v>
      </c>
      <c r="D3812" s="8" t="s">
        <v>25</v>
      </c>
      <c r="E3812" s="8" t="s">
        <v>26</v>
      </c>
      <c r="F3812" s="15">
        <v>200.471</v>
      </c>
      <c r="G3812" s="15">
        <v>31.454100480141328</v>
      </c>
      <c r="H3812" s="26">
        <v>0.11535021151100258</v>
      </c>
      <c r="J3812" s="46" t="e">
        <f>+IF(A3812=#REF!,"si","no")</f>
        <v>#REF!</v>
      </c>
    </row>
    <row r="3813" spans="1:10" x14ac:dyDescent="0.2">
      <c r="A3813" s="8" t="s">
        <v>43</v>
      </c>
      <c r="B3813" s="8">
        <v>2013</v>
      </c>
      <c r="C3813" s="8" t="s">
        <v>10</v>
      </c>
      <c r="D3813" s="8" t="s">
        <v>25</v>
      </c>
      <c r="E3813" s="8" t="s">
        <v>27</v>
      </c>
      <c r="F3813" s="15">
        <v>202.5</v>
      </c>
      <c r="G3813" s="15">
        <v>31.772452610245963</v>
      </c>
      <c r="H3813" s="26">
        <v>0.11651768999495199</v>
      </c>
      <c r="J3813" s="46" t="e">
        <f>+IF(A3813=#REF!,"si","no")</f>
        <v>#REF!</v>
      </c>
    </row>
    <row r="3814" spans="1:10" x14ac:dyDescent="0.2">
      <c r="A3814" s="8" t="s">
        <v>43</v>
      </c>
      <c r="B3814" s="8">
        <v>2013</v>
      </c>
      <c r="C3814" s="8" t="s">
        <v>10</v>
      </c>
      <c r="D3814" s="8" t="s">
        <v>25</v>
      </c>
      <c r="E3814" s="8" t="s">
        <v>28</v>
      </c>
      <c r="F3814" s="15"/>
      <c r="G3814" s="15"/>
      <c r="H3814" s="26"/>
      <c r="J3814" s="46" t="e">
        <f>+IF(A3814=#REF!,"si","no")</f>
        <v>#REF!</v>
      </c>
    </row>
    <row r="3815" spans="1:10" x14ac:dyDescent="0.2">
      <c r="A3815" s="8" t="s">
        <v>43</v>
      </c>
      <c r="B3815" s="8">
        <v>2013</v>
      </c>
      <c r="C3815" s="8" t="s">
        <v>10</v>
      </c>
      <c r="D3815" s="8" t="s">
        <v>25</v>
      </c>
      <c r="E3815" s="8" t="s">
        <v>40</v>
      </c>
      <c r="F3815" s="15">
        <v>402.971</v>
      </c>
      <c r="G3815" s="15">
        <v>63.226553090387291</v>
      </c>
      <c r="H3815" s="26">
        <v>0.23186790150595454</v>
      </c>
      <c r="J3815" s="46" t="e">
        <f>+IF(A3815=#REF!,"si","no")</f>
        <v>#REF!</v>
      </c>
    </row>
    <row r="3816" spans="1:10" x14ac:dyDescent="0.2">
      <c r="A3816" s="8" t="s">
        <v>43</v>
      </c>
      <c r="B3816" s="8">
        <v>2014</v>
      </c>
      <c r="C3816" s="8" t="s">
        <v>10</v>
      </c>
      <c r="D3816" s="8" t="s">
        <v>25</v>
      </c>
      <c r="E3816" s="8" t="s">
        <v>26</v>
      </c>
      <c r="F3816" s="15">
        <v>190.8</v>
      </c>
      <c r="G3816" s="15">
        <v>30.035991459523185</v>
      </c>
      <c r="H3816" s="26">
        <v>0.10876351054702718</v>
      </c>
      <c r="J3816" s="46" t="e">
        <f>+IF(A3816=#REF!,"si","no")</f>
        <v>#REF!</v>
      </c>
    </row>
    <row r="3817" spans="1:10" x14ac:dyDescent="0.2">
      <c r="A3817" s="8" t="s">
        <v>43</v>
      </c>
      <c r="B3817" s="8">
        <v>2014</v>
      </c>
      <c r="C3817" s="8" t="s">
        <v>10</v>
      </c>
      <c r="D3817" s="8" t="s">
        <v>25</v>
      </c>
      <c r="E3817" s="8" t="s">
        <v>27</v>
      </c>
      <c r="F3817" s="15">
        <v>296.7</v>
      </c>
      <c r="G3817" s="15">
        <v>46.706911247591862</v>
      </c>
      <c r="H3817" s="26">
        <v>0.16913067913680796</v>
      </c>
      <c r="J3817" s="46" t="e">
        <f>+IF(A3817=#REF!,"si","no")</f>
        <v>#REF!</v>
      </c>
    </row>
    <row r="3818" spans="1:10" x14ac:dyDescent="0.2">
      <c r="A3818" s="8" t="s">
        <v>43</v>
      </c>
      <c r="B3818" s="8">
        <v>2014</v>
      </c>
      <c r="C3818" s="8" t="s">
        <v>10</v>
      </c>
      <c r="D3818" s="8" t="s">
        <v>25</v>
      </c>
      <c r="E3818" s="8" t="s">
        <v>28</v>
      </c>
      <c r="F3818" s="15"/>
      <c r="G3818" s="15"/>
      <c r="H3818" s="26"/>
      <c r="J3818" s="46" t="e">
        <f>+IF(A3818=#REF!,"si","no")</f>
        <v>#REF!</v>
      </c>
    </row>
    <row r="3819" spans="1:10" x14ac:dyDescent="0.2">
      <c r="A3819" s="8" t="s">
        <v>43</v>
      </c>
      <c r="B3819" s="8">
        <v>2014</v>
      </c>
      <c r="C3819" s="8" t="s">
        <v>10</v>
      </c>
      <c r="D3819" s="8" t="s">
        <v>25</v>
      </c>
      <c r="E3819" s="8" t="s">
        <v>40</v>
      </c>
      <c r="F3819" s="15">
        <v>487.5</v>
      </c>
      <c r="G3819" s="15">
        <v>76.74290270711505</v>
      </c>
      <c r="H3819" s="26">
        <v>0.27789418968383517</v>
      </c>
      <c r="J3819" s="46" t="e">
        <f>+IF(A3819=#REF!,"si","no")</f>
        <v>#REF!</v>
      </c>
    </row>
    <row r="3820" spans="1:10" x14ac:dyDescent="0.2">
      <c r="A3820" s="8" t="s">
        <v>43</v>
      </c>
      <c r="B3820" s="8">
        <v>2015</v>
      </c>
      <c r="C3820" s="8" t="s">
        <v>10</v>
      </c>
      <c r="D3820" s="8" t="s">
        <v>25</v>
      </c>
      <c r="E3820" s="8" t="s">
        <v>26</v>
      </c>
      <c r="F3820" s="15">
        <v>415.3</v>
      </c>
      <c r="G3820" s="15">
        <v>65.375839682772821</v>
      </c>
      <c r="H3820" s="26">
        <v>0.26084880006684114</v>
      </c>
      <c r="J3820" s="46" t="e">
        <f>+IF(A3820=#REF!,"si","no")</f>
        <v>#REF!</v>
      </c>
    </row>
    <row r="3821" spans="1:10" x14ac:dyDescent="0.2">
      <c r="A3821" s="8" t="s">
        <v>43</v>
      </c>
      <c r="B3821" s="8">
        <v>2015</v>
      </c>
      <c r="C3821" s="8" t="s">
        <v>10</v>
      </c>
      <c r="D3821" s="8" t="s">
        <v>25</v>
      </c>
      <c r="E3821" s="8" t="s">
        <v>27</v>
      </c>
      <c r="F3821" s="15">
        <v>355.3</v>
      </c>
      <c r="G3821" s="15">
        <v>55.930738837681631</v>
      </c>
      <c r="H3821" s="26">
        <v>0.22316296331266228</v>
      </c>
      <c r="J3821" s="46" t="e">
        <f>+IF(A3821=#REF!,"si","no")</f>
        <v>#REF!</v>
      </c>
    </row>
    <row r="3822" spans="1:10" x14ac:dyDescent="0.2">
      <c r="A3822" s="8" t="s">
        <v>43</v>
      </c>
      <c r="B3822" s="8">
        <v>2015</v>
      </c>
      <c r="C3822" s="8" t="s">
        <v>10</v>
      </c>
      <c r="D3822" s="8" t="s">
        <v>25</v>
      </c>
      <c r="E3822" s="8" t="s">
        <v>28</v>
      </c>
      <c r="F3822" s="15"/>
      <c r="G3822" s="15"/>
      <c r="H3822" s="26"/>
      <c r="J3822" s="46" t="e">
        <f>+IF(A3822=#REF!,"si","no")</f>
        <v>#REF!</v>
      </c>
    </row>
    <row r="3823" spans="1:10" x14ac:dyDescent="0.2">
      <c r="A3823" s="8" t="s">
        <v>43</v>
      </c>
      <c r="B3823" s="8">
        <v>2015</v>
      </c>
      <c r="C3823" s="8" t="s">
        <v>10</v>
      </c>
      <c r="D3823" s="8" t="s">
        <v>25</v>
      </c>
      <c r="E3823" s="8" t="s">
        <v>40</v>
      </c>
      <c r="F3823" s="15">
        <v>770.6</v>
      </c>
      <c r="G3823" s="15">
        <v>121.30657852045445</v>
      </c>
      <c r="H3823" s="26">
        <v>0.48401176337950341</v>
      </c>
      <c r="J3823" s="46" t="e">
        <f>+IF(A3823=#REF!,"si","no")</f>
        <v>#REF!</v>
      </c>
    </row>
    <row r="3824" spans="1:10" x14ac:dyDescent="0.2">
      <c r="A3824" s="8" t="s">
        <v>43</v>
      </c>
      <c r="B3824" s="8">
        <v>2016</v>
      </c>
      <c r="C3824" s="8" t="s">
        <v>10</v>
      </c>
      <c r="D3824" s="8" t="s">
        <v>25</v>
      </c>
      <c r="E3824" s="8" t="s">
        <v>26</v>
      </c>
      <c r="F3824" s="15">
        <v>515.29999999999995</v>
      </c>
      <c r="G3824" s="15">
        <v>77.703672266868921</v>
      </c>
      <c r="H3824" s="26">
        <v>0.34868315299036901</v>
      </c>
      <c r="J3824" s="46" t="e">
        <f>+IF(A3824=#REF!,"si","no")</f>
        <v>#REF!</v>
      </c>
    </row>
    <row r="3825" spans="1:13" x14ac:dyDescent="0.2">
      <c r="A3825" s="8" t="s">
        <v>43</v>
      </c>
      <c r="B3825" s="8">
        <v>2016</v>
      </c>
      <c r="C3825" s="8" t="s">
        <v>10</v>
      </c>
      <c r="D3825" s="8" t="s">
        <v>25</v>
      </c>
      <c r="E3825" s="8" t="s">
        <v>27</v>
      </c>
      <c r="F3825" s="15">
        <v>330.6</v>
      </c>
      <c r="G3825" s="15">
        <v>49.852191056524099</v>
      </c>
      <c r="H3825" s="26">
        <v>0.22370395959366579</v>
      </c>
      <c r="J3825" s="46" t="e">
        <f>+IF(A3825=#REF!,"si","no")</f>
        <v>#REF!</v>
      </c>
    </row>
    <row r="3826" spans="1:13" x14ac:dyDescent="0.2">
      <c r="A3826" s="8" t="s">
        <v>43</v>
      </c>
      <c r="B3826" s="8">
        <v>2016</v>
      </c>
      <c r="C3826" s="8" t="s">
        <v>10</v>
      </c>
      <c r="D3826" s="8" t="s">
        <v>25</v>
      </c>
      <c r="E3826" s="8" t="s">
        <v>28</v>
      </c>
      <c r="F3826" s="15"/>
      <c r="G3826" s="15"/>
      <c r="H3826" s="26"/>
      <c r="J3826" s="46" t="e">
        <f>+IF(A3826=#REF!,"si","no")</f>
        <v>#REF!</v>
      </c>
    </row>
    <row r="3827" spans="1:13" x14ac:dyDescent="0.2">
      <c r="A3827" s="8" t="s">
        <v>43</v>
      </c>
      <c r="B3827" s="8">
        <v>2016</v>
      </c>
      <c r="C3827" s="8" t="s">
        <v>10</v>
      </c>
      <c r="D3827" s="8" t="s">
        <v>25</v>
      </c>
      <c r="E3827" s="8" t="s">
        <v>40</v>
      </c>
      <c r="F3827" s="15">
        <v>845.9</v>
      </c>
      <c r="G3827" s="15">
        <v>127.55586332339301</v>
      </c>
      <c r="H3827" s="26">
        <v>0.57238711258403474</v>
      </c>
      <c r="J3827" s="46" t="e">
        <f>+IF(A3827=#REF!,"si","no")</f>
        <v>#REF!</v>
      </c>
    </row>
    <row r="3828" spans="1:13" x14ac:dyDescent="0.2">
      <c r="A3828" s="8" t="s">
        <v>43</v>
      </c>
      <c r="B3828" s="8">
        <v>2017</v>
      </c>
      <c r="C3828" s="8" t="s">
        <v>10</v>
      </c>
      <c r="D3828" s="8" t="s">
        <v>25</v>
      </c>
      <c r="E3828" s="8" t="s">
        <v>26</v>
      </c>
      <c r="F3828" s="15">
        <v>445.9</v>
      </c>
      <c r="G3828" s="15">
        <v>66.110309794623774</v>
      </c>
      <c r="H3828" s="26">
        <v>0.29415380925071272</v>
      </c>
      <c r="J3828" s="46" t="e">
        <f>+IF(A3828=#REF!,"si","no")</f>
        <v>#REF!</v>
      </c>
    </row>
    <row r="3829" spans="1:13" x14ac:dyDescent="0.2">
      <c r="A3829" s="8" t="s">
        <v>43</v>
      </c>
      <c r="B3829" s="8">
        <v>2017</v>
      </c>
      <c r="C3829" s="8" t="s">
        <v>10</v>
      </c>
      <c r="D3829" s="8" t="s">
        <v>25</v>
      </c>
      <c r="E3829" s="8" t="s">
        <v>27</v>
      </c>
      <c r="F3829" s="15">
        <v>239.4</v>
      </c>
      <c r="G3829" s="15">
        <v>35.4940752743506</v>
      </c>
      <c r="H3829" s="26">
        <v>0.15792873275312994</v>
      </c>
      <c r="J3829" s="46" t="e">
        <f>+IF(A3829=#REF!,"si","no")</f>
        <v>#REF!</v>
      </c>
    </row>
    <row r="3830" spans="1:13" x14ac:dyDescent="0.2">
      <c r="A3830" s="8" t="s">
        <v>43</v>
      </c>
      <c r="B3830" s="8">
        <v>2017</v>
      </c>
      <c r="C3830" s="8" t="s">
        <v>10</v>
      </c>
      <c r="D3830" s="8" t="s">
        <v>25</v>
      </c>
      <c r="E3830" s="8" t="s">
        <v>28</v>
      </c>
      <c r="F3830" s="15"/>
      <c r="G3830" s="15"/>
      <c r="H3830" s="26"/>
      <c r="J3830" s="46" t="e">
        <f>+IF(A3830=#REF!,"si","no")</f>
        <v>#REF!</v>
      </c>
    </row>
    <row r="3831" spans="1:13" x14ac:dyDescent="0.2">
      <c r="A3831" s="8" t="s">
        <v>43</v>
      </c>
      <c r="B3831" s="8">
        <v>2017</v>
      </c>
      <c r="C3831" s="8" t="s">
        <v>10</v>
      </c>
      <c r="D3831" s="8" t="s">
        <v>25</v>
      </c>
      <c r="E3831" s="8" t="s">
        <v>40</v>
      </c>
      <c r="F3831" s="15">
        <v>685.3</v>
      </c>
      <c r="G3831" s="15">
        <v>101.60438506897437</v>
      </c>
      <c r="H3831" s="26">
        <v>0.45208254200384268</v>
      </c>
      <c r="J3831" s="46" t="e">
        <f>+IF(A3831=#REF!,"si","no")</f>
        <v>#REF!</v>
      </c>
    </row>
    <row r="3832" spans="1:13" x14ac:dyDescent="0.2">
      <c r="A3832" s="8" t="s">
        <v>43</v>
      </c>
      <c r="B3832" s="8">
        <v>2018</v>
      </c>
      <c r="C3832" s="8" t="s">
        <v>10</v>
      </c>
      <c r="D3832" s="8" t="s">
        <v>25</v>
      </c>
      <c r="E3832" s="8" t="s">
        <v>26</v>
      </c>
      <c r="F3832" s="15">
        <v>587.9</v>
      </c>
      <c r="G3832" s="15">
        <v>86.661747165342405</v>
      </c>
      <c r="H3832" s="26">
        <v>0.36597021606985813</v>
      </c>
      <c r="J3832" s="46" t="e">
        <f>+IF(A3832=#REF!,"si","no")</f>
        <v>#REF!</v>
      </c>
    </row>
    <row r="3833" spans="1:13" x14ac:dyDescent="0.2">
      <c r="A3833" s="8" t="s">
        <v>43</v>
      </c>
      <c r="B3833" s="8">
        <v>2018</v>
      </c>
      <c r="C3833" s="8" t="s">
        <v>10</v>
      </c>
      <c r="D3833" s="8" t="s">
        <v>25</v>
      </c>
      <c r="E3833" s="8" t="s">
        <v>27</v>
      </c>
      <c r="F3833" s="15">
        <v>243.9</v>
      </c>
      <c r="G3833" s="15">
        <v>35.953053467642476</v>
      </c>
      <c r="H3833" s="26">
        <v>0.15182877308970641</v>
      </c>
      <c r="J3833" s="46" t="e">
        <f>+IF(A3833=#REF!,"si","no")</f>
        <v>#REF!</v>
      </c>
    </row>
    <row r="3834" spans="1:13" x14ac:dyDescent="0.2">
      <c r="A3834" s="8" t="s">
        <v>43</v>
      </c>
      <c r="B3834" s="8">
        <v>2018</v>
      </c>
      <c r="C3834" s="8" t="s">
        <v>10</v>
      </c>
      <c r="D3834" s="8" t="s">
        <v>25</v>
      </c>
      <c r="E3834" s="8" t="s">
        <v>28</v>
      </c>
      <c r="F3834" s="15"/>
      <c r="G3834" s="15"/>
      <c r="H3834" s="26"/>
      <c r="J3834" s="46" t="e">
        <f>+IF(A3834=#REF!,"si","no")</f>
        <v>#REF!</v>
      </c>
    </row>
    <row r="3835" spans="1:13" x14ac:dyDescent="0.2">
      <c r="A3835" s="8" t="s">
        <v>43</v>
      </c>
      <c r="B3835" s="8">
        <v>2018</v>
      </c>
      <c r="C3835" s="8" t="s">
        <v>10</v>
      </c>
      <c r="D3835" s="8" t="s">
        <v>25</v>
      </c>
      <c r="E3835" s="8" t="s">
        <v>40</v>
      </c>
      <c r="F3835" s="15">
        <v>831.8</v>
      </c>
      <c r="G3835" s="15">
        <v>122.61480063298488</v>
      </c>
      <c r="H3835" s="26">
        <v>0.51779898915956457</v>
      </c>
      <c r="J3835" s="46" t="e">
        <f>+IF(A3835=#REF!,"si","no")</f>
        <v>#REF!</v>
      </c>
    </row>
    <row r="3836" spans="1:13" x14ac:dyDescent="0.2">
      <c r="A3836" s="8" t="s">
        <v>43</v>
      </c>
      <c r="B3836" s="8">
        <v>2019</v>
      </c>
      <c r="C3836" s="8" t="s">
        <v>10</v>
      </c>
      <c r="D3836" s="8" t="s">
        <v>25</v>
      </c>
      <c r="E3836" s="8" t="s">
        <v>26</v>
      </c>
      <c r="F3836" s="15">
        <v>271.7</v>
      </c>
      <c r="G3836" s="15">
        <v>40.15950218964732</v>
      </c>
      <c r="H3836" s="26">
        <v>0.17304163301295811</v>
      </c>
      <c r="J3836" s="46" t="e">
        <f>+IF(A3836=#REF!,"si","no")</f>
        <v>#REF!</v>
      </c>
    </row>
    <row r="3837" spans="1:13" x14ac:dyDescent="0.2">
      <c r="A3837" s="8" t="s">
        <v>43</v>
      </c>
      <c r="B3837" s="8">
        <v>2019</v>
      </c>
      <c r="C3837" s="8" t="s">
        <v>10</v>
      </c>
      <c r="D3837" s="8" t="s">
        <v>25</v>
      </c>
      <c r="E3837" s="8" t="s">
        <v>27</v>
      </c>
      <c r="F3837" s="15">
        <v>272.8</v>
      </c>
      <c r="G3837" s="15">
        <v>40.322091267338209</v>
      </c>
      <c r="H3837" s="26">
        <v>0.17374220642596608</v>
      </c>
      <c r="J3837" s="46" t="e">
        <f>+IF(A3837=#REF!,"si","no")</f>
        <v>#REF!</v>
      </c>
    </row>
    <row r="3838" spans="1:13" x14ac:dyDescent="0.2">
      <c r="A3838" s="8" t="s">
        <v>43</v>
      </c>
      <c r="B3838" s="8">
        <v>2019</v>
      </c>
      <c r="C3838" s="8" t="s">
        <v>10</v>
      </c>
      <c r="D3838" s="8" t="s">
        <v>25</v>
      </c>
      <c r="E3838" s="8" t="s">
        <v>28</v>
      </c>
      <c r="F3838" s="15"/>
      <c r="G3838" s="15"/>
      <c r="H3838" s="26"/>
      <c r="J3838" s="46" t="e">
        <f>+IF(A3838=#REF!,"si","no")</f>
        <v>#REF!</v>
      </c>
    </row>
    <row r="3839" spans="1:13" x14ac:dyDescent="0.2">
      <c r="A3839" s="8" t="s">
        <v>43</v>
      </c>
      <c r="B3839" s="8">
        <v>2019</v>
      </c>
      <c r="C3839" s="8" t="s">
        <v>10</v>
      </c>
      <c r="D3839" s="8" t="s">
        <v>25</v>
      </c>
      <c r="E3839" s="8" t="s">
        <v>40</v>
      </c>
      <c r="F3839" s="15">
        <v>544.5</v>
      </c>
      <c r="G3839" s="15">
        <v>80.481593456985522</v>
      </c>
      <c r="H3839" s="26">
        <v>0.34678383943892416</v>
      </c>
      <c r="J3839" s="46" t="e">
        <f>+IF(A3839=#REF!,"si","no")</f>
        <v>#REF!</v>
      </c>
    </row>
    <row r="3840" spans="1:13" x14ac:dyDescent="0.2">
      <c r="A3840" s="8" t="s">
        <v>43</v>
      </c>
      <c r="B3840" s="8">
        <v>2020</v>
      </c>
      <c r="C3840" s="8" t="s">
        <v>10</v>
      </c>
      <c r="D3840" s="8" t="s">
        <v>25</v>
      </c>
      <c r="E3840" s="8" t="s">
        <v>26</v>
      </c>
      <c r="F3840" s="15">
        <v>202.5</v>
      </c>
      <c r="G3840" s="15">
        <v>29.828740375618978</v>
      </c>
      <c r="H3840" s="26">
        <v>0.13817918365506543</v>
      </c>
      <c r="J3840" s="46" t="e">
        <f>+IF(A3840=#REF!,"si","no")</f>
        <v>#REF!</v>
      </c>
      <c r="K3840" s="46" t="e">
        <f>+IF(F3840=#REF!,"si",F3840-#REF!)</f>
        <v>#REF!</v>
      </c>
      <c r="L3840" s="46" t="e">
        <f>+IF(G3840=#REF!,"si","no")</f>
        <v>#REF!</v>
      </c>
      <c r="M3840" s="46" t="e">
        <f>+IF(H3840=#REF!,"si","no")</f>
        <v>#REF!</v>
      </c>
    </row>
    <row r="3841" spans="1:13" x14ac:dyDescent="0.2">
      <c r="A3841" s="8" t="s">
        <v>43</v>
      </c>
      <c r="B3841" s="8">
        <v>2020</v>
      </c>
      <c r="C3841" s="8" t="s">
        <v>10</v>
      </c>
      <c r="D3841" s="8" t="s">
        <v>25</v>
      </c>
      <c r="E3841" s="8" t="s">
        <v>27</v>
      </c>
      <c r="F3841" s="15">
        <v>223.9</v>
      </c>
      <c r="G3841" s="15">
        <v>32.981012198030072</v>
      </c>
      <c r="H3841" s="26">
        <v>0.15278182331046497</v>
      </c>
      <c r="J3841" s="46" t="e">
        <f>+IF(A3841=#REF!,"si","no")</f>
        <v>#REF!</v>
      </c>
      <c r="K3841" s="46" t="e">
        <f>+IF(F3841=#REF!,"si",F3841-#REF!)</f>
        <v>#REF!</v>
      </c>
      <c r="L3841" s="46" t="e">
        <f>+IF(G3841=#REF!,"si","no")</f>
        <v>#REF!</v>
      </c>
      <c r="M3841" s="46" t="e">
        <f>+IF(H3841=#REF!,"si","no")</f>
        <v>#REF!</v>
      </c>
    </row>
    <row r="3842" spans="1:13" x14ac:dyDescent="0.2">
      <c r="A3842" s="8" t="s">
        <v>43</v>
      </c>
      <c r="B3842" s="8">
        <v>2020</v>
      </c>
      <c r="C3842" s="8" t="s">
        <v>10</v>
      </c>
      <c r="D3842" s="8" t="s">
        <v>25</v>
      </c>
      <c r="E3842" s="8" t="s">
        <v>28</v>
      </c>
      <c r="F3842" s="15"/>
      <c r="G3842" s="15">
        <v>0</v>
      </c>
      <c r="H3842" s="26">
        <v>0</v>
      </c>
      <c r="J3842" s="46" t="e">
        <f>+IF(A3842=#REF!,"si","no")</f>
        <v>#REF!</v>
      </c>
      <c r="K3842" s="46" t="e">
        <f>+IF(F3842=#REF!,"si",F3842-#REF!)</f>
        <v>#REF!</v>
      </c>
      <c r="L3842" s="46" t="e">
        <f>+IF(G3842=#REF!,"si","no")</f>
        <v>#REF!</v>
      </c>
      <c r="M3842" s="46" t="e">
        <f>+IF(H3842=#REF!,"si","no")</f>
        <v>#REF!</v>
      </c>
    </row>
    <row r="3843" spans="1:13" x14ac:dyDescent="0.2">
      <c r="A3843" s="8" t="s">
        <v>43</v>
      </c>
      <c r="B3843" s="8">
        <v>2020</v>
      </c>
      <c r="C3843" s="8" t="s">
        <v>10</v>
      </c>
      <c r="D3843" s="8" t="s">
        <v>25</v>
      </c>
      <c r="E3843" s="8" t="s">
        <v>40</v>
      </c>
      <c r="F3843" s="15">
        <v>426.4</v>
      </c>
      <c r="G3843" s="15">
        <v>62.809752573649043</v>
      </c>
      <c r="H3843" s="26">
        <v>0.29096100696553034</v>
      </c>
      <c r="J3843" s="46" t="e">
        <f>+IF(A3843=#REF!,"si","no")</f>
        <v>#REF!</v>
      </c>
      <c r="K3843" s="46" t="e">
        <f>+IF(F3843=#REF!,"si",F3843-#REF!)</f>
        <v>#REF!</v>
      </c>
      <c r="L3843" s="46" t="e">
        <f>+IF(G3843=#REF!,"si","no")</f>
        <v>#REF!</v>
      </c>
      <c r="M3843" s="46" t="e">
        <f>+IF(H3843=#REF!,"si","no")</f>
        <v>#REF!</v>
      </c>
    </row>
    <row r="3844" spans="1:13" x14ac:dyDescent="0.2">
      <c r="A3844" s="8" t="s">
        <v>43</v>
      </c>
      <c r="B3844" s="8">
        <v>2021</v>
      </c>
      <c r="C3844" s="8" t="s">
        <v>10</v>
      </c>
      <c r="D3844" s="8" t="s">
        <v>25</v>
      </c>
      <c r="E3844" s="8" t="s">
        <v>26</v>
      </c>
      <c r="F3844" s="15">
        <v>38.4</v>
      </c>
      <c r="G3844" s="15">
        <v>5.675836893936169</v>
      </c>
      <c r="H3844" s="26">
        <v>2.6278239242261997E-2</v>
      </c>
      <c r="J3844" s="46" t="e">
        <f>+IF(A3844=#REF!,"si","no")</f>
        <v>#REF!</v>
      </c>
      <c r="K3844" s="46" t="e">
        <f>+IF(F3844=#REF!,"si",F3844-#REF!)</f>
        <v>#REF!</v>
      </c>
      <c r="L3844" s="46" t="e">
        <f>+IF(G3844=#REF!,"si","no")</f>
        <v>#REF!</v>
      </c>
      <c r="M3844" s="46" t="e">
        <f>+IF(H3844=#REF!,"si","no")</f>
        <v>#REF!</v>
      </c>
    </row>
    <row r="3845" spans="1:13" x14ac:dyDescent="0.2">
      <c r="A3845" s="8" t="s">
        <v>43</v>
      </c>
      <c r="B3845" s="8">
        <v>2021</v>
      </c>
      <c r="C3845" s="8" t="s">
        <v>10</v>
      </c>
      <c r="D3845" s="8" t="s">
        <v>25</v>
      </c>
      <c r="E3845" s="8" t="s">
        <v>27</v>
      </c>
      <c r="F3845" s="15">
        <v>153.1</v>
      </c>
      <c r="G3845" s="15">
        <v>22.629443449521549</v>
      </c>
      <c r="H3845" s="26">
        <v>0.10477079239558104</v>
      </c>
      <c r="J3845" s="46" t="e">
        <f>+IF(A3845=#REF!,"si","no")</f>
        <v>#REF!</v>
      </c>
      <c r="K3845" s="46" t="e">
        <f>+IF(F3845=#REF!,"si",F3845-#REF!)</f>
        <v>#REF!</v>
      </c>
      <c r="L3845" s="46" t="e">
        <f>+IF(G3845=#REF!,"si","no")</f>
        <v>#REF!</v>
      </c>
      <c r="M3845" s="46" t="e">
        <f>+IF(H3845=#REF!,"si","no")</f>
        <v>#REF!</v>
      </c>
    </row>
    <row r="3846" spans="1:13" x14ac:dyDescent="0.2">
      <c r="A3846" s="8" t="s">
        <v>43</v>
      </c>
      <c r="B3846" s="8">
        <v>2021</v>
      </c>
      <c r="C3846" s="8" t="s">
        <v>10</v>
      </c>
      <c r="D3846" s="8" t="s">
        <v>25</v>
      </c>
      <c r="E3846" s="8" t="s">
        <v>28</v>
      </c>
      <c r="F3846" s="15"/>
      <c r="G3846" s="15">
        <v>0</v>
      </c>
      <c r="H3846" s="26">
        <v>0</v>
      </c>
      <c r="J3846" s="46" t="e">
        <f>+IF(A3846=#REF!,"si","no")</f>
        <v>#REF!</v>
      </c>
      <c r="K3846" s="46" t="e">
        <f>+IF(F3846=#REF!,"si",F3846-#REF!)</f>
        <v>#REF!</v>
      </c>
      <c r="L3846" s="46" t="e">
        <f>+IF(G3846=#REF!,"si","no")</f>
        <v>#REF!</v>
      </c>
      <c r="M3846" s="46" t="e">
        <f>+IF(H3846=#REF!,"si","no")</f>
        <v>#REF!</v>
      </c>
    </row>
    <row r="3847" spans="1:13" x14ac:dyDescent="0.2">
      <c r="A3847" s="8" t="s">
        <v>43</v>
      </c>
      <c r="B3847" s="8">
        <v>2021</v>
      </c>
      <c r="C3847" s="8" t="s">
        <v>10</v>
      </c>
      <c r="D3847" s="8" t="s">
        <v>25</v>
      </c>
      <c r="E3847" s="8" t="s">
        <v>40</v>
      </c>
      <c r="F3847" s="15">
        <v>191.5</v>
      </c>
      <c r="G3847" s="15">
        <v>28.305280343457721</v>
      </c>
      <c r="H3847" s="26">
        <v>0.13104903163784304</v>
      </c>
      <c r="J3847" s="46" t="e">
        <f>+IF(A3847=#REF!,"si","no")</f>
        <v>#REF!</v>
      </c>
      <c r="K3847" s="46" t="e">
        <f>+IF(F3847=#REF!,"si",F3847-#REF!)</f>
        <v>#REF!</v>
      </c>
      <c r="L3847" s="46" t="e">
        <f>+IF(G3847=#REF!,"si","no")</f>
        <v>#REF!</v>
      </c>
      <c r="M3847" s="46" t="e">
        <f>+IF(H3847=#REF!,"si","no")</f>
        <v>#REF!</v>
      </c>
    </row>
    <row r="3848" spans="1:13" x14ac:dyDescent="0.2">
      <c r="A3848" s="8" t="s">
        <v>43</v>
      </c>
      <c r="B3848" s="8">
        <v>2008</v>
      </c>
      <c r="C3848" s="8" t="s">
        <v>10</v>
      </c>
      <c r="D3848" s="8" t="s">
        <v>30</v>
      </c>
      <c r="E3848" s="8" t="s">
        <v>31</v>
      </c>
      <c r="F3848" s="15">
        <v>115.2</v>
      </c>
      <c r="G3848" s="15">
        <v>18.410782949387904</v>
      </c>
      <c r="H3848" s="26">
        <v>6.5882162561092972E-2</v>
      </c>
      <c r="J3848" s="46" t="e">
        <f>+IF(A3848=#REF!,"si","no")</f>
        <v>#REF!</v>
      </c>
    </row>
    <row r="3849" spans="1:13" x14ac:dyDescent="0.2">
      <c r="A3849" s="8" t="s">
        <v>43</v>
      </c>
      <c r="B3849" s="8">
        <v>2008</v>
      </c>
      <c r="C3849" s="8" t="s">
        <v>10</v>
      </c>
      <c r="D3849" s="8" t="s">
        <v>30</v>
      </c>
      <c r="E3849" s="8" t="s">
        <v>32</v>
      </c>
      <c r="F3849" s="15"/>
      <c r="G3849" s="15"/>
      <c r="H3849" s="26"/>
      <c r="J3849" s="46" t="e">
        <f>+IF(A3849=#REF!,"si","no")</f>
        <v>#REF!</v>
      </c>
    </row>
    <row r="3850" spans="1:13" x14ac:dyDescent="0.2">
      <c r="A3850" s="8" t="s">
        <v>43</v>
      </c>
      <c r="B3850" s="8">
        <v>2008</v>
      </c>
      <c r="C3850" s="8" t="s">
        <v>10</v>
      </c>
      <c r="D3850" s="8" t="s">
        <v>30</v>
      </c>
      <c r="E3850" s="8" t="s">
        <v>40</v>
      </c>
      <c r="F3850" s="15">
        <v>115.2</v>
      </c>
      <c r="G3850" s="15">
        <v>18.410782949387904</v>
      </c>
      <c r="H3850" s="26">
        <v>6.5882162561092972E-2</v>
      </c>
      <c r="J3850" s="46" t="e">
        <f>+IF(A3850=#REF!,"si","no")</f>
        <v>#REF!</v>
      </c>
    </row>
    <row r="3851" spans="1:13" x14ac:dyDescent="0.2">
      <c r="A3851" s="8" t="s">
        <v>43</v>
      </c>
      <c r="B3851" s="8">
        <v>2009</v>
      </c>
      <c r="C3851" s="8" t="s">
        <v>10</v>
      </c>
      <c r="D3851" s="8" t="s">
        <v>30</v>
      </c>
      <c r="E3851" s="8" t="s">
        <v>31</v>
      </c>
      <c r="F3851" s="15">
        <v>122.7</v>
      </c>
      <c r="G3851" s="15">
        <v>19.479623814277637</v>
      </c>
      <c r="H3851" s="26">
        <v>0.10131548100175337</v>
      </c>
      <c r="J3851" s="46" t="e">
        <f>+IF(A3851=#REF!,"si","no")</f>
        <v>#REF!</v>
      </c>
    </row>
    <row r="3852" spans="1:13" x14ac:dyDescent="0.2">
      <c r="A3852" s="8" t="s">
        <v>43</v>
      </c>
      <c r="B3852" s="8">
        <v>2009</v>
      </c>
      <c r="C3852" s="8" t="s">
        <v>10</v>
      </c>
      <c r="D3852" s="8" t="s">
        <v>30</v>
      </c>
      <c r="E3852" s="8" t="s">
        <v>32</v>
      </c>
      <c r="F3852" s="15"/>
      <c r="G3852" s="15"/>
      <c r="H3852" s="26"/>
      <c r="J3852" s="46" t="e">
        <f>+IF(A3852=#REF!,"si","no")</f>
        <v>#REF!</v>
      </c>
    </row>
    <row r="3853" spans="1:13" x14ac:dyDescent="0.2">
      <c r="A3853" s="8" t="s">
        <v>43</v>
      </c>
      <c r="B3853" s="8">
        <v>2009</v>
      </c>
      <c r="C3853" s="8" t="s">
        <v>10</v>
      </c>
      <c r="D3853" s="8" t="s">
        <v>30</v>
      </c>
      <c r="E3853" s="8" t="s">
        <v>40</v>
      </c>
      <c r="F3853" s="15">
        <v>122.7</v>
      </c>
      <c r="G3853" s="15">
        <v>19.479623814277637</v>
      </c>
      <c r="H3853" s="26">
        <v>0.10131548100175337</v>
      </c>
      <c r="J3853" s="46" t="e">
        <f>+IF(A3853=#REF!,"si","no")</f>
        <v>#REF!</v>
      </c>
    </row>
    <row r="3854" spans="1:13" x14ac:dyDescent="0.2">
      <c r="A3854" s="8" t="s">
        <v>43</v>
      </c>
      <c r="B3854" s="8">
        <v>2010</v>
      </c>
      <c r="C3854" s="8" t="s">
        <v>10</v>
      </c>
      <c r="D3854" s="8" t="s">
        <v>30</v>
      </c>
      <c r="E3854" s="8" t="s">
        <v>31</v>
      </c>
      <c r="F3854" s="15">
        <v>33.4</v>
      </c>
      <c r="G3854" s="15">
        <v>5.2694432423149955</v>
      </c>
      <c r="H3854" s="26">
        <v>2.3717533932514013E-2</v>
      </c>
      <c r="J3854" s="46" t="e">
        <f>+IF(A3854=#REF!,"si","no")</f>
        <v>#REF!</v>
      </c>
    </row>
    <row r="3855" spans="1:13" x14ac:dyDescent="0.2">
      <c r="A3855" s="8" t="s">
        <v>43</v>
      </c>
      <c r="B3855" s="8">
        <v>2010</v>
      </c>
      <c r="C3855" s="8" t="s">
        <v>10</v>
      </c>
      <c r="D3855" s="8" t="s">
        <v>30</v>
      </c>
      <c r="E3855" s="8" t="s">
        <v>32</v>
      </c>
      <c r="F3855" s="15"/>
      <c r="G3855" s="15"/>
      <c r="H3855" s="26"/>
      <c r="J3855" s="46" t="e">
        <f>+IF(A3855=#REF!,"si","no")</f>
        <v>#REF!</v>
      </c>
    </row>
    <row r="3856" spans="1:13" x14ac:dyDescent="0.2">
      <c r="A3856" s="8" t="s">
        <v>43</v>
      </c>
      <c r="B3856" s="8">
        <v>2010</v>
      </c>
      <c r="C3856" s="8" t="s">
        <v>10</v>
      </c>
      <c r="D3856" s="8" t="s">
        <v>30</v>
      </c>
      <c r="E3856" s="8" t="s">
        <v>40</v>
      </c>
      <c r="F3856" s="15">
        <v>33.4</v>
      </c>
      <c r="G3856" s="15">
        <v>5.2694432423149955</v>
      </c>
      <c r="H3856" s="26">
        <v>2.3717533932514013E-2</v>
      </c>
      <c r="J3856" s="46" t="e">
        <f>+IF(A3856=#REF!,"si","no")</f>
        <v>#REF!</v>
      </c>
    </row>
    <row r="3857" spans="1:10" x14ac:dyDescent="0.2">
      <c r="A3857" s="8" t="s">
        <v>43</v>
      </c>
      <c r="B3857" s="8">
        <v>2011</v>
      </c>
      <c r="C3857" s="8" t="s">
        <v>10</v>
      </c>
      <c r="D3857" s="8" t="s">
        <v>30</v>
      </c>
      <c r="E3857" s="8" t="s">
        <v>31</v>
      </c>
      <c r="F3857" s="15">
        <v>102.4</v>
      </c>
      <c r="G3857" s="15">
        <v>16.052136423344013</v>
      </c>
      <c r="H3857" s="26">
        <v>6.2946030737241074E-2</v>
      </c>
      <c r="J3857" s="46" t="e">
        <f>+IF(A3857=#REF!,"si","no")</f>
        <v>#REF!</v>
      </c>
    </row>
    <row r="3858" spans="1:10" x14ac:dyDescent="0.2">
      <c r="A3858" s="8" t="s">
        <v>43</v>
      </c>
      <c r="B3858" s="8">
        <v>2011</v>
      </c>
      <c r="C3858" s="8" t="s">
        <v>10</v>
      </c>
      <c r="D3858" s="8" t="s">
        <v>30</v>
      </c>
      <c r="E3858" s="8" t="s">
        <v>32</v>
      </c>
      <c r="F3858" s="15"/>
      <c r="G3858" s="15"/>
      <c r="H3858" s="26"/>
      <c r="J3858" s="46" t="e">
        <f>+IF(A3858=#REF!,"si","no")</f>
        <v>#REF!</v>
      </c>
    </row>
    <row r="3859" spans="1:10" x14ac:dyDescent="0.2">
      <c r="A3859" s="8" t="s">
        <v>43</v>
      </c>
      <c r="B3859" s="8">
        <v>2011</v>
      </c>
      <c r="C3859" s="8" t="s">
        <v>10</v>
      </c>
      <c r="D3859" s="8" t="s">
        <v>30</v>
      </c>
      <c r="E3859" s="8" t="s">
        <v>40</v>
      </c>
      <c r="F3859" s="15">
        <v>102.4</v>
      </c>
      <c r="G3859" s="15">
        <v>16.052136423344013</v>
      </c>
      <c r="H3859" s="26">
        <v>6.2946030737241074E-2</v>
      </c>
      <c r="J3859" s="46" t="e">
        <f>+IF(A3859=#REF!,"si","no")</f>
        <v>#REF!</v>
      </c>
    </row>
    <row r="3860" spans="1:10" x14ac:dyDescent="0.2">
      <c r="A3860" s="8" t="s">
        <v>43</v>
      </c>
      <c r="B3860" s="8">
        <v>2012</v>
      </c>
      <c r="C3860" s="8" t="s">
        <v>10</v>
      </c>
      <c r="D3860" s="8" t="s">
        <v>30</v>
      </c>
      <c r="E3860" s="8" t="s">
        <v>31</v>
      </c>
      <c r="F3860" s="15">
        <v>16.399999999999999</v>
      </c>
      <c r="G3860" s="15">
        <v>2.5700208108413567</v>
      </c>
      <c r="H3860" s="26">
        <v>9.9755448065413314E-3</v>
      </c>
      <c r="J3860" s="46" t="e">
        <f>+IF(A3860=#REF!,"si","no")</f>
        <v>#REF!</v>
      </c>
    </row>
    <row r="3861" spans="1:10" x14ac:dyDescent="0.2">
      <c r="A3861" s="8" t="s">
        <v>43</v>
      </c>
      <c r="B3861" s="8">
        <v>2012</v>
      </c>
      <c r="C3861" s="8" t="s">
        <v>10</v>
      </c>
      <c r="D3861" s="8" t="s">
        <v>30</v>
      </c>
      <c r="E3861" s="8" t="s">
        <v>32</v>
      </c>
      <c r="F3861" s="15"/>
      <c r="G3861" s="15"/>
      <c r="H3861" s="26"/>
      <c r="J3861" s="46" t="e">
        <f>+IF(A3861=#REF!,"si","no")</f>
        <v>#REF!</v>
      </c>
    </row>
    <row r="3862" spans="1:10" x14ac:dyDescent="0.2">
      <c r="A3862" s="8" t="s">
        <v>43</v>
      </c>
      <c r="B3862" s="8">
        <v>2012</v>
      </c>
      <c r="C3862" s="8" t="s">
        <v>10</v>
      </c>
      <c r="D3862" s="8" t="s">
        <v>30</v>
      </c>
      <c r="E3862" s="8" t="s">
        <v>40</v>
      </c>
      <c r="F3862" s="15">
        <v>16.399999999999999</v>
      </c>
      <c r="G3862" s="15">
        <v>2.5700208108413567</v>
      </c>
      <c r="H3862" s="26">
        <v>9.9755448065413314E-3</v>
      </c>
      <c r="J3862" s="46" t="e">
        <f>+IF(A3862=#REF!,"si","no")</f>
        <v>#REF!</v>
      </c>
    </row>
    <row r="3863" spans="1:10" x14ac:dyDescent="0.2">
      <c r="A3863" s="8" t="s">
        <v>43</v>
      </c>
      <c r="B3863" s="8">
        <v>2013</v>
      </c>
      <c r="C3863" s="8" t="s">
        <v>10</v>
      </c>
      <c r="D3863" s="8" t="s">
        <v>30</v>
      </c>
      <c r="E3863" s="8" t="s">
        <v>31</v>
      </c>
      <c r="F3863" s="15">
        <v>66.849999999999994</v>
      </c>
      <c r="G3863" s="15">
        <v>10.488831886394777</v>
      </c>
      <c r="H3863" s="26">
        <v>3.8465222598333529E-2</v>
      </c>
      <c r="J3863" s="46" t="e">
        <f>+IF(A3863=#REF!,"si","no")</f>
        <v>#REF!</v>
      </c>
    </row>
    <row r="3864" spans="1:10" x14ac:dyDescent="0.2">
      <c r="A3864" s="8" t="s">
        <v>43</v>
      </c>
      <c r="B3864" s="8">
        <v>2013</v>
      </c>
      <c r="C3864" s="8" t="s">
        <v>10</v>
      </c>
      <c r="D3864" s="8" t="s">
        <v>30</v>
      </c>
      <c r="E3864" s="8" t="s">
        <v>32</v>
      </c>
      <c r="F3864" s="15"/>
      <c r="G3864" s="15"/>
      <c r="H3864" s="26"/>
      <c r="J3864" s="46" t="e">
        <f>+IF(A3864=#REF!,"si","no")</f>
        <v>#REF!</v>
      </c>
    </row>
    <row r="3865" spans="1:10" x14ac:dyDescent="0.2">
      <c r="A3865" s="8" t="s">
        <v>43</v>
      </c>
      <c r="B3865" s="8">
        <v>2013</v>
      </c>
      <c r="C3865" s="8" t="s">
        <v>10</v>
      </c>
      <c r="D3865" s="8" t="s">
        <v>30</v>
      </c>
      <c r="E3865" s="8" t="s">
        <v>40</v>
      </c>
      <c r="F3865" s="15">
        <v>66.849999999999994</v>
      </c>
      <c r="G3865" s="15">
        <v>10.488831886394777</v>
      </c>
      <c r="H3865" s="26">
        <v>3.8465222598333529E-2</v>
      </c>
      <c r="J3865" s="46" t="e">
        <f>+IF(A3865=#REF!,"si","no")</f>
        <v>#REF!</v>
      </c>
    </row>
    <row r="3866" spans="1:10" x14ac:dyDescent="0.2">
      <c r="A3866" s="8" t="s">
        <v>43</v>
      </c>
      <c r="B3866" s="8">
        <v>2014</v>
      </c>
      <c r="C3866" s="8" t="s">
        <v>10</v>
      </c>
      <c r="D3866" s="8" t="s">
        <v>30</v>
      </c>
      <c r="E3866" s="8" t="s">
        <v>31</v>
      </c>
      <c r="F3866" s="15">
        <v>98</v>
      </c>
      <c r="G3866" s="15">
        <v>15.427291210866205</v>
      </c>
      <c r="H3866" s="26">
        <v>5.5863857618494051E-2</v>
      </c>
      <c r="J3866" s="46" t="e">
        <f>+IF(A3866=#REF!,"si","no")</f>
        <v>#REF!</v>
      </c>
    </row>
    <row r="3867" spans="1:10" x14ac:dyDescent="0.2">
      <c r="A3867" s="8" t="s">
        <v>43</v>
      </c>
      <c r="B3867" s="8">
        <v>2014</v>
      </c>
      <c r="C3867" s="8" t="s">
        <v>10</v>
      </c>
      <c r="D3867" s="8" t="s">
        <v>30</v>
      </c>
      <c r="E3867" s="8" t="s">
        <v>32</v>
      </c>
      <c r="F3867" s="15"/>
      <c r="G3867" s="15"/>
      <c r="H3867" s="26"/>
      <c r="J3867" s="46" t="e">
        <f>+IF(A3867=#REF!,"si","no")</f>
        <v>#REF!</v>
      </c>
    </row>
    <row r="3868" spans="1:10" x14ac:dyDescent="0.2">
      <c r="A3868" s="8" t="s">
        <v>43</v>
      </c>
      <c r="B3868" s="8">
        <v>2014</v>
      </c>
      <c r="C3868" s="8" t="s">
        <v>10</v>
      </c>
      <c r="D3868" s="8" t="s">
        <v>30</v>
      </c>
      <c r="E3868" s="8" t="s">
        <v>40</v>
      </c>
      <c r="F3868" s="15">
        <v>98</v>
      </c>
      <c r="G3868" s="15">
        <v>15.427291210866205</v>
      </c>
      <c r="H3868" s="26">
        <v>5.5863857618494051E-2</v>
      </c>
      <c r="J3868" s="46" t="e">
        <f>+IF(A3868=#REF!,"si","no")</f>
        <v>#REF!</v>
      </c>
    </row>
    <row r="3869" spans="1:10" x14ac:dyDescent="0.2">
      <c r="A3869" s="8" t="s">
        <v>43</v>
      </c>
      <c r="B3869" s="8">
        <v>2015</v>
      </c>
      <c r="C3869" s="8" t="s">
        <v>10</v>
      </c>
      <c r="D3869" s="8" t="s">
        <v>30</v>
      </c>
      <c r="E3869" s="8" t="s">
        <v>31</v>
      </c>
      <c r="F3869" s="15">
        <v>160</v>
      </c>
      <c r="G3869" s="15">
        <v>25.186935586909826</v>
      </c>
      <c r="H3869" s="26">
        <v>0.10049556467781021</v>
      </c>
      <c r="J3869" s="46" t="e">
        <f>+IF(A3869=#REF!,"si","no")</f>
        <v>#REF!</v>
      </c>
    </row>
    <row r="3870" spans="1:10" x14ac:dyDescent="0.2">
      <c r="A3870" s="8" t="s">
        <v>43</v>
      </c>
      <c r="B3870" s="8">
        <v>2015</v>
      </c>
      <c r="C3870" s="8" t="s">
        <v>10</v>
      </c>
      <c r="D3870" s="8" t="s">
        <v>30</v>
      </c>
      <c r="E3870" s="8" t="s">
        <v>32</v>
      </c>
      <c r="F3870" s="15"/>
      <c r="G3870" s="15"/>
      <c r="H3870" s="26"/>
      <c r="J3870" s="46" t="e">
        <f>+IF(A3870=#REF!,"si","no")</f>
        <v>#REF!</v>
      </c>
    </row>
    <row r="3871" spans="1:10" x14ac:dyDescent="0.2">
      <c r="A3871" s="8" t="s">
        <v>43</v>
      </c>
      <c r="B3871" s="8">
        <v>2015</v>
      </c>
      <c r="C3871" s="8" t="s">
        <v>10</v>
      </c>
      <c r="D3871" s="8" t="s">
        <v>30</v>
      </c>
      <c r="E3871" s="8" t="s">
        <v>40</v>
      </c>
      <c r="F3871" s="15">
        <v>160</v>
      </c>
      <c r="G3871" s="15">
        <v>25.186935586909826</v>
      </c>
      <c r="H3871" s="26">
        <v>0.10049556467781021</v>
      </c>
      <c r="J3871" s="46" t="e">
        <f>+IF(A3871=#REF!,"si","no")</f>
        <v>#REF!</v>
      </c>
    </row>
    <row r="3872" spans="1:10" x14ac:dyDescent="0.2">
      <c r="A3872" s="8" t="s">
        <v>43</v>
      </c>
      <c r="B3872" s="8">
        <v>2016</v>
      </c>
      <c r="C3872" s="8" t="s">
        <v>10</v>
      </c>
      <c r="D3872" s="8" t="s">
        <v>30</v>
      </c>
      <c r="E3872" s="8" t="s">
        <v>31</v>
      </c>
      <c r="F3872" s="15">
        <v>76</v>
      </c>
      <c r="G3872" s="15">
        <v>11.460273806097494</v>
      </c>
      <c r="H3872" s="26">
        <v>5.1426197607739262E-2</v>
      </c>
      <c r="J3872" s="46" t="e">
        <f>+IF(A3872=#REF!,"si","no")</f>
        <v>#REF!</v>
      </c>
    </row>
    <row r="3873" spans="1:11" x14ac:dyDescent="0.2">
      <c r="A3873" s="8" t="s">
        <v>43</v>
      </c>
      <c r="B3873" s="8">
        <v>2016</v>
      </c>
      <c r="C3873" s="8" t="s">
        <v>10</v>
      </c>
      <c r="D3873" s="8" t="s">
        <v>30</v>
      </c>
      <c r="E3873" s="8" t="s">
        <v>32</v>
      </c>
      <c r="F3873" s="15"/>
      <c r="G3873" s="15"/>
      <c r="H3873" s="26"/>
      <c r="J3873" s="46" t="e">
        <f>+IF(A3873=#REF!,"si","no")</f>
        <v>#REF!</v>
      </c>
    </row>
    <row r="3874" spans="1:11" x14ac:dyDescent="0.2">
      <c r="A3874" s="8" t="s">
        <v>43</v>
      </c>
      <c r="B3874" s="8">
        <v>2016</v>
      </c>
      <c r="C3874" s="8" t="s">
        <v>10</v>
      </c>
      <c r="D3874" s="8" t="s">
        <v>30</v>
      </c>
      <c r="E3874" s="8" t="s">
        <v>40</v>
      </c>
      <c r="F3874" s="15">
        <v>76</v>
      </c>
      <c r="G3874" s="15">
        <v>11.460273806097494</v>
      </c>
      <c r="H3874" s="26">
        <v>5.1426197607739262E-2</v>
      </c>
      <c r="J3874" s="46" t="e">
        <f>+IF(A3874=#REF!,"si","no")</f>
        <v>#REF!</v>
      </c>
    </row>
    <row r="3875" spans="1:11" x14ac:dyDescent="0.2">
      <c r="A3875" s="8" t="s">
        <v>43</v>
      </c>
      <c r="B3875" s="8">
        <v>2017</v>
      </c>
      <c r="C3875" s="8" t="s">
        <v>10</v>
      </c>
      <c r="D3875" s="8" t="s">
        <v>30</v>
      </c>
      <c r="E3875" s="8" t="s">
        <v>31</v>
      </c>
      <c r="F3875" s="15">
        <v>62</v>
      </c>
      <c r="G3875" s="15">
        <v>9.192283487927055</v>
      </c>
      <c r="H3875" s="26">
        <v>4.0900507229298472E-2</v>
      </c>
      <c r="J3875" s="46" t="e">
        <f>+IF(A3875=#REF!,"si","no")</f>
        <v>#REF!</v>
      </c>
    </row>
    <row r="3876" spans="1:11" x14ac:dyDescent="0.2">
      <c r="A3876" s="8" t="s">
        <v>43</v>
      </c>
      <c r="B3876" s="8">
        <v>2017</v>
      </c>
      <c r="C3876" s="8" t="s">
        <v>10</v>
      </c>
      <c r="D3876" s="8" t="s">
        <v>30</v>
      </c>
      <c r="E3876" s="8" t="s">
        <v>32</v>
      </c>
      <c r="F3876" s="15"/>
      <c r="G3876" s="15"/>
      <c r="H3876" s="26"/>
      <c r="J3876" s="46" t="e">
        <f>+IF(A3876=#REF!,"si","no")</f>
        <v>#REF!</v>
      </c>
    </row>
    <row r="3877" spans="1:11" x14ac:dyDescent="0.2">
      <c r="A3877" s="8" t="s">
        <v>43</v>
      </c>
      <c r="B3877" s="8">
        <v>2017</v>
      </c>
      <c r="C3877" s="8" t="s">
        <v>10</v>
      </c>
      <c r="D3877" s="8" t="s">
        <v>30</v>
      </c>
      <c r="E3877" s="8" t="s">
        <v>40</v>
      </c>
      <c r="F3877" s="15">
        <v>62</v>
      </c>
      <c r="G3877" s="15">
        <v>9.192283487927055</v>
      </c>
      <c r="H3877" s="26">
        <v>4.0900507229298472E-2</v>
      </c>
      <c r="J3877" s="46" t="e">
        <f>+IF(A3877=#REF!,"si","no")</f>
        <v>#REF!</v>
      </c>
    </row>
    <row r="3878" spans="1:11" x14ac:dyDescent="0.2">
      <c r="A3878" s="8" t="s">
        <v>43</v>
      </c>
      <c r="B3878" s="8">
        <v>2018</v>
      </c>
      <c r="C3878" s="8" t="s">
        <v>10</v>
      </c>
      <c r="D3878" s="8" t="s">
        <v>30</v>
      </c>
      <c r="E3878" s="8" t="s">
        <v>31</v>
      </c>
      <c r="F3878" s="15">
        <v>115</v>
      </c>
      <c r="G3878" s="15">
        <v>16.952034230335734</v>
      </c>
      <c r="H3878" s="26">
        <v>7.1587982391620508E-2</v>
      </c>
      <c r="J3878" s="46" t="e">
        <f>+IF(A3878=#REF!,"si","no")</f>
        <v>#REF!</v>
      </c>
    </row>
    <row r="3879" spans="1:11" x14ac:dyDescent="0.2">
      <c r="A3879" s="8" t="s">
        <v>43</v>
      </c>
      <c r="B3879" s="8">
        <v>2018</v>
      </c>
      <c r="C3879" s="8" t="s">
        <v>10</v>
      </c>
      <c r="D3879" s="8" t="s">
        <v>30</v>
      </c>
      <c r="E3879" s="8" t="s">
        <v>32</v>
      </c>
      <c r="F3879" s="15"/>
      <c r="G3879" s="15"/>
      <c r="H3879" s="26"/>
      <c r="J3879" s="46" t="e">
        <f>+IF(A3879=#REF!,"si","no")</f>
        <v>#REF!</v>
      </c>
    </row>
    <row r="3880" spans="1:11" x14ac:dyDescent="0.2">
      <c r="A3880" s="8" t="s">
        <v>43</v>
      </c>
      <c r="B3880" s="8">
        <v>2018</v>
      </c>
      <c r="C3880" s="8" t="s">
        <v>10</v>
      </c>
      <c r="D3880" s="8" t="s">
        <v>30</v>
      </c>
      <c r="E3880" s="8" t="s">
        <v>40</v>
      </c>
      <c r="F3880" s="15">
        <v>115</v>
      </c>
      <c r="G3880" s="15">
        <v>16.952034230335734</v>
      </c>
      <c r="H3880" s="26">
        <v>7.1587982391620508E-2</v>
      </c>
      <c r="J3880" s="46" t="e">
        <f>+IF(A3880=#REF!,"si","no")</f>
        <v>#REF!</v>
      </c>
    </row>
    <row r="3881" spans="1:11" x14ac:dyDescent="0.2">
      <c r="A3881" s="8" t="s">
        <v>43</v>
      </c>
      <c r="B3881" s="8">
        <v>2019</v>
      </c>
      <c r="C3881" s="8" t="s">
        <v>10</v>
      </c>
      <c r="D3881" s="8" t="s">
        <v>30</v>
      </c>
      <c r="E3881" s="8" t="s">
        <v>31</v>
      </c>
      <c r="F3881" s="15">
        <v>86.2</v>
      </c>
      <c r="G3881" s="15">
        <v>12.741071360867132</v>
      </c>
      <c r="H3881" s="26">
        <v>5.4899480182984885E-2</v>
      </c>
      <c r="J3881" s="46" t="e">
        <f>+IF(A3881=#REF!,"si","no")</f>
        <v>#REF!</v>
      </c>
      <c r="K3881" s="46" t="e">
        <f>+IF(F3881=#REF!,"si",F3881-#REF!)</f>
        <v>#REF!</v>
      </c>
    </row>
    <row r="3882" spans="1:11" x14ac:dyDescent="0.2">
      <c r="A3882" s="8" t="s">
        <v>43</v>
      </c>
      <c r="B3882" s="8">
        <v>2019</v>
      </c>
      <c r="C3882" s="8" t="s">
        <v>10</v>
      </c>
      <c r="D3882" s="8" t="s">
        <v>30</v>
      </c>
      <c r="E3882" s="8" t="s">
        <v>32</v>
      </c>
      <c r="F3882" s="15"/>
      <c r="G3882" s="15"/>
      <c r="H3882" s="26"/>
      <c r="J3882" s="46" t="e">
        <f>+IF(A3882=#REF!,"si","no")</f>
        <v>#REF!</v>
      </c>
      <c r="K3882" s="46" t="e">
        <f>+IF(F3882=#REF!,"si",F3882-#REF!)</f>
        <v>#REF!</v>
      </c>
    </row>
    <row r="3883" spans="1:11" x14ac:dyDescent="0.2">
      <c r="A3883" s="8" t="s">
        <v>43</v>
      </c>
      <c r="B3883" s="8">
        <v>2019</v>
      </c>
      <c r="C3883" s="8" t="s">
        <v>10</v>
      </c>
      <c r="D3883" s="8" t="s">
        <v>30</v>
      </c>
      <c r="E3883" s="8" t="s">
        <v>40</v>
      </c>
      <c r="F3883" s="15">
        <v>86.2</v>
      </c>
      <c r="G3883" s="15">
        <v>12.741071360867132</v>
      </c>
      <c r="H3883" s="26">
        <v>5.4899480182984885E-2</v>
      </c>
      <c r="J3883" s="46" t="e">
        <f>+IF(A3883=#REF!,"si","no")</f>
        <v>#REF!</v>
      </c>
      <c r="K3883" s="46" t="e">
        <f>+IF(F3883=#REF!,"si",F3883-#REF!)</f>
        <v>#REF!</v>
      </c>
    </row>
    <row r="3884" spans="1:11" x14ac:dyDescent="0.2">
      <c r="A3884" s="8" t="s">
        <v>43</v>
      </c>
      <c r="B3884" s="8">
        <v>2020</v>
      </c>
      <c r="C3884" s="8" t="s">
        <v>10</v>
      </c>
      <c r="D3884" s="8" t="s">
        <v>30</v>
      </c>
      <c r="E3884" s="8" t="s">
        <v>31</v>
      </c>
      <c r="F3884" s="15">
        <v>45.9</v>
      </c>
      <c r="G3884" s="15">
        <v>6.7611811518069675</v>
      </c>
      <c r="H3884" s="26">
        <v>3.1320614961814833E-2</v>
      </c>
      <c r="J3884" s="46" t="e">
        <f>+IF(A3884=#REF!,"si","no")</f>
        <v>#REF!</v>
      </c>
      <c r="K3884" s="46" t="e">
        <f>+IF(F3884=#REF!,"si",F3884-#REF!)</f>
        <v>#REF!</v>
      </c>
    </row>
    <row r="3885" spans="1:11" x14ac:dyDescent="0.2">
      <c r="A3885" s="8" t="s">
        <v>43</v>
      </c>
      <c r="B3885" s="8">
        <v>2020</v>
      </c>
      <c r="C3885" s="8" t="s">
        <v>10</v>
      </c>
      <c r="D3885" s="8" t="s">
        <v>30</v>
      </c>
      <c r="E3885" s="8" t="s">
        <v>32</v>
      </c>
      <c r="F3885" s="15"/>
      <c r="G3885" s="15">
        <v>0</v>
      </c>
      <c r="H3885" s="26">
        <v>0</v>
      </c>
      <c r="J3885" s="46" t="e">
        <f>+IF(A3885=#REF!,"si","no")</f>
        <v>#REF!</v>
      </c>
      <c r="K3885" s="46" t="e">
        <f>+IF(F3885=#REF!,"si",F3885-#REF!)</f>
        <v>#REF!</v>
      </c>
    </row>
    <row r="3886" spans="1:11" x14ac:dyDescent="0.2">
      <c r="A3886" s="8" t="s">
        <v>43</v>
      </c>
      <c r="B3886" s="8">
        <v>2020</v>
      </c>
      <c r="C3886" s="8" t="s">
        <v>10</v>
      </c>
      <c r="D3886" s="8" t="s">
        <v>30</v>
      </c>
      <c r="E3886" s="8" t="s">
        <v>40</v>
      </c>
      <c r="F3886" s="15">
        <v>45.9</v>
      </c>
      <c r="G3886" s="15">
        <v>6.7611811518069675</v>
      </c>
      <c r="H3886" s="26">
        <v>3.1320614961814833E-2</v>
      </c>
      <c r="J3886" s="46" t="e">
        <f>+IF(A3886=#REF!,"si","no")</f>
        <v>#REF!</v>
      </c>
      <c r="K3886" s="46" t="e">
        <f>+IF(F3886=#REF!,"si",F3886-#REF!)</f>
        <v>#REF!</v>
      </c>
    </row>
    <row r="3887" spans="1:11" x14ac:dyDescent="0.2">
      <c r="A3887" s="8" t="s">
        <v>43</v>
      </c>
      <c r="B3887" s="8">
        <v>2021</v>
      </c>
      <c r="C3887" s="8" t="s">
        <v>10</v>
      </c>
      <c r="D3887" s="8" t="s">
        <v>30</v>
      </c>
      <c r="E3887" s="8" t="s">
        <v>31</v>
      </c>
      <c r="F3887" s="15">
        <v>21.8</v>
      </c>
      <c r="G3887" s="15">
        <v>3.2222199033283463</v>
      </c>
      <c r="H3887" s="26">
        <v>1.4918375403159158E-2</v>
      </c>
      <c r="J3887" s="46" t="e">
        <f>+IF(A3887=#REF!,"si","no")</f>
        <v>#REF!</v>
      </c>
      <c r="K3887" s="46" t="e">
        <f>+IF(F3887=#REF!,"si",F3887-#REF!)</f>
        <v>#REF!</v>
      </c>
    </row>
    <row r="3888" spans="1:11" x14ac:dyDescent="0.2">
      <c r="A3888" s="8" t="s">
        <v>43</v>
      </c>
      <c r="B3888" s="8">
        <v>2021</v>
      </c>
      <c r="C3888" s="8" t="s">
        <v>10</v>
      </c>
      <c r="D3888" s="8" t="s">
        <v>30</v>
      </c>
      <c r="E3888" s="8" t="s">
        <v>32</v>
      </c>
      <c r="F3888" s="15"/>
      <c r="G3888" s="15">
        <v>0</v>
      </c>
      <c r="H3888" s="26">
        <v>0</v>
      </c>
      <c r="J3888" s="46" t="e">
        <f>+IF(A3888=#REF!,"si","no")</f>
        <v>#REF!</v>
      </c>
      <c r="K3888" s="46" t="e">
        <f>+IF(F3888=#REF!,"si",F3888-#REF!)</f>
        <v>#REF!</v>
      </c>
    </row>
    <row r="3889" spans="1:10" x14ac:dyDescent="0.2">
      <c r="A3889" s="8" t="s">
        <v>43</v>
      </c>
      <c r="B3889" s="8">
        <v>2021</v>
      </c>
      <c r="C3889" s="8" t="s">
        <v>10</v>
      </c>
      <c r="D3889" s="8" t="s">
        <v>30</v>
      </c>
      <c r="E3889" s="8" t="s">
        <v>40</v>
      </c>
      <c r="F3889" s="15">
        <v>21.8</v>
      </c>
      <c r="G3889" s="15">
        <v>3.2222199033283463</v>
      </c>
      <c r="H3889" s="26">
        <v>1.4918375403159158E-2</v>
      </c>
      <c r="J3889" s="46" t="e">
        <f>+IF(A3889=#REF!,"si","no")</f>
        <v>#REF!</v>
      </c>
    </row>
    <row r="3890" spans="1:10" x14ac:dyDescent="0.2">
      <c r="A3890" s="8" t="s">
        <v>43</v>
      </c>
      <c r="B3890" s="8">
        <v>2008</v>
      </c>
      <c r="C3890" s="8" t="s">
        <v>10</v>
      </c>
      <c r="D3890" s="8" t="s">
        <v>33</v>
      </c>
      <c r="E3890" s="8" t="s">
        <v>34</v>
      </c>
      <c r="F3890" s="15"/>
      <c r="G3890" s="15"/>
      <c r="H3890" s="26"/>
      <c r="J3890" s="46" t="e">
        <f>+IF(A3890=#REF!,"si","no")</f>
        <v>#REF!</v>
      </c>
    </row>
    <row r="3891" spans="1:10" x14ac:dyDescent="0.2">
      <c r="A3891" s="8" t="s">
        <v>43</v>
      </c>
      <c r="B3891" s="8">
        <v>2008</v>
      </c>
      <c r="C3891" s="8" t="s">
        <v>10</v>
      </c>
      <c r="D3891" s="8" t="s">
        <v>33</v>
      </c>
      <c r="E3891" s="8" t="s">
        <v>35</v>
      </c>
      <c r="F3891" s="15">
        <v>424.20000000000005</v>
      </c>
      <c r="G3891" s="15">
        <v>67.793872631339838</v>
      </c>
      <c r="H3891" s="26">
        <v>0.24259733818069132</v>
      </c>
      <c r="J3891" s="46" t="e">
        <f>+IF(A3891=#REF!,"si","no")</f>
        <v>#REF!</v>
      </c>
    </row>
    <row r="3892" spans="1:10" x14ac:dyDescent="0.2">
      <c r="A3892" s="8" t="s">
        <v>43</v>
      </c>
      <c r="B3892" s="8">
        <v>2008</v>
      </c>
      <c r="C3892" s="8" t="s">
        <v>10</v>
      </c>
      <c r="D3892" s="8" t="s">
        <v>33</v>
      </c>
      <c r="E3892" s="8" t="s">
        <v>36</v>
      </c>
      <c r="F3892" s="15"/>
      <c r="G3892" s="15"/>
      <c r="H3892" s="26"/>
      <c r="J3892" s="46" t="e">
        <f>+IF(A3892=#REF!,"si","no")</f>
        <v>#REF!</v>
      </c>
    </row>
    <row r="3893" spans="1:10" x14ac:dyDescent="0.2">
      <c r="A3893" s="8" t="s">
        <v>43</v>
      </c>
      <c r="B3893" s="8">
        <v>2008</v>
      </c>
      <c r="C3893" s="8" t="s">
        <v>10</v>
      </c>
      <c r="D3893" s="8" t="s">
        <v>33</v>
      </c>
      <c r="E3893" s="8" t="s">
        <v>42</v>
      </c>
      <c r="F3893" s="15"/>
      <c r="G3893" s="15"/>
      <c r="H3893" s="26"/>
      <c r="J3893" s="46" t="e">
        <f>+IF(A3893=#REF!,"si","no")</f>
        <v>#REF!</v>
      </c>
    </row>
    <row r="3894" spans="1:10" x14ac:dyDescent="0.2">
      <c r="A3894" s="8" t="s">
        <v>43</v>
      </c>
      <c r="B3894" s="8">
        <v>2008</v>
      </c>
      <c r="C3894" s="8" t="s">
        <v>10</v>
      </c>
      <c r="D3894" s="8" t="s">
        <v>33</v>
      </c>
      <c r="E3894" s="8" t="s">
        <v>40</v>
      </c>
      <c r="F3894" s="15">
        <v>424.20000000000005</v>
      </c>
      <c r="G3894" s="15">
        <v>67.793872631339838</v>
      </c>
      <c r="H3894" s="26">
        <v>0.24259733818069132</v>
      </c>
      <c r="J3894" s="46" t="e">
        <f>+IF(A3894=#REF!,"si","no")</f>
        <v>#REF!</v>
      </c>
    </row>
    <row r="3895" spans="1:10" x14ac:dyDescent="0.2">
      <c r="A3895" s="8" t="s">
        <v>43</v>
      </c>
      <c r="B3895" s="8">
        <v>2009</v>
      </c>
      <c r="C3895" s="8" t="s">
        <v>10</v>
      </c>
      <c r="D3895" s="8" t="s">
        <v>33</v>
      </c>
      <c r="E3895" s="8" t="s">
        <v>34</v>
      </c>
      <c r="F3895" s="15"/>
      <c r="G3895" s="15"/>
      <c r="H3895" s="26"/>
      <c r="J3895" s="46" t="e">
        <f>+IF(A3895=#REF!,"si","no")</f>
        <v>#REF!</v>
      </c>
    </row>
    <row r="3896" spans="1:10" x14ac:dyDescent="0.2">
      <c r="A3896" s="8" t="s">
        <v>43</v>
      </c>
      <c r="B3896" s="8">
        <v>2009</v>
      </c>
      <c r="C3896" s="8" t="s">
        <v>10</v>
      </c>
      <c r="D3896" s="8" t="s">
        <v>33</v>
      </c>
      <c r="E3896" s="8" t="s">
        <v>35</v>
      </c>
      <c r="F3896" s="15">
        <v>1126.1400000000001</v>
      </c>
      <c r="G3896" s="15">
        <v>178.78389211255598</v>
      </c>
      <c r="H3896" s="26">
        <v>0.92987298920386752</v>
      </c>
      <c r="J3896" s="46" t="e">
        <f>+IF(A3896=#REF!,"si","no")</f>
        <v>#REF!</v>
      </c>
    </row>
    <row r="3897" spans="1:10" x14ac:dyDescent="0.2">
      <c r="A3897" s="8" t="s">
        <v>43</v>
      </c>
      <c r="B3897" s="8">
        <v>2009</v>
      </c>
      <c r="C3897" s="8" t="s">
        <v>10</v>
      </c>
      <c r="D3897" s="8" t="s">
        <v>33</v>
      </c>
      <c r="E3897" s="8" t="s">
        <v>36</v>
      </c>
      <c r="F3897" s="15"/>
      <c r="G3897" s="15"/>
      <c r="H3897" s="26"/>
      <c r="J3897" s="46" t="e">
        <f>+IF(A3897=#REF!,"si","no")</f>
        <v>#REF!</v>
      </c>
    </row>
    <row r="3898" spans="1:10" x14ac:dyDescent="0.2">
      <c r="A3898" s="8" t="s">
        <v>43</v>
      </c>
      <c r="B3898" s="8">
        <v>2009</v>
      </c>
      <c r="C3898" s="8" t="s">
        <v>10</v>
      </c>
      <c r="D3898" s="8" t="s">
        <v>33</v>
      </c>
      <c r="E3898" s="8" t="s">
        <v>42</v>
      </c>
      <c r="F3898" s="15"/>
      <c r="G3898" s="15"/>
      <c r="H3898" s="26"/>
      <c r="J3898" s="46" t="e">
        <f>+IF(A3898=#REF!,"si","no")</f>
        <v>#REF!</v>
      </c>
    </row>
    <row r="3899" spans="1:10" x14ac:dyDescent="0.2">
      <c r="A3899" s="8" t="s">
        <v>43</v>
      </c>
      <c r="B3899" s="8">
        <v>2009</v>
      </c>
      <c r="C3899" s="8" t="s">
        <v>10</v>
      </c>
      <c r="D3899" s="8" t="s">
        <v>33</v>
      </c>
      <c r="E3899" s="8" t="s">
        <v>40</v>
      </c>
      <c r="F3899" s="15">
        <v>1126.1400000000001</v>
      </c>
      <c r="G3899" s="15">
        <v>178.78389211255598</v>
      </c>
      <c r="H3899" s="26">
        <v>0.92987298920386752</v>
      </c>
      <c r="J3899" s="46" t="e">
        <f>+IF(A3899=#REF!,"si","no")</f>
        <v>#REF!</v>
      </c>
    </row>
    <row r="3900" spans="1:10" x14ac:dyDescent="0.2">
      <c r="A3900" s="8" t="s">
        <v>43</v>
      </c>
      <c r="B3900" s="8">
        <v>2010</v>
      </c>
      <c r="C3900" s="8" t="s">
        <v>10</v>
      </c>
      <c r="D3900" s="8" t="s">
        <v>33</v>
      </c>
      <c r="E3900" s="8" t="s">
        <v>34</v>
      </c>
      <c r="F3900" s="15"/>
      <c r="G3900" s="15"/>
      <c r="H3900" s="26"/>
      <c r="J3900" s="46" t="e">
        <f>+IF(A3900=#REF!,"si","no")</f>
        <v>#REF!</v>
      </c>
    </row>
    <row r="3901" spans="1:10" x14ac:dyDescent="0.2">
      <c r="A3901" s="8" t="s">
        <v>43</v>
      </c>
      <c r="B3901" s="8">
        <v>2010</v>
      </c>
      <c r="C3901" s="8" t="s">
        <v>10</v>
      </c>
      <c r="D3901" s="8" t="s">
        <v>33</v>
      </c>
      <c r="E3901" s="8" t="s">
        <v>35</v>
      </c>
      <c r="F3901" s="15">
        <v>790.62999999999988</v>
      </c>
      <c r="G3901" s="15">
        <v>124.73592546920672</v>
      </c>
      <c r="H3901" s="26">
        <v>0.56143095368453755</v>
      </c>
      <c r="J3901" s="46" t="e">
        <f>+IF(A3901=#REF!,"si","no")</f>
        <v>#REF!</v>
      </c>
    </row>
    <row r="3902" spans="1:10" x14ac:dyDescent="0.2">
      <c r="A3902" s="8" t="s">
        <v>43</v>
      </c>
      <c r="B3902" s="8">
        <v>2010</v>
      </c>
      <c r="C3902" s="8" t="s">
        <v>10</v>
      </c>
      <c r="D3902" s="8" t="s">
        <v>33</v>
      </c>
      <c r="E3902" s="8" t="s">
        <v>36</v>
      </c>
      <c r="F3902" s="15"/>
      <c r="G3902" s="15"/>
      <c r="H3902" s="26"/>
      <c r="J3902" s="46" t="e">
        <f>+IF(A3902=#REF!,"si","no")</f>
        <v>#REF!</v>
      </c>
    </row>
    <row r="3903" spans="1:10" x14ac:dyDescent="0.2">
      <c r="A3903" s="8" t="s">
        <v>43</v>
      </c>
      <c r="B3903" s="8">
        <v>2010</v>
      </c>
      <c r="C3903" s="8" t="s">
        <v>10</v>
      </c>
      <c r="D3903" s="8" t="s">
        <v>33</v>
      </c>
      <c r="E3903" s="8" t="s">
        <v>42</v>
      </c>
      <c r="F3903" s="15"/>
      <c r="G3903" s="15"/>
      <c r="H3903" s="26"/>
      <c r="J3903" s="46" t="e">
        <f>+IF(A3903=#REF!,"si","no")</f>
        <v>#REF!</v>
      </c>
    </row>
    <row r="3904" spans="1:10" x14ac:dyDescent="0.2">
      <c r="A3904" s="8" t="s">
        <v>43</v>
      </c>
      <c r="B3904" s="8">
        <v>2010</v>
      </c>
      <c r="C3904" s="8" t="s">
        <v>10</v>
      </c>
      <c r="D3904" s="8" t="s">
        <v>33</v>
      </c>
      <c r="E3904" s="8" t="s">
        <v>40</v>
      </c>
      <c r="F3904" s="15">
        <v>790.62999999999988</v>
      </c>
      <c r="G3904" s="15">
        <v>124.73592546920672</v>
      </c>
      <c r="H3904" s="26">
        <v>0.56143095368453755</v>
      </c>
      <c r="J3904" s="46" t="e">
        <f>+IF(A3904=#REF!,"si","no")</f>
        <v>#REF!</v>
      </c>
    </row>
    <row r="3905" spans="1:10" x14ac:dyDescent="0.2">
      <c r="A3905" s="8" t="s">
        <v>43</v>
      </c>
      <c r="B3905" s="8">
        <v>2011</v>
      </c>
      <c r="C3905" s="8" t="s">
        <v>10</v>
      </c>
      <c r="D3905" s="8" t="s">
        <v>33</v>
      </c>
      <c r="E3905" s="8" t="s">
        <v>34</v>
      </c>
      <c r="F3905" s="15"/>
      <c r="G3905" s="15"/>
      <c r="H3905" s="26"/>
      <c r="J3905" s="46" t="e">
        <f>+IF(A3905=#REF!,"si","no")</f>
        <v>#REF!</v>
      </c>
    </row>
    <row r="3906" spans="1:10" x14ac:dyDescent="0.2">
      <c r="A3906" s="8" t="s">
        <v>43</v>
      </c>
      <c r="B3906" s="8">
        <v>2011</v>
      </c>
      <c r="C3906" s="8" t="s">
        <v>10</v>
      </c>
      <c r="D3906" s="8" t="s">
        <v>33</v>
      </c>
      <c r="E3906" s="8" t="s">
        <v>35</v>
      </c>
      <c r="F3906" s="15">
        <v>643.79</v>
      </c>
      <c r="G3906" s="15">
        <v>100.9199698045375</v>
      </c>
      <c r="H3906" s="26">
        <v>0.39574243289383221</v>
      </c>
      <c r="J3906" s="46" t="e">
        <f>+IF(A3906=#REF!,"si","no")</f>
        <v>#REF!</v>
      </c>
    </row>
    <row r="3907" spans="1:10" x14ac:dyDescent="0.2">
      <c r="A3907" s="8" t="s">
        <v>43</v>
      </c>
      <c r="B3907" s="8">
        <v>2011</v>
      </c>
      <c r="C3907" s="8" t="s">
        <v>10</v>
      </c>
      <c r="D3907" s="8" t="s">
        <v>33</v>
      </c>
      <c r="E3907" s="8" t="s">
        <v>36</v>
      </c>
      <c r="F3907" s="15"/>
      <c r="G3907" s="15"/>
      <c r="H3907" s="26"/>
      <c r="J3907" s="46" t="e">
        <f>+IF(A3907=#REF!,"si","no")</f>
        <v>#REF!</v>
      </c>
    </row>
    <row r="3908" spans="1:10" x14ac:dyDescent="0.2">
      <c r="A3908" s="8" t="s">
        <v>43</v>
      </c>
      <c r="B3908" s="8">
        <v>2011</v>
      </c>
      <c r="C3908" s="8" t="s">
        <v>10</v>
      </c>
      <c r="D3908" s="8" t="s">
        <v>33</v>
      </c>
      <c r="E3908" s="8" t="s">
        <v>42</v>
      </c>
      <c r="F3908" s="15"/>
      <c r="G3908" s="15"/>
      <c r="H3908" s="26"/>
      <c r="J3908" s="46" t="e">
        <f>+IF(A3908=#REF!,"si","no")</f>
        <v>#REF!</v>
      </c>
    </row>
    <row r="3909" spans="1:10" x14ac:dyDescent="0.2">
      <c r="A3909" s="8" t="s">
        <v>43</v>
      </c>
      <c r="B3909" s="8">
        <v>2011</v>
      </c>
      <c r="C3909" s="8" t="s">
        <v>10</v>
      </c>
      <c r="D3909" s="8" t="s">
        <v>33</v>
      </c>
      <c r="E3909" s="8" t="s">
        <v>40</v>
      </c>
      <c r="F3909" s="15">
        <v>643.79</v>
      </c>
      <c r="G3909" s="15">
        <v>100.9199698045375</v>
      </c>
      <c r="H3909" s="26">
        <v>0.39574243289383221</v>
      </c>
      <c r="J3909" s="46" t="e">
        <f>+IF(A3909=#REF!,"si","no")</f>
        <v>#REF!</v>
      </c>
    </row>
    <row r="3910" spans="1:10" x14ac:dyDescent="0.2">
      <c r="A3910" s="8" t="s">
        <v>43</v>
      </c>
      <c r="B3910" s="8">
        <v>2012</v>
      </c>
      <c r="C3910" s="8" t="s">
        <v>10</v>
      </c>
      <c r="D3910" s="8" t="s">
        <v>33</v>
      </c>
      <c r="E3910" s="8" t="s">
        <v>34</v>
      </c>
      <c r="F3910" s="15"/>
      <c r="G3910" s="15"/>
      <c r="H3910" s="26"/>
      <c r="J3910" s="46" t="e">
        <f>+IF(A3910=#REF!,"si","no")</f>
        <v>#REF!</v>
      </c>
    </row>
    <row r="3911" spans="1:10" x14ac:dyDescent="0.2">
      <c r="A3911" s="8" t="s">
        <v>43</v>
      </c>
      <c r="B3911" s="8">
        <v>2012</v>
      </c>
      <c r="C3911" s="8" t="s">
        <v>10</v>
      </c>
      <c r="D3911" s="8" t="s">
        <v>33</v>
      </c>
      <c r="E3911" s="8" t="s">
        <v>35</v>
      </c>
      <c r="F3911" s="15">
        <v>961.8</v>
      </c>
      <c r="G3911" s="15">
        <v>150.72231804068397</v>
      </c>
      <c r="H3911" s="26">
        <v>0.58502920700801542</v>
      </c>
      <c r="J3911" s="46" t="e">
        <f>+IF(A3911=#REF!,"si","no")</f>
        <v>#REF!</v>
      </c>
    </row>
    <row r="3912" spans="1:10" x14ac:dyDescent="0.2">
      <c r="A3912" s="8" t="s">
        <v>43</v>
      </c>
      <c r="B3912" s="8">
        <v>2012</v>
      </c>
      <c r="C3912" s="8" t="s">
        <v>10</v>
      </c>
      <c r="D3912" s="8" t="s">
        <v>33</v>
      </c>
      <c r="E3912" s="8" t="s">
        <v>36</v>
      </c>
      <c r="F3912" s="15"/>
      <c r="G3912" s="15"/>
      <c r="H3912" s="26"/>
      <c r="J3912" s="46" t="e">
        <f>+IF(A3912=#REF!,"si","no")</f>
        <v>#REF!</v>
      </c>
    </row>
    <row r="3913" spans="1:10" x14ac:dyDescent="0.2">
      <c r="A3913" s="8" t="s">
        <v>43</v>
      </c>
      <c r="B3913" s="8">
        <v>2012</v>
      </c>
      <c r="C3913" s="8" t="s">
        <v>10</v>
      </c>
      <c r="D3913" s="8" t="s">
        <v>33</v>
      </c>
      <c r="E3913" s="8" t="s">
        <v>42</v>
      </c>
      <c r="F3913" s="15"/>
      <c r="G3913" s="15"/>
      <c r="H3913" s="26"/>
      <c r="J3913" s="46" t="e">
        <f>+IF(A3913=#REF!,"si","no")</f>
        <v>#REF!</v>
      </c>
    </row>
    <row r="3914" spans="1:10" x14ac:dyDescent="0.2">
      <c r="A3914" s="8" t="s">
        <v>43</v>
      </c>
      <c r="B3914" s="8">
        <v>2012</v>
      </c>
      <c r="C3914" s="8" t="s">
        <v>10</v>
      </c>
      <c r="D3914" s="8" t="s">
        <v>33</v>
      </c>
      <c r="E3914" s="8" t="s">
        <v>40</v>
      </c>
      <c r="F3914" s="15">
        <v>961.8</v>
      </c>
      <c r="G3914" s="15">
        <v>150.72231804068397</v>
      </c>
      <c r="H3914" s="26">
        <v>0.58502920700801542</v>
      </c>
      <c r="J3914" s="46" t="e">
        <f>+IF(A3914=#REF!,"si","no")</f>
        <v>#REF!</v>
      </c>
    </row>
    <row r="3915" spans="1:10" x14ac:dyDescent="0.2">
      <c r="A3915" s="8" t="s">
        <v>43</v>
      </c>
      <c r="B3915" s="8">
        <v>2013</v>
      </c>
      <c r="C3915" s="8" t="s">
        <v>10</v>
      </c>
      <c r="D3915" s="8" t="s">
        <v>33</v>
      </c>
      <c r="E3915" s="8" t="s">
        <v>34</v>
      </c>
      <c r="F3915" s="15"/>
      <c r="G3915" s="15"/>
      <c r="H3915" s="26"/>
      <c r="J3915" s="46" t="e">
        <f>+IF(A3915=#REF!,"si","no")</f>
        <v>#REF!</v>
      </c>
    </row>
    <row r="3916" spans="1:10" x14ac:dyDescent="0.2">
      <c r="A3916" s="8" t="s">
        <v>43</v>
      </c>
      <c r="B3916" s="8">
        <v>2013</v>
      </c>
      <c r="C3916" s="8" t="s">
        <v>10</v>
      </c>
      <c r="D3916" s="8" t="s">
        <v>33</v>
      </c>
      <c r="E3916" s="8" t="s">
        <v>35</v>
      </c>
      <c r="F3916" s="15">
        <v>1055.4000000000001</v>
      </c>
      <c r="G3916" s="15">
        <v>165.59331597458566</v>
      </c>
      <c r="H3916" s="26">
        <v>0.60727293837369067</v>
      </c>
      <c r="J3916" s="46" t="e">
        <f>+IF(A3916=#REF!,"si","no")</f>
        <v>#REF!</v>
      </c>
    </row>
    <row r="3917" spans="1:10" x14ac:dyDescent="0.2">
      <c r="A3917" s="8" t="s">
        <v>43</v>
      </c>
      <c r="B3917" s="8">
        <v>2013</v>
      </c>
      <c r="C3917" s="8" t="s">
        <v>10</v>
      </c>
      <c r="D3917" s="8" t="s">
        <v>33</v>
      </c>
      <c r="E3917" s="8" t="s">
        <v>36</v>
      </c>
      <c r="F3917" s="15"/>
      <c r="G3917" s="15"/>
      <c r="H3917" s="26"/>
      <c r="J3917" s="46" t="e">
        <f>+IF(A3917=#REF!,"si","no")</f>
        <v>#REF!</v>
      </c>
    </row>
    <row r="3918" spans="1:10" x14ac:dyDescent="0.2">
      <c r="A3918" s="8" t="s">
        <v>43</v>
      </c>
      <c r="B3918" s="8">
        <v>2013</v>
      </c>
      <c r="C3918" s="8" t="s">
        <v>10</v>
      </c>
      <c r="D3918" s="8" t="s">
        <v>33</v>
      </c>
      <c r="E3918" s="8" t="s">
        <v>42</v>
      </c>
      <c r="F3918" s="15"/>
      <c r="G3918" s="15"/>
      <c r="H3918" s="26"/>
      <c r="J3918" s="46" t="e">
        <f>+IF(A3918=#REF!,"si","no")</f>
        <v>#REF!</v>
      </c>
    </row>
    <row r="3919" spans="1:10" x14ac:dyDescent="0.2">
      <c r="A3919" s="8" t="s">
        <v>43</v>
      </c>
      <c r="B3919" s="8">
        <v>2013</v>
      </c>
      <c r="C3919" s="8" t="s">
        <v>10</v>
      </c>
      <c r="D3919" s="8" t="s">
        <v>33</v>
      </c>
      <c r="E3919" s="8" t="s">
        <v>40</v>
      </c>
      <c r="F3919" s="15">
        <v>1055.4000000000001</v>
      </c>
      <c r="G3919" s="15">
        <v>165.59331597458566</v>
      </c>
      <c r="H3919" s="26">
        <v>0.60727293837369067</v>
      </c>
      <c r="J3919" s="46" t="e">
        <f>+IF(A3919=#REF!,"si","no")</f>
        <v>#REF!</v>
      </c>
    </row>
    <row r="3920" spans="1:10" x14ac:dyDescent="0.2">
      <c r="A3920" s="8" t="s">
        <v>43</v>
      </c>
      <c r="B3920" s="8">
        <v>2014</v>
      </c>
      <c r="C3920" s="8" t="s">
        <v>10</v>
      </c>
      <c r="D3920" s="8" t="s">
        <v>33</v>
      </c>
      <c r="E3920" s="8" t="s">
        <v>34</v>
      </c>
      <c r="F3920" s="15"/>
      <c r="G3920" s="15"/>
      <c r="H3920" s="26"/>
      <c r="J3920" s="46" t="e">
        <f>+IF(A3920=#REF!,"si","no")</f>
        <v>#REF!</v>
      </c>
    </row>
    <row r="3921" spans="1:10" x14ac:dyDescent="0.2">
      <c r="A3921" s="8" t="s">
        <v>43</v>
      </c>
      <c r="B3921" s="8">
        <v>2014</v>
      </c>
      <c r="C3921" s="8" t="s">
        <v>10</v>
      </c>
      <c r="D3921" s="8" t="s">
        <v>33</v>
      </c>
      <c r="E3921" s="8" t="s">
        <v>35</v>
      </c>
      <c r="F3921" s="15">
        <v>1122</v>
      </c>
      <c r="G3921" s="15">
        <v>176.6267422305294</v>
      </c>
      <c r="H3921" s="26">
        <v>0.63958416579541144</v>
      </c>
      <c r="J3921" s="46" t="e">
        <f>+IF(A3921=#REF!,"si","no")</f>
        <v>#REF!</v>
      </c>
    </row>
    <row r="3922" spans="1:10" x14ac:dyDescent="0.2">
      <c r="A3922" s="8" t="s">
        <v>43</v>
      </c>
      <c r="B3922" s="8">
        <v>2014</v>
      </c>
      <c r="C3922" s="8" t="s">
        <v>10</v>
      </c>
      <c r="D3922" s="8" t="s">
        <v>33</v>
      </c>
      <c r="E3922" s="8" t="s">
        <v>36</v>
      </c>
      <c r="F3922" s="15"/>
      <c r="G3922" s="15"/>
      <c r="H3922" s="26"/>
      <c r="J3922" s="46" t="e">
        <f>+IF(A3922=#REF!,"si","no")</f>
        <v>#REF!</v>
      </c>
    </row>
    <row r="3923" spans="1:10" x14ac:dyDescent="0.2">
      <c r="A3923" s="8" t="s">
        <v>43</v>
      </c>
      <c r="B3923" s="8">
        <v>2014</v>
      </c>
      <c r="C3923" s="8" t="s">
        <v>10</v>
      </c>
      <c r="D3923" s="8" t="s">
        <v>33</v>
      </c>
      <c r="E3923" s="8" t="s">
        <v>42</v>
      </c>
      <c r="F3923" s="15"/>
      <c r="G3923" s="15"/>
      <c r="H3923" s="26"/>
      <c r="J3923" s="46" t="e">
        <f>+IF(A3923=#REF!,"si","no")</f>
        <v>#REF!</v>
      </c>
    </row>
    <row r="3924" spans="1:10" x14ac:dyDescent="0.2">
      <c r="A3924" s="8" t="s">
        <v>43</v>
      </c>
      <c r="B3924" s="8">
        <v>2014</v>
      </c>
      <c r="C3924" s="8" t="s">
        <v>10</v>
      </c>
      <c r="D3924" s="8" t="s">
        <v>33</v>
      </c>
      <c r="E3924" s="8" t="s">
        <v>40</v>
      </c>
      <c r="F3924" s="15">
        <v>1122</v>
      </c>
      <c r="G3924" s="15">
        <v>176.6267422305294</v>
      </c>
      <c r="H3924" s="26">
        <v>0.63958416579541144</v>
      </c>
      <c r="J3924" s="46" t="e">
        <f>+IF(A3924=#REF!,"si","no")</f>
        <v>#REF!</v>
      </c>
    </row>
    <row r="3925" spans="1:10" x14ac:dyDescent="0.2">
      <c r="A3925" s="8" t="s">
        <v>43</v>
      </c>
      <c r="B3925" s="8">
        <v>2015</v>
      </c>
      <c r="C3925" s="8" t="s">
        <v>10</v>
      </c>
      <c r="D3925" s="8" t="s">
        <v>33</v>
      </c>
      <c r="E3925" s="8" t="s">
        <v>34</v>
      </c>
      <c r="F3925" s="15"/>
      <c r="G3925" s="15"/>
      <c r="H3925" s="26"/>
      <c r="J3925" s="46" t="e">
        <f>+IF(A3925=#REF!,"si","no")</f>
        <v>#REF!</v>
      </c>
    </row>
    <row r="3926" spans="1:10" x14ac:dyDescent="0.2">
      <c r="A3926" s="8" t="s">
        <v>43</v>
      </c>
      <c r="B3926" s="8">
        <v>2015</v>
      </c>
      <c r="C3926" s="8" t="s">
        <v>10</v>
      </c>
      <c r="D3926" s="8" t="s">
        <v>33</v>
      </c>
      <c r="E3926" s="8" t="s">
        <v>35</v>
      </c>
      <c r="F3926" s="15">
        <v>1109.9000000000001</v>
      </c>
      <c r="G3926" s="15">
        <v>174.71862379944511</v>
      </c>
      <c r="H3926" s="26">
        <v>0.69712517022438469</v>
      </c>
      <c r="J3926" s="46" t="e">
        <f>+IF(A3926=#REF!,"si","no")</f>
        <v>#REF!</v>
      </c>
    </row>
    <row r="3927" spans="1:10" x14ac:dyDescent="0.2">
      <c r="A3927" s="8" t="s">
        <v>43</v>
      </c>
      <c r="B3927" s="8">
        <v>2015</v>
      </c>
      <c r="C3927" s="8" t="s">
        <v>10</v>
      </c>
      <c r="D3927" s="8" t="s">
        <v>33</v>
      </c>
      <c r="E3927" s="8" t="s">
        <v>36</v>
      </c>
      <c r="F3927" s="15"/>
      <c r="G3927" s="15"/>
      <c r="H3927" s="26"/>
      <c r="J3927" s="46" t="e">
        <f>+IF(A3927=#REF!,"si","no")</f>
        <v>#REF!</v>
      </c>
    </row>
    <row r="3928" spans="1:10" x14ac:dyDescent="0.2">
      <c r="A3928" s="8" t="s">
        <v>43</v>
      </c>
      <c r="B3928" s="8">
        <v>2015</v>
      </c>
      <c r="C3928" s="8" t="s">
        <v>10</v>
      </c>
      <c r="D3928" s="8" t="s">
        <v>33</v>
      </c>
      <c r="E3928" s="8" t="s">
        <v>42</v>
      </c>
      <c r="F3928" s="15"/>
      <c r="G3928" s="15"/>
      <c r="H3928" s="26"/>
      <c r="J3928" s="46" t="e">
        <f>+IF(A3928=#REF!,"si","no")</f>
        <v>#REF!</v>
      </c>
    </row>
    <row r="3929" spans="1:10" x14ac:dyDescent="0.2">
      <c r="A3929" s="8" t="s">
        <v>43</v>
      </c>
      <c r="B3929" s="8">
        <v>2015</v>
      </c>
      <c r="C3929" s="8" t="s">
        <v>10</v>
      </c>
      <c r="D3929" s="8" t="s">
        <v>33</v>
      </c>
      <c r="E3929" s="8" t="s">
        <v>40</v>
      </c>
      <c r="F3929" s="15">
        <v>1109.9000000000001</v>
      </c>
      <c r="G3929" s="15">
        <v>174.71862379944511</v>
      </c>
      <c r="H3929" s="26">
        <v>0.69712517022438469</v>
      </c>
      <c r="J3929" s="46" t="e">
        <f>+IF(A3929=#REF!,"si","no")</f>
        <v>#REF!</v>
      </c>
    </row>
    <row r="3930" spans="1:10" x14ac:dyDescent="0.2">
      <c r="A3930" s="8" t="s">
        <v>43</v>
      </c>
      <c r="B3930" s="8">
        <v>2016</v>
      </c>
      <c r="C3930" s="8" t="s">
        <v>10</v>
      </c>
      <c r="D3930" s="8" t="s">
        <v>33</v>
      </c>
      <c r="E3930" s="8" t="s">
        <v>34</v>
      </c>
      <c r="F3930" s="15"/>
      <c r="G3930" s="15"/>
      <c r="H3930" s="26"/>
      <c r="J3930" s="46" t="e">
        <f>+IF(A3930=#REF!,"si","no")</f>
        <v>#REF!</v>
      </c>
    </row>
    <row r="3931" spans="1:10" x14ac:dyDescent="0.2">
      <c r="A3931" s="8" t="s">
        <v>43</v>
      </c>
      <c r="B3931" s="8">
        <v>2016</v>
      </c>
      <c r="C3931" s="8" t="s">
        <v>10</v>
      </c>
      <c r="D3931" s="8" t="s">
        <v>33</v>
      </c>
      <c r="E3931" s="8" t="s">
        <v>35</v>
      </c>
      <c r="F3931" s="15">
        <v>930.40000000000009</v>
      </c>
      <c r="G3931" s="15">
        <v>140.2978782788567</v>
      </c>
      <c r="H3931" s="26">
        <v>0.62956492439790279</v>
      </c>
      <c r="J3931" s="46" t="e">
        <f>+IF(A3931=#REF!,"si","no")</f>
        <v>#REF!</v>
      </c>
    </row>
    <row r="3932" spans="1:10" x14ac:dyDescent="0.2">
      <c r="A3932" s="8" t="s">
        <v>43</v>
      </c>
      <c r="B3932" s="8">
        <v>2016</v>
      </c>
      <c r="C3932" s="8" t="s">
        <v>10</v>
      </c>
      <c r="D3932" s="8" t="s">
        <v>33</v>
      </c>
      <c r="E3932" s="8" t="s">
        <v>36</v>
      </c>
      <c r="F3932" s="15"/>
      <c r="G3932" s="15"/>
      <c r="H3932" s="26"/>
      <c r="J3932" s="46" t="e">
        <f>+IF(A3932=#REF!,"si","no")</f>
        <v>#REF!</v>
      </c>
    </row>
    <row r="3933" spans="1:10" x14ac:dyDescent="0.2">
      <c r="A3933" s="8" t="s">
        <v>43</v>
      </c>
      <c r="B3933" s="8">
        <v>2016</v>
      </c>
      <c r="C3933" s="8" t="s">
        <v>10</v>
      </c>
      <c r="D3933" s="8" t="s">
        <v>33</v>
      </c>
      <c r="E3933" s="8" t="s">
        <v>42</v>
      </c>
      <c r="F3933" s="15"/>
      <c r="G3933" s="15"/>
      <c r="H3933" s="26"/>
      <c r="J3933" s="46" t="e">
        <f>+IF(A3933=#REF!,"si","no")</f>
        <v>#REF!</v>
      </c>
    </row>
    <row r="3934" spans="1:10" x14ac:dyDescent="0.2">
      <c r="A3934" s="8" t="s">
        <v>43</v>
      </c>
      <c r="B3934" s="8">
        <v>2016</v>
      </c>
      <c r="C3934" s="8" t="s">
        <v>10</v>
      </c>
      <c r="D3934" s="8" t="s">
        <v>33</v>
      </c>
      <c r="E3934" s="8" t="s">
        <v>40</v>
      </c>
      <c r="F3934" s="15">
        <v>930.40000000000009</v>
      </c>
      <c r="G3934" s="15">
        <v>140.2978782788567</v>
      </c>
      <c r="H3934" s="26">
        <v>0.62956492439790279</v>
      </c>
      <c r="J3934" s="46" t="e">
        <f>+IF(A3934=#REF!,"si","no")</f>
        <v>#REF!</v>
      </c>
    </row>
    <row r="3935" spans="1:10" x14ac:dyDescent="0.2">
      <c r="A3935" s="8" t="s">
        <v>43</v>
      </c>
      <c r="B3935" s="8">
        <v>2017</v>
      </c>
      <c r="C3935" s="8" t="s">
        <v>10</v>
      </c>
      <c r="D3935" s="8" t="s">
        <v>33</v>
      </c>
      <c r="E3935" s="8" t="s">
        <v>34</v>
      </c>
      <c r="F3935" s="15"/>
      <c r="G3935" s="15"/>
      <c r="H3935" s="26"/>
      <c r="J3935" s="46" t="e">
        <f>+IF(A3935=#REF!,"si","no")</f>
        <v>#REF!</v>
      </c>
    </row>
    <row r="3936" spans="1:10" x14ac:dyDescent="0.2">
      <c r="A3936" s="8" t="s">
        <v>43</v>
      </c>
      <c r="B3936" s="8">
        <v>2017</v>
      </c>
      <c r="C3936" s="8" t="s">
        <v>10</v>
      </c>
      <c r="D3936" s="8" t="s">
        <v>33</v>
      </c>
      <c r="E3936" s="8" t="s">
        <v>35</v>
      </c>
      <c r="F3936" s="15">
        <v>726.2</v>
      </c>
      <c r="G3936" s="15">
        <v>107.66832691826819</v>
      </c>
      <c r="H3936" s="26">
        <v>0.47906368306317026</v>
      </c>
      <c r="J3936" s="46" t="e">
        <f>+IF(A3936=#REF!,"si","no")</f>
        <v>#REF!</v>
      </c>
    </row>
    <row r="3937" spans="1:13" x14ac:dyDescent="0.2">
      <c r="A3937" s="8" t="s">
        <v>43</v>
      </c>
      <c r="B3937" s="8">
        <v>2017</v>
      </c>
      <c r="C3937" s="8" t="s">
        <v>10</v>
      </c>
      <c r="D3937" s="8" t="s">
        <v>33</v>
      </c>
      <c r="E3937" s="8" t="s">
        <v>36</v>
      </c>
      <c r="F3937" s="15"/>
      <c r="G3937" s="15"/>
      <c r="H3937" s="26"/>
      <c r="J3937" s="46" t="e">
        <f>+IF(A3937=#REF!,"si","no")</f>
        <v>#REF!</v>
      </c>
    </row>
    <row r="3938" spans="1:13" x14ac:dyDescent="0.2">
      <c r="A3938" s="8" t="s">
        <v>43</v>
      </c>
      <c r="B3938" s="8">
        <v>2017</v>
      </c>
      <c r="C3938" s="8" t="s">
        <v>10</v>
      </c>
      <c r="D3938" s="8" t="s">
        <v>33</v>
      </c>
      <c r="E3938" s="8" t="s">
        <v>42</v>
      </c>
      <c r="F3938" s="15"/>
      <c r="G3938" s="15"/>
      <c r="H3938" s="26"/>
      <c r="J3938" s="46" t="e">
        <f>+IF(A3938=#REF!,"si","no")</f>
        <v>#REF!</v>
      </c>
    </row>
    <row r="3939" spans="1:13" x14ac:dyDescent="0.2">
      <c r="A3939" s="8" t="s">
        <v>43</v>
      </c>
      <c r="B3939" s="8">
        <v>2017</v>
      </c>
      <c r="C3939" s="8" t="s">
        <v>10</v>
      </c>
      <c r="D3939" s="8" t="s">
        <v>33</v>
      </c>
      <c r="E3939" s="8" t="s">
        <v>40</v>
      </c>
      <c r="F3939" s="15">
        <v>726.2</v>
      </c>
      <c r="G3939" s="15">
        <v>107.66832691826819</v>
      </c>
      <c r="H3939" s="26">
        <v>0.47906368306317026</v>
      </c>
      <c r="J3939" s="46" t="e">
        <f>+IF(A3939=#REF!,"si","no")</f>
        <v>#REF!</v>
      </c>
    </row>
    <row r="3940" spans="1:13" x14ac:dyDescent="0.2">
      <c r="A3940" s="8" t="s">
        <v>43</v>
      </c>
      <c r="B3940" s="8">
        <v>2018</v>
      </c>
      <c r="C3940" s="8" t="s">
        <v>10</v>
      </c>
      <c r="D3940" s="8" t="s">
        <v>33</v>
      </c>
      <c r="E3940" s="8" t="s">
        <v>34</v>
      </c>
      <c r="F3940" s="15"/>
      <c r="G3940" s="15"/>
      <c r="H3940" s="26"/>
      <c r="J3940" s="46" t="e">
        <f>+IF(A3940=#REF!,"si","no")</f>
        <v>#REF!</v>
      </c>
    </row>
    <row r="3941" spans="1:13" x14ac:dyDescent="0.2">
      <c r="A3941" s="8" t="s">
        <v>43</v>
      </c>
      <c r="B3941" s="8">
        <v>2018</v>
      </c>
      <c r="C3941" s="8" t="s">
        <v>10</v>
      </c>
      <c r="D3941" s="8" t="s">
        <v>33</v>
      </c>
      <c r="E3941" s="8" t="s">
        <v>35</v>
      </c>
      <c r="F3941" s="15">
        <v>804.2</v>
      </c>
      <c r="G3941" s="15">
        <v>118.54631241770431</v>
      </c>
      <c r="H3941" s="26">
        <v>0.50061787338557573</v>
      </c>
      <c r="J3941" s="46" t="e">
        <f>+IF(A3941=#REF!,"si","no")</f>
        <v>#REF!</v>
      </c>
    </row>
    <row r="3942" spans="1:13" x14ac:dyDescent="0.2">
      <c r="A3942" s="8" t="s">
        <v>43</v>
      </c>
      <c r="B3942" s="8">
        <v>2018</v>
      </c>
      <c r="C3942" s="8" t="s">
        <v>10</v>
      </c>
      <c r="D3942" s="8" t="s">
        <v>33</v>
      </c>
      <c r="E3942" s="8" t="s">
        <v>36</v>
      </c>
      <c r="F3942" s="15"/>
      <c r="G3942" s="15"/>
      <c r="H3942" s="26"/>
      <c r="J3942" s="46" t="e">
        <f>+IF(A3942=#REF!,"si","no")</f>
        <v>#REF!</v>
      </c>
    </row>
    <row r="3943" spans="1:13" x14ac:dyDescent="0.2">
      <c r="A3943" s="8" t="s">
        <v>43</v>
      </c>
      <c r="B3943" s="8">
        <v>2018</v>
      </c>
      <c r="C3943" s="8" t="s">
        <v>10</v>
      </c>
      <c r="D3943" s="8" t="s">
        <v>33</v>
      </c>
      <c r="E3943" s="8" t="s">
        <v>42</v>
      </c>
      <c r="F3943" s="15"/>
      <c r="G3943" s="15"/>
      <c r="H3943" s="26"/>
      <c r="J3943" s="46" t="e">
        <f>+IF(A3943=#REF!,"si","no")</f>
        <v>#REF!</v>
      </c>
    </row>
    <row r="3944" spans="1:13" x14ac:dyDescent="0.2">
      <c r="A3944" s="8" t="s">
        <v>43</v>
      </c>
      <c r="B3944" s="8">
        <v>2018</v>
      </c>
      <c r="C3944" s="8" t="s">
        <v>10</v>
      </c>
      <c r="D3944" s="8" t="s">
        <v>33</v>
      </c>
      <c r="E3944" s="8" t="s">
        <v>40</v>
      </c>
      <c r="F3944" s="15">
        <v>804.2</v>
      </c>
      <c r="G3944" s="15">
        <v>118.54631241770431</v>
      </c>
      <c r="H3944" s="26">
        <v>0.50061787338557573</v>
      </c>
      <c r="J3944" s="46" t="e">
        <f>+IF(A3944=#REF!,"si","no")</f>
        <v>#REF!</v>
      </c>
    </row>
    <row r="3945" spans="1:13" x14ac:dyDescent="0.2">
      <c r="A3945" s="8" t="s">
        <v>43</v>
      </c>
      <c r="B3945" s="8">
        <v>2019</v>
      </c>
      <c r="C3945" s="8" t="s">
        <v>10</v>
      </c>
      <c r="D3945" s="8" t="s">
        <v>33</v>
      </c>
      <c r="E3945" s="8" t="s">
        <v>34</v>
      </c>
      <c r="F3945" s="15"/>
      <c r="G3945" s="15"/>
      <c r="H3945" s="26"/>
      <c r="J3945" s="46" t="e">
        <f>+IF(A3945=#REF!,"si","no")</f>
        <v>#REF!</v>
      </c>
    </row>
    <row r="3946" spans="1:13" x14ac:dyDescent="0.2">
      <c r="A3946" s="8" t="s">
        <v>43</v>
      </c>
      <c r="B3946" s="8">
        <v>2019</v>
      </c>
      <c r="C3946" s="8" t="s">
        <v>10</v>
      </c>
      <c r="D3946" s="8" t="s">
        <v>33</v>
      </c>
      <c r="E3946" s="8" t="s">
        <v>35</v>
      </c>
      <c r="F3946" s="15">
        <v>1146</v>
      </c>
      <c r="G3946" s="15">
        <v>169.38825730340756</v>
      </c>
      <c r="H3946" s="26">
        <v>0.7298701193700774</v>
      </c>
      <c r="J3946" s="46" t="e">
        <f>+IF(A3946=#REF!,"si","no")</f>
        <v>#REF!</v>
      </c>
    </row>
    <row r="3947" spans="1:13" x14ac:dyDescent="0.2">
      <c r="A3947" s="8" t="s">
        <v>43</v>
      </c>
      <c r="B3947" s="8">
        <v>2019</v>
      </c>
      <c r="C3947" s="8" t="s">
        <v>10</v>
      </c>
      <c r="D3947" s="8" t="s">
        <v>33</v>
      </c>
      <c r="E3947" s="8" t="s">
        <v>36</v>
      </c>
      <c r="F3947" s="15"/>
      <c r="G3947" s="15"/>
      <c r="H3947" s="26"/>
      <c r="J3947" s="46" t="e">
        <f>+IF(A3947=#REF!,"si","no")</f>
        <v>#REF!</v>
      </c>
    </row>
    <row r="3948" spans="1:13" x14ac:dyDescent="0.2">
      <c r="A3948" s="8" t="s">
        <v>43</v>
      </c>
      <c r="B3948" s="8">
        <v>2019</v>
      </c>
      <c r="C3948" s="8" t="s">
        <v>10</v>
      </c>
      <c r="D3948" s="8" t="s">
        <v>33</v>
      </c>
      <c r="E3948" s="8" t="s">
        <v>42</v>
      </c>
      <c r="F3948" s="15"/>
      <c r="G3948" s="15"/>
      <c r="H3948" s="26"/>
      <c r="J3948" s="46" t="e">
        <f>+IF(A3948=#REF!,"si","no")</f>
        <v>#REF!</v>
      </c>
    </row>
    <row r="3949" spans="1:13" x14ac:dyDescent="0.2">
      <c r="A3949" s="8" t="s">
        <v>43</v>
      </c>
      <c r="B3949" s="8">
        <v>2019</v>
      </c>
      <c r="C3949" s="8" t="s">
        <v>10</v>
      </c>
      <c r="D3949" s="8" t="s">
        <v>33</v>
      </c>
      <c r="E3949" s="8" t="s">
        <v>40</v>
      </c>
      <c r="F3949" s="15">
        <v>1146</v>
      </c>
      <c r="G3949" s="15">
        <v>169.38825730340756</v>
      </c>
      <c r="H3949" s="26">
        <v>0.7298701193700774</v>
      </c>
      <c r="J3949" s="46" t="e">
        <f>+IF(A3949=#REF!,"si","no")</f>
        <v>#REF!</v>
      </c>
      <c r="K3949" s="46" t="e">
        <f>+IF(F3949=#REF!,"si",F3949-#REF!)</f>
        <v>#REF!</v>
      </c>
      <c r="L3949" s="46" t="e">
        <f>+IF(G3949=#REF!,"si","no")</f>
        <v>#REF!</v>
      </c>
      <c r="M3949" s="46" t="e">
        <f>+IF(H3949=#REF!,"si","no")</f>
        <v>#REF!</v>
      </c>
    </row>
    <row r="3950" spans="1:13" x14ac:dyDescent="0.2">
      <c r="A3950" s="8" t="s">
        <v>43</v>
      </c>
      <c r="B3950" s="8">
        <v>2020</v>
      </c>
      <c r="C3950" s="8" t="s">
        <v>10</v>
      </c>
      <c r="D3950" s="8" t="s">
        <v>33</v>
      </c>
      <c r="E3950" s="8" t="s">
        <v>34</v>
      </c>
      <c r="F3950" s="15"/>
      <c r="G3950" s="15">
        <v>0</v>
      </c>
      <c r="H3950" s="26">
        <v>0</v>
      </c>
      <c r="J3950" s="46" t="e">
        <f>+IF(A3950=#REF!,"si","no")</f>
        <v>#REF!</v>
      </c>
      <c r="K3950" s="46" t="e">
        <f>+IF(F3950=#REF!,"si",F3950-#REF!)</f>
        <v>#REF!</v>
      </c>
      <c r="L3950" s="46" t="e">
        <f>+IF(G3950=#REF!,"si","no")</f>
        <v>#REF!</v>
      </c>
      <c r="M3950" s="46" t="e">
        <f>+IF(H3950=#REF!,"si","no")</f>
        <v>#REF!</v>
      </c>
    </row>
    <row r="3951" spans="1:13" x14ac:dyDescent="0.2">
      <c r="A3951" s="8" t="s">
        <v>43</v>
      </c>
      <c r="B3951" s="8">
        <v>2020</v>
      </c>
      <c r="C3951" s="8" t="s">
        <v>10</v>
      </c>
      <c r="D3951" s="8" t="s">
        <v>33</v>
      </c>
      <c r="E3951" s="8" t="s">
        <v>35</v>
      </c>
      <c r="F3951" s="15">
        <v>1225.8</v>
      </c>
      <c r="G3951" s="15">
        <v>180.5633084070802</v>
      </c>
      <c r="H3951" s="26">
        <v>0.836444658391996</v>
      </c>
      <c r="J3951" s="46" t="e">
        <f>+IF(A3951=#REF!,"si","no")</f>
        <v>#REF!</v>
      </c>
      <c r="K3951" s="46" t="e">
        <f>+IF(F3951=#REF!,"si",F3951-#REF!)</f>
        <v>#REF!</v>
      </c>
      <c r="L3951" s="46" t="e">
        <f>+IF(G3951=#REF!,"si","no")</f>
        <v>#REF!</v>
      </c>
      <c r="M3951" s="46" t="e">
        <f>+IF(H3951=#REF!,"si","no")</f>
        <v>#REF!</v>
      </c>
    </row>
    <row r="3952" spans="1:13" x14ac:dyDescent="0.2">
      <c r="A3952" s="8" t="s">
        <v>43</v>
      </c>
      <c r="B3952" s="8">
        <v>2020</v>
      </c>
      <c r="C3952" s="8" t="s">
        <v>10</v>
      </c>
      <c r="D3952" s="8" t="s">
        <v>33</v>
      </c>
      <c r="E3952" s="8" t="s">
        <v>36</v>
      </c>
      <c r="F3952" s="15"/>
      <c r="G3952" s="15">
        <v>0</v>
      </c>
      <c r="H3952" s="26">
        <v>0</v>
      </c>
      <c r="J3952" s="46" t="e">
        <f>+IF(A3952=#REF!,"si","no")</f>
        <v>#REF!</v>
      </c>
      <c r="K3952" s="46" t="e">
        <f>+IF(F3952=#REF!,"si",F3952-#REF!)</f>
        <v>#REF!</v>
      </c>
      <c r="L3952" s="46" t="e">
        <f>+IF(G3952=#REF!,"si","no")</f>
        <v>#REF!</v>
      </c>
      <c r="M3952" s="46" t="e">
        <f>+IF(H3952=#REF!,"si","no")</f>
        <v>#REF!</v>
      </c>
    </row>
    <row r="3953" spans="1:11" x14ac:dyDescent="0.2">
      <c r="A3953" s="8" t="s">
        <v>43</v>
      </c>
      <c r="B3953" s="8">
        <v>2020</v>
      </c>
      <c r="C3953" s="8" t="s">
        <v>10</v>
      </c>
      <c r="D3953" s="8" t="s">
        <v>33</v>
      </c>
      <c r="E3953" s="8" t="s">
        <v>42</v>
      </c>
      <c r="F3953" s="15"/>
      <c r="G3953" s="15">
        <v>0</v>
      </c>
      <c r="H3953" s="26">
        <v>0</v>
      </c>
      <c r="J3953" s="46" t="e">
        <f>+IF(A3953=#REF!,"si","no")</f>
        <v>#REF!</v>
      </c>
      <c r="K3953" s="46" t="e">
        <f>+IF(F3953=#REF!,"si",F3953-#REF!)</f>
        <v>#REF!</v>
      </c>
    </row>
    <row r="3954" spans="1:11" x14ac:dyDescent="0.2">
      <c r="A3954" s="8" t="s">
        <v>43</v>
      </c>
      <c r="B3954" s="8">
        <v>2020</v>
      </c>
      <c r="C3954" s="8" t="s">
        <v>10</v>
      </c>
      <c r="D3954" s="8" t="s">
        <v>33</v>
      </c>
      <c r="E3954" s="8" t="s">
        <v>40</v>
      </c>
      <c r="F3954" s="15">
        <v>1225.8</v>
      </c>
      <c r="G3954" s="15">
        <v>180.5633084070802</v>
      </c>
      <c r="H3954" s="26">
        <v>0.836444658391996</v>
      </c>
      <c r="J3954" s="46" t="e">
        <f>+IF(A3954=#REF!,"si","no")</f>
        <v>#REF!</v>
      </c>
      <c r="K3954" s="46" t="e">
        <f>+IF(F3954=#REF!,"si",F3954-#REF!)</f>
        <v>#REF!</v>
      </c>
    </row>
    <row r="3955" spans="1:11" x14ac:dyDescent="0.2">
      <c r="A3955" s="8" t="s">
        <v>43</v>
      </c>
      <c r="B3955" s="8">
        <v>2021</v>
      </c>
      <c r="C3955" s="8" t="s">
        <v>10</v>
      </c>
      <c r="D3955" s="8" t="s">
        <v>33</v>
      </c>
      <c r="E3955" s="8" t="s">
        <v>34</v>
      </c>
      <c r="F3955" s="15"/>
      <c r="G3955" s="15">
        <v>0</v>
      </c>
      <c r="H3955" s="26">
        <v>0</v>
      </c>
      <c r="J3955" s="46" t="e">
        <f>+IF(A3955=#REF!,"si","no")</f>
        <v>#REF!</v>
      </c>
      <c r="K3955" s="46" t="e">
        <f>+IF(F3955=#REF!,"si",F3955-#REF!)</f>
        <v>#REF!</v>
      </c>
    </row>
    <row r="3956" spans="1:11" x14ac:dyDescent="0.2">
      <c r="A3956" s="8" t="s">
        <v>43</v>
      </c>
      <c r="B3956" s="8">
        <v>2021</v>
      </c>
      <c r="C3956" s="8" t="s">
        <v>10</v>
      </c>
      <c r="D3956" s="8" t="s">
        <v>33</v>
      </c>
      <c r="E3956" s="8" t="s">
        <v>35</v>
      </c>
      <c r="F3956" s="15">
        <v>937.69999999999993</v>
      </c>
      <c r="G3956" s="15">
        <v>138.59979831885275</v>
      </c>
      <c r="H3956" s="26">
        <v>0.64169544107992382</v>
      </c>
      <c r="J3956" s="46" t="e">
        <f>+IF(A3956=#REF!,"si","no")</f>
        <v>#REF!</v>
      </c>
      <c r="K3956" s="46" t="e">
        <f>+IF(F3956=#REF!,"si",F3956-#REF!)</f>
        <v>#REF!</v>
      </c>
    </row>
    <row r="3957" spans="1:11" x14ac:dyDescent="0.2">
      <c r="A3957" s="8" t="s">
        <v>43</v>
      </c>
      <c r="B3957" s="8">
        <v>2021</v>
      </c>
      <c r="C3957" s="8" t="s">
        <v>10</v>
      </c>
      <c r="D3957" s="8" t="s">
        <v>33</v>
      </c>
      <c r="E3957" s="8" t="s">
        <v>36</v>
      </c>
      <c r="F3957" s="15"/>
      <c r="G3957" s="15">
        <v>0</v>
      </c>
      <c r="H3957" s="26">
        <v>0</v>
      </c>
      <c r="J3957" s="46" t="e">
        <f>+IF(A3957=#REF!,"si","no")</f>
        <v>#REF!</v>
      </c>
      <c r="K3957" s="46" t="e">
        <f>+IF(F3957=#REF!,"si",F3957-#REF!)</f>
        <v>#REF!</v>
      </c>
    </row>
    <row r="3958" spans="1:11" x14ac:dyDescent="0.2">
      <c r="A3958" s="8" t="s">
        <v>43</v>
      </c>
      <c r="B3958" s="8">
        <v>2021</v>
      </c>
      <c r="C3958" s="8" t="s">
        <v>10</v>
      </c>
      <c r="D3958" s="8" t="s">
        <v>33</v>
      </c>
      <c r="E3958" s="8" t="s">
        <v>42</v>
      </c>
      <c r="F3958" s="15"/>
      <c r="G3958" s="15">
        <v>0</v>
      </c>
      <c r="H3958" s="26">
        <v>0</v>
      </c>
      <c r="J3958" s="46" t="e">
        <f>+IF(A3958=#REF!,"si","no")</f>
        <v>#REF!</v>
      </c>
      <c r="K3958" s="46" t="e">
        <f>+IF(F3958=#REF!,"si",F3958-#REF!)</f>
        <v>#REF!</v>
      </c>
    </row>
    <row r="3959" spans="1:11" x14ac:dyDescent="0.2">
      <c r="A3959" s="8" t="s">
        <v>43</v>
      </c>
      <c r="B3959" s="8">
        <v>2021</v>
      </c>
      <c r="C3959" s="8" t="s">
        <v>10</v>
      </c>
      <c r="D3959" s="8" t="s">
        <v>33</v>
      </c>
      <c r="E3959" s="8" t="s">
        <v>40</v>
      </c>
      <c r="F3959" s="15">
        <v>937.69999999999993</v>
      </c>
      <c r="G3959" s="15">
        <v>138.59979831885275</v>
      </c>
      <c r="H3959" s="26">
        <v>0.64169544107992382</v>
      </c>
      <c r="J3959" s="46" t="e">
        <f>+IF(A3959=#REF!,"si","no")</f>
        <v>#REF!</v>
      </c>
      <c r="K3959" s="46" t="e">
        <f>+IF(F3959=#REF!,"si",F3959-#REF!)</f>
        <v>#REF!</v>
      </c>
    </row>
    <row r="3960" spans="1:11" x14ac:dyDescent="0.2">
      <c r="A3960" s="8" t="s">
        <v>43</v>
      </c>
      <c r="B3960" s="8">
        <v>2008</v>
      </c>
      <c r="C3960" s="8" t="s">
        <v>10</v>
      </c>
      <c r="D3960" s="8" t="s">
        <v>37</v>
      </c>
      <c r="E3960" s="8" t="s">
        <v>40</v>
      </c>
      <c r="F3960" s="15">
        <v>59.3</v>
      </c>
      <c r="G3960" s="15">
        <v>9.4770783758567934</v>
      </c>
      <c r="H3960" s="26">
        <v>3.3913300693340392E-2</v>
      </c>
      <c r="J3960" s="46" t="e">
        <f>+IF(A3960=#REF!,"si","no")</f>
        <v>#REF!</v>
      </c>
      <c r="K3960" s="46" t="e">
        <f>+IF(F3960=#REF!,"si",F3960-#REF!)</f>
        <v>#REF!</v>
      </c>
    </row>
    <row r="3961" spans="1:11" x14ac:dyDescent="0.2">
      <c r="A3961" s="8" t="s">
        <v>43</v>
      </c>
      <c r="B3961" s="8">
        <v>2009</v>
      </c>
      <c r="C3961" s="8" t="s">
        <v>10</v>
      </c>
      <c r="D3961" s="8" t="s">
        <v>37</v>
      </c>
      <c r="E3961" s="8" t="s">
        <v>40</v>
      </c>
      <c r="F3961" s="15">
        <v>37</v>
      </c>
      <c r="G3961" s="15">
        <v>5.8740511909394666</v>
      </c>
      <c r="H3961" s="26">
        <v>3.0551530538426033E-2</v>
      </c>
      <c r="J3961" s="46" t="e">
        <f>+IF(A3961=#REF!,"si","no")</f>
        <v>#REF!</v>
      </c>
    </row>
    <row r="3962" spans="1:11" x14ac:dyDescent="0.2">
      <c r="A3962" s="8" t="s">
        <v>43</v>
      </c>
      <c r="B3962" s="8">
        <v>2010</v>
      </c>
      <c r="C3962" s="8" t="s">
        <v>10</v>
      </c>
      <c r="D3962" s="8" t="s">
        <v>37</v>
      </c>
      <c r="E3962" s="8" t="s">
        <v>40</v>
      </c>
      <c r="F3962" s="15">
        <v>29.65</v>
      </c>
      <c r="G3962" s="15">
        <v>4.6778141357676528</v>
      </c>
      <c r="H3962" s="26">
        <v>2.1054637158653904E-2</v>
      </c>
      <c r="J3962" s="46" t="e">
        <f>+IF(A3962=#REF!,"si","no")</f>
        <v>#REF!</v>
      </c>
    </row>
    <row r="3963" spans="1:11" x14ac:dyDescent="0.2">
      <c r="A3963" s="8" t="s">
        <v>43</v>
      </c>
      <c r="B3963" s="8">
        <v>2011</v>
      </c>
      <c r="C3963" s="8" t="s">
        <v>10</v>
      </c>
      <c r="D3963" s="8" t="s">
        <v>37</v>
      </c>
      <c r="E3963" s="8" t="s">
        <v>40</v>
      </c>
      <c r="F3963" s="15">
        <v>0</v>
      </c>
      <c r="G3963" s="15">
        <v>0</v>
      </c>
      <c r="H3963" s="26">
        <v>0</v>
      </c>
      <c r="J3963" s="46" t="e">
        <f>+IF(A3963=#REF!,"si","no")</f>
        <v>#REF!</v>
      </c>
    </row>
    <row r="3964" spans="1:11" x14ac:dyDescent="0.2">
      <c r="A3964" s="8" t="s">
        <v>43</v>
      </c>
      <c r="B3964" s="8">
        <v>2012</v>
      </c>
      <c r="C3964" s="8" t="s">
        <v>10</v>
      </c>
      <c r="D3964" s="8" t="s">
        <v>37</v>
      </c>
      <c r="E3964" s="8" t="s">
        <v>40</v>
      </c>
      <c r="F3964" s="15">
        <v>174.8</v>
      </c>
      <c r="G3964" s="15">
        <v>27.39266083750422</v>
      </c>
      <c r="H3964" s="26">
        <v>0.10632470927947711</v>
      </c>
      <c r="J3964" s="46" t="e">
        <f>+IF(A3964=#REF!,"si","no")</f>
        <v>#REF!</v>
      </c>
    </row>
    <row r="3965" spans="1:11" x14ac:dyDescent="0.2">
      <c r="A3965" s="8" t="s">
        <v>43</v>
      </c>
      <c r="B3965" s="8">
        <v>2013</v>
      </c>
      <c r="C3965" s="8" t="s">
        <v>10</v>
      </c>
      <c r="D3965" s="8" t="s">
        <v>37</v>
      </c>
      <c r="E3965" s="8" t="s">
        <v>40</v>
      </c>
      <c r="F3965" s="15">
        <v>196.751</v>
      </c>
      <c r="G3965" s="15">
        <v>30.87042875811607</v>
      </c>
      <c r="H3965" s="26">
        <v>0.11320973839109531</v>
      </c>
      <c r="J3965" s="46" t="e">
        <f>+IF(A3965=#REF!,"si","no")</f>
        <v>#REF!</v>
      </c>
    </row>
    <row r="3966" spans="1:11" x14ac:dyDescent="0.2">
      <c r="A3966" s="8" t="s">
        <v>43</v>
      </c>
      <c r="B3966" s="8">
        <v>2014</v>
      </c>
      <c r="C3966" s="8" t="s">
        <v>10</v>
      </c>
      <c r="D3966" s="8" t="s">
        <v>37</v>
      </c>
      <c r="E3966" s="8" t="s">
        <v>40</v>
      </c>
      <c r="F3966" s="15">
        <v>229</v>
      </c>
      <c r="G3966" s="15">
        <v>36.049486604983272</v>
      </c>
      <c r="H3966" s="26">
        <v>0.13053901423097078</v>
      </c>
      <c r="J3966" s="46" t="e">
        <f>+IF(A3966=#REF!,"si","no")</f>
        <v>#REF!</v>
      </c>
    </row>
    <row r="3967" spans="1:11" x14ac:dyDescent="0.2">
      <c r="A3967" s="8" t="s">
        <v>43</v>
      </c>
      <c r="B3967" s="8">
        <v>2015</v>
      </c>
      <c r="C3967" s="8" t="s">
        <v>10</v>
      </c>
      <c r="D3967" s="8" t="s">
        <v>37</v>
      </c>
      <c r="E3967" s="8" t="s">
        <v>40</v>
      </c>
      <c r="F3967" s="15">
        <v>226.7</v>
      </c>
      <c r="G3967" s="15">
        <v>35.686739359702855</v>
      </c>
      <c r="H3967" s="26">
        <v>0.14238965320287231</v>
      </c>
      <c r="J3967" s="46" t="e">
        <f>+IF(A3967=#REF!,"si","no")</f>
        <v>#REF!</v>
      </c>
    </row>
    <row r="3968" spans="1:11" x14ac:dyDescent="0.2">
      <c r="A3968" s="8" t="s">
        <v>43</v>
      </c>
      <c r="B3968" s="8">
        <v>2016</v>
      </c>
      <c r="C3968" s="8" t="s">
        <v>10</v>
      </c>
      <c r="D3968" s="8" t="s">
        <v>37</v>
      </c>
      <c r="E3968" s="8" t="s">
        <v>40</v>
      </c>
      <c r="F3968" s="15">
        <v>233.2</v>
      </c>
      <c r="G3968" s="15">
        <v>35.164945415551777</v>
      </c>
      <c r="H3968" s="26">
        <v>0.15779722739637889</v>
      </c>
      <c r="J3968" s="46" t="e">
        <f>+IF(A3968=#REF!,"si","no")</f>
        <v>#REF!</v>
      </c>
    </row>
    <row r="3969" spans="1:13" x14ac:dyDescent="0.2">
      <c r="A3969" s="8" t="s">
        <v>43</v>
      </c>
      <c r="B3969" s="8">
        <v>2017</v>
      </c>
      <c r="C3969" s="8" t="s">
        <v>10</v>
      </c>
      <c r="D3969" s="8" t="s">
        <v>37</v>
      </c>
      <c r="E3969" s="8" t="s">
        <v>40</v>
      </c>
      <c r="F3969" s="15">
        <v>150.69999999999999</v>
      </c>
      <c r="G3969" s="15">
        <v>22.343179381138825</v>
      </c>
      <c r="H3969" s="26">
        <v>9.941461999121419E-2</v>
      </c>
      <c r="J3969" s="46" t="e">
        <f>+IF(A3969=#REF!,"si","no")</f>
        <v>#REF!</v>
      </c>
    </row>
    <row r="3970" spans="1:13" x14ac:dyDescent="0.2">
      <c r="A3970" s="8" t="s">
        <v>43</v>
      </c>
      <c r="B3970" s="8">
        <v>2018</v>
      </c>
      <c r="C3970" s="8" t="s">
        <v>10</v>
      </c>
      <c r="D3970" s="8" t="s">
        <v>37</v>
      </c>
      <c r="E3970" s="8" t="s">
        <v>40</v>
      </c>
      <c r="F3970" s="15">
        <v>139.4</v>
      </c>
      <c r="G3970" s="15">
        <v>20.548813667033052</v>
      </c>
      <c r="H3970" s="26">
        <v>8.6777084742538216E-2</v>
      </c>
      <c r="J3970" s="46" t="e">
        <f>+IF(A3970=#REF!,"si","no")</f>
        <v>#REF!</v>
      </c>
    </row>
    <row r="3971" spans="1:13" x14ac:dyDescent="0.2">
      <c r="A3971" s="8" t="s">
        <v>43</v>
      </c>
      <c r="B3971" s="8">
        <v>2019</v>
      </c>
      <c r="C3971" s="8" t="s">
        <v>10</v>
      </c>
      <c r="D3971" s="8" t="s">
        <v>37</v>
      </c>
      <c r="E3971" s="8" t="s">
        <v>40</v>
      </c>
      <c r="F3971" s="15">
        <v>166.1</v>
      </c>
      <c r="G3971" s="15">
        <v>24.550950731322857</v>
      </c>
      <c r="H3971" s="26">
        <v>0.10578658536419706</v>
      </c>
      <c r="J3971" s="46" t="e">
        <f>+IF(A3971=#REF!,"si","no")</f>
        <v>#REF!</v>
      </c>
    </row>
    <row r="3972" spans="1:13" x14ac:dyDescent="0.2">
      <c r="A3972" s="8" t="s">
        <v>43</v>
      </c>
      <c r="B3972" s="8">
        <v>2020</v>
      </c>
      <c r="C3972" s="8" t="s">
        <v>10</v>
      </c>
      <c r="D3972" s="8" t="s">
        <v>37</v>
      </c>
      <c r="E3972" s="8" t="s">
        <v>40</v>
      </c>
      <c r="F3972" s="15">
        <v>7.4</v>
      </c>
      <c r="G3972" s="15">
        <v>1.0900379198991628</v>
      </c>
      <c r="H3972" s="26">
        <v>5.0495109088764664E-3</v>
      </c>
      <c r="J3972" s="46" t="e">
        <f>+IF(A3972=#REF!,"si","no")</f>
        <v>#REF!</v>
      </c>
      <c r="K3972" s="46" t="e">
        <f>+IF(F3972=#REF!,"si",F3972-#REF!)</f>
        <v>#REF!</v>
      </c>
    </row>
    <row r="3973" spans="1:13" x14ac:dyDescent="0.2">
      <c r="A3973" s="8" t="s">
        <v>43</v>
      </c>
      <c r="B3973" s="8">
        <v>2021</v>
      </c>
      <c r="C3973" s="8" t="s">
        <v>10</v>
      </c>
      <c r="D3973" s="8" t="s">
        <v>37</v>
      </c>
      <c r="E3973" s="8" t="s">
        <v>40</v>
      </c>
      <c r="F3973" s="15">
        <v>8</v>
      </c>
      <c r="G3973" s="15">
        <v>1.1824660195700354</v>
      </c>
      <c r="H3973" s="26">
        <v>5.47463317547125E-3</v>
      </c>
      <c r="J3973" s="46" t="e">
        <f>+IF(A3973=#REF!,"si","no")</f>
        <v>#REF!</v>
      </c>
      <c r="K3973" s="46" t="e">
        <f>+IF(F3973=#REF!,"si",F3973-#REF!)</f>
        <v>#REF!</v>
      </c>
    </row>
    <row r="3974" spans="1:13" x14ac:dyDescent="0.2">
      <c r="A3974" s="8" t="s">
        <v>44</v>
      </c>
      <c r="B3974" s="8">
        <v>2008</v>
      </c>
      <c r="C3974" s="8" t="s">
        <v>10</v>
      </c>
      <c r="D3974" s="8" t="s">
        <v>41</v>
      </c>
      <c r="E3974" s="8" t="s">
        <v>40</v>
      </c>
      <c r="F3974" s="15">
        <v>13104.531535411999</v>
      </c>
      <c r="G3974" s="15">
        <v>626.86533526052904</v>
      </c>
      <c r="H3974" s="26">
        <v>1.9002829370090004</v>
      </c>
      <c r="J3974" s="46" t="e">
        <f>+IF(A3974=#REF!,"si","no")</f>
        <v>#REF!</v>
      </c>
      <c r="K3974" s="46" t="e">
        <f>+IF(F3974=#REF!,"si","no")</f>
        <v>#REF!</v>
      </c>
      <c r="L3974" s="46" t="e">
        <f>+IF(G3974=#REF!,"si","no")</f>
        <v>#REF!</v>
      </c>
      <c r="M3974" s="46" t="e">
        <f>+IF(H3974=#REF!,"si","no")</f>
        <v>#REF!</v>
      </c>
    </row>
    <row r="3975" spans="1:13" x14ac:dyDescent="0.2">
      <c r="A3975" s="8" t="s">
        <v>44</v>
      </c>
      <c r="B3975" s="8">
        <v>2009</v>
      </c>
      <c r="C3975" s="8" t="s">
        <v>10</v>
      </c>
      <c r="D3975" s="8" t="s">
        <v>41</v>
      </c>
      <c r="E3975" s="8" t="s">
        <v>40</v>
      </c>
      <c r="F3975" s="15">
        <v>15699.986881999999</v>
      </c>
      <c r="G3975" s="15">
        <v>696.65924596928198</v>
      </c>
      <c r="H3975" s="26">
        <v>2.0254666258737668</v>
      </c>
      <c r="J3975" s="46" t="e">
        <f>+IF(A3975=#REF!,"si","no")</f>
        <v>#REF!</v>
      </c>
      <c r="K3975" s="46" t="e">
        <f>+IF(F3975=#REF!,"si","no")</f>
        <v>#REF!</v>
      </c>
      <c r="L3975" s="46" t="e">
        <f>+IF(G3975=#REF!,"si","no")</f>
        <v>#REF!</v>
      </c>
      <c r="M3975" s="46" t="e">
        <f>+IF(H3975=#REF!,"si","no")</f>
        <v>#REF!</v>
      </c>
    </row>
    <row r="3976" spans="1:13" x14ac:dyDescent="0.2">
      <c r="A3976" s="8" t="s">
        <v>44</v>
      </c>
      <c r="B3976" s="8">
        <v>2010</v>
      </c>
      <c r="C3976" s="8" t="s">
        <v>10</v>
      </c>
      <c r="D3976" s="8" t="s">
        <v>41</v>
      </c>
      <c r="E3976" s="8" t="s">
        <v>40</v>
      </c>
      <c r="F3976" s="15">
        <v>17580.811696000001</v>
      </c>
      <c r="G3976" s="15">
        <v>878.61354447182055</v>
      </c>
      <c r="H3976" s="26">
        <v>2.0076629675109579</v>
      </c>
      <c r="J3976" s="46" t="e">
        <f>+IF(A3976=#REF!,"si","no")</f>
        <v>#REF!</v>
      </c>
      <c r="K3976" s="46" t="e">
        <f>+IF(F3976=#REF!,"si","no")</f>
        <v>#REF!</v>
      </c>
      <c r="L3976" s="46" t="e">
        <f>+IF(G3976=#REF!,"si","no")</f>
        <v>#REF!</v>
      </c>
      <c r="M3976" s="46" t="e">
        <f>+IF(H3976=#REF!,"si","no")</f>
        <v>#REF!</v>
      </c>
    </row>
    <row r="3977" spans="1:13" x14ac:dyDescent="0.2">
      <c r="A3977" s="8" t="s">
        <v>44</v>
      </c>
      <c r="B3977" s="8">
        <v>2011</v>
      </c>
      <c r="C3977" s="8" t="s">
        <v>10</v>
      </c>
      <c r="D3977" s="8" t="s">
        <v>41</v>
      </c>
      <c r="E3977" s="8" t="s">
        <v>40</v>
      </c>
      <c r="F3977" s="15">
        <v>18913.479588000002</v>
      </c>
      <c r="G3977" s="15">
        <v>982.09932563711072</v>
      </c>
      <c r="H3977" s="26">
        <v>1.884918959824023</v>
      </c>
      <c r="J3977" s="46" t="e">
        <f>+IF(A3977=#REF!,"si","no")</f>
        <v>#REF!</v>
      </c>
      <c r="K3977" s="46" t="e">
        <f>+IF(F3977=#REF!,"si","no")</f>
        <v>#REF!</v>
      </c>
      <c r="L3977" s="46" t="e">
        <f>+IF(G3977=#REF!,"si","no")</f>
        <v>#REF!</v>
      </c>
      <c r="M3977" s="46" t="e">
        <f>+IF(H3977=#REF!,"si","no")</f>
        <v>#REF!</v>
      </c>
    </row>
    <row r="3978" spans="1:13" x14ac:dyDescent="0.2">
      <c r="A3978" s="8" t="s">
        <v>44</v>
      </c>
      <c r="B3978" s="8">
        <v>2012</v>
      </c>
      <c r="C3978" s="8" t="s">
        <v>10</v>
      </c>
      <c r="D3978" s="8" t="s">
        <v>41</v>
      </c>
      <c r="E3978" s="8" t="s">
        <v>40</v>
      </c>
      <c r="F3978" s="15">
        <v>23425.2170245046</v>
      </c>
      <c r="G3978" s="15">
        <v>1157.1333843268187</v>
      </c>
      <c r="H3978" s="26">
        <v>2.0777744776118561</v>
      </c>
      <c r="J3978" s="46" t="e">
        <f>+IF(A3978=#REF!,"si","no")</f>
        <v>#REF!</v>
      </c>
      <c r="K3978" s="46" t="e">
        <f>+IF(F3978=#REF!,"si","no")</f>
        <v>#REF!</v>
      </c>
      <c r="L3978" s="46" t="e">
        <f>+IF(G3978=#REF!,"si","no")</f>
        <v>#REF!</v>
      </c>
      <c r="M3978" s="46" t="e">
        <f>+IF(H3978=#REF!,"si","no")</f>
        <v>#REF!</v>
      </c>
    </row>
    <row r="3979" spans="1:13" x14ac:dyDescent="0.2">
      <c r="A3979" s="8" t="s">
        <v>44</v>
      </c>
      <c r="B3979" s="8">
        <v>2013</v>
      </c>
      <c r="C3979" s="8" t="s">
        <v>10</v>
      </c>
      <c r="D3979" s="8" t="s">
        <v>41</v>
      </c>
      <c r="E3979" s="8" t="s">
        <v>40</v>
      </c>
      <c r="F3979" s="15">
        <v>28117.035667935997</v>
      </c>
      <c r="G3979" s="15">
        <v>1375.918999227242</v>
      </c>
      <c r="H3979" s="26">
        <v>2.2015408480707257</v>
      </c>
      <c r="J3979" s="46" t="e">
        <f>+IF(A3979=#REF!,"si","no")</f>
        <v>#REF!</v>
      </c>
      <c r="K3979" s="46" t="e">
        <f>+IF(F3979=#REF!,"si","no")</f>
        <v>#REF!</v>
      </c>
      <c r="L3979" s="46" t="e">
        <f>+IF(G3979=#REF!,"si","no")</f>
        <v>#REF!</v>
      </c>
      <c r="M3979" s="46" t="e">
        <f>+IF(H3979=#REF!,"si","no")</f>
        <v>#REF!</v>
      </c>
    </row>
    <row r="3980" spans="1:13" x14ac:dyDescent="0.2">
      <c r="A3980" s="8" t="s">
        <v>44</v>
      </c>
      <c r="B3980" s="8">
        <v>2014</v>
      </c>
      <c r="C3980" s="8" t="s">
        <v>10</v>
      </c>
      <c r="D3980" s="8" t="s">
        <v>41</v>
      </c>
      <c r="E3980" s="8" t="s">
        <v>40</v>
      </c>
      <c r="F3980" s="15">
        <v>34606.498842000001</v>
      </c>
      <c r="G3980" s="15">
        <v>1490.4765094229347</v>
      </c>
      <c r="H3980" s="26">
        <v>2.3971123378412535</v>
      </c>
      <c r="J3980" s="46" t="e">
        <f>+IF(A3980=#REF!,"si","no")</f>
        <v>#REF!</v>
      </c>
      <c r="K3980" s="46" t="e">
        <f>+IF(F3980=#REF!,"si","no")</f>
        <v>#REF!</v>
      </c>
      <c r="L3980" s="46" t="e">
        <f>+IF(G3980=#REF!,"si","no")</f>
        <v>#REF!</v>
      </c>
      <c r="M3980" s="46" t="e">
        <f>+IF(H3980=#REF!,"si","no")</f>
        <v>#REF!</v>
      </c>
    </row>
    <row r="3981" spans="1:13" x14ac:dyDescent="0.2">
      <c r="A3981" s="8" t="s">
        <v>44</v>
      </c>
      <c r="B3981" s="8">
        <v>2015</v>
      </c>
      <c r="C3981" s="8" t="s">
        <v>10</v>
      </c>
      <c r="D3981" s="8" t="s">
        <v>41</v>
      </c>
      <c r="E3981" s="8" t="s">
        <v>40</v>
      </c>
      <c r="F3981" s="15">
        <v>31504.244713</v>
      </c>
      <c r="G3981" s="15">
        <v>1154.7992247756172</v>
      </c>
      <c r="H3981" s="26">
        <v>1.9953679109368925</v>
      </c>
      <c r="J3981" s="46" t="e">
        <f>+IF(A3981=#REF!,"si","no")</f>
        <v>#REF!</v>
      </c>
      <c r="K3981" s="46" t="e">
        <f>+IF(F3981=#REF!,"si","no")</f>
        <v>#REF!</v>
      </c>
      <c r="L3981" s="46" t="e">
        <f>+IF(G3981=#REF!,"si","no")</f>
        <v>#REF!</v>
      </c>
      <c r="M3981" s="46" t="e">
        <f>+IF(H3981=#REF!,"si","no")</f>
        <v>#REF!</v>
      </c>
    </row>
    <row r="3982" spans="1:13" x14ac:dyDescent="0.2">
      <c r="A3982" s="8" t="s">
        <v>44</v>
      </c>
      <c r="B3982" s="8">
        <v>2016</v>
      </c>
      <c r="C3982" s="8" t="s">
        <v>10</v>
      </c>
      <c r="D3982" s="8" t="s">
        <v>41</v>
      </c>
      <c r="E3982" s="8" t="s">
        <v>40</v>
      </c>
      <c r="F3982" s="15">
        <v>33110.487014999999</v>
      </c>
      <c r="G3982" s="15">
        <v>1100.7599741589181</v>
      </c>
      <c r="H3982" s="26">
        <v>1.923161546130856</v>
      </c>
      <c r="J3982" s="46" t="e">
        <f>+IF(A3982=#REF!,"si","no")</f>
        <v>#REF!</v>
      </c>
      <c r="K3982" s="46" t="e">
        <f>+IF(F3982=#REF!,"si","no")</f>
        <v>#REF!</v>
      </c>
      <c r="L3982" s="46" t="e">
        <f>+IF(G3982=#REF!,"si","no")</f>
        <v>#REF!</v>
      </c>
      <c r="M3982" s="46" t="e">
        <f>+IF(H3982=#REF!,"si","no")</f>
        <v>#REF!</v>
      </c>
    </row>
    <row r="3983" spans="1:13" x14ac:dyDescent="0.2">
      <c r="A3983" s="8" t="s">
        <v>44</v>
      </c>
      <c r="B3983" s="8">
        <v>2017</v>
      </c>
      <c r="C3983" s="8" t="s">
        <v>10</v>
      </c>
      <c r="D3983" s="8" t="s">
        <v>41</v>
      </c>
      <c r="E3983" s="8" t="s">
        <v>40</v>
      </c>
      <c r="F3983" s="15">
        <v>31220.273186000002</v>
      </c>
      <c r="G3983" s="15">
        <v>1089.6560644706028</v>
      </c>
      <c r="H3983" s="26">
        <v>1.6963851923756934</v>
      </c>
      <c r="J3983" s="46" t="e">
        <f>+IF(A3983=#REF!,"si","no")</f>
        <v>#REF!</v>
      </c>
      <c r="K3983" s="46" t="e">
        <f>+IF(F3983=#REF!,"si","no")</f>
        <v>#REF!</v>
      </c>
      <c r="L3983" s="46" t="e">
        <f>+IF(G3983=#REF!,"si","no")</f>
        <v>#REF!</v>
      </c>
      <c r="M3983" s="46" t="e">
        <f>+IF(H3983=#REF!,"si","no")</f>
        <v>#REF!</v>
      </c>
    </row>
    <row r="3984" spans="1:13" x14ac:dyDescent="0.2">
      <c r="A3984" s="8" t="s">
        <v>44</v>
      </c>
      <c r="B3984" s="8">
        <v>2018</v>
      </c>
      <c r="C3984" s="8" t="s">
        <v>10</v>
      </c>
      <c r="D3984" s="8" t="s">
        <v>41</v>
      </c>
      <c r="E3984" s="8" t="s">
        <v>40</v>
      </c>
      <c r="F3984" s="15">
        <v>26069.710965999999</v>
      </c>
      <c r="G3984" s="15">
        <v>848.45704870983752</v>
      </c>
      <c r="H3984" s="26">
        <v>1.3151314403004535</v>
      </c>
      <c r="J3984" s="46" t="e">
        <f>+IF(A3984=#REF!,"si","no")</f>
        <v>#REF!</v>
      </c>
      <c r="K3984" s="46" t="e">
        <f>+IF(F3984=#REF!,"si","no")</f>
        <v>#REF!</v>
      </c>
      <c r="L3984" s="46" t="e">
        <f>+IF(G3984=#REF!,"si","no")</f>
        <v>#REF!</v>
      </c>
      <c r="M3984" s="46" t="e">
        <f>+IF(H3984=#REF!,"si","no")</f>
        <v>#REF!</v>
      </c>
    </row>
    <row r="3985" spans="1:13" x14ac:dyDescent="0.2">
      <c r="A3985" s="8" t="s">
        <v>44</v>
      </c>
      <c r="B3985" s="8">
        <v>2019</v>
      </c>
      <c r="C3985" s="8" t="s">
        <v>10</v>
      </c>
      <c r="D3985" s="8" t="s">
        <v>41</v>
      </c>
      <c r="E3985" s="8" t="s">
        <v>40</v>
      </c>
      <c r="F3985" s="15">
        <v>26832.528328999997</v>
      </c>
      <c r="G3985" s="15">
        <v>761.14903255350566</v>
      </c>
      <c r="H3985" s="26">
        <v>1.2430779058867334</v>
      </c>
      <c r="J3985" s="46" t="e">
        <f>+IF(A3985=#REF!,"si","no")</f>
        <v>#REF!</v>
      </c>
      <c r="K3985" s="46" t="e">
        <f>+IF(F3985=#REF!,"si","no")</f>
        <v>#REF!</v>
      </c>
      <c r="L3985" s="46" t="e">
        <f>+IF(G3985=#REF!,"si","no")</f>
        <v>#REF!</v>
      </c>
      <c r="M3985" s="46" t="e">
        <f>+IF(H3985=#REF!,"si","no")</f>
        <v>#REF!</v>
      </c>
    </row>
    <row r="3986" spans="1:13" x14ac:dyDescent="0.2">
      <c r="A3986" s="8" t="s">
        <v>44</v>
      </c>
      <c r="B3986" s="8">
        <v>2020</v>
      </c>
      <c r="C3986" s="8" t="s">
        <v>10</v>
      </c>
      <c r="D3986" s="8" t="s">
        <v>41</v>
      </c>
      <c r="E3986" s="8" t="s">
        <v>40</v>
      </c>
      <c r="F3986" s="15">
        <v>25967.496446999998</v>
      </c>
      <c r="G3986" s="15">
        <v>779.97148977451468</v>
      </c>
      <c r="H3986" s="26">
        <v>1.4562302604031192</v>
      </c>
      <c r="J3986" s="46"/>
      <c r="K3986" s="46"/>
      <c r="L3986" s="46"/>
      <c r="M3986" s="46"/>
    </row>
    <row r="3987" spans="1:13" x14ac:dyDescent="0.2">
      <c r="A3987" s="8" t="s">
        <v>44</v>
      </c>
      <c r="B3987" s="8">
        <v>2021</v>
      </c>
      <c r="C3987" s="8" t="s">
        <v>10</v>
      </c>
      <c r="D3987" s="8" t="s">
        <v>41</v>
      </c>
      <c r="E3987" s="8" t="s">
        <v>40</v>
      </c>
      <c r="F3987" s="15">
        <v>32629.861356000001</v>
      </c>
      <c r="G3987" s="15">
        <v>749.14092900553828</v>
      </c>
      <c r="H3987" s="26">
        <v>1.262923444832156</v>
      </c>
      <c r="J3987" s="46"/>
      <c r="K3987" s="46"/>
      <c r="L3987" s="46"/>
      <c r="M3987" s="46"/>
    </row>
    <row r="3988" spans="1:13" x14ac:dyDescent="0.2">
      <c r="A3988" s="8" t="s">
        <v>44</v>
      </c>
      <c r="B3988" s="8">
        <v>2008</v>
      </c>
      <c r="C3988" s="8" t="s">
        <v>10</v>
      </c>
      <c r="D3988" s="8" t="s">
        <v>25</v>
      </c>
      <c r="E3988" s="8" t="s">
        <v>26</v>
      </c>
      <c r="F3988" s="15">
        <v>1480.222642</v>
      </c>
      <c r="G3988" s="15">
        <v>70.807587454012975</v>
      </c>
      <c r="H3988" s="26">
        <v>0.2146465001031071</v>
      </c>
      <c r="J3988" s="46" t="e">
        <f>+IF(A3988=#REF!,"si","no")</f>
        <v>#REF!</v>
      </c>
      <c r="K3988" s="46" t="e">
        <f>+IF(F3988=#REF!,"si","no")</f>
        <v>#REF!</v>
      </c>
      <c r="L3988" s="46" t="e">
        <f>+IF(G3988=#REF!,"si","no")</f>
        <v>#REF!</v>
      </c>
      <c r="M3988" s="46" t="e">
        <f>+IF(H3988=#REF!,"si","no")</f>
        <v>#REF!</v>
      </c>
    </row>
    <row r="3989" spans="1:13" x14ac:dyDescent="0.2">
      <c r="A3989" s="8" t="s">
        <v>44</v>
      </c>
      <c r="B3989" s="8">
        <v>2008</v>
      </c>
      <c r="C3989" s="8" t="s">
        <v>10</v>
      </c>
      <c r="D3989" s="8" t="s">
        <v>25</v>
      </c>
      <c r="E3989" s="8" t="s">
        <v>27</v>
      </c>
      <c r="F3989" s="15"/>
      <c r="G3989" s="15"/>
      <c r="H3989" s="26"/>
      <c r="J3989" s="46" t="e">
        <f>+IF(A3989=#REF!,"si","no")</f>
        <v>#REF!</v>
      </c>
      <c r="K3989" s="46" t="e">
        <f>+IF(F3989=#REF!,"si","no")</f>
        <v>#REF!</v>
      </c>
      <c r="L3989" s="46" t="e">
        <f>+IF(G3989=#REF!,"si","no")</f>
        <v>#REF!</v>
      </c>
      <c r="M3989" s="46" t="e">
        <f>+IF(H3989=#REF!,"si","no")</f>
        <v>#REF!</v>
      </c>
    </row>
    <row r="3990" spans="1:13" x14ac:dyDescent="0.2">
      <c r="A3990" s="8" t="s">
        <v>44</v>
      </c>
      <c r="B3990" s="8">
        <v>2008</v>
      </c>
      <c r="C3990" s="8" t="s">
        <v>10</v>
      </c>
      <c r="D3990" s="8" t="s">
        <v>25</v>
      </c>
      <c r="E3990" s="8" t="s">
        <v>28</v>
      </c>
      <c r="F3990" s="15"/>
      <c r="G3990" s="15"/>
      <c r="H3990" s="26"/>
      <c r="J3990" s="46" t="e">
        <f>+IF(A3990=#REF!,"si","no")</f>
        <v>#REF!</v>
      </c>
    </row>
    <row r="3991" spans="1:13" x14ac:dyDescent="0.2">
      <c r="A3991" s="8" t="s">
        <v>44</v>
      </c>
      <c r="B3991" s="8">
        <v>2008</v>
      </c>
      <c r="C3991" s="8" t="s">
        <v>10</v>
      </c>
      <c r="D3991" s="8" t="s">
        <v>25</v>
      </c>
      <c r="E3991" s="8" t="s">
        <v>40</v>
      </c>
      <c r="F3991" s="15">
        <v>1480.222642</v>
      </c>
      <c r="G3991" s="15">
        <v>70.807587454012975</v>
      </c>
      <c r="H3991" s="26">
        <v>0.2146465001031071</v>
      </c>
      <c r="J3991" s="46" t="e">
        <f>+IF(A3991=#REF!,"si","no")</f>
        <v>#REF!</v>
      </c>
    </row>
    <row r="3992" spans="1:13" x14ac:dyDescent="0.2">
      <c r="A3992" s="8" t="s">
        <v>44</v>
      </c>
      <c r="B3992" s="8">
        <v>2009</v>
      </c>
      <c r="C3992" s="8" t="s">
        <v>10</v>
      </c>
      <c r="D3992" s="8" t="s">
        <v>25</v>
      </c>
      <c r="E3992" s="8" t="s">
        <v>26</v>
      </c>
      <c r="F3992" s="15">
        <v>1906.41578</v>
      </c>
      <c r="G3992" s="15">
        <v>84.59384009558822</v>
      </c>
      <c r="H3992" s="26">
        <v>0.24594807412585615</v>
      </c>
      <c r="J3992" s="46" t="e">
        <f>+IF(A3992=#REF!,"si","no")</f>
        <v>#REF!</v>
      </c>
    </row>
    <row r="3993" spans="1:13" x14ac:dyDescent="0.2">
      <c r="A3993" s="8" t="s">
        <v>44</v>
      </c>
      <c r="B3993" s="8">
        <v>2009</v>
      </c>
      <c r="C3993" s="8" t="s">
        <v>10</v>
      </c>
      <c r="D3993" s="8" t="s">
        <v>25</v>
      </c>
      <c r="E3993" s="8" t="s">
        <v>27</v>
      </c>
      <c r="F3993" s="15"/>
      <c r="G3993" s="15"/>
      <c r="H3993" s="26"/>
      <c r="J3993" s="46" t="e">
        <f>+IF(A3993=#REF!,"si","no")</f>
        <v>#REF!</v>
      </c>
    </row>
    <row r="3994" spans="1:13" x14ac:dyDescent="0.2">
      <c r="A3994" s="8" t="s">
        <v>44</v>
      </c>
      <c r="B3994" s="8">
        <v>2009</v>
      </c>
      <c r="C3994" s="8" t="s">
        <v>10</v>
      </c>
      <c r="D3994" s="8" t="s">
        <v>25</v>
      </c>
      <c r="E3994" s="8" t="s">
        <v>28</v>
      </c>
      <c r="F3994" s="15"/>
      <c r="G3994" s="15"/>
      <c r="H3994" s="26"/>
      <c r="J3994" s="46" t="e">
        <f>+IF(A3994=#REF!,"si","no")</f>
        <v>#REF!</v>
      </c>
    </row>
    <row r="3995" spans="1:13" x14ac:dyDescent="0.2">
      <c r="A3995" s="8" t="s">
        <v>44</v>
      </c>
      <c r="B3995" s="8">
        <v>2009</v>
      </c>
      <c r="C3995" s="8" t="s">
        <v>10</v>
      </c>
      <c r="D3995" s="8" t="s">
        <v>25</v>
      </c>
      <c r="E3995" s="8" t="s">
        <v>40</v>
      </c>
      <c r="F3995" s="15">
        <v>1906.41578</v>
      </c>
      <c r="G3995" s="15">
        <v>84.59384009558822</v>
      </c>
      <c r="H3995" s="26">
        <v>0.24594807412585615</v>
      </c>
      <c r="J3995" s="46" t="e">
        <f>+IF(A3995=#REF!,"si","no")</f>
        <v>#REF!</v>
      </c>
    </row>
    <row r="3996" spans="1:13" x14ac:dyDescent="0.2">
      <c r="A3996" s="8" t="s">
        <v>44</v>
      </c>
      <c r="B3996" s="8">
        <v>2010</v>
      </c>
      <c r="C3996" s="8" t="s">
        <v>10</v>
      </c>
      <c r="D3996" s="8" t="s">
        <v>25</v>
      </c>
      <c r="E3996" s="8" t="s">
        <v>26</v>
      </c>
      <c r="F3996" s="15">
        <v>1910.59861</v>
      </c>
      <c r="G3996" s="15">
        <v>95.483521797629379</v>
      </c>
      <c r="H3996" s="26">
        <v>0.21818321823830492</v>
      </c>
      <c r="J3996" s="46" t="e">
        <f>+IF(A3996=#REF!,"si","no")</f>
        <v>#REF!</v>
      </c>
    </row>
    <row r="3997" spans="1:13" x14ac:dyDescent="0.2">
      <c r="A3997" s="8" t="s">
        <v>44</v>
      </c>
      <c r="B3997" s="8">
        <v>2010</v>
      </c>
      <c r="C3997" s="8" t="s">
        <v>10</v>
      </c>
      <c r="D3997" s="8" t="s">
        <v>25</v>
      </c>
      <c r="E3997" s="8" t="s">
        <v>27</v>
      </c>
      <c r="F3997" s="15"/>
      <c r="G3997" s="15"/>
      <c r="H3997" s="26"/>
      <c r="J3997" s="46" t="e">
        <f>+IF(A3997=#REF!,"si","no")</f>
        <v>#REF!</v>
      </c>
    </row>
    <row r="3998" spans="1:13" x14ac:dyDescent="0.2">
      <c r="A3998" s="8" t="s">
        <v>44</v>
      </c>
      <c r="B3998" s="8">
        <v>2010</v>
      </c>
      <c r="C3998" s="8" t="s">
        <v>10</v>
      </c>
      <c r="D3998" s="8" t="s">
        <v>25</v>
      </c>
      <c r="E3998" s="8" t="s">
        <v>28</v>
      </c>
      <c r="F3998" s="15"/>
      <c r="G3998" s="15"/>
      <c r="H3998" s="26"/>
      <c r="J3998" s="46" t="e">
        <f>+IF(A3998=#REF!,"si","no")</f>
        <v>#REF!</v>
      </c>
    </row>
    <row r="3999" spans="1:13" x14ac:dyDescent="0.2">
      <c r="A3999" s="8" t="s">
        <v>44</v>
      </c>
      <c r="B3999" s="8">
        <v>2010</v>
      </c>
      <c r="C3999" s="8" t="s">
        <v>10</v>
      </c>
      <c r="D3999" s="8" t="s">
        <v>25</v>
      </c>
      <c r="E3999" s="8" t="s">
        <v>40</v>
      </c>
      <c r="F3999" s="15">
        <v>1910.59861</v>
      </c>
      <c r="G3999" s="15">
        <v>95.483521797629379</v>
      </c>
      <c r="H3999" s="26">
        <v>0.21818321823830492</v>
      </c>
      <c r="J3999" s="46" t="e">
        <f>+IF(A3999=#REF!,"si","no")</f>
        <v>#REF!</v>
      </c>
    </row>
    <row r="4000" spans="1:13" x14ac:dyDescent="0.2">
      <c r="A4000" s="8" t="s">
        <v>44</v>
      </c>
      <c r="B4000" s="8">
        <v>2011</v>
      </c>
      <c r="C4000" s="8" t="s">
        <v>10</v>
      </c>
      <c r="D4000" s="8" t="s">
        <v>25</v>
      </c>
      <c r="E4000" s="8" t="s">
        <v>26</v>
      </c>
      <c r="F4000" s="15">
        <v>2482.7077599999998</v>
      </c>
      <c r="G4000" s="15">
        <v>128.91681858461536</v>
      </c>
      <c r="H4000" s="26">
        <v>0.24742686329887983</v>
      </c>
      <c r="J4000" s="46" t="e">
        <f>+IF(A4000=#REF!,"si","no")</f>
        <v>#REF!</v>
      </c>
    </row>
    <row r="4001" spans="1:10" x14ac:dyDescent="0.2">
      <c r="A4001" s="8" t="s">
        <v>44</v>
      </c>
      <c r="B4001" s="8">
        <v>2011</v>
      </c>
      <c r="C4001" s="8" t="s">
        <v>10</v>
      </c>
      <c r="D4001" s="8" t="s">
        <v>25</v>
      </c>
      <c r="E4001" s="8" t="s">
        <v>27</v>
      </c>
      <c r="F4001" s="15"/>
      <c r="G4001" s="15"/>
      <c r="H4001" s="26"/>
      <c r="J4001" s="46" t="e">
        <f>+IF(A4001=#REF!,"si","no")</f>
        <v>#REF!</v>
      </c>
    </row>
    <row r="4002" spans="1:10" x14ac:dyDescent="0.2">
      <c r="A4002" s="8" t="s">
        <v>44</v>
      </c>
      <c r="B4002" s="8">
        <v>2011</v>
      </c>
      <c r="C4002" s="8" t="s">
        <v>10</v>
      </c>
      <c r="D4002" s="8" t="s">
        <v>25</v>
      </c>
      <c r="E4002" s="8" t="s">
        <v>28</v>
      </c>
      <c r="F4002" s="15"/>
      <c r="G4002" s="15"/>
      <c r="H4002" s="26"/>
      <c r="J4002" s="46" t="e">
        <f>+IF(A4002=#REF!,"si","no")</f>
        <v>#REF!</v>
      </c>
    </row>
    <row r="4003" spans="1:10" x14ac:dyDescent="0.2">
      <c r="A4003" s="8" t="s">
        <v>44</v>
      </c>
      <c r="B4003" s="8">
        <v>2011</v>
      </c>
      <c r="C4003" s="8" t="s">
        <v>10</v>
      </c>
      <c r="D4003" s="8" t="s">
        <v>25</v>
      </c>
      <c r="E4003" s="8" t="s">
        <v>40</v>
      </c>
      <c r="F4003" s="15">
        <v>2482.7077599999998</v>
      </c>
      <c r="G4003" s="15">
        <v>128.91681858461536</v>
      </c>
      <c r="H4003" s="26">
        <v>0.24742686329887983</v>
      </c>
      <c r="J4003" s="46" t="e">
        <f>+IF(A4003=#REF!,"si","no")</f>
        <v>#REF!</v>
      </c>
    </row>
    <row r="4004" spans="1:10" x14ac:dyDescent="0.2">
      <c r="A4004" s="8" t="s">
        <v>44</v>
      </c>
      <c r="B4004" s="8">
        <v>2012</v>
      </c>
      <c r="C4004" s="8" t="s">
        <v>10</v>
      </c>
      <c r="D4004" s="8" t="s">
        <v>25</v>
      </c>
      <c r="E4004" s="8" t="s">
        <v>26</v>
      </c>
      <c r="F4004" s="15">
        <v>2358.33718</v>
      </c>
      <c r="G4004" s="15">
        <v>116.4945741856954</v>
      </c>
      <c r="H4004" s="26">
        <v>0.20918025207968147</v>
      </c>
      <c r="J4004" s="46" t="e">
        <f>+IF(A4004=#REF!,"si","no")</f>
        <v>#REF!</v>
      </c>
    </row>
    <row r="4005" spans="1:10" x14ac:dyDescent="0.2">
      <c r="A4005" s="8" t="s">
        <v>44</v>
      </c>
      <c r="B4005" s="8">
        <v>2012</v>
      </c>
      <c r="C4005" s="8" t="s">
        <v>10</v>
      </c>
      <c r="D4005" s="8" t="s">
        <v>25</v>
      </c>
      <c r="E4005" s="8" t="s">
        <v>27</v>
      </c>
      <c r="F4005" s="15"/>
      <c r="G4005" s="15"/>
      <c r="H4005" s="26"/>
      <c r="J4005" s="46" t="e">
        <f>+IF(A4005=#REF!,"si","no")</f>
        <v>#REF!</v>
      </c>
    </row>
    <row r="4006" spans="1:10" x14ac:dyDescent="0.2">
      <c r="A4006" s="8" t="s">
        <v>44</v>
      </c>
      <c r="B4006" s="8">
        <v>2012</v>
      </c>
      <c r="C4006" s="8" t="s">
        <v>10</v>
      </c>
      <c r="D4006" s="8" t="s">
        <v>25</v>
      </c>
      <c r="E4006" s="8" t="s">
        <v>28</v>
      </c>
      <c r="F4006" s="15"/>
      <c r="G4006" s="15"/>
      <c r="H4006" s="26"/>
      <c r="J4006" s="46" t="e">
        <f>+IF(A4006=#REF!,"si","no")</f>
        <v>#REF!</v>
      </c>
    </row>
    <row r="4007" spans="1:10" x14ac:dyDescent="0.2">
      <c r="A4007" s="8" t="s">
        <v>44</v>
      </c>
      <c r="B4007" s="8">
        <v>2012</v>
      </c>
      <c r="C4007" s="8" t="s">
        <v>10</v>
      </c>
      <c r="D4007" s="8" t="s">
        <v>25</v>
      </c>
      <c r="E4007" s="8" t="s">
        <v>40</v>
      </c>
      <c r="F4007" s="15">
        <v>2358.33718</v>
      </c>
      <c r="G4007" s="15">
        <v>116.4945741856954</v>
      </c>
      <c r="H4007" s="26">
        <v>0.20918025207968147</v>
      </c>
      <c r="J4007" s="46" t="e">
        <f>+IF(A4007=#REF!,"si","no")</f>
        <v>#REF!</v>
      </c>
    </row>
    <row r="4008" spans="1:10" x14ac:dyDescent="0.2">
      <c r="A4008" s="8" t="s">
        <v>44</v>
      </c>
      <c r="B4008" s="8">
        <v>2013</v>
      </c>
      <c r="C4008" s="8" t="s">
        <v>10</v>
      </c>
      <c r="D4008" s="8" t="s">
        <v>25</v>
      </c>
      <c r="E4008" s="8" t="s">
        <v>26</v>
      </c>
      <c r="F4008" s="15">
        <v>2799.0151059999998</v>
      </c>
      <c r="G4008" s="15">
        <v>136.97098474222483</v>
      </c>
      <c r="H4008" s="26">
        <v>0.21916058872639896</v>
      </c>
      <c r="J4008" s="46" t="e">
        <f>+IF(A4008=#REF!,"si","no")</f>
        <v>#REF!</v>
      </c>
    </row>
    <row r="4009" spans="1:10" x14ac:dyDescent="0.2">
      <c r="A4009" s="8" t="s">
        <v>44</v>
      </c>
      <c r="B4009" s="8">
        <v>2013</v>
      </c>
      <c r="C4009" s="8" t="s">
        <v>10</v>
      </c>
      <c r="D4009" s="8" t="s">
        <v>25</v>
      </c>
      <c r="E4009" s="8" t="s">
        <v>27</v>
      </c>
      <c r="F4009" s="15"/>
      <c r="G4009" s="15"/>
      <c r="H4009" s="26"/>
      <c r="J4009" s="46" t="e">
        <f>+IF(A4009=#REF!,"si","no")</f>
        <v>#REF!</v>
      </c>
    </row>
    <row r="4010" spans="1:10" x14ac:dyDescent="0.2">
      <c r="A4010" s="8" t="s">
        <v>44</v>
      </c>
      <c r="B4010" s="8">
        <v>2013</v>
      </c>
      <c r="C4010" s="8" t="s">
        <v>10</v>
      </c>
      <c r="D4010" s="8" t="s">
        <v>25</v>
      </c>
      <c r="E4010" s="8" t="s">
        <v>28</v>
      </c>
      <c r="F4010" s="15"/>
      <c r="G4010" s="15"/>
      <c r="H4010" s="26"/>
      <c r="J4010" s="46" t="e">
        <f>+IF(A4010=#REF!,"si","no")</f>
        <v>#REF!</v>
      </c>
    </row>
    <row r="4011" spans="1:10" x14ac:dyDescent="0.2">
      <c r="A4011" s="8" t="s">
        <v>44</v>
      </c>
      <c r="B4011" s="8">
        <v>2013</v>
      </c>
      <c r="C4011" s="8" t="s">
        <v>10</v>
      </c>
      <c r="D4011" s="8" t="s">
        <v>25</v>
      </c>
      <c r="E4011" s="8" t="s">
        <v>40</v>
      </c>
      <c r="F4011" s="15">
        <v>2799.0151059999998</v>
      </c>
      <c r="G4011" s="15">
        <v>136.97098474222483</v>
      </c>
      <c r="H4011" s="26">
        <v>0.21916058872639896</v>
      </c>
      <c r="J4011" s="46" t="e">
        <f>+IF(A4011=#REF!,"si","no")</f>
        <v>#REF!</v>
      </c>
    </row>
    <row r="4012" spans="1:10" x14ac:dyDescent="0.2">
      <c r="A4012" s="8" t="s">
        <v>44</v>
      </c>
      <c r="B4012" s="8">
        <v>2014</v>
      </c>
      <c r="C4012" s="8" t="s">
        <v>10</v>
      </c>
      <c r="D4012" s="8" t="s">
        <v>25</v>
      </c>
      <c r="E4012" s="8" t="s">
        <v>26</v>
      </c>
      <c r="F4012" s="15">
        <v>2063.1825100000001</v>
      </c>
      <c r="G4012" s="15">
        <v>88.859756655739446</v>
      </c>
      <c r="H4012" s="26">
        <v>0.14291189272047902</v>
      </c>
      <c r="J4012" s="46" t="e">
        <f>+IF(A4012=#REF!,"si","no")</f>
        <v>#REF!</v>
      </c>
    </row>
    <row r="4013" spans="1:10" x14ac:dyDescent="0.2">
      <c r="A4013" s="8" t="s">
        <v>44</v>
      </c>
      <c r="B4013" s="8">
        <v>2014</v>
      </c>
      <c r="C4013" s="8" t="s">
        <v>10</v>
      </c>
      <c r="D4013" s="8" t="s">
        <v>25</v>
      </c>
      <c r="E4013" s="8" t="s">
        <v>27</v>
      </c>
      <c r="F4013" s="15"/>
      <c r="G4013" s="15"/>
      <c r="H4013" s="26"/>
      <c r="J4013" s="46" t="e">
        <f>+IF(A4013=#REF!,"si","no")</f>
        <v>#REF!</v>
      </c>
    </row>
    <row r="4014" spans="1:10" x14ac:dyDescent="0.2">
      <c r="A4014" s="8" t="s">
        <v>44</v>
      </c>
      <c r="B4014" s="8">
        <v>2014</v>
      </c>
      <c r="C4014" s="8" t="s">
        <v>10</v>
      </c>
      <c r="D4014" s="8" t="s">
        <v>25</v>
      </c>
      <c r="E4014" s="8" t="s">
        <v>28</v>
      </c>
      <c r="F4014" s="15"/>
      <c r="G4014" s="15"/>
      <c r="H4014" s="26"/>
      <c r="J4014" s="46" t="e">
        <f>+IF(A4014=#REF!,"si","no")</f>
        <v>#REF!</v>
      </c>
    </row>
    <row r="4015" spans="1:10" x14ac:dyDescent="0.2">
      <c r="A4015" s="8" t="s">
        <v>44</v>
      </c>
      <c r="B4015" s="8">
        <v>2014</v>
      </c>
      <c r="C4015" s="8" t="s">
        <v>10</v>
      </c>
      <c r="D4015" s="8" t="s">
        <v>25</v>
      </c>
      <c r="E4015" s="8" t="s">
        <v>40</v>
      </c>
      <c r="F4015" s="15">
        <v>2063.1825100000001</v>
      </c>
      <c r="G4015" s="15">
        <v>88.859756655739446</v>
      </c>
      <c r="H4015" s="26">
        <v>0.14291189272047902</v>
      </c>
      <c r="J4015" s="46" t="e">
        <f>+IF(A4015=#REF!,"si","no")</f>
        <v>#REF!</v>
      </c>
    </row>
    <row r="4016" spans="1:10" x14ac:dyDescent="0.2">
      <c r="A4016" s="8" t="s">
        <v>44</v>
      </c>
      <c r="B4016" s="8">
        <v>2015</v>
      </c>
      <c r="C4016" s="8" t="s">
        <v>10</v>
      </c>
      <c r="D4016" s="8" t="s">
        <v>25</v>
      </c>
      <c r="E4016" s="8" t="s">
        <v>26</v>
      </c>
      <c r="F4016" s="15">
        <v>2112.7162999999996</v>
      </c>
      <c r="G4016" s="15">
        <v>77.442362692290132</v>
      </c>
      <c r="H4016" s="26">
        <v>0.13381201004300747</v>
      </c>
      <c r="J4016" s="46" t="e">
        <f>+IF(A4016=#REF!,"si","no")</f>
        <v>#REF!</v>
      </c>
    </row>
    <row r="4017" spans="1:10" x14ac:dyDescent="0.2">
      <c r="A4017" s="8" t="s">
        <v>44</v>
      </c>
      <c r="B4017" s="8">
        <v>2015</v>
      </c>
      <c r="C4017" s="8" t="s">
        <v>10</v>
      </c>
      <c r="D4017" s="8" t="s">
        <v>25</v>
      </c>
      <c r="E4017" s="8" t="s">
        <v>27</v>
      </c>
      <c r="F4017" s="15"/>
      <c r="G4017" s="15"/>
      <c r="H4017" s="26"/>
      <c r="J4017" s="46" t="e">
        <f>+IF(A4017=#REF!,"si","no")</f>
        <v>#REF!</v>
      </c>
    </row>
    <row r="4018" spans="1:10" x14ac:dyDescent="0.2">
      <c r="A4018" s="8" t="s">
        <v>44</v>
      </c>
      <c r="B4018" s="8">
        <v>2015</v>
      </c>
      <c r="C4018" s="8" t="s">
        <v>10</v>
      </c>
      <c r="D4018" s="8" t="s">
        <v>25</v>
      </c>
      <c r="E4018" s="8" t="s">
        <v>28</v>
      </c>
      <c r="F4018" s="15"/>
      <c r="G4018" s="15"/>
      <c r="H4018" s="26"/>
      <c r="J4018" s="46" t="e">
        <f>+IF(A4018=#REF!,"si","no")</f>
        <v>#REF!</v>
      </c>
    </row>
    <row r="4019" spans="1:10" x14ac:dyDescent="0.2">
      <c r="A4019" s="8" t="s">
        <v>44</v>
      </c>
      <c r="B4019" s="8">
        <v>2015</v>
      </c>
      <c r="C4019" s="8" t="s">
        <v>10</v>
      </c>
      <c r="D4019" s="8" t="s">
        <v>25</v>
      </c>
      <c r="E4019" s="8" t="s">
        <v>40</v>
      </c>
      <c r="F4019" s="15">
        <v>2112.7162999999996</v>
      </c>
      <c r="G4019" s="15">
        <v>77.442362692290132</v>
      </c>
      <c r="H4019" s="26">
        <v>0.13381201004300747</v>
      </c>
      <c r="J4019" s="46" t="e">
        <f>+IF(A4019=#REF!,"si","no")</f>
        <v>#REF!</v>
      </c>
    </row>
    <row r="4020" spans="1:10" x14ac:dyDescent="0.2">
      <c r="A4020" s="8" t="s">
        <v>44</v>
      </c>
      <c r="B4020" s="8">
        <v>2016</v>
      </c>
      <c r="C4020" s="8" t="s">
        <v>10</v>
      </c>
      <c r="D4020" s="8" t="s">
        <v>25</v>
      </c>
      <c r="E4020" s="8" t="s">
        <v>26</v>
      </c>
      <c r="F4020" s="15">
        <v>2504.9967000000001</v>
      </c>
      <c r="G4020" s="15">
        <v>83.278753994497094</v>
      </c>
      <c r="H4020" s="26">
        <v>0.14549811135191762</v>
      </c>
      <c r="J4020" s="46" t="e">
        <f>+IF(A4020=#REF!,"si","no")</f>
        <v>#REF!</v>
      </c>
    </row>
    <row r="4021" spans="1:10" x14ac:dyDescent="0.2">
      <c r="A4021" s="8" t="s">
        <v>44</v>
      </c>
      <c r="B4021" s="8">
        <v>2016</v>
      </c>
      <c r="C4021" s="8" t="s">
        <v>10</v>
      </c>
      <c r="D4021" s="8" t="s">
        <v>25</v>
      </c>
      <c r="E4021" s="8" t="s">
        <v>27</v>
      </c>
      <c r="F4021" s="15"/>
      <c r="G4021" s="15"/>
      <c r="H4021" s="26"/>
      <c r="J4021" s="46" t="e">
        <f>+IF(A4021=#REF!,"si","no")</f>
        <v>#REF!</v>
      </c>
    </row>
    <row r="4022" spans="1:10" x14ac:dyDescent="0.2">
      <c r="A4022" s="8" t="s">
        <v>44</v>
      </c>
      <c r="B4022" s="8">
        <v>2016</v>
      </c>
      <c r="C4022" s="8" t="s">
        <v>10</v>
      </c>
      <c r="D4022" s="8" t="s">
        <v>25</v>
      </c>
      <c r="E4022" s="8" t="s">
        <v>28</v>
      </c>
      <c r="F4022" s="15"/>
      <c r="G4022" s="15"/>
      <c r="H4022" s="26"/>
      <c r="J4022" s="46" t="e">
        <f>+IF(A4022=#REF!,"si","no")</f>
        <v>#REF!</v>
      </c>
    </row>
    <row r="4023" spans="1:10" x14ac:dyDescent="0.2">
      <c r="A4023" s="8" t="s">
        <v>44</v>
      </c>
      <c r="B4023" s="8">
        <v>2016</v>
      </c>
      <c r="C4023" s="8" t="s">
        <v>10</v>
      </c>
      <c r="D4023" s="8" t="s">
        <v>25</v>
      </c>
      <c r="E4023" s="8" t="s">
        <v>40</v>
      </c>
      <c r="F4023" s="15">
        <v>2504.9967000000001</v>
      </c>
      <c r="G4023" s="15">
        <v>83.278753994497094</v>
      </c>
      <c r="H4023" s="26">
        <v>0.14549811135191762</v>
      </c>
      <c r="J4023" s="46" t="e">
        <f>+IF(A4023=#REF!,"si","no")</f>
        <v>#REF!</v>
      </c>
    </row>
    <row r="4024" spans="1:10" x14ac:dyDescent="0.2">
      <c r="A4024" s="8" t="s">
        <v>44</v>
      </c>
      <c r="B4024" s="8">
        <v>2017</v>
      </c>
      <c r="C4024" s="8" t="s">
        <v>10</v>
      </c>
      <c r="D4024" s="8" t="s">
        <v>25</v>
      </c>
      <c r="E4024" s="8" t="s">
        <v>26</v>
      </c>
      <c r="F4024" s="15">
        <v>2485.8983320000002</v>
      </c>
      <c r="G4024" s="15">
        <v>86.763308475335265</v>
      </c>
      <c r="H4024" s="26">
        <v>0.13507380588992632</v>
      </c>
      <c r="J4024" s="46" t="e">
        <f>+IF(A4024=#REF!,"si","no")</f>
        <v>#REF!</v>
      </c>
    </row>
    <row r="4025" spans="1:10" x14ac:dyDescent="0.2">
      <c r="A4025" s="8" t="s">
        <v>44</v>
      </c>
      <c r="B4025" s="8">
        <v>2017</v>
      </c>
      <c r="C4025" s="8" t="s">
        <v>10</v>
      </c>
      <c r="D4025" s="8" t="s">
        <v>25</v>
      </c>
      <c r="E4025" s="8" t="s">
        <v>27</v>
      </c>
      <c r="F4025" s="15"/>
      <c r="G4025" s="15"/>
      <c r="H4025" s="26"/>
      <c r="J4025" s="46" t="e">
        <f>+IF(A4025=#REF!,"si","no")</f>
        <v>#REF!</v>
      </c>
    </row>
    <row r="4026" spans="1:10" x14ac:dyDescent="0.2">
      <c r="A4026" s="8" t="s">
        <v>44</v>
      </c>
      <c r="B4026" s="8">
        <v>2017</v>
      </c>
      <c r="C4026" s="8" t="s">
        <v>10</v>
      </c>
      <c r="D4026" s="8" t="s">
        <v>25</v>
      </c>
      <c r="E4026" s="8" t="s">
        <v>28</v>
      </c>
      <c r="F4026" s="15"/>
      <c r="G4026" s="15"/>
      <c r="H4026" s="26"/>
      <c r="J4026" s="46" t="e">
        <f>+IF(A4026=#REF!,"si","no")</f>
        <v>#REF!</v>
      </c>
    </row>
    <row r="4027" spans="1:10" x14ac:dyDescent="0.2">
      <c r="A4027" s="8" t="s">
        <v>44</v>
      </c>
      <c r="B4027" s="8">
        <v>2017</v>
      </c>
      <c r="C4027" s="8" t="s">
        <v>10</v>
      </c>
      <c r="D4027" s="8" t="s">
        <v>25</v>
      </c>
      <c r="E4027" s="8" t="s">
        <v>40</v>
      </c>
      <c r="F4027" s="15">
        <v>2485.8983320000002</v>
      </c>
      <c r="G4027" s="15">
        <v>86.763308475335265</v>
      </c>
      <c r="H4027" s="26">
        <v>0.13507380588992632</v>
      </c>
      <c r="J4027" s="46" t="e">
        <f>+IF(A4027=#REF!,"si","no")</f>
        <v>#REF!</v>
      </c>
    </row>
    <row r="4028" spans="1:10" x14ac:dyDescent="0.2">
      <c r="A4028" s="8" t="s">
        <v>44</v>
      </c>
      <c r="B4028" s="8">
        <v>2018</v>
      </c>
      <c r="C4028" s="8" t="s">
        <v>10</v>
      </c>
      <c r="D4028" s="8" t="s">
        <v>25</v>
      </c>
      <c r="E4028" s="8" t="s">
        <v>26</v>
      </c>
      <c r="F4028" s="15">
        <v>2789.0606429999998</v>
      </c>
      <c r="G4028" s="15">
        <v>90.771937016056214</v>
      </c>
      <c r="H4028" s="26">
        <v>0.14069896460676776</v>
      </c>
      <c r="J4028" s="46" t="e">
        <f>+IF(A4028=#REF!,"si","no")</f>
        <v>#REF!</v>
      </c>
    </row>
    <row r="4029" spans="1:10" x14ac:dyDescent="0.2">
      <c r="A4029" s="8" t="s">
        <v>44</v>
      </c>
      <c r="B4029" s="8">
        <v>2018</v>
      </c>
      <c r="C4029" s="8" t="s">
        <v>10</v>
      </c>
      <c r="D4029" s="8" t="s">
        <v>25</v>
      </c>
      <c r="E4029" s="8" t="s">
        <v>27</v>
      </c>
      <c r="F4029" s="15"/>
      <c r="G4029" s="15"/>
      <c r="H4029" s="26"/>
      <c r="J4029" s="46" t="e">
        <f>+IF(A4029=#REF!,"si","no")</f>
        <v>#REF!</v>
      </c>
    </row>
    <row r="4030" spans="1:10" x14ac:dyDescent="0.2">
      <c r="A4030" s="8" t="s">
        <v>44</v>
      </c>
      <c r="B4030" s="8">
        <v>2018</v>
      </c>
      <c r="C4030" s="8" t="s">
        <v>10</v>
      </c>
      <c r="D4030" s="8" t="s">
        <v>25</v>
      </c>
      <c r="E4030" s="8" t="s">
        <v>28</v>
      </c>
      <c r="F4030" s="15"/>
      <c r="G4030" s="15"/>
      <c r="H4030" s="26"/>
      <c r="J4030" s="46" t="e">
        <f>+IF(A4030=#REF!,"si","no")</f>
        <v>#REF!</v>
      </c>
    </row>
    <row r="4031" spans="1:10" x14ac:dyDescent="0.2">
      <c r="A4031" s="8" t="s">
        <v>44</v>
      </c>
      <c r="B4031" s="8">
        <v>2018</v>
      </c>
      <c r="C4031" s="8" t="s">
        <v>10</v>
      </c>
      <c r="D4031" s="8" t="s">
        <v>25</v>
      </c>
      <c r="E4031" s="8" t="s">
        <v>40</v>
      </c>
      <c r="F4031" s="15">
        <v>2789.0606429999998</v>
      </c>
      <c r="G4031" s="15">
        <v>90.771937016056214</v>
      </c>
      <c r="H4031" s="26">
        <v>0.14069896460676776</v>
      </c>
      <c r="J4031" s="46" t="e">
        <f>+IF(A4031=#REF!,"si","no")</f>
        <v>#REF!</v>
      </c>
    </row>
    <row r="4032" spans="1:10" x14ac:dyDescent="0.2">
      <c r="A4032" s="8" t="s">
        <v>44</v>
      </c>
      <c r="B4032" s="8">
        <v>2019</v>
      </c>
      <c r="C4032" s="8" t="s">
        <v>10</v>
      </c>
      <c r="D4032" s="8" t="s">
        <v>25</v>
      </c>
      <c r="E4032" s="8" t="s">
        <v>26</v>
      </c>
      <c r="F4032" s="15">
        <v>3165.5498899999998</v>
      </c>
      <c r="G4032" s="15">
        <v>89.796056738688719</v>
      </c>
      <c r="H4032" s="26">
        <v>0.14665129875175761</v>
      </c>
      <c r="J4032" s="46" t="e">
        <f>+IF(A4032=#REF!,"si","no")</f>
        <v>#REF!</v>
      </c>
    </row>
    <row r="4033" spans="1:10" x14ac:dyDescent="0.2">
      <c r="A4033" s="8" t="s">
        <v>44</v>
      </c>
      <c r="B4033" s="8">
        <v>2019</v>
      </c>
      <c r="C4033" s="8" t="s">
        <v>10</v>
      </c>
      <c r="D4033" s="8" t="s">
        <v>25</v>
      </c>
      <c r="E4033" s="8" t="s">
        <v>27</v>
      </c>
      <c r="F4033" s="15"/>
      <c r="G4033" s="15"/>
      <c r="H4033" s="26"/>
      <c r="J4033" s="46" t="e">
        <f>+IF(A4033=#REF!,"si","no")</f>
        <v>#REF!</v>
      </c>
    </row>
    <row r="4034" spans="1:10" x14ac:dyDescent="0.2">
      <c r="A4034" s="8" t="s">
        <v>44</v>
      </c>
      <c r="B4034" s="8">
        <v>2019</v>
      </c>
      <c r="C4034" s="8" t="s">
        <v>10</v>
      </c>
      <c r="D4034" s="8" t="s">
        <v>25</v>
      </c>
      <c r="E4034" s="8" t="s">
        <v>28</v>
      </c>
      <c r="F4034" s="15"/>
      <c r="G4034" s="15"/>
      <c r="H4034" s="26"/>
      <c r="J4034" s="46" t="e">
        <f>+IF(A4034=#REF!,"si","no")</f>
        <v>#REF!</v>
      </c>
    </row>
    <row r="4035" spans="1:10" x14ac:dyDescent="0.2">
      <c r="A4035" s="8" t="s">
        <v>44</v>
      </c>
      <c r="B4035" s="8">
        <v>2019</v>
      </c>
      <c r="C4035" s="8" t="s">
        <v>10</v>
      </c>
      <c r="D4035" s="8" t="s">
        <v>25</v>
      </c>
      <c r="E4035" s="8" t="s">
        <v>40</v>
      </c>
      <c r="F4035" s="15">
        <v>3165.5498899999998</v>
      </c>
      <c r="G4035" s="15">
        <v>89.796056738688719</v>
      </c>
      <c r="H4035" s="26">
        <v>0.14665129875175761</v>
      </c>
      <c r="J4035" s="46" t="e">
        <f>+IF(A4035=#REF!,"si","no")</f>
        <v>#REF!</v>
      </c>
    </row>
    <row r="4036" spans="1:10" x14ac:dyDescent="0.2">
      <c r="A4036" s="8" t="s">
        <v>44</v>
      </c>
      <c r="B4036" s="8">
        <v>2020</v>
      </c>
      <c r="C4036" s="8" t="s">
        <v>10</v>
      </c>
      <c r="D4036" s="8" t="s">
        <v>25</v>
      </c>
      <c r="E4036" s="8" t="s">
        <v>26</v>
      </c>
      <c r="F4036" s="15">
        <v>3251.249476</v>
      </c>
      <c r="G4036" s="15">
        <v>97.656002479873194</v>
      </c>
      <c r="H4036" s="26">
        <v>0.18232669755955488</v>
      </c>
      <c r="J4036" s="46"/>
    </row>
    <row r="4037" spans="1:10" x14ac:dyDescent="0.2">
      <c r="A4037" s="8" t="s">
        <v>44</v>
      </c>
      <c r="B4037" s="8">
        <v>2020</v>
      </c>
      <c r="C4037" s="8" t="s">
        <v>10</v>
      </c>
      <c r="D4037" s="8" t="s">
        <v>25</v>
      </c>
      <c r="E4037" s="8" t="s">
        <v>27</v>
      </c>
      <c r="F4037" s="15">
        <v>0</v>
      </c>
      <c r="G4037" s="15"/>
      <c r="H4037" s="26"/>
      <c r="J4037" s="46"/>
    </row>
    <row r="4038" spans="1:10" x14ac:dyDescent="0.2">
      <c r="A4038" s="8" t="s">
        <v>44</v>
      </c>
      <c r="B4038" s="8">
        <v>2020</v>
      </c>
      <c r="C4038" s="8" t="s">
        <v>10</v>
      </c>
      <c r="D4038" s="8" t="s">
        <v>25</v>
      </c>
      <c r="E4038" s="8" t="s">
        <v>28</v>
      </c>
      <c r="F4038" s="15">
        <v>0</v>
      </c>
      <c r="G4038" s="15"/>
      <c r="H4038" s="26"/>
      <c r="J4038" s="46"/>
    </row>
    <row r="4039" spans="1:10" x14ac:dyDescent="0.2">
      <c r="A4039" s="8" t="s">
        <v>44</v>
      </c>
      <c r="B4039" s="8">
        <v>2020</v>
      </c>
      <c r="C4039" s="8" t="s">
        <v>10</v>
      </c>
      <c r="D4039" s="8" t="s">
        <v>25</v>
      </c>
      <c r="E4039" s="8" t="s">
        <v>40</v>
      </c>
      <c r="F4039" s="15">
        <v>3251.249476</v>
      </c>
      <c r="G4039" s="15">
        <v>97.656002479873194</v>
      </c>
      <c r="H4039" s="26">
        <v>0.18232669755955488</v>
      </c>
      <c r="J4039" s="46"/>
    </row>
    <row r="4040" spans="1:10" x14ac:dyDescent="0.2">
      <c r="A4040" s="8" t="s">
        <v>44</v>
      </c>
      <c r="B4040" s="8">
        <v>2021</v>
      </c>
      <c r="C4040" s="8" t="s">
        <v>10</v>
      </c>
      <c r="D4040" s="8" t="s">
        <v>25</v>
      </c>
      <c r="E4040" s="8" t="s">
        <v>26</v>
      </c>
      <c r="F4040" s="15">
        <v>2677.9303690000002</v>
      </c>
      <c r="G4040" s="15">
        <v>61.481942033318269</v>
      </c>
      <c r="H4040" s="26">
        <v>0.10364803606547468</v>
      </c>
      <c r="J4040" s="46"/>
    </row>
    <row r="4041" spans="1:10" x14ac:dyDescent="0.2">
      <c r="A4041" s="8" t="s">
        <v>44</v>
      </c>
      <c r="B4041" s="8">
        <v>2021</v>
      </c>
      <c r="C4041" s="8" t="s">
        <v>10</v>
      </c>
      <c r="D4041" s="8" t="s">
        <v>25</v>
      </c>
      <c r="E4041" s="8" t="s">
        <v>27</v>
      </c>
      <c r="F4041" s="15">
        <v>0</v>
      </c>
      <c r="G4041" s="15"/>
      <c r="H4041" s="26"/>
      <c r="J4041" s="46"/>
    </row>
    <row r="4042" spans="1:10" x14ac:dyDescent="0.2">
      <c r="A4042" s="8" t="s">
        <v>44</v>
      </c>
      <c r="B4042" s="8">
        <v>2021</v>
      </c>
      <c r="C4042" s="8" t="s">
        <v>10</v>
      </c>
      <c r="D4042" s="8" t="s">
        <v>25</v>
      </c>
      <c r="E4042" s="8" t="s">
        <v>28</v>
      </c>
      <c r="F4042" s="15">
        <v>0</v>
      </c>
      <c r="G4042" s="15"/>
      <c r="H4042" s="26"/>
      <c r="J4042" s="46"/>
    </row>
    <row r="4043" spans="1:10" x14ac:dyDescent="0.2">
      <c r="A4043" s="8" t="s">
        <v>44</v>
      </c>
      <c r="B4043" s="8">
        <v>2021</v>
      </c>
      <c r="C4043" s="8" t="s">
        <v>10</v>
      </c>
      <c r="D4043" s="8" t="s">
        <v>25</v>
      </c>
      <c r="E4043" s="8" t="s">
        <v>40</v>
      </c>
      <c r="F4043" s="15">
        <v>2677.9303690000002</v>
      </c>
      <c r="G4043" s="15">
        <v>61.481942033318269</v>
      </c>
      <c r="H4043" s="26">
        <v>0.10364803606547468</v>
      </c>
      <c r="J4043" s="46"/>
    </row>
    <row r="4044" spans="1:10" x14ac:dyDescent="0.2">
      <c r="A4044" s="8" t="s">
        <v>44</v>
      </c>
      <c r="B4044" s="8">
        <v>2008</v>
      </c>
      <c r="C4044" s="8" t="s">
        <v>10</v>
      </c>
      <c r="D4044" s="8" t="s">
        <v>30</v>
      </c>
      <c r="E4044" s="8" t="s">
        <v>31</v>
      </c>
      <c r="F4044" s="15">
        <v>6801.3922560000001</v>
      </c>
      <c r="G4044" s="15">
        <v>325.34982462169808</v>
      </c>
      <c r="H4044" s="26">
        <v>0.98626720207862884</v>
      </c>
      <c r="J4044" s="46" t="e">
        <f>+IF(A4044=#REF!,"si","no")</f>
        <v>#REF!</v>
      </c>
    </row>
    <row r="4045" spans="1:10" x14ac:dyDescent="0.2">
      <c r="A4045" s="8" t="s">
        <v>44</v>
      </c>
      <c r="B4045" s="8">
        <v>2008</v>
      </c>
      <c r="C4045" s="8" t="s">
        <v>10</v>
      </c>
      <c r="D4045" s="8" t="s">
        <v>30</v>
      </c>
      <c r="E4045" s="8" t="s">
        <v>32</v>
      </c>
      <c r="F4045" s="15"/>
      <c r="G4045" s="15"/>
      <c r="H4045" s="26"/>
      <c r="J4045" s="46" t="e">
        <f>+IF(A4045=#REF!,"si","no")</f>
        <v>#REF!</v>
      </c>
    </row>
    <row r="4046" spans="1:10" x14ac:dyDescent="0.2">
      <c r="A4046" s="8" t="s">
        <v>44</v>
      </c>
      <c r="B4046" s="8">
        <v>2008</v>
      </c>
      <c r="C4046" s="8" t="s">
        <v>10</v>
      </c>
      <c r="D4046" s="8" t="s">
        <v>30</v>
      </c>
      <c r="E4046" s="8" t="s">
        <v>40</v>
      </c>
      <c r="F4046" s="15">
        <v>6801.3922560000001</v>
      </c>
      <c r="G4046" s="15">
        <v>325.34982462169808</v>
      </c>
      <c r="H4046" s="26">
        <v>0.98626720207862884</v>
      </c>
      <c r="J4046" s="46" t="e">
        <f>+IF(A4046=#REF!,"si","no")</f>
        <v>#REF!</v>
      </c>
    </row>
    <row r="4047" spans="1:10" x14ac:dyDescent="0.2">
      <c r="A4047" s="8" t="s">
        <v>44</v>
      </c>
      <c r="B4047" s="8">
        <v>2009</v>
      </c>
      <c r="C4047" s="8" t="s">
        <v>10</v>
      </c>
      <c r="D4047" s="8" t="s">
        <v>30</v>
      </c>
      <c r="E4047" s="8" t="s">
        <v>31</v>
      </c>
      <c r="F4047" s="15">
        <v>8379.5689750000001</v>
      </c>
      <c r="G4047" s="15">
        <v>371.82860390565065</v>
      </c>
      <c r="H4047" s="26">
        <v>1.0810542343528149</v>
      </c>
      <c r="J4047" s="46" t="e">
        <f>+IF(A4047=#REF!,"si","no")</f>
        <v>#REF!</v>
      </c>
    </row>
    <row r="4048" spans="1:10" x14ac:dyDescent="0.2">
      <c r="A4048" s="8" t="s">
        <v>44</v>
      </c>
      <c r="B4048" s="8">
        <v>2009</v>
      </c>
      <c r="C4048" s="8" t="s">
        <v>10</v>
      </c>
      <c r="D4048" s="8" t="s">
        <v>30</v>
      </c>
      <c r="E4048" s="8" t="s">
        <v>32</v>
      </c>
      <c r="F4048" s="15"/>
      <c r="G4048" s="15"/>
      <c r="H4048" s="26"/>
      <c r="J4048" s="46" t="e">
        <f>+IF(A4048=#REF!,"si","no")</f>
        <v>#REF!</v>
      </c>
    </row>
    <row r="4049" spans="1:10" x14ac:dyDescent="0.2">
      <c r="A4049" s="8" t="s">
        <v>44</v>
      </c>
      <c r="B4049" s="8">
        <v>2009</v>
      </c>
      <c r="C4049" s="8" t="s">
        <v>10</v>
      </c>
      <c r="D4049" s="8" t="s">
        <v>30</v>
      </c>
      <c r="E4049" s="8" t="s">
        <v>40</v>
      </c>
      <c r="F4049" s="15">
        <v>8379.5689750000001</v>
      </c>
      <c r="G4049" s="15">
        <v>371.82860390565065</v>
      </c>
      <c r="H4049" s="26">
        <v>1.0810542343528149</v>
      </c>
      <c r="J4049" s="46" t="e">
        <f>+IF(A4049=#REF!,"si","no")</f>
        <v>#REF!</v>
      </c>
    </row>
    <row r="4050" spans="1:10" x14ac:dyDescent="0.2">
      <c r="A4050" s="8" t="s">
        <v>44</v>
      </c>
      <c r="B4050" s="8">
        <v>2010</v>
      </c>
      <c r="C4050" s="8" t="s">
        <v>10</v>
      </c>
      <c r="D4050" s="8" t="s">
        <v>30</v>
      </c>
      <c r="E4050" s="8" t="s">
        <v>31</v>
      </c>
      <c r="F4050" s="15">
        <v>8578.5993259999996</v>
      </c>
      <c r="G4050" s="15">
        <v>428.72159094538944</v>
      </c>
      <c r="H4050" s="26">
        <v>0.979643970809564</v>
      </c>
      <c r="J4050" s="46" t="e">
        <f>+IF(A4050=#REF!,"si","no")</f>
        <v>#REF!</v>
      </c>
    </row>
    <row r="4051" spans="1:10" x14ac:dyDescent="0.2">
      <c r="A4051" s="8" t="s">
        <v>44</v>
      </c>
      <c r="B4051" s="8">
        <v>2010</v>
      </c>
      <c r="C4051" s="8" t="s">
        <v>10</v>
      </c>
      <c r="D4051" s="8" t="s">
        <v>30</v>
      </c>
      <c r="E4051" s="8" t="s">
        <v>32</v>
      </c>
      <c r="F4051" s="15"/>
      <c r="G4051" s="15"/>
      <c r="H4051" s="26"/>
      <c r="J4051" s="46" t="e">
        <f>+IF(A4051=#REF!,"si","no")</f>
        <v>#REF!</v>
      </c>
    </row>
    <row r="4052" spans="1:10" x14ac:dyDescent="0.2">
      <c r="A4052" s="8" t="s">
        <v>44</v>
      </c>
      <c r="B4052" s="8">
        <v>2010</v>
      </c>
      <c r="C4052" s="8" t="s">
        <v>10</v>
      </c>
      <c r="D4052" s="8" t="s">
        <v>30</v>
      </c>
      <c r="E4052" s="8" t="s">
        <v>40</v>
      </c>
      <c r="F4052" s="15">
        <v>8578.5993259999996</v>
      </c>
      <c r="G4052" s="15">
        <v>428.72159094538944</v>
      </c>
      <c r="H4052" s="26">
        <v>0.979643970809564</v>
      </c>
      <c r="J4052" s="46" t="e">
        <f>+IF(A4052=#REF!,"si","no")</f>
        <v>#REF!</v>
      </c>
    </row>
    <row r="4053" spans="1:10" x14ac:dyDescent="0.2">
      <c r="A4053" s="8" t="s">
        <v>44</v>
      </c>
      <c r="B4053" s="8">
        <v>2011</v>
      </c>
      <c r="C4053" s="8" t="s">
        <v>10</v>
      </c>
      <c r="D4053" s="8" t="s">
        <v>30</v>
      </c>
      <c r="E4053" s="8" t="s">
        <v>31</v>
      </c>
      <c r="F4053" s="15">
        <v>5032.998998</v>
      </c>
      <c r="G4053" s="15">
        <v>261.34296964605971</v>
      </c>
      <c r="H4053" s="26">
        <v>0.50158910167564197</v>
      </c>
      <c r="J4053" s="46" t="e">
        <f>+IF(A4053=#REF!,"si","no")</f>
        <v>#REF!</v>
      </c>
    </row>
    <row r="4054" spans="1:10" x14ac:dyDescent="0.2">
      <c r="A4054" s="8" t="s">
        <v>44</v>
      </c>
      <c r="B4054" s="8">
        <v>2011</v>
      </c>
      <c r="C4054" s="8" t="s">
        <v>10</v>
      </c>
      <c r="D4054" s="8" t="s">
        <v>30</v>
      </c>
      <c r="E4054" s="8" t="s">
        <v>32</v>
      </c>
      <c r="F4054" s="15"/>
      <c r="G4054" s="15"/>
      <c r="H4054" s="26"/>
      <c r="J4054" s="46" t="e">
        <f>+IF(A4054=#REF!,"si","no")</f>
        <v>#REF!</v>
      </c>
    </row>
    <row r="4055" spans="1:10" x14ac:dyDescent="0.2">
      <c r="A4055" s="8" t="s">
        <v>44</v>
      </c>
      <c r="B4055" s="8">
        <v>2011</v>
      </c>
      <c r="C4055" s="8" t="s">
        <v>10</v>
      </c>
      <c r="D4055" s="8" t="s">
        <v>30</v>
      </c>
      <c r="E4055" s="8" t="s">
        <v>40</v>
      </c>
      <c r="F4055" s="15">
        <v>5032.998998</v>
      </c>
      <c r="G4055" s="15">
        <v>261.34296964605971</v>
      </c>
      <c r="H4055" s="26">
        <v>0.50158910167564197</v>
      </c>
      <c r="J4055" s="46" t="e">
        <f>+IF(A4055=#REF!,"si","no")</f>
        <v>#REF!</v>
      </c>
    </row>
    <row r="4056" spans="1:10" x14ac:dyDescent="0.2">
      <c r="A4056" s="8" t="s">
        <v>44</v>
      </c>
      <c r="B4056" s="8">
        <v>2012</v>
      </c>
      <c r="C4056" s="8" t="s">
        <v>10</v>
      </c>
      <c r="D4056" s="8" t="s">
        <v>30</v>
      </c>
      <c r="E4056" s="8" t="s">
        <v>31</v>
      </c>
      <c r="F4056" s="15">
        <v>7265.5653899999998</v>
      </c>
      <c r="G4056" s="15">
        <v>358.8964943199411</v>
      </c>
      <c r="H4056" s="26">
        <v>0.64444253886613834</v>
      </c>
      <c r="J4056" s="46" t="e">
        <f>+IF(A4056=#REF!,"si","no")</f>
        <v>#REF!</v>
      </c>
    </row>
    <row r="4057" spans="1:10" x14ac:dyDescent="0.2">
      <c r="A4057" s="8" t="s">
        <v>44</v>
      </c>
      <c r="B4057" s="8">
        <v>2012</v>
      </c>
      <c r="C4057" s="8" t="s">
        <v>10</v>
      </c>
      <c r="D4057" s="8" t="s">
        <v>30</v>
      </c>
      <c r="E4057" s="8" t="s">
        <v>32</v>
      </c>
      <c r="F4057" s="15"/>
      <c r="G4057" s="15"/>
      <c r="H4057" s="26"/>
      <c r="J4057" s="46" t="e">
        <f>+IF(A4057=#REF!,"si","no")</f>
        <v>#REF!</v>
      </c>
    </row>
    <row r="4058" spans="1:10" x14ac:dyDescent="0.2">
      <c r="A4058" s="8" t="s">
        <v>44</v>
      </c>
      <c r="B4058" s="8">
        <v>2012</v>
      </c>
      <c r="C4058" s="8" t="s">
        <v>10</v>
      </c>
      <c r="D4058" s="8" t="s">
        <v>30</v>
      </c>
      <c r="E4058" s="8" t="s">
        <v>40</v>
      </c>
      <c r="F4058" s="15">
        <v>7265.5653899999998</v>
      </c>
      <c r="G4058" s="15">
        <v>358.8964943199411</v>
      </c>
      <c r="H4058" s="26">
        <v>0.64444253886613834</v>
      </c>
      <c r="J4058" s="46" t="e">
        <f>+IF(A4058=#REF!,"si","no")</f>
        <v>#REF!</v>
      </c>
    </row>
    <row r="4059" spans="1:10" x14ac:dyDescent="0.2">
      <c r="A4059" s="8" t="s">
        <v>44</v>
      </c>
      <c r="B4059" s="8">
        <v>2013</v>
      </c>
      <c r="C4059" s="8" t="s">
        <v>10</v>
      </c>
      <c r="D4059" s="8" t="s">
        <v>30</v>
      </c>
      <c r="E4059" s="8" t="s">
        <v>31</v>
      </c>
      <c r="F4059" s="15">
        <v>7627.3366669999996</v>
      </c>
      <c r="G4059" s="15">
        <v>373.24693675285545</v>
      </c>
      <c r="H4059" s="26">
        <v>0.59721420965927785</v>
      </c>
      <c r="J4059" s="46" t="e">
        <f>+IF(A4059=#REF!,"si","no")</f>
        <v>#REF!</v>
      </c>
    </row>
    <row r="4060" spans="1:10" x14ac:dyDescent="0.2">
      <c r="A4060" s="8" t="s">
        <v>44</v>
      </c>
      <c r="B4060" s="8">
        <v>2013</v>
      </c>
      <c r="C4060" s="8" t="s">
        <v>10</v>
      </c>
      <c r="D4060" s="8" t="s">
        <v>30</v>
      </c>
      <c r="E4060" s="8" t="s">
        <v>32</v>
      </c>
      <c r="F4060" s="15"/>
      <c r="G4060" s="15"/>
      <c r="H4060" s="26"/>
      <c r="J4060" s="46" t="e">
        <f>+IF(A4060=#REF!,"si","no")</f>
        <v>#REF!</v>
      </c>
    </row>
    <row r="4061" spans="1:10" x14ac:dyDescent="0.2">
      <c r="A4061" s="8" t="s">
        <v>44</v>
      </c>
      <c r="B4061" s="8">
        <v>2013</v>
      </c>
      <c r="C4061" s="8" t="s">
        <v>10</v>
      </c>
      <c r="D4061" s="8" t="s">
        <v>30</v>
      </c>
      <c r="E4061" s="8" t="s">
        <v>40</v>
      </c>
      <c r="F4061" s="15">
        <v>7627.3366669999996</v>
      </c>
      <c r="G4061" s="15">
        <v>373.24693675285545</v>
      </c>
      <c r="H4061" s="26">
        <v>0.59721420965927785</v>
      </c>
      <c r="J4061" s="46" t="e">
        <f>+IF(A4061=#REF!,"si","no")</f>
        <v>#REF!</v>
      </c>
    </row>
    <row r="4062" spans="1:10" x14ac:dyDescent="0.2">
      <c r="A4062" s="8" t="s">
        <v>44</v>
      </c>
      <c r="B4062" s="8">
        <v>2014</v>
      </c>
      <c r="C4062" s="8" t="s">
        <v>10</v>
      </c>
      <c r="D4062" s="8" t="s">
        <v>30</v>
      </c>
      <c r="E4062" s="8" t="s">
        <v>31</v>
      </c>
      <c r="F4062" s="15">
        <v>12208.903615000001</v>
      </c>
      <c r="G4062" s="15">
        <v>525.82851929191554</v>
      </c>
      <c r="H4062" s="26">
        <v>0.8456825875581645</v>
      </c>
      <c r="J4062" s="46" t="e">
        <f>+IF(A4062=#REF!,"si","no")</f>
        <v>#REF!</v>
      </c>
    </row>
    <row r="4063" spans="1:10" x14ac:dyDescent="0.2">
      <c r="A4063" s="8" t="s">
        <v>44</v>
      </c>
      <c r="B4063" s="8">
        <v>2014</v>
      </c>
      <c r="C4063" s="8" t="s">
        <v>10</v>
      </c>
      <c r="D4063" s="8" t="s">
        <v>30</v>
      </c>
      <c r="E4063" s="8" t="s">
        <v>32</v>
      </c>
      <c r="F4063" s="15"/>
      <c r="G4063" s="15"/>
      <c r="H4063" s="26"/>
      <c r="J4063" s="46" t="e">
        <f>+IF(A4063=#REF!,"si","no")</f>
        <v>#REF!</v>
      </c>
    </row>
    <row r="4064" spans="1:10" x14ac:dyDescent="0.2">
      <c r="A4064" s="8" t="s">
        <v>44</v>
      </c>
      <c r="B4064" s="8">
        <v>2014</v>
      </c>
      <c r="C4064" s="8" t="s">
        <v>10</v>
      </c>
      <c r="D4064" s="8" t="s">
        <v>30</v>
      </c>
      <c r="E4064" s="8" t="s">
        <v>40</v>
      </c>
      <c r="F4064" s="15">
        <v>12208.903615000001</v>
      </c>
      <c r="G4064" s="15">
        <v>525.82851929191554</v>
      </c>
      <c r="H4064" s="26">
        <v>0.8456825875581645</v>
      </c>
      <c r="J4064" s="46" t="e">
        <f>+IF(A4064=#REF!,"si","no")</f>
        <v>#REF!</v>
      </c>
    </row>
    <row r="4065" spans="1:10" x14ac:dyDescent="0.2">
      <c r="A4065" s="8" t="s">
        <v>44</v>
      </c>
      <c r="B4065" s="8">
        <v>2015</v>
      </c>
      <c r="C4065" s="8" t="s">
        <v>10</v>
      </c>
      <c r="D4065" s="8" t="s">
        <v>30</v>
      </c>
      <c r="E4065" s="8" t="s">
        <v>31</v>
      </c>
      <c r="F4065" s="15">
        <v>11350.503957000001</v>
      </c>
      <c r="G4065" s="15">
        <v>416.05673425166862</v>
      </c>
      <c r="H4065" s="26">
        <v>0.71890094731946752</v>
      </c>
      <c r="J4065" s="46" t="e">
        <f>+IF(A4065=#REF!,"si","no")</f>
        <v>#REF!</v>
      </c>
    </row>
    <row r="4066" spans="1:10" x14ac:dyDescent="0.2">
      <c r="A4066" s="8" t="s">
        <v>44</v>
      </c>
      <c r="B4066" s="8">
        <v>2015</v>
      </c>
      <c r="C4066" s="8" t="s">
        <v>10</v>
      </c>
      <c r="D4066" s="8" t="s">
        <v>30</v>
      </c>
      <c r="E4066" s="8" t="s">
        <v>32</v>
      </c>
      <c r="F4066" s="15"/>
      <c r="G4066" s="15"/>
      <c r="H4066" s="26"/>
      <c r="J4066" s="46" t="e">
        <f>+IF(A4066=#REF!,"si","no")</f>
        <v>#REF!</v>
      </c>
    </row>
    <row r="4067" spans="1:10" x14ac:dyDescent="0.2">
      <c r="A4067" s="8" t="s">
        <v>44</v>
      </c>
      <c r="B4067" s="8">
        <v>2015</v>
      </c>
      <c r="C4067" s="8" t="s">
        <v>10</v>
      </c>
      <c r="D4067" s="8" t="s">
        <v>30</v>
      </c>
      <c r="E4067" s="8" t="s">
        <v>40</v>
      </c>
      <c r="F4067" s="15">
        <v>11350.503957000001</v>
      </c>
      <c r="G4067" s="15">
        <v>416.05673425166862</v>
      </c>
      <c r="H4067" s="26">
        <v>0.71890094731946752</v>
      </c>
      <c r="J4067" s="46" t="e">
        <f>+IF(A4067=#REF!,"si","no")</f>
        <v>#REF!</v>
      </c>
    </row>
    <row r="4068" spans="1:10" x14ac:dyDescent="0.2">
      <c r="A4068" s="8" t="s">
        <v>44</v>
      </c>
      <c r="B4068" s="8">
        <v>2016</v>
      </c>
      <c r="C4068" s="8" t="s">
        <v>10</v>
      </c>
      <c r="D4068" s="8" t="s">
        <v>30</v>
      </c>
      <c r="E4068" s="8" t="s">
        <v>31</v>
      </c>
      <c r="F4068" s="15">
        <v>10106.533380000001</v>
      </c>
      <c r="G4068" s="15">
        <v>335.99226182221844</v>
      </c>
      <c r="H4068" s="26">
        <v>0.58701934381993892</v>
      </c>
      <c r="J4068" s="46" t="e">
        <f>+IF(A4068=#REF!,"si","no")</f>
        <v>#REF!</v>
      </c>
    </row>
    <row r="4069" spans="1:10" x14ac:dyDescent="0.2">
      <c r="A4069" s="8" t="s">
        <v>44</v>
      </c>
      <c r="B4069" s="8">
        <v>2016</v>
      </c>
      <c r="C4069" s="8" t="s">
        <v>10</v>
      </c>
      <c r="D4069" s="8" t="s">
        <v>30</v>
      </c>
      <c r="E4069" s="8" t="s">
        <v>32</v>
      </c>
      <c r="F4069" s="15"/>
      <c r="G4069" s="15"/>
      <c r="H4069" s="26"/>
      <c r="J4069" s="46" t="e">
        <f>+IF(A4069=#REF!,"si","no")</f>
        <v>#REF!</v>
      </c>
    </row>
    <row r="4070" spans="1:10" x14ac:dyDescent="0.2">
      <c r="A4070" s="8" t="s">
        <v>44</v>
      </c>
      <c r="B4070" s="8">
        <v>2016</v>
      </c>
      <c r="C4070" s="8" t="s">
        <v>10</v>
      </c>
      <c r="D4070" s="8" t="s">
        <v>30</v>
      </c>
      <c r="E4070" s="8" t="s">
        <v>40</v>
      </c>
      <c r="F4070" s="15">
        <v>10106.533380000001</v>
      </c>
      <c r="G4070" s="15">
        <v>335.99226182221844</v>
      </c>
      <c r="H4070" s="26">
        <v>0.58701934381993892</v>
      </c>
      <c r="J4070" s="46" t="e">
        <f>+IF(A4070=#REF!,"si","no")</f>
        <v>#REF!</v>
      </c>
    </row>
    <row r="4071" spans="1:10" x14ac:dyDescent="0.2">
      <c r="A4071" s="8" t="s">
        <v>44</v>
      </c>
      <c r="B4071" s="8">
        <v>2017</v>
      </c>
      <c r="C4071" s="8" t="s">
        <v>10</v>
      </c>
      <c r="D4071" s="8" t="s">
        <v>30</v>
      </c>
      <c r="E4071" s="8" t="s">
        <v>31</v>
      </c>
      <c r="F4071" s="15">
        <v>6595.4128520000004</v>
      </c>
      <c r="G4071" s="15">
        <v>230.19438584194953</v>
      </c>
      <c r="H4071" s="26">
        <v>0.35836844325738632</v>
      </c>
      <c r="J4071" s="46" t="e">
        <f>+IF(A4071=#REF!,"si","no")</f>
        <v>#REF!</v>
      </c>
    </row>
    <row r="4072" spans="1:10" x14ac:dyDescent="0.2">
      <c r="A4072" s="8" t="s">
        <v>44</v>
      </c>
      <c r="B4072" s="8">
        <v>2017</v>
      </c>
      <c r="C4072" s="8" t="s">
        <v>10</v>
      </c>
      <c r="D4072" s="8" t="s">
        <v>30</v>
      </c>
      <c r="E4072" s="8" t="s">
        <v>32</v>
      </c>
      <c r="F4072" s="15"/>
      <c r="G4072" s="15"/>
      <c r="H4072" s="26"/>
      <c r="J4072" s="46" t="e">
        <f>+IF(A4072=#REF!,"si","no")</f>
        <v>#REF!</v>
      </c>
    </row>
    <row r="4073" spans="1:10" x14ac:dyDescent="0.2">
      <c r="A4073" s="8" t="s">
        <v>44</v>
      </c>
      <c r="B4073" s="8">
        <v>2017</v>
      </c>
      <c r="C4073" s="8" t="s">
        <v>10</v>
      </c>
      <c r="D4073" s="8" t="s">
        <v>30</v>
      </c>
      <c r="E4073" s="8" t="s">
        <v>40</v>
      </c>
      <c r="F4073" s="15">
        <v>6595.4128520000004</v>
      </c>
      <c r="G4073" s="15">
        <v>230.19438584194953</v>
      </c>
      <c r="H4073" s="26">
        <v>0.35836844325738632</v>
      </c>
      <c r="J4073" s="46" t="e">
        <f>+IF(A4073=#REF!,"si","no")</f>
        <v>#REF!</v>
      </c>
    </row>
    <row r="4074" spans="1:10" x14ac:dyDescent="0.2">
      <c r="A4074" s="8" t="s">
        <v>44</v>
      </c>
      <c r="B4074" s="8">
        <v>2018</v>
      </c>
      <c r="C4074" s="8" t="s">
        <v>10</v>
      </c>
      <c r="D4074" s="8" t="s">
        <v>30</v>
      </c>
      <c r="E4074" s="8" t="s">
        <v>31</v>
      </c>
      <c r="F4074" s="15">
        <v>7335.2401239999999</v>
      </c>
      <c r="G4074" s="15">
        <v>238.73054040774988</v>
      </c>
      <c r="H4074" s="26">
        <v>0.37003881331124522</v>
      </c>
      <c r="J4074" s="46" t="e">
        <f>+IF(A4074=#REF!,"si","no")</f>
        <v>#REF!</v>
      </c>
    </row>
    <row r="4075" spans="1:10" x14ac:dyDescent="0.2">
      <c r="A4075" s="8" t="s">
        <v>44</v>
      </c>
      <c r="B4075" s="8">
        <v>2018</v>
      </c>
      <c r="C4075" s="8" t="s">
        <v>10</v>
      </c>
      <c r="D4075" s="8" t="s">
        <v>30</v>
      </c>
      <c r="E4075" s="8" t="s">
        <v>32</v>
      </c>
      <c r="F4075" s="15"/>
      <c r="G4075" s="15"/>
      <c r="H4075" s="26"/>
      <c r="J4075" s="46" t="e">
        <f>+IF(A4075=#REF!,"si","no")</f>
        <v>#REF!</v>
      </c>
    </row>
    <row r="4076" spans="1:10" x14ac:dyDescent="0.2">
      <c r="A4076" s="8" t="s">
        <v>44</v>
      </c>
      <c r="B4076" s="8">
        <v>2018</v>
      </c>
      <c r="C4076" s="8" t="s">
        <v>10</v>
      </c>
      <c r="D4076" s="8" t="s">
        <v>30</v>
      </c>
      <c r="E4076" s="8" t="s">
        <v>40</v>
      </c>
      <c r="F4076" s="15">
        <v>7335.2401239999999</v>
      </c>
      <c r="G4076" s="15">
        <v>238.73054040774988</v>
      </c>
      <c r="H4076" s="26">
        <v>0.37003881331124522</v>
      </c>
      <c r="J4076" s="46" t="e">
        <f>+IF(A4076=#REF!,"si","no")</f>
        <v>#REF!</v>
      </c>
    </row>
    <row r="4077" spans="1:10" x14ac:dyDescent="0.2">
      <c r="A4077" s="8" t="s">
        <v>44</v>
      </c>
      <c r="B4077" s="8">
        <v>2019</v>
      </c>
      <c r="C4077" s="8" t="s">
        <v>10</v>
      </c>
      <c r="D4077" s="8" t="s">
        <v>30</v>
      </c>
      <c r="E4077" s="8" t="s">
        <v>31</v>
      </c>
      <c r="F4077" s="15">
        <v>7358.2096019999999</v>
      </c>
      <c r="G4077" s="15">
        <v>208.72778186299763</v>
      </c>
      <c r="H4077" s="26">
        <v>0.34088579618656828</v>
      </c>
      <c r="J4077" s="46" t="e">
        <f>+IF(A4077=#REF!,"si","no")</f>
        <v>#REF!</v>
      </c>
    </row>
    <row r="4078" spans="1:10" x14ac:dyDescent="0.2">
      <c r="A4078" s="8" t="s">
        <v>44</v>
      </c>
      <c r="B4078" s="8">
        <v>2019</v>
      </c>
      <c r="C4078" s="8" t="s">
        <v>10</v>
      </c>
      <c r="D4078" s="8" t="s">
        <v>30</v>
      </c>
      <c r="E4078" s="8" t="s">
        <v>32</v>
      </c>
      <c r="F4078" s="15"/>
      <c r="G4078" s="15"/>
      <c r="H4078" s="26"/>
      <c r="J4078" s="46" t="e">
        <f>+IF(A4078=#REF!,"si","no")</f>
        <v>#REF!</v>
      </c>
    </row>
    <row r="4079" spans="1:10" x14ac:dyDescent="0.2">
      <c r="A4079" s="8" t="s">
        <v>44</v>
      </c>
      <c r="B4079" s="8">
        <v>2019</v>
      </c>
      <c r="C4079" s="8" t="s">
        <v>10</v>
      </c>
      <c r="D4079" s="8" t="s">
        <v>30</v>
      </c>
      <c r="E4079" s="8" t="s">
        <v>40</v>
      </c>
      <c r="F4079" s="15">
        <v>7358.2096019999999</v>
      </c>
      <c r="G4079" s="15">
        <v>208.72778186299763</v>
      </c>
      <c r="H4079" s="26">
        <v>0.34088579618656828</v>
      </c>
      <c r="J4079" s="46" t="e">
        <f>+IF(A4079=#REF!,"si","no")</f>
        <v>#REF!</v>
      </c>
    </row>
    <row r="4080" spans="1:10" x14ac:dyDescent="0.2">
      <c r="A4080" s="8" t="s">
        <v>44</v>
      </c>
      <c r="B4080" s="8">
        <v>2020</v>
      </c>
      <c r="C4080" s="8" t="s">
        <v>10</v>
      </c>
      <c r="D4080" s="8" t="s">
        <v>30</v>
      </c>
      <c r="E4080" s="8" t="s">
        <v>31</v>
      </c>
      <c r="F4080" s="15">
        <v>8619.3138889999991</v>
      </c>
      <c r="G4080" s="15"/>
      <c r="H4080" s="26"/>
      <c r="J4080" s="46"/>
    </row>
    <row r="4081" spans="1:10" x14ac:dyDescent="0.2">
      <c r="A4081" s="8" t="s">
        <v>44</v>
      </c>
      <c r="B4081" s="8">
        <v>2020</v>
      </c>
      <c r="C4081" s="8" t="s">
        <v>10</v>
      </c>
      <c r="D4081" s="8" t="s">
        <v>30</v>
      </c>
      <c r="E4081" s="8" t="s">
        <v>32</v>
      </c>
      <c r="F4081" s="15">
        <v>0</v>
      </c>
      <c r="G4081" s="15"/>
      <c r="H4081" s="26"/>
      <c r="J4081" s="46"/>
    </row>
    <row r="4082" spans="1:10" x14ac:dyDescent="0.2">
      <c r="A4082" s="8" t="s">
        <v>44</v>
      </c>
      <c r="B4082" s="8">
        <v>2020</v>
      </c>
      <c r="C4082" s="8" t="s">
        <v>10</v>
      </c>
      <c r="D4082" s="8" t="s">
        <v>30</v>
      </c>
      <c r="E4082" s="8" t="s">
        <v>40</v>
      </c>
      <c r="F4082" s="15">
        <v>8619.3138889999991</v>
      </c>
      <c r="G4082" s="15"/>
      <c r="H4082" s="26"/>
      <c r="J4082" s="46"/>
    </row>
    <row r="4083" spans="1:10" x14ac:dyDescent="0.2">
      <c r="A4083" s="8" t="s">
        <v>44</v>
      </c>
      <c r="B4083" s="8">
        <v>2021</v>
      </c>
      <c r="C4083" s="8" t="s">
        <v>10</v>
      </c>
      <c r="D4083" s="8" t="s">
        <v>30</v>
      </c>
      <c r="E4083" s="8" t="s">
        <v>31</v>
      </c>
      <c r="F4083" s="15">
        <v>10631.518483</v>
      </c>
      <c r="G4083" s="15"/>
      <c r="H4083" s="26"/>
      <c r="J4083" s="46"/>
    </row>
    <row r="4084" spans="1:10" x14ac:dyDescent="0.2">
      <c r="A4084" s="8" t="s">
        <v>44</v>
      </c>
      <c r="B4084" s="8">
        <v>2021</v>
      </c>
      <c r="C4084" s="8" t="s">
        <v>10</v>
      </c>
      <c r="D4084" s="8" t="s">
        <v>30</v>
      </c>
      <c r="E4084" s="8" t="s">
        <v>32</v>
      </c>
      <c r="F4084" s="15">
        <v>0</v>
      </c>
      <c r="G4084" s="15"/>
      <c r="H4084" s="26"/>
      <c r="J4084" s="46"/>
    </row>
    <row r="4085" spans="1:10" x14ac:dyDescent="0.2">
      <c r="A4085" s="8" t="s">
        <v>44</v>
      </c>
      <c r="B4085" s="8">
        <v>2021</v>
      </c>
      <c r="C4085" s="8" t="s">
        <v>10</v>
      </c>
      <c r="D4085" s="8" t="s">
        <v>30</v>
      </c>
      <c r="E4085" s="8" t="s">
        <v>40</v>
      </c>
      <c r="F4085" s="15">
        <v>10631.518483</v>
      </c>
      <c r="G4085" s="15"/>
      <c r="H4085" s="26"/>
      <c r="J4085" s="46"/>
    </row>
    <row r="4086" spans="1:10" x14ac:dyDescent="0.2">
      <c r="A4086" s="8" t="s">
        <v>44</v>
      </c>
      <c r="B4086" s="8">
        <v>2008</v>
      </c>
      <c r="C4086" s="8" t="s">
        <v>10</v>
      </c>
      <c r="D4086" s="8" t="s">
        <v>33</v>
      </c>
      <c r="E4086" s="8" t="s">
        <v>34</v>
      </c>
      <c r="F4086" s="15">
        <v>0.22999</v>
      </c>
      <c r="G4086" s="15">
        <v>1.100174836978912E-2</v>
      </c>
      <c r="H4086" s="26">
        <v>3.3350758972320597E-5</v>
      </c>
      <c r="J4086" s="46" t="e">
        <f>+IF(A4086=#REF!,"si","no")</f>
        <v>#REF!</v>
      </c>
    </row>
    <row r="4087" spans="1:10" x14ac:dyDescent="0.2">
      <c r="A4087" s="8" t="s">
        <v>44</v>
      </c>
      <c r="B4087" s="8">
        <v>2008</v>
      </c>
      <c r="C4087" s="8" t="s">
        <v>10</v>
      </c>
      <c r="D4087" s="8" t="s">
        <v>33</v>
      </c>
      <c r="E4087" s="8" t="s">
        <v>35</v>
      </c>
      <c r="F4087" s="15">
        <v>1159.780117</v>
      </c>
      <c r="G4087" s="15">
        <v>55.478973048909019</v>
      </c>
      <c r="H4087" s="26">
        <v>0.16817925624138783</v>
      </c>
      <c r="J4087" s="46" t="e">
        <f>+IF(A4087=#REF!,"si","no")</f>
        <v>#REF!</v>
      </c>
    </row>
    <row r="4088" spans="1:10" x14ac:dyDescent="0.2">
      <c r="A4088" s="8" t="s">
        <v>44</v>
      </c>
      <c r="B4088" s="8">
        <v>2008</v>
      </c>
      <c r="C4088" s="8" t="s">
        <v>10</v>
      </c>
      <c r="D4088" s="8" t="s">
        <v>33</v>
      </c>
      <c r="E4088" s="8" t="s">
        <v>36</v>
      </c>
      <c r="F4088" s="15">
        <v>112.76300000000001</v>
      </c>
      <c r="G4088" s="15">
        <v>5.3941047498696921</v>
      </c>
      <c r="H4088" s="26">
        <v>1.6351718048592496E-2</v>
      </c>
      <c r="J4088" s="46" t="e">
        <f>+IF(A4088=#REF!,"si","no")</f>
        <v>#REF!</v>
      </c>
    </row>
    <row r="4089" spans="1:10" x14ac:dyDescent="0.2">
      <c r="A4089" s="8" t="s">
        <v>44</v>
      </c>
      <c r="B4089" s="8">
        <v>2008</v>
      </c>
      <c r="C4089" s="8" t="s">
        <v>10</v>
      </c>
      <c r="D4089" s="8" t="s">
        <v>33</v>
      </c>
      <c r="E4089" s="8" t="s">
        <v>42</v>
      </c>
      <c r="F4089" s="15">
        <v>683.39792699999998</v>
      </c>
      <c r="G4089" s="15">
        <v>32.690864947560826</v>
      </c>
      <c r="H4089" s="26">
        <v>9.9099263209533245E-2</v>
      </c>
      <c r="J4089" s="46" t="e">
        <f>+IF(A4089=#REF!,"si","no")</f>
        <v>#REF!</v>
      </c>
    </row>
    <row r="4090" spans="1:10" x14ac:dyDescent="0.2">
      <c r="A4090" s="8" t="s">
        <v>44</v>
      </c>
      <c r="B4090" s="8">
        <v>2008</v>
      </c>
      <c r="C4090" s="8" t="s">
        <v>10</v>
      </c>
      <c r="D4090" s="8" t="s">
        <v>33</v>
      </c>
      <c r="E4090" s="8" t="s">
        <v>40</v>
      </c>
      <c r="F4090" s="15">
        <v>1956.171034</v>
      </c>
      <c r="G4090" s="15">
        <v>93.574944494709314</v>
      </c>
      <c r="H4090" s="26">
        <v>0.28366358825848581</v>
      </c>
      <c r="J4090" s="46" t="e">
        <f>+IF(A4090=#REF!,"si","no")</f>
        <v>#REF!</v>
      </c>
    </row>
    <row r="4091" spans="1:10" x14ac:dyDescent="0.2">
      <c r="A4091" s="8" t="s">
        <v>44</v>
      </c>
      <c r="B4091" s="8">
        <v>2009</v>
      </c>
      <c r="C4091" s="8" t="s">
        <v>10</v>
      </c>
      <c r="D4091" s="8" t="s">
        <v>33</v>
      </c>
      <c r="E4091" s="8" t="s">
        <v>34</v>
      </c>
      <c r="F4091" s="15">
        <v>0.51880199999999999</v>
      </c>
      <c r="G4091" s="15">
        <v>2.3020924338588593E-2</v>
      </c>
      <c r="H4091" s="26">
        <v>6.6931020027877862E-5</v>
      </c>
      <c r="J4091" s="46" t="e">
        <f>+IF(A4091=#REF!,"si","no")</f>
        <v>#REF!</v>
      </c>
    </row>
    <row r="4092" spans="1:10" x14ac:dyDescent="0.2">
      <c r="A4092" s="8" t="s">
        <v>44</v>
      </c>
      <c r="B4092" s="8">
        <v>2009</v>
      </c>
      <c r="C4092" s="8" t="s">
        <v>10</v>
      </c>
      <c r="D4092" s="8" t="s">
        <v>33</v>
      </c>
      <c r="E4092" s="8" t="s">
        <v>35</v>
      </c>
      <c r="F4092" s="15">
        <v>1589.0313779999999</v>
      </c>
      <c r="G4092" s="15">
        <v>70.510466660847811</v>
      </c>
      <c r="H4092" s="26">
        <v>0.20500208361926969</v>
      </c>
      <c r="J4092" s="46" t="e">
        <f>+IF(A4092=#REF!,"si","no")</f>
        <v>#REF!</v>
      </c>
    </row>
    <row r="4093" spans="1:10" x14ac:dyDescent="0.2">
      <c r="A4093" s="8" t="s">
        <v>44</v>
      </c>
      <c r="B4093" s="8">
        <v>2009</v>
      </c>
      <c r="C4093" s="8" t="s">
        <v>10</v>
      </c>
      <c r="D4093" s="8" t="s">
        <v>33</v>
      </c>
      <c r="E4093" s="8" t="s">
        <v>36</v>
      </c>
      <c r="F4093" s="15">
        <v>99.476752000000005</v>
      </c>
      <c r="G4093" s="15">
        <v>4.4141055378362877</v>
      </c>
      <c r="H4093" s="26">
        <v>1.2833567488984701E-2</v>
      </c>
      <c r="J4093" s="46" t="e">
        <f>+IF(A4093=#REF!,"si","no")</f>
        <v>#REF!</v>
      </c>
    </row>
    <row r="4094" spans="1:10" x14ac:dyDescent="0.2">
      <c r="A4094" s="8" t="s">
        <v>44</v>
      </c>
      <c r="B4094" s="8">
        <v>2009</v>
      </c>
      <c r="C4094" s="8" t="s">
        <v>10</v>
      </c>
      <c r="D4094" s="8" t="s">
        <v>33</v>
      </c>
      <c r="E4094" s="8" t="s">
        <v>42</v>
      </c>
      <c r="F4094" s="15">
        <v>1087.5393650000001</v>
      </c>
      <c r="G4094" s="15">
        <v>48.257642485768535</v>
      </c>
      <c r="H4094" s="26">
        <v>0.14030423749314883</v>
      </c>
      <c r="J4094" s="46" t="e">
        <f>+IF(A4094=#REF!,"si","no")</f>
        <v>#REF!</v>
      </c>
    </row>
    <row r="4095" spans="1:10" x14ac:dyDescent="0.2">
      <c r="A4095" s="8" t="s">
        <v>44</v>
      </c>
      <c r="B4095" s="8">
        <v>2009</v>
      </c>
      <c r="C4095" s="8" t="s">
        <v>10</v>
      </c>
      <c r="D4095" s="8" t="s">
        <v>33</v>
      </c>
      <c r="E4095" s="8" t="s">
        <v>40</v>
      </c>
      <c r="F4095" s="15">
        <v>2776.5662970000003</v>
      </c>
      <c r="G4095" s="15">
        <v>123.20523560879124</v>
      </c>
      <c r="H4095" s="26">
        <v>0.35820681962143114</v>
      </c>
      <c r="J4095" s="46" t="e">
        <f>+IF(A4095=#REF!,"si","no")</f>
        <v>#REF!</v>
      </c>
    </row>
    <row r="4096" spans="1:10" x14ac:dyDescent="0.2">
      <c r="A4096" s="8" t="s">
        <v>44</v>
      </c>
      <c r="B4096" s="8">
        <v>2010</v>
      </c>
      <c r="C4096" s="8" t="s">
        <v>10</v>
      </c>
      <c r="D4096" s="8" t="s">
        <v>33</v>
      </c>
      <c r="E4096" s="8" t="s">
        <v>34</v>
      </c>
      <c r="F4096" s="15">
        <v>5.9021929999999996</v>
      </c>
      <c r="G4096" s="15">
        <v>0.29496628492225035</v>
      </c>
      <c r="H4096" s="26">
        <v>6.7400837447672776E-4</v>
      </c>
      <c r="J4096" s="46" t="e">
        <f>+IF(A4096=#REF!,"si","no")</f>
        <v>#REF!</v>
      </c>
    </row>
    <row r="4097" spans="1:10" x14ac:dyDescent="0.2">
      <c r="A4097" s="8" t="s">
        <v>44</v>
      </c>
      <c r="B4097" s="8">
        <v>2010</v>
      </c>
      <c r="C4097" s="8" t="s">
        <v>10</v>
      </c>
      <c r="D4097" s="8" t="s">
        <v>33</v>
      </c>
      <c r="E4097" s="8" t="s">
        <v>35</v>
      </c>
      <c r="F4097" s="15">
        <v>3420.7860660000001</v>
      </c>
      <c r="G4097" s="15">
        <v>170.95621193712574</v>
      </c>
      <c r="H4097" s="26">
        <v>0.39064097967946837</v>
      </c>
      <c r="J4097" s="46" t="e">
        <f>+IF(A4097=#REF!,"si","no")</f>
        <v>#REF!</v>
      </c>
    </row>
    <row r="4098" spans="1:10" x14ac:dyDescent="0.2">
      <c r="A4098" s="8" t="s">
        <v>44</v>
      </c>
      <c r="B4098" s="8">
        <v>2010</v>
      </c>
      <c r="C4098" s="8" t="s">
        <v>10</v>
      </c>
      <c r="D4098" s="8" t="s">
        <v>33</v>
      </c>
      <c r="E4098" s="8" t="s">
        <v>36</v>
      </c>
      <c r="F4098" s="15">
        <v>43.045496</v>
      </c>
      <c r="G4098" s="15">
        <v>2.1512292189963271</v>
      </c>
      <c r="H4098" s="26">
        <v>4.9156347119629074E-3</v>
      </c>
      <c r="J4098" s="46" t="e">
        <f>+IF(A4098=#REF!,"si","no")</f>
        <v>#REF!</v>
      </c>
    </row>
    <row r="4099" spans="1:10" x14ac:dyDescent="0.2">
      <c r="A4099" s="8" t="s">
        <v>44</v>
      </c>
      <c r="B4099" s="8">
        <v>2010</v>
      </c>
      <c r="C4099" s="8" t="s">
        <v>10</v>
      </c>
      <c r="D4099" s="8" t="s">
        <v>33</v>
      </c>
      <c r="E4099" s="8" t="s">
        <v>42</v>
      </c>
      <c r="F4099" s="15">
        <v>1303.9033079999999</v>
      </c>
      <c r="G4099" s="15">
        <v>65.163493409753414</v>
      </c>
      <c r="H4099" s="26">
        <v>0.14890088295992826</v>
      </c>
      <c r="J4099" s="46" t="e">
        <f>+IF(A4099=#REF!,"si","no")</f>
        <v>#REF!</v>
      </c>
    </row>
    <row r="4100" spans="1:10" x14ac:dyDescent="0.2">
      <c r="A4100" s="8" t="s">
        <v>44</v>
      </c>
      <c r="B4100" s="8">
        <v>2010</v>
      </c>
      <c r="C4100" s="8" t="s">
        <v>10</v>
      </c>
      <c r="D4100" s="8" t="s">
        <v>33</v>
      </c>
      <c r="E4100" s="8" t="s">
        <v>40</v>
      </c>
      <c r="F4100" s="15">
        <v>4773.6370630000001</v>
      </c>
      <c r="G4100" s="15">
        <v>238.56590085079776</v>
      </c>
      <c r="H4100" s="26">
        <v>0.54513150572583635</v>
      </c>
      <c r="J4100" s="46" t="e">
        <f>+IF(A4100=#REF!,"si","no")</f>
        <v>#REF!</v>
      </c>
    </row>
    <row r="4101" spans="1:10" x14ac:dyDescent="0.2">
      <c r="A4101" s="8" t="s">
        <v>44</v>
      </c>
      <c r="B4101" s="8">
        <v>2011</v>
      </c>
      <c r="C4101" s="8" t="s">
        <v>10</v>
      </c>
      <c r="D4101" s="8" t="s">
        <v>33</v>
      </c>
      <c r="E4101" s="8" t="s">
        <v>34</v>
      </c>
      <c r="F4101" s="15">
        <v>216.65172000000001</v>
      </c>
      <c r="G4101" s="15">
        <v>11.249834125980612</v>
      </c>
      <c r="H4101" s="26">
        <v>2.1591528560698257E-2</v>
      </c>
      <c r="J4101" s="46" t="e">
        <f>+IF(A4101=#REF!,"si","no")</f>
        <v>#REF!</v>
      </c>
    </row>
    <row r="4102" spans="1:10" x14ac:dyDescent="0.2">
      <c r="A4102" s="8" t="s">
        <v>44</v>
      </c>
      <c r="B4102" s="8">
        <v>2011</v>
      </c>
      <c r="C4102" s="8" t="s">
        <v>10</v>
      </c>
      <c r="D4102" s="8" t="s">
        <v>33</v>
      </c>
      <c r="E4102" s="8" t="s">
        <v>35</v>
      </c>
      <c r="F4102" s="15">
        <v>5970.928586</v>
      </c>
      <c r="G4102" s="15">
        <v>310.04580148533307</v>
      </c>
      <c r="H4102" s="26">
        <v>0.59506324297129354</v>
      </c>
      <c r="J4102" s="46" t="e">
        <f>+IF(A4102=#REF!,"si","no")</f>
        <v>#REF!</v>
      </c>
    </row>
    <row r="4103" spans="1:10" x14ac:dyDescent="0.2">
      <c r="A4103" s="8" t="s">
        <v>44</v>
      </c>
      <c r="B4103" s="8">
        <v>2011</v>
      </c>
      <c r="C4103" s="8" t="s">
        <v>10</v>
      </c>
      <c r="D4103" s="8" t="s">
        <v>33</v>
      </c>
      <c r="E4103" s="8" t="s">
        <v>36</v>
      </c>
      <c r="F4103" s="15">
        <v>30.318175</v>
      </c>
      <c r="G4103" s="15">
        <v>1.5742983242987973</v>
      </c>
      <c r="H4103" s="26">
        <v>3.0215118597754394E-3</v>
      </c>
      <c r="J4103" s="46" t="e">
        <f>+IF(A4103=#REF!,"si","no")</f>
        <v>#REF!</v>
      </c>
    </row>
    <row r="4104" spans="1:10" x14ac:dyDescent="0.2">
      <c r="A4104" s="8" t="s">
        <v>44</v>
      </c>
      <c r="B4104" s="8">
        <v>2011</v>
      </c>
      <c r="C4104" s="8" t="s">
        <v>10</v>
      </c>
      <c r="D4104" s="8" t="s">
        <v>33</v>
      </c>
      <c r="E4104" s="8" t="s">
        <v>42</v>
      </c>
      <c r="F4104" s="15">
        <v>1594.0334520000001</v>
      </c>
      <c r="G4104" s="15">
        <v>82.771611165903863</v>
      </c>
      <c r="H4104" s="26">
        <v>0.15886150733336635</v>
      </c>
      <c r="J4104" s="46" t="e">
        <f>+IF(A4104=#REF!,"si","no")</f>
        <v>#REF!</v>
      </c>
    </row>
    <row r="4105" spans="1:10" x14ac:dyDescent="0.2">
      <c r="A4105" s="8" t="s">
        <v>44</v>
      </c>
      <c r="B4105" s="8">
        <v>2011</v>
      </c>
      <c r="C4105" s="8" t="s">
        <v>10</v>
      </c>
      <c r="D4105" s="8" t="s">
        <v>33</v>
      </c>
      <c r="E4105" s="8" t="s">
        <v>40</v>
      </c>
      <c r="F4105" s="15">
        <v>7811.9319329999998</v>
      </c>
      <c r="G4105" s="15">
        <v>405.64154510151633</v>
      </c>
      <c r="H4105" s="26">
        <v>0.77853779072513352</v>
      </c>
      <c r="J4105" s="46" t="e">
        <f>+IF(A4105=#REF!,"si","no")</f>
        <v>#REF!</v>
      </c>
    </row>
    <row r="4106" spans="1:10" x14ac:dyDescent="0.2">
      <c r="A4106" s="8" t="s">
        <v>44</v>
      </c>
      <c r="B4106" s="8">
        <v>2012</v>
      </c>
      <c r="C4106" s="8" t="s">
        <v>10</v>
      </c>
      <c r="D4106" s="8" t="s">
        <v>33</v>
      </c>
      <c r="E4106" s="8" t="s">
        <v>34</v>
      </c>
      <c r="F4106" s="15">
        <v>209.24332799999999</v>
      </c>
      <c r="G4106" s="15">
        <v>10.335974263255178</v>
      </c>
      <c r="H4106" s="26">
        <v>1.8559505599208451E-2</v>
      </c>
      <c r="J4106" s="46" t="e">
        <f>+IF(A4106=#REF!,"si","no")</f>
        <v>#REF!</v>
      </c>
    </row>
    <row r="4107" spans="1:10" x14ac:dyDescent="0.2">
      <c r="A4107" s="8" t="s">
        <v>44</v>
      </c>
      <c r="B4107" s="8">
        <v>2012</v>
      </c>
      <c r="C4107" s="8" t="s">
        <v>10</v>
      </c>
      <c r="D4107" s="8" t="s">
        <v>33</v>
      </c>
      <c r="E4107" s="8" t="s">
        <v>35</v>
      </c>
      <c r="F4107" s="15">
        <v>6423.2096659999997</v>
      </c>
      <c r="G4107" s="15">
        <v>317.28672273491986</v>
      </c>
      <c r="H4107" s="26">
        <v>0.56972710623784784</v>
      </c>
      <c r="J4107" s="46" t="e">
        <f>+IF(A4107=#REF!,"si","no")</f>
        <v>#REF!</v>
      </c>
    </row>
    <row r="4108" spans="1:10" x14ac:dyDescent="0.2">
      <c r="A4108" s="8" t="s">
        <v>44</v>
      </c>
      <c r="B4108" s="8">
        <v>2012</v>
      </c>
      <c r="C4108" s="8" t="s">
        <v>10</v>
      </c>
      <c r="D4108" s="8" t="s">
        <v>33</v>
      </c>
      <c r="E4108" s="8" t="s">
        <v>36</v>
      </c>
      <c r="F4108" s="15">
        <v>6.4548139999999998</v>
      </c>
      <c r="G4108" s="15">
        <v>0.31884787924085783</v>
      </c>
      <c r="H4108" s="26">
        <v>5.7253035363139079E-4</v>
      </c>
      <c r="J4108" s="46" t="e">
        <f>+IF(A4108=#REF!,"si","no")</f>
        <v>#REF!</v>
      </c>
    </row>
    <row r="4109" spans="1:10" x14ac:dyDescent="0.2">
      <c r="A4109" s="8" t="s">
        <v>44</v>
      </c>
      <c r="B4109" s="8">
        <v>2012</v>
      </c>
      <c r="C4109" s="8" t="s">
        <v>10</v>
      </c>
      <c r="D4109" s="8" t="s">
        <v>33</v>
      </c>
      <c r="E4109" s="8" t="s">
        <v>42</v>
      </c>
      <c r="F4109" s="15">
        <v>2609.4467505045995</v>
      </c>
      <c r="G4109" s="15">
        <v>128.89861154641164</v>
      </c>
      <c r="H4109" s="26">
        <v>0.23145321783845083</v>
      </c>
      <c r="J4109" s="46" t="e">
        <f>+IF(A4109=#REF!,"si","no")</f>
        <v>#REF!</v>
      </c>
    </row>
    <row r="4110" spans="1:10" x14ac:dyDescent="0.2">
      <c r="A4110" s="8" t="s">
        <v>44</v>
      </c>
      <c r="B4110" s="8">
        <v>2012</v>
      </c>
      <c r="C4110" s="8" t="s">
        <v>10</v>
      </c>
      <c r="D4110" s="8" t="s">
        <v>33</v>
      </c>
      <c r="E4110" s="8" t="s">
        <v>40</v>
      </c>
      <c r="F4110" s="15">
        <v>9248.3545585045977</v>
      </c>
      <c r="G4110" s="15">
        <v>456.84015642382741</v>
      </c>
      <c r="H4110" s="26">
        <v>0.82031236002913832</v>
      </c>
      <c r="J4110" s="46" t="e">
        <f>+IF(A4110=#REF!,"si","no")</f>
        <v>#REF!</v>
      </c>
    </row>
    <row r="4111" spans="1:10" x14ac:dyDescent="0.2">
      <c r="A4111" s="8" t="s">
        <v>44</v>
      </c>
      <c r="B4111" s="8">
        <v>2013</v>
      </c>
      <c r="C4111" s="8" t="s">
        <v>10</v>
      </c>
      <c r="D4111" s="8" t="s">
        <v>33</v>
      </c>
      <c r="E4111" s="8" t="s">
        <v>34</v>
      </c>
      <c r="F4111" s="15">
        <v>276.41838799999999</v>
      </c>
      <c r="G4111" s="15">
        <v>13.526650400727913</v>
      </c>
      <c r="H4111" s="26">
        <v>2.1643333227827952E-2</v>
      </c>
      <c r="J4111" s="46" t="e">
        <f>+IF(A4111=#REF!,"si","no")</f>
        <v>#REF!</v>
      </c>
    </row>
    <row r="4112" spans="1:10" x14ac:dyDescent="0.2">
      <c r="A4112" s="8" t="s">
        <v>44</v>
      </c>
      <c r="B4112" s="8">
        <v>2013</v>
      </c>
      <c r="C4112" s="8" t="s">
        <v>10</v>
      </c>
      <c r="D4112" s="8" t="s">
        <v>33</v>
      </c>
      <c r="E4112" s="8" t="s">
        <v>35</v>
      </c>
      <c r="F4112" s="15">
        <v>6452.5103000000008</v>
      </c>
      <c r="G4112" s="15">
        <v>315.75631298159516</v>
      </c>
      <c r="H4112" s="26">
        <v>0.50522626801112858</v>
      </c>
      <c r="J4112" s="46" t="e">
        <f>+IF(A4112=#REF!,"si","no")</f>
        <v>#REF!</v>
      </c>
    </row>
    <row r="4113" spans="1:10" x14ac:dyDescent="0.2">
      <c r="A4113" s="8" t="s">
        <v>44</v>
      </c>
      <c r="B4113" s="8">
        <v>2013</v>
      </c>
      <c r="C4113" s="8" t="s">
        <v>10</v>
      </c>
      <c r="D4113" s="8" t="s">
        <v>33</v>
      </c>
      <c r="E4113" s="8" t="s">
        <v>36</v>
      </c>
      <c r="F4113" s="15">
        <v>23.132269000000001</v>
      </c>
      <c r="G4113" s="15">
        <v>1.1319873399254319</v>
      </c>
      <c r="H4113" s="26">
        <v>1.8112377034872026E-3</v>
      </c>
      <c r="J4113" s="46" t="e">
        <f>+IF(A4113=#REF!,"si","no")</f>
        <v>#REF!</v>
      </c>
    </row>
    <row r="4114" spans="1:10" x14ac:dyDescent="0.2">
      <c r="A4114" s="8" t="s">
        <v>44</v>
      </c>
      <c r="B4114" s="8">
        <v>2013</v>
      </c>
      <c r="C4114" s="8" t="s">
        <v>10</v>
      </c>
      <c r="D4114" s="8" t="s">
        <v>33</v>
      </c>
      <c r="E4114" s="8" t="s">
        <v>42</v>
      </c>
      <c r="F4114" s="15">
        <v>2528.1123619999998</v>
      </c>
      <c r="G4114" s="15">
        <v>123.71424470694942</v>
      </c>
      <c r="H4114" s="26">
        <v>0.19794912590314795</v>
      </c>
      <c r="J4114" s="46" t="e">
        <f>+IF(A4114=#REF!,"si","no")</f>
        <v>#REF!</v>
      </c>
    </row>
    <row r="4115" spans="1:10" x14ac:dyDescent="0.2">
      <c r="A4115" s="8" t="s">
        <v>44</v>
      </c>
      <c r="B4115" s="8">
        <v>2013</v>
      </c>
      <c r="C4115" s="8" t="s">
        <v>10</v>
      </c>
      <c r="D4115" s="8" t="s">
        <v>33</v>
      </c>
      <c r="E4115" s="8" t="s">
        <v>40</v>
      </c>
      <c r="F4115" s="15">
        <v>9280.1733190000014</v>
      </c>
      <c r="G4115" s="15">
        <v>454.12919542919792</v>
      </c>
      <c r="H4115" s="26">
        <v>0.72662996484559172</v>
      </c>
      <c r="J4115" s="46" t="e">
        <f>+IF(A4115=#REF!,"si","no")</f>
        <v>#REF!</v>
      </c>
    </row>
    <row r="4116" spans="1:10" x14ac:dyDescent="0.2">
      <c r="A4116" s="8" t="s">
        <v>44</v>
      </c>
      <c r="B4116" s="8">
        <v>2014</v>
      </c>
      <c r="C4116" s="8" t="s">
        <v>10</v>
      </c>
      <c r="D4116" s="8" t="s">
        <v>33</v>
      </c>
      <c r="E4116" s="8" t="s">
        <v>34</v>
      </c>
      <c r="F4116" s="15">
        <v>476.697226</v>
      </c>
      <c r="G4116" s="15">
        <v>20.530999703378658</v>
      </c>
      <c r="H4116" s="26">
        <v>3.3019717107945989E-2</v>
      </c>
      <c r="J4116" s="46" t="e">
        <f>+IF(A4116=#REF!,"si","no")</f>
        <v>#REF!</v>
      </c>
    </row>
    <row r="4117" spans="1:10" x14ac:dyDescent="0.2">
      <c r="A4117" s="8" t="s">
        <v>44</v>
      </c>
      <c r="B4117" s="8">
        <v>2014</v>
      </c>
      <c r="C4117" s="8" t="s">
        <v>10</v>
      </c>
      <c r="D4117" s="8" t="s">
        <v>33</v>
      </c>
      <c r="E4117" s="8" t="s">
        <v>35</v>
      </c>
      <c r="F4117" s="15">
        <v>6838.3930339999997</v>
      </c>
      <c r="G4117" s="15">
        <v>294.52456967442197</v>
      </c>
      <c r="H4117" s="26">
        <v>0.47367970934160308</v>
      </c>
      <c r="J4117" s="46" t="e">
        <f>+IF(A4117=#REF!,"si","no")</f>
        <v>#REF!</v>
      </c>
    </row>
    <row r="4118" spans="1:10" x14ac:dyDescent="0.2">
      <c r="A4118" s="8" t="s">
        <v>44</v>
      </c>
      <c r="B4118" s="8">
        <v>2014</v>
      </c>
      <c r="C4118" s="8" t="s">
        <v>10</v>
      </c>
      <c r="D4118" s="8" t="s">
        <v>33</v>
      </c>
      <c r="E4118" s="8" t="s">
        <v>36</v>
      </c>
      <c r="F4118" s="15">
        <v>15.190067000000001</v>
      </c>
      <c r="G4118" s="15">
        <v>0.65422503858099212</v>
      </c>
      <c r="H4118" s="26">
        <v>1.0521808977146131E-3</v>
      </c>
      <c r="J4118" s="46" t="e">
        <f>+IF(A4118=#REF!,"si","no")</f>
        <v>#REF!</v>
      </c>
    </row>
    <row r="4119" spans="1:10" x14ac:dyDescent="0.2">
      <c r="A4119" s="8" t="s">
        <v>44</v>
      </c>
      <c r="B4119" s="8">
        <v>2014</v>
      </c>
      <c r="C4119" s="8" t="s">
        <v>10</v>
      </c>
      <c r="D4119" s="8" t="s">
        <v>33</v>
      </c>
      <c r="E4119" s="8" t="s">
        <v>42</v>
      </c>
      <c r="F4119" s="15">
        <v>2351.6142300000001</v>
      </c>
      <c r="G4119" s="15">
        <v>101.28229917283184</v>
      </c>
      <c r="H4119" s="26">
        <v>0.16289089255497419</v>
      </c>
      <c r="J4119" s="46" t="e">
        <f>+IF(A4119=#REF!,"si","no")</f>
        <v>#REF!</v>
      </c>
    </row>
    <row r="4120" spans="1:10" x14ac:dyDescent="0.2">
      <c r="A4120" s="8" t="s">
        <v>44</v>
      </c>
      <c r="B4120" s="8">
        <v>2014</v>
      </c>
      <c r="C4120" s="8" t="s">
        <v>10</v>
      </c>
      <c r="D4120" s="8" t="s">
        <v>33</v>
      </c>
      <c r="E4120" s="8" t="s">
        <v>40</v>
      </c>
      <c r="F4120" s="15">
        <v>9681.8945569999996</v>
      </c>
      <c r="G4120" s="15">
        <v>416.99209358921343</v>
      </c>
      <c r="H4120" s="26">
        <v>0.67064249990223779</v>
      </c>
      <c r="J4120" s="46" t="e">
        <f>+IF(A4120=#REF!,"si","no")</f>
        <v>#REF!</v>
      </c>
    </row>
    <row r="4121" spans="1:10" x14ac:dyDescent="0.2">
      <c r="A4121" s="8" t="s">
        <v>44</v>
      </c>
      <c r="B4121" s="8">
        <v>2015</v>
      </c>
      <c r="C4121" s="8" t="s">
        <v>10</v>
      </c>
      <c r="D4121" s="8" t="s">
        <v>33</v>
      </c>
      <c r="E4121" s="8" t="s">
        <v>34</v>
      </c>
      <c r="F4121" s="15">
        <v>192.95872</v>
      </c>
      <c r="G4121" s="15">
        <v>7.0729700806871518</v>
      </c>
      <c r="H4121" s="26">
        <v>1.222132577787461E-2</v>
      </c>
      <c r="J4121" s="46" t="e">
        <f>+IF(A4121=#REF!,"si","no")</f>
        <v>#REF!</v>
      </c>
    </row>
    <row r="4122" spans="1:10" x14ac:dyDescent="0.2">
      <c r="A4122" s="8" t="s">
        <v>44</v>
      </c>
      <c r="B4122" s="8">
        <v>2015</v>
      </c>
      <c r="C4122" s="8" t="s">
        <v>10</v>
      </c>
      <c r="D4122" s="8" t="s">
        <v>33</v>
      </c>
      <c r="E4122" s="8" t="s">
        <v>35</v>
      </c>
      <c r="F4122" s="15">
        <v>8760.0516860000007</v>
      </c>
      <c r="G4122" s="15">
        <v>321.1027906919731</v>
      </c>
      <c r="H4122" s="26">
        <v>0.55483082332649047</v>
      </c>
      <c r="J4122" s="46" t="e">
        <f>+IF(A4122=#REF!,"si","no")</f>
        <v>#REF!</v>
      </c>
    </row>
    <row r="4123" spans="1:10" x14ac:dyDescent="0.2">
      <c r="A4123" s="8" t="s">
        <v>44</v>
      </c>
      <c r="B4123" s="8">
        <v>2015</v>
      </c>
      <c r="C4123" s="8" t="s">
        <v>10</v>
      </c>
      <c r="D4123" s="8" t="s">
        <v>33</v>
      </c>
      <c r="E4123" s="8" t="s">
        <v>36</v>
      </c>
      <c r="F4123" s="15">
        <v>197.537803</v>
      </c>
      <c r="G4123" s="15">
        <v>7.2408179864774844</v>
      </c>
      <c r="H4123" s="26">
        <v>1.2511348768838311E-2</v>
      </c>
      <c r="J4123" s="46" t="e">
        <f>+IF(A4123=#REF!,"si","no")</f>
        <v>#REF!</v>
      </c>
    </row>
    <row r="4124" spans="1:10" x14ac:dyDescent="0.2">
      <c r="A4124" s="8" t="s">
        <v>44</v>
      </c>
      <c r="B4124" s="8">
        <v>2015</v>
      </c>
      <c r="C4124" s="8" t="s">
        <v>10</v>
      </c>
      <c r="D4124" s="8" t="s">
        <v>33</v>
      </c>
      <c r="E4124" s="8" t="s">
        <v>42</v>
      </c>
      <c r="F4124" s="15">
        <v>3500.7108720000001</v>
      </c>
      <c r="G4124" s="15">
        <v>128.31979430000484</v>
      </c>
      <c r="H4124" s="26">
        <v>0.22172269810278339</v>
      </c>
      <c r="J4124" s="46" t="e">
        <f>+IF(A4124=#REF!,"si","no")</f>
        <v>#REF!</v>
      </c>
    </row>
    <row r="4125" spans="1:10" x14ac:dyDescent="0.2">
      <c r="A4125" s="8" t="s">
        <v>44</v>
      </c>
      <c r="B4125" s="8">
        <v>2015</v>
      </c>
      <c r="C4125" s="8" t="s">
        <v>10</v>
      </c>
      <c r="D4125" s="8" t="s">
        <v>33</v>
      </c>
      <c r="E4125" s="8" t="s">
        <v>40</v>
      </c>
      <c r="F4125" s="15">
        <v>12651.259081</v>
      </c>
      <c r="G4125" s="15">
        <v>463.73637305914252</v>
      </c>
      <c r="H4125" s="26">
        <v>0.8012861959759866</v>
      </c>
      <c r="J4125" s="46" t="e">
        <f>+IF(A4125=#REF!,"si","no")</f>
        <v>#REF!</v>
      </c>
    </row>
    <row r="4126" spans="1:10" x14ac:dyDescent="0.2">
      <c r="A4126" s="8" t="s">
        <v>44</v>
      </c>
      <c r="B4126" s="8">
        <v>2016</v>
      </c>
      <c r="C4126" s="8" t="s">
        <v>10</v>
      </c>
      <c r="D4126" s="8" t="s">
        <v>33</v>
      </c>
      <c r="E4126" s="8" t="s">
        <v>34</v>
      </c>
      <c r="F4126" s="15">
        <v>216.99063200000001</v>
      </c>
      <c r="G4126" s="15">
        <v>7.2138655757264862</v>
      </c>
      <c r="H4126" s="26">
        <v>1.2603500490463312E-2</v>
      </c>
      <c r="J4126" s="46" t="e">
        <f>+IF(A4126=#REF!,"si","no")</f>
        <v>#REF!</v>
      </c>
    </row>
    <row r="4127" spans="1:10" x14ac:dyDescent="0.2">
      <c r="A4127" s="8" t="s">
        <v>44</v>
      </c>
      <c r="B4127" s="8">
        <v>2016</v>
      </c>
      <c r="C4127" s="8" t="s">
        <v>10</v>
      </c>
      <c r="D4127" s="8" t="s">
        <v>33</v>
      </c>
      <c r="E4127" s="8" t="s">
        <v>35</v>
      </c>
      <c r="F4127" s="15">
        <v>12928.655554000001</v>
      </c>
      <c r="G4127" s="15">
        <v>429.81386975925136</v>
      </c>
      <c r="H4127" s="26">
        <v>0.75093710320116602</v>
      </c>
      <c r="J4127" s="46" t="e">
        <f>+IF(A4127=#REF!,"si","no")</f>
        <v>#REF!</v>
      </c>
    </row>
    <row r="4128" spans="1:10" x14ac:dyDescent="0.2">
      <c r="A4128" s="8" t="s">
        <v>44</v>
      </c>
      <c r="B4128" s="8">
        <v>2016</v>
      </c>
      <c r="C4128" s="8" t="s">
        <v>10</v>
      </c>
      <c r="D4128" s="8" t="s">
        <v>33</v>
      </c>
      <c r="E4128" s="8" t="s">
        <v>36</v>
      </c>
      <c r="F4128" s="15">
        <v>156.06947199999999</v>
      </c>
      <c r="G4128" s="15">
        <v>5.1885382382895155</v>
      </c>
      <c r="H4128" s="26">
        <v>9.0650073174511521E-3</v>
      </c>
      <c r="J4128" s="46" t="e">
        <f>+IF(A4128=#REF!,"si","no")</f>
        <v>#REF!</v>
      </c>
    </row>
    <row r="4129" spans="1:10" x14ac:dyDescent="0.2">
      <c r="A4129" s="8" t="s">
        <v>44</v>
      </c>
      <c r="B4129" s="8">
        <v>2016</v>
      </c>
      <c r="C4129" s="8" t="s">
        <v>10</v>
      </c>
      <c r="D4129" s="8" t="s">
        <v>33</v>
      </c>
      <c r="E4129" s="8" t="s">
        <v>42</v>
      </c>
      <c r="F4129" s="15">
        <v>2984.3812449999996</v>
      </c>
      <c r="G4129" s="15">
        <v>99.21591973679881</v>
      </c>
      <c r="H4129" s="26">
        <v>0.17334227813616856</v>
      </c>
      <c r="J4129" s="46" t="e">
        <f>+IF(A4129=#REF!,"si","no")</f>
        <v>#REF!</v>
      </c>
    </row>
    <row r="4130" spans="1:10" x14ac:dyDescent="0.2">
      <c r="A4130" s="8" t="s">
        <v>44</v>
      </c>
      <c r="B4130" s="8">
        <v>2016</v>
      </c>
      <c r="C4130" s="8" t="s">
        <v>10</v>
      </c>
      <c r="D4130" s="8" t="s">
        <v>33</v>
      </c>
      <c r="E4130" s="8" t="s">
        <v>40</v>
      </c>
      <c r="F4130" s="15">
        <v>16286.096903000001</v>
      </c>
      <c r="G4130" s="15">
        <v>541.43219331006617</v>
      </c>
      <c r="H4130" s="26">
        <v>0.94594788914524897</v>
      </c>
      <c r="J4130" s="46" t="e">
        <f>+IF(A4130=#REF!,"si","no")</f>
        <v>#REF!</v>
      </c>
    </row>
    <row r="4131" spans="1:10" x14ac:dyDescent="0.2">
      <c r="A4131" s="8" t="s">
        <v>44</v>
      </c>
      <c r="B4131" s="8">
        <v>2017</v>
      </c>
      <c r="C4131" s="8" t="s">
        <v>10</v>
      </c>
      <c r="D4131" s="8" t="s">
        <v>33</v>
      </c>
      <c r="E4131" s="8" t="s">
        <v>34</v>
      </c>
      <c r="F4131" s="15">
        <v>270.49602599999997</v>
      </c>
      <c r="G4131" s="15">
        <v>9.4409050615953767</v>
      </c>
      <c r="H4131" s="26">
        <v>1.4697675781666059E-2</v>
      </c>
      <c r="J4131" s="46" t="e">
        <f>+IF(A4131=#REF!,"si","no")</f>
        <v>#REF!</v>
      </c>
    </row>
    <row r="4132" spans="1:10" x14ac:dyDescent="0.2">
      <c r="A4132" s="8" t="s">
        <v>44</v>
      </c>
      <c r="B4132" s="8">
        <v>2017</v>
      </c>
      <c r="C4132" s="8" t="s">
        <v>10</v>
      </c>
      <c r="D4132" s="8" t="s">
        <v>33</v>
      </c>
      <c r="E4132" s="8" t="s">
        <v>35</v>
      </c>
      <c r="F4132" s="15">
        <v>12823.09058</v>
      </c>
      <c r="G4132" s="15">
        <v>447.55400865674085</v>
      </c>
      <c r="H4132" s="26">
        <v>0.69675562576943806</v>
      </c>
      <c r="J4132" s="46" t="e">
        <f>+IF(A4132=#REF!,"si","no")</f>
        <v>#REF!</v>
      </c>
    </row>
    <row r="4133" spans="1:10" x14ac:dyDescent="0.2">
      <c r="A4133" s="8" t="s">
        <v>44</v>
      </c>
      <c r="B4133" s="8">
        <v>2017</v>
      </c>
      <c r="C4133" s="8" t="s">
        <v>10</v>
      </c>
      <c r="D4133" s="8" t="s">
        <v>33</v>
      </c>
      <c r="E4133" s="8" t="s">
        <v>36</v>
      </c>
      <c r="F4133" s="15">
        <v>11.781041999999999</v>
      </c>
      <c r="G4133" s="15">
        <v>0.41118422585871084</v>
      </c>
      <c r="H4133" s="26">
        <v>6.4013485982300782E-4</v>
      </c>
      <c r="J4133" s="46" t="e">
        <f>+IF(A4133=#REF!,"si","no")</f>
        <v>#REF!</v>
      </c>
    </row>
    <row r="4134" spans="1:10" x14ac:dyDescent="0.2">
      <c r="A4134" s="8" t="s">
        <v>44</v>
      </c>
      <c r="B4134" s="8">
        <v>2017</v>
      </c>
      <c r="C4134" s="8" t="s">
        <v>10</v>
      </c>
      <c r="D4134" s="8" t="s">
        <v>33</v>
      </c>
      <c r="E4134" s="8" t="s">
        <v>42</v>
      </c>
      <c r="F4134" s="15">
        <v>3995.1308159999999</v>
      </c>
      <c r="G4134" s="15">
        <v>139.43883501826409</v>
      </c>
      <c r="H4134" s="26">
        <v>0.21707948285684231</v>
      </c>
      <c r="J4134" s="46" t="e">
        <f>+IF(A4134=#REF!,"si","no")</f>
        <v>#REF!</v>
      </c>
    </row>
    <row r="4135" spans="1:10" x14ac:dyDescent="0.2">
      <c r="A4135" s="8" t="s">
        <v>44</v>
      </c>
      <c r="B4135" s="8">
        <v>2017</v>
      </c>
      <c r="C4135" s="8" t="s">
        <v>10</v>
      </c>
      <c r="D4135" s="8" t="s">
        <v>33</v>
      </c>
      <c r="E4135" s="8" t="s">
        <v>40</v>
      </c>
      <c r="F4135" s="15">
        <v>17100.498464</v>
      </c>
      <c r="G4135" s="15">
        <v>596.8449329624591</v>
      </c>
      <c r="H4135" s="26">
        <v>0.92917291926776957</v>
      </c>
      <c r="J4135" s="46" t="e">
        <f>+IF(A4135=#REF!,"si","no")</f>
        <v>#REF!</v>
      </c>
    </row>
    <row r="4136" spans="1:10" x14ac:dyDescent="0.2">
      <c r="A4136" s="8" t="s">
        <v>44</v>
      </c>
      <c r="B4136" s="8">
        <v>2018</v>
      </c>
      <c r="C4136" s="8" t="s">
        <v>10</v>
      </c>
      <c r="D4136" s="8" t="s">
        <v>33</v>
      </c>
      <c r="E4136" s="8" t="s">
        <v>34</v>
      </c>
      <c r="F4136" s="15">
        <v>90.263259000000005</v>
      </c>
      <c r="G4136" s="15">
        <v>2.9376811441428274</v>
      </c>
      <c r="H4136" s="26">
        <v>4.5534854594169224E-3</v>
      </c>
      <c r="J4136" s="46" t="e">
        <f>+IF(A4136=#REF!,"si","no")</f>
        <v>#REF!</v>
      </c>
    </row>
    <row r="4137" spans="1:10" x14ac:dyDescent="0.2">
      <c r="A4137" s="8" t="s">
        <v>44</v>
      </c>
      <c r="B4137" s="8">
        <v>2018</v>
      </c>
      <c r="C4137" s="8" t="s">
        <v>10</v>
      </c>
      <c r="D4137" s="8" t="s">
        <v>33</v>
      </c>
      <c r="E4137" s="8" t="s">
        <v>35</v>
      </c>
      <c r="F4137" s="15">
        <v>6927.5269369999996</v>
      </c>
      <c r="G4137" s="15">
        <v>225.46122845361049</v>
      </c>
      <c r="H4137" s="26">
        <v>0.34947101984594359</v>
      </c>
      <c r="J4137" s="46" t="e">
        <f>+IF(A4137=#REF!,"si","no")</f>
        <v>#REF!</v>
      </c>
    </row>
    <row r="4138" spans="1:10" x14ac:dyDescent="0.2">
      <c r="A4138" s="8" t="s">
        <v>44</v>
      </c>
      <c r="B4138" s="8">
        <v>2018</v>
      </c>
      <c r="C4138" s="8" t="s">
        <v>10</v>
      </c>
      <c r="D4138" s="8" t="s">
        <v>33</v>
      </c>
      <c r="E4138" s="8" t="s">
        <v>36</v>
      </c>
      <c r="F4138" s="15">
        <v>7.7379129999999998</v>
      </c>
      <c r="G4138" s="15">
        <v>0.25183581190124826</v>
      </c>
      <c r="H4138" s="26">
        <v>3.9035233961287803E-4</v>
      </c>
      <c r="J4138" s="46" t="e">
        <f>+IF(A4138=#REF!,"si","no")</f>
        <v>#REF!</v>
      </c>
    </row>
    <row r="4139" spans="1:10" x14ac:dyDescent="0.2">
      <c r="A4139" s="8" t="s">
        <v>44</v>
      </c>
      <c r="B4139" s="8">
        <v>2018</v>
      </c>
      <c r="C4139" s="8" t="s">
        <v>10</v>
      </c>
      <c r="D4139" s="8" t="s">
        <v>33</v>
      </c>
      <c r="E4139" s="8" t="s">
        <v>42</v>
      </c>
      <c r="F4139" s="15">
        <v>3242.7322060000006</v>
      </c>
      <c r="G4139" s="15">
        <v>105.5369965876246</v>
      </c>
      <c r="H4139" s="26">
        <v>0.16358520745194854</v>
      </c>
      <c r="J4139" s="46" t="e">
        <f>+IF(A4139=#REF!,"si","no")</f>
        <v>#REF!</v>
      </c>
    </row>
    <row r="4140" spans="1:10" x14ac:dyDescent="0.2">
      <c r="A4140" s="8" t="s">
        <v>44</v>
      </c>
      <c r="B4140" s="8">
        <v>2018</v>
      </c>
      <c r="C4140" s="8" t="s">
        <v>10</v>
      </c>
      <c r="D4140" s="8" t="s">
        <v>33</v>
      </c>
      <c r="E4140" s="8" t="s">
        <v>40</v>
      </c>
      <c r="F4140" s="15">
        <v>10268.260315</v>
      </c>
      <c r="G4140" s="15">
        <v>334.18774199727915</v>
      </c>
      <c r="H4140" s="26">
        <v>0.51800006509692187</v>
      </c>
      <c r="J4140" s="46" t="e">
        <f>+IF(A4140=#REF!,"si","no")</f>
        <v>#REF!</v>
      </c>
    </row>
    <row r="4141" spans="1:10" x14ac:dyDescent="0.2">
      <c r="A4141" s="8" t="s">
        <v>44</v>
      </c>
      <c r="B4141" s="8">
        <v>2019</v>
      </c>
      <c r="C4141" s="8" t="s">
        <v>10</v>
      </c>
      <c r="D4141" s="8" t="s">
        <v>33</v>
      </c>
      <c r="E4141" s="8" t="s">
        <v>34</v>
      </c>
      <c r="F4141" s="15">
        <v>86.480166999999994</v>
      </c>
      <c r="G4141" s="15">
        <v>2.4531529284168938</v>
      </c>
      <c r="H4141" s="26">
        <v>4.006390436897803E-3</v>
      </c>
      <c r="J4141" s="46" t="e">
        <f>+IF(A4141=#REF!,"si","no")</f>
        <v>#REF!</v>
      </c>
    </row>
    <row r="4142" spans="1:10" x14ac:dyDescent="0.2">
      <c r="A4142" s="8" t="s">
        <v>44</v>
      </c>
      <c r="B4142" s="8">
        <v>2019</v>
      </c>
      <c r="C4142" s="8" t="s">
        <v>10</v>
      </c>
      <c r="D4142" s="8" t="s">
        <v>33</v>
      </c>
      <c r="E4142" s="8" t="s">
        <v>35</v>
      </c>
      <c r="F4142" s="15">
        <v>8032.1557059999996</v>
      </c>
      <c r="G4142" s="15">
        <v>227.84537744560973</v>
      </c>
      <c r="H4142" s="26">
        <v>0.37210788235633868</v>
      </c>
      <c r="J4142" s="46" t="e">
        <f>+IF(A4142=#REF!,"si","no")</f>
        <v>#REF!</v>
      </c>
    </row>
    <row r="4143" spans="1:10" x14ac:dyDescent="0.2">
      <c r="A4143" s="8" t="s">
        <v>44</v>
      </c>
      <c r="B4143" s="8">
        <v>2019</v>
      </c>
      <c r="C4143" s="8" t="s">
        <v>10</v>
      </c>
      <c r="D4143" s="8" t="s">
        <v>33</v>
      </c>
      <c r="E4143" s="8" t="s">
        <v>36</v>
      </c>
      <c r="F4143" s="15">
        <v>10.229545</v>
      </c>
      <c r="G4143" s="15">
        <v>0.29017795806433161</v>
      </c>
      <c r="H4143" s="26">
        <v>4.739069394005187E-4</v>
      </c>
      <c r="J4143" s="46" t="e">
        <f>+IF(A4143=#REF!,"si","no")</f>
        <v>#REF!</v>
      </c>
    </row>
    <row r="4144" spans="1:10" x14ac:dyDescent="0.2">
      <c r="A4144" s="8" t="s">
        <v>44</v>
      </c>
      <c r="B4144" s="8">
        <v>2019</v>
      </c>
      <c r="C4144" s="8" t="s">
        <v>10</v>
      </c>
      <c r="D4144" s="8" t="s">
        <v>33</v>
      </c>
      <c r="E4144" s="8" t="s">
        <v>42</v>
      </c>
      <c r="F4144" s="15">
        <v>3715.6388350000002</v>
      </c>
      <c r="G4144" s="15">
        <v>105.40023921345788</v>
      </c>
      <c r="H4144" s="26">
        <v>0.17213542031562098</v>
      </c>
      <c r="J4144" s="46" t="e">
        <f>+IF(A4144=#REF!,"si","no")</f>
        <v>#REF!</v>
      </c>
    </row>
    <row r="4145" spans="1:10" x14ac:dyDescent="0.2">
      <c r="A4145" s="8" t="s">
        <v>44</v>
      </c>
      <c r="B4145" s="8">
        <v>2019</v>
      </c>
      <c r="C4145" s="8" t="s">
        <v>10</v>
      </c>
      <c r="D4145" s="8" t="s">
        <v>33</v>
      </c>
      <c r="E4145" s="8" t="s">
        <v>40</v>
      </c>
      <c r="F4145" s="15">
        <v>11844.504252999999</v>
      </c>
      <c r="G4145" s="15">
        <v>335.9889475455488</v>
      </c>
      <c r="H4145" s="26">
        <v>0.54872360004825793</v>
      </c>
      <c r="J4145" s="46" t="e">
        <f>+IF(A4145=#REF!,"si","no")</f>
        <v>#REF!</v>
      </c>
    </row>
    <row r="4146" spans="1:10" x14ac:dyDescent="0.2">
      <c r="A4146" s="8" t="s">
        <v>44</v>
      </c>
      <c r="B4146" s="8">
        <v>2020</v>
      </c>
      <c r="C4146" s="8" t="s">
        <v>10</v>
      </c>
      <c r="D4146" s="8" t="s">
        <v>33</v>
      </c>
      <c r="E4146" s="8" t="s">
        <v>34</v>
      </c>
      <c r="F4146" s="15">
        <v>108.471715</v>
      </c>
      <c r="G4146" s="15">
        <v>3.2581055828630294</v>
      </c>
      <c r="H4146" s="26">
        <v>6.0829812416927044E-3</v>
      </c>
      <c r="J4146" s="46"/>
    </row>
    <row r="4147" spans="1:10" x14ac:dyDescent="0.2">
      <c r="A4147" s="8" t="s">
        <v>44</v>
      </c>
      <c r="B4147" s="8">
        <v>2020</v>
      </c>
      <c r="C4147" s="8" t="s">
        <v>10</v>
      </c>
      <c r="D4147" s="8" t="s">
        <v>33</v>
      </c>
      <c r="E4147" s="8" t="s">
        <v>35</v>
      </c>
      <c r="F4147" s="15">
        <v>7591.4961910000002</v>
      </c>
      <c r="G4147" s="15">
        <v>228.02161948099118</v>
      </c>
      <c r="H4147" s="26">
        <v>0.42572323048671828</v>
      </c>
      <c r="J4147" s="46"/>
    </row>
    <row r="4148" spans="1:10" x14ac:dyDescent="0.2">
      <c r="A4148" s="8" t="s">
        <v>44</v>
      </c>
      <c r="B4148" s="8">
        <v>2020</v>
      </c>
      <c r="C4148" s="8" t="s">
        <v>10</v>
      </c>
      <c r="D4148" s="8" t="s">
        <v>33</v>
      </c>
      <c r="E4148" s="8" t="s">
        <v>36</v>
      </c>
      <c r="F4148" s="15">
        <v>4.2507999999999997E-2</v>
      </c>
      <c r="G4148" s="15">
        <v>1.2767895493893651E-3</v>
      </c>
      <c r="H4148" s="26">
        <v>2.3838045394771667E-6</v>
      </c>
      <c r="J4148" s="46"/>
    </row>
    <row r="4149" spans="1:10" x14ac:dyDescent="0.2">
      <c r="A4149" s="8" t="s">
        <v>44</v>
      </c>
      <c r="B4149" s="8">
        <v>2020</v>
      </c>
      <c r="C4149" s="8" t="s">
        <v>10</v>
      </c>
      <c r="D4149" s="8" t="s">
        <v>33</v>
      </c>
      <c r="E4149" s="8" t="s">
        <v>42</v>
      </c>
      <c r="F4149" s="15">
        <v>1075.7904820000001</v>
      </c>
      <c r="G4149" s="15">
        <v>32.312930383695964</v>
      </c>
      <c r="H4149" s="26">
        <v>6.0329214136584382E-2</v>
      </c>
      <c r="J4149" s="46"/>
    </row>
    <row r="4150" spans="1:10" x14ac:dyDescent="0.2">
      <c r="A4150" s="8" t="s">
        <v>44</v>
      </c>
      <c r="B4150" s="8">
        <v>2020</v>
      </c>
      <c r="C4150" s="8" t="s">
        <v>10</v>
      </c>
      <c r="D4150" s="8" t="s">
        <v>33</v>
      </c>
      <c r="E4150" s="8" t="s">
        <v>40</v>
      </c>
      <c r="F4150" s="15">
        <v>8775.8008960000006</v>
      </c>
      <c r="G4150" s="15">
        <v>263.59393223709958</v>
      </c>
      <c r="H4150" s="26">
        <v>0.49213780966953491</v>
      </c>
      <c r="J4150" s="46"/>
    </row>
    <row r="4151" spans="1:10" x14ac:dyDescent="0.2">
      <c r="A4151" s="8" t="s">
        <v>44</v>
      </c>
      <c r="B4151" s="8">
        <v>2021</v>
      </c>
      <c r="C4151" s="8" t="s">
        <v>10</v>
      </c>
      <c r="D4151" s="8" t="s">
        <v>33</v>
      </c>
      <c r="E4151" s="8" t="s">
        <v>34</v>
      </c>
      <c r="F4151" s="15">
        <v>132.608934</v>
      </c>
      <c r="G4151" s="15">
        <v>3.0445357682442893</v>
      </c>
      <c r="H4151" s="26">
        <v>5.1325664524162805E-3</v>
      </c>
      <c r="J4151" s="46"/>
    </row>
    <row r="4152" spans="1:10" x14ac:dyDescent="0.2">
      <c r="A4152" s="8" t="s">
        <v>44</v>
      </c>
      <c r="B4152" s="8">
        <v>2021</v>
      </c>
      <c r="C4152" s="8" t="s">
        <v>10</v>
      </c>
      <c r="D4152" s="8" t="s">
        <v>33</v>
      </c>
      <c r="E4152" s="8" t="s">
        <v>35</v>
      </c>
      <c r="F4152" s="15">
        <v>10731.135209</v>
      </c>
      <c r="G4152" s="15">
        <v>246.37348323504474</v>
      </c>
      <c r="H4152" s="26">
        <v>0.41534354367147364</v>
      </c>
      <c r="J4152" s="46"/>
    </row>
    <row r="4153" spans="1:10" x14ac:dyDescent="0.2">
      <c r="A4153" s="8" t="s">
        <v>44</v>
      </c>
      <c r="B4153" s="8">
        <v>2021</v>
      </c>
      <c r="C4153" s="8" t="s">
        <v>10</v>
      </c>
      <c r="D4153" s="8" t="s">
        <v>33</v>
      </c>
      <c r="E4153" s="8" t="s">
        <v>36</v>
      </c>
      <c r="F4153" s="15">
        <v>17.913633000000001</v>
      </c>
      <c r="G4153" s="15">
        <v>0.41127467631782072</v>
      </c>
      <c r="H4153" s="26">
        <v>6.9333874425607869E-4</v>
      </c>
      <c r="J4153" s="46"/>
    </row>
    <row r="4154" spans="1:10" x14ac:dyDescent="0.2">
      <c r="A4154" s="8" t="s">
        <v>44</v>
      </c>
      <c r="B4154" s="8">
        <v>2021</v>
      </c>
      <c r="C4154" s="8" t="s">
        <v>10</v>
      </c>
      <c r="D4154" s="8" t="s">
        <v>33</v>
      </c>
      <c r="E4154" s="8" t="s">
        <v>42</v>
      </c>
      <c r="F4154" s="15">
        <v>1532.3572019999999</v>
      </c>
      <c r="G4154" s="15">
        <v>35.181010588741621</v>
      </c>
      <c r="H4154" s="26">
        <v>5.9309165158538082E-2</v>
      </c>
      <c r="J4154" s="46"/>
    </row>
    <row r="4155" spans="1:10" x14ac:dyDescent="0.2">
      <c r="A4155" s="8" t="s">
        <v>44</v>
      </c>
      <c r="B4155" s="8">
        <v>2021</v>
      </c>
      <c r="C4155" s="8" t="s">
        <v>10</v>
      </c>
      <c r="D4155" s="8" t="s">
        <v>33</v>
      </c>
      <c r="E4155" s="8" t="s">
        <v>40</v>
      </c>
      <c r="F4155" s="15">
        <v>12414.014977999999</v>
      </c>
      <c r="G4155" s="15">
        <v>285.01030426834848</v>
      </c>
      <c r="H4155" s="26">
        <v>0.48047861402668413</v>
      </c>
      <c r="J4155" s="46"/>
    </row>
    <row r="4156" spans="1:10" x14ac:dyDescent="0.2">
      <c r="A4156" s="8" t="s">
        <v>44</v>
      </c>
      <c r="B4156" s="8">
        <v>2008</v>
      </c>
      <c r="C4156" s="8" t="s">
        <v>10</v>
      </c>
      <c r="D4156" s="8" t="s">
        <v>37</v>
      </c>
      <c r="E4156" s="8" t="s">
        <v>40</v>
      </c>
      <c r="F4156" s="15">
        <v>2866.745603412</v>
      </c>
      <c r="G4156" s="15">
        <v>137.1329786901087</v>
      </c>
      <c r="H4156" s="26">
        <v>0.41570564656877868</v>
      </c>
      <c r="J4156" s="46" t="e">
        <f>+IF(A4156=#REF!,"si","no")</f>
        <v>#REF!</v>
      </c>
    </row>
    <row r="4157" spans="1:10" x14ac:dyDescent="0.2">
      <c r="A4157" s="8" t="s">
        <v>44</v>
      </c>
      <c r="B4157" s="8">
        <v>2009</v>
      </c>
      <c r="C4157" s="8" t="s">
        <v>10</v>
      </c>
      <c r="D4157" s="8" t="s">
        <v>37</v>
      </c>
      <c r="E4157" s="8" t="s">
        <v>40</v>
      </c>
      <c r="F4157" s="15">
        <v>2637.4358299999999</v>
      </c>
      <c r="G4157" s="15">
        <v>117.0315663592519</v>
      </c>
      <c r="H4157" s="26">
        <v>0.34025749777366449</v>
      </c>
      <c r="J4157" s="46" t="e">
        <f>+IF(A4157=#REF!,"si","no")</f>
        <v>#REF!</v>
      </c>
    </row>
    <row r="4158" spans="1:10" x14ac:dyDescent="0.2">
      <c r="A4158" s="8" t="s">
        <v>44</v>
      </c>
      <c r="B4158" s="8">
        <v>2010</v>
      </c>
      <c r="C4158" s="8" t="s">
        <v>10</v>
      </c>
      <c r="D4158" s="8" t="s">
        <v>37</v>
      </c>
      <c r="E4158" s="8" t="s">
        <v>40</v>
      </c>
      <c r="F4158" s="15">
        <v>2317.9766970000001</v>
      </c>
      <c r="G4158" s="15">
        <v>115.84253087800397</v>
      </c>
      <c r="H4158" s="26">
        <v>0.26470427273725283</v>
      </c>
      <c r="J4158" s="46" t="e">
        <f>+IF(A4158=#REF!,"si","no")</f>
        <v>#REF!</v>
      </c>
    </row>
    <row r="4159" spans="1:10" x14ac:dyDescent="0.2">
      <c r="A4159" s="8" t="s">
        <v>44</v>
      </c>
      <c r="B4159" s="8">
        <v>2011</v>
      </c>
      <c r="C4159" s="8" t="s">
        <v>10</v>
      </c>
      <c r="D4159" s="8" t="s">
        <v>37</v>
      </c>
      <c r="E4159" s="8" t="s">
        <v>40</v>
      </c>
      <c r="F4159" s="15">
        <v>3585.840897</v>
      </c>
      <c r="G4159" s="15">
        <v>186.1979923049193</v>
      </c>
      <c r="H4159" s="26">
        <v>0.35736520412436767</v>
      </c>
      <c r="J4159" s="46" t="e">
        <f>+IF(A4159=#REF!,"si","no")</f>
        <v>#REF!</v>
      </c>
    </row>
    <row r="4160" spans="1:10" x14ac:dyDescent="0.2">
      <c r="A4160" s="8" t="s">
        <v>44</v>
      </c>
      <c r="B4160" s="8">
        <v>2012</v>
      </c>
      <c r="C4160" s="8" t="s">
        <v>10</v>
      </c>
      <c r="D4160" s="8" t="s">
        <v>37</v>
      </c>
      <c r="E4160" s="8" t="s">
        <v>40</v>
      </c>
      <c r="F4160" s="15">
        <v>4552.9598960000003</v>
      </c>
      <c r="G4160" s="15">
        <v>224.90215939735472</v>
      </c>
      <c r="H4160" s="26">
        <v>0.40383932663689776</v>
      </c>
      <c r="J4160" s="46" t="e">
        <f>+IF(A4160=#REF!,"si","no")</f>
        <v>#REF!</v>
      </c>
    </row>
    <row r="4161" spans="1:10" x14ac:dyDescent="0.2">
      <c r="A4161" s="8" t="s">
        <v>44</v>
      </c>
      <c r="B4161" s="8">
        <v>2013</v>
      </c>
      <c r="C4161" s="8" t="s">
        <v>10</v>
      </c>
      <c r="D4161" s="8" t="s">
        <v>37</v>
      </c>
      <c r="E4161" s="8" t="s">
        <v>40</v>
      </c>
      <c r="F4161" s="15">
        <v>8410.5105759359994</v>
      </c>
      <c r="G4161" s="15">
        <v>411.57188230296401</v>
      </c>
      <c r="H4161" s="26">
        <v>0.65853608483945725</v>
      </c>
      <c r="J4161" s="46" t="e">
        <f>+IF(A4161=#REF!,"si","no")</f>
        <v>#REF!</v>
      </c>
    </row>
    <row r="4162" spans="1:10" x14ac:dyDescent="0.2">
      <c r="A4162" s="8" t="s">
        <v>44</v>
      </c>
      <c r="B4162" s="8">
        <v>2014</v>
      </c>
      <c r="C4162" s="8" t="s">
        <v>10</v>
      </c>
      <c r="D4162" s="8" t="s">
        <v>37</v>
      </c>
      <c r="E4162" s="8" t="s">
        <v>40</v>
      </c>
      <c r="F4162" s="15">
        <v>10652.51816</v>
      </c>
      <c r="G4162" s="15">
        <v>458.79613988606627</v>
      </c>
      <c r="H4162" s="26">
        <v>0.73787535766037238</v>
      </c>
      <c r="J4162" s="46" t="e">
        <f>+IF(A4162=#REF!,"si","no")</f>
        <v>#REF!</v>
      </c>
    </row>
    <row r="4163" spans="1:10" x14ac:dyDescent="0.2">
      <c r="A4163" s="8" t="s">
        <v>44</v>
      </c>
      <c r="B4163" s="8">
        <v>2015</v>
      </c>
      <c r="C4163" s="8" t="s">
        <v>10</v>
      </c>
      <c r="D4163" s="8" t="s">
        <v>37</v>
      </c>
      <c r="E4163" s="8" t="s">
        <v>40</v>
      </c>
      <c r="F4163" s="15">
        <v>5389.7653749999999</v>
      </c>
      <c r="G4163" s="15">
        <v>197.56375477251592</v>
      </c>
      <c r="H4163" s="26">
        <v>0.34136875759843094</v>
      </c>
      <c r="J4163" s="46" t="e">
        <f>+IF(A4163=#REF!,"si","no")</f>
        <v>#REF!</v>
      </c>
    </row>
    <row r="4164" spans="1:10" x14ac:dyDescent="0.2">
      <c r="A4164" s="8" t="s">
        <v>44</v>
      </c>
      <c r="B4164" s="8">
        <v>2016</v>
      </c>
      <c r="C4164" s="8" t="s">
        <v>10</v>
      </c>
      <c r="D4164" s="8" t="s">
        <v>37</v>
      </c>
      <c r="E4164" s="8" t="s">
        <v>40</v>
      </c>
      <c r="F4164" s="15">
        <v>4212.8600319999996</v>
      </c>
      <c r="G4164" s="15">
        <v>140.05676503213641</v>
      </c>
      <c r="H4164" s="26">
        <v>0.24469620181375057</v>
      </c>
      <c r="J4164" s="46" t="e">
        <f>+IF(A4164=#REF!,"si","no")</f>
        <v>#REF!</v>
      </c>
    </row>
    <row r="4165" spans="1:10" x14ac:dyDescent="0.2">
      <c r="A4165" s="8" t="s">
        <v>44</v>
      </c>
      <c r="B4165" s="8">
        <v>2017</v>
      </c>
      <c r="C4165" s="8" t="s">
        <v>10</v>
      </c>
      <c r="D4165" s="8" t="s">
        <v>37</v>
      </c>
      <c r="E4165" s="8" t="s">
        <v>40</v>
      </c>
      <c r="F4165" s="15">
        <v>5038.463538</v>
      </c>
      <c r="G4165" s="15">
        <v>175.85343719085895</v>
      </c>
      <c r="H4165" s="26">
        <v>0.27377002396061118</v>
      </c>
      <c r="J4165" s="46" t="e">
        <f>+IF(A4165=#REF!,"si","no")</f>
        <v>#REF!</v>
      </c>
    </row>
    <row r="4166" spans="1:10" x14ac:dyDescent="0.2">
      <c r="A4166" s="8" t="s">
        <v>44</v>
      </c>
      <c r="B4166" s="8">
        <v>2018</v>
      </c>
      <c r="C4166" s="8" t="s">
        <v>10</v>
      </c>
      <c r="D4166" s="8" t="s">
        <v>37</v>
      </c>
      <c r="E4166" s="8" t="s">
        <v>40</v>
      </c>
      <c r="F4166" s="15">
        <v>5677.1498840000004</v>
      </c>
      <c r="G4166" s="15">
        <v>184.76682928875235</v>
      </c>
      <c r="H4166" s="26">
        <v>0.28639359728551861</v>
      </c>
      <c r="J4166" s="46" t="e">
        <f>+IF(A4166=#REF!,"si","no")</f>
        <v>#REF!</v>
      </c>
    </row>
    <row r="4167" spans="1:10" x14ac:dyDescent="0.2">
      <c r="A4167" s="8" t="s">
        <v>44</v>
      </c>
      <c r="B4167" s="8">
        <v>2019</v>
      </c>
      <c r="C4167" s="8" t="s">
        <v>10</v>
      </c>
      <c r="D4167" s="8" t="s">
        <v>37</v>
      </c>
      <c r="E4167" s="8" t="s">
        <v>40</v>
      </c>
      <c r="F4167" s="15">
        <v>4464.2645839999996</v>
      </c>
      <c r="G4167" s="15">
        <v>126.63624640627053</v>
      </c>
      <c r="H4167" s="26">
        <v>0.20681721090014948</v>
      </c>
      <c r="J4167" s="46" t="e">
        <f>+IF(A4167=#REF!,"si","no")</f>
        <v>#REF!</v>
      </c>
    </row>
    <row r="4168" spans="1:10" x14ac:dyDescent="0.2">
      <c r="A4168" s="8" t="s">
        <v>44</v>
      </c>
      <c r="B4168" s="8">
        <v>2020</v>
      </c>
      <c r="C4168" s="8" t="s">
        <v>10</v>
      </c>
      <c r="D4168" s="8" t="s">
        <v>37</v>
      </c>
      <c r="E4168" s="8" t="s">
        <v>40</v>
      </c>
      <c r="F4168" s="15">
        <v>5321.1321859999998</v>
      </c>
      <c r="G4168" s="15">
        <v>159.82793747069229</v>
      </c>
      <c r="H4168" s="26">
        <v>0.29840357250740707</v>
      </c>
    </row>
    <row r="4169" spans="1:10" x14ac:dyDescent="0.2">
      <c r="A4169" s="8" t="s">
        <v>44</v>
      </c>
      <c r="B4169" s="8">
        <v>2021</v>
      </c>
      <c r="C4169" s="8" t="s">
        <v>10</v>
      </c>
      <c r="D4169" s="8" t="s">
        <v>37</v>
      </c>
      <c r="E4169" s="8" t="s">
        <v>40</v>
      </c>
      <c r="F4169" s="15">
        <v>6906.3975260000007</v>
      </c>
      <c r="G4169" s="15">
        <v>158.56227528094652</v>
      </c>
      <c r="H4169" s="26">
        <v>0.26730886961958683</v>
      </c>
    </row>
    <row r="4170" spans="1:10" x14ac:dyDescent="0.2">
      <c r="A4170" s="27"/>
      <c r="B4170" s="28"/>
      <c r="C4170" s="27"/>
      <c r="D4170" s="27"/>
      <c r="E4170" s="27"/>
      <c r="F4170" s="4"/>
      <c r="G4170" s="4"/>
      <c r="H4170" s="88"/>
    </row>
    <row r="4171" spans="1:10" x14ac:dyDescent="0.2">
      <c r="A4171" s="27"/>
      <c r="B4171" s="28"/>
      <c r="C4171" s="27"/>
      <c r="D4171" s="27"/>
      <c r="E4171" s="27"/>
      <c r="F4171" s="4"/>
      <c r="G4171" s="4"/>
      <c r="H4171" s="88"/>
    </row>
    <row r="4172" spans="1:10" x14ac:dyDescent="0.2">
      <c r="A4172" s="27"/>
      <c r="B4172" s="28"/>
      <c r="C4172" s="27"/>
      <c r="D4172" s="27"/>
      <c r="E4172" s="27"/>
      <c r="F4172" s="4"/>
      <c r="G4172" s="4"/>
      <c r="H4172" s="88"/>
    </row>
    <row r="4173" spans="1:10" x14ac:dyDescent="0.2">
      <c r="A4173" s="27"/>
      <c r="B4173" s="28"/>
      <c r="C4173" s="27"/>
      <c r="D4173" s="27"/>
      <c r="E4173" s="27"/>
      <c r="F4173" s="4"/>
      <c r="G4173" s="4"/>
      <c r="H4173" s="88"/>
    </row>
    <row r="4174" spans="1:10" x14ac:dyDescent="0.2">
      <c r="A4174" s="27"/>
      <c r="B4174" s="28"/>
      <c r="C4174" s="27"/>
      <c r="D4174" s="27"/>
      <c r="E4174" s="27"/>
      <c r="F4174" s="4"/>
      <c r="G4174" s="4"/>
      <c r="H4174" s="88"/>
    </row>
    <row r="4175" spans="1:10" x14ac:dyDescent="0.2">
      <c r="A4175" s="27"/>
      <c r="B4175" s="28"/>
      <c r="C4175" s="27"/>
      <c r="D4175" s="27"/>
      <c r="E4175" s="27"/>
      <c r="F4175" s="4"/>
      <c r="G4175" s="4"/>
      <c r="H4175" s="88"/>
    </row>
    <row r="4176" spans="1:10" x14ac:dyDescent="0.2">
      <c r="A4176" s="27"/>
      <c r="B4176" s="28"/>
      <c r="C4176" s="27"/>
      <c r="D4176" s="27"/>
      <c r="E4176" s="27"/>
      <c r="F4176" s="4"/>
      <c r="G4176" s="4"/>
      <c r="H4176" s="88"/>
    </row>
    <row r="4177" spans="1:8" x14ac:dyDescent="0.2">
      <c r="A4177" s="27"/>
      <c r="B4177" s="28"/>
      <c r="C4177" s="27"/>
      <c r="D4177" s="27"/>
      <c r="E4177" s="27"/>
      <c r="F4177" s="4"/>
      <c r="G4177" s="4"/>
      <c r="H4177" s="88"/>
    </row>
    <row r="4178" spans="1:8" x14ac:dyDescent="0.2">
      <c r="A4178" s="27"/>
      <c r="B4178" s="28"/>
      <c r="C4178" s="27"/>
      <c r="D4178" s="27"/>
      <c r="E4178" s="27"/>
      <c r="F4178" s="4"/>
      <c r="G4178" s="4"/>
      <c r="H4178" s="88"/>
    </row>
    <row r="4179" spans="1:8" x14ac:dyDescent="0.2">
      <c r="A4179" s="27"/>
      <c r="B4179" s="28"/>
      <c r="C4179" s="27"/>
      <c r="D4179" s="27"/>
      <c r="E4179" s="27"/>
      <c r="F4179" s="4"/>
      <c r="G4179" s="4"/>
      <c r="H4179" s="88"/>
    </row>
    <row r="4180" spans="1:8" x14ac:dyDescent="0.2">
      <c r="A4180" s="27"/>
      <c r="B4180" s="28"/>
      <c r="C4180" s="27"/>
      <c r="D4180" s="27"/>
      <c r="E4180" s="27"/>
      <c r="F4180" s="4"/>
      <c r="G4180" s="4"/>
      <c r="H4180" s="88"/>
    </row>
    <row r="4181" spans="1:8" x14ac:dyDescent="0.2">
      <c r="A4181" s="27"/>
      <c r="B4181" s="28"/>
      <c r="C4181" s="27"/>
      <c r="D4181" s="27"/>
      <c r="E4181" s="27"/>
      <c r="F4181" s="4"/>
      <c r="G4181" s="4"/>
      <c r="H4181" s="88"/>
    </row>
    <row r="4182" spans="1:8" x14ac:dyDescent="0.2">
      <c r="A4182" s="27"/>
      <c r="B4182" s="28"/>
      <c r="C4182" s="27"/>
      <c r="D4182" s="27"/>
      <c r="E4182" s="27"/>
      <c r="F4182" s="4"/>
      <c r="G4182" s="4"/>
      <c r="H4182" s="88"/>
    </row>
    <row r="4183" spans="1:8" x14ac:dyDescent="0.2">
      <c r="A4183" s="27"/>
      <c r="B4183" s="28"/>
      <c r="C4183" s="27"/>
      <c r="D4183" s="27"/>
      <c r="E4183" s="27"/>
      <c r="F4183" s="4"/>
      <c r="G4183" s="4"/>
      <c r="H4183" s="88"/>
    </row>
    <row r="4184" spans="1:8" x14ac:dyDescent="0.2">
      <c r="A4184" s="27"/>
      <c r="B4184" s="28"/>
      <c r="C4184" s="27"/>
      <c r="D4184" s="27"/>
      <c r="E4184" s="27"/>
      <c r="F4184" s="4"/>
      <c r="G4184" s="5"/>
      <c r="H4184" s="29"/>
    </row>
    <row r="4185" spans="1:8" x14ac:dyDescent="0.2">
      <c r="A4185" s="27"/>
      <c r="B4185" s="28"/>
      <c r="C4185" s="27"/>
      <c r="D4185" s="27"/>
      <c r="E4185" s="27"/>
      <c r="F4185" s="4"/>
      <c r="G4185" s="5"/>
      <c r="H4185" s="29"/>
    </row>
    <row r="4186" spans="1:8" x14ac:dyDescent="0.2">
      <c r="A4186" s="27"/>
      <c r="B4186" s="28"/>
      <c r="C4186" s="27"/>
      <c r="D4186" s="27"/>
      <c r="E4186" s="27"/>
      <c r="F4186" s="4"/>
      <c r="G4186" s="5"/>
      <c r="H4186" s="29"/>
    </row>
    <row r="4187" spans="1:8" x14ac:dyDescent="0.2">
      <c r="A4187" s="27"/>
      <c r="B4187" s="28"/>
      <c r="C4187" s="27"/>
      <c r="D4187" s="27"/>
      <c r="E4187" s="27"/>
      <c r="F4187" s="4"/>
      <c r="G4187" s="5"/>
      <c r="H4187" s="29"/>
    </row>
    <row r="4188" spans="1:8" x14ac:dyDescent="0.2">
      <c r="A4188" s="27"/>
      <c r="B4188" s="28"/>
      <c r="C4188" s="27"/>
      <c r="D4188" s="27"/>
      <c r="E4188" s="27"/>
      <c r="F4188" s="4"/>
      <c r="G4188" s="5"/>
      <c r="H4188" s="29"/>
    </row>
    <row r="4189" spans="1:8" x14ac:dyDescent="0.2">
      <c r="A4189" s="27"/>
      <c r="B4189" s="28"/>
      <c r="C4189" s="27"/>
      <c r="D4189" s="27"/>
      <c r="E4189" s="27"/>
      <c r="F4189" s="4"/>
      <c r="G4189" s="5"/>
      <c r="H4189" s="29"/>
    </row>
    <row r="4190" spans="1:8" x14ac:dyDescent="0.2">
      <c r="A4190" s="27"/>
      <c r="B4190" s="28"/>
      <c r="C4190" s="27"/>
      <c r="D4190" s="27"/>
      <c r="E4190" s="27"/>
      <c r="F4190" s="4"/>
      <c r="G4190" s="5"/>
      <c r="H4190" s="29"/>
    </row>
    <row r="4191" spans="1:8" x14ac:dyDescent="0.2">
      <c r="A4191" s="27"/>
      <c r="B4191" s="28"/>
      <c r="C4191" s="27"/>
      <c r="D4191" s="27"/>
      <c r="E4191" s="27"/>
      <c r="F4191" s="4"/>
      <c r="G4191" s="5"/>
      <c r="H4191" s="29"/>
    </row>
    <row r="4192" spans="1:8" x14ac:dyDescent="0.2">
      <c r="A4192" s="27"/>
      <c r="B4192" s="28"/>
      <c r="C4192" s="27"/>
      <c r="D4192" s="27"/>
      <c r="E4192" s="27"/>
      <c r="F4192" s="4"/>
      <c r="G4192" s="5"/>
      <c r="H4192" s="29"/>
    </row>
    <row r="4193" spans="1:8" x14ac:dyDescent="0.2">
      <c r="A4193" s="27"/>
      <c r="B4193" s="28"/>
      <c r="C4193" s="27"/>
      <c r="D4193" s="27"/>
      <c r="E4193" s="27"/>
      <c r="F4193" s="4"/>
      <c r="G4193" s="5"/>
      <c r="H4193" s="29"/>
    </row>
    <row r="4194" spans="1:8" x14ac:dyDescent="0.2">
      <c r="A4194" s="27"/>
      <c r="B4194" s="28"/>
      <c r="C4194" s="27"/>
      <c r="D4194" s="27"/>
      <c r="E4194" s="27"/>
      <c r="F4194" s="4"/>
      <c r="G4194" s="5"/>
      <c r="H4194" s="29"/>
    </row>
    <row r="4195" spans="1:8" x14ac:dyDescent="0.2">
      <c r="A4195" s="27"/>
      <c r="B4195" s="28"/>
      <c r="C4195" s="27"/>
      <c r="D4195" s="27"/>
      <c r="E4195" s="27"/>
      <c r="F4195" s="4"/>
      <c r="G4195" s="5"/>
      <c r="H4195" s="29"/>
    </row>
    <row r="4196" spans="1:8" x14ac:dyDescent="0.2">
      <c r="A4196" s="27"/>
      <c r="B4196" s="28"/>
      <c r="C4196" s="27"/>
      <c r="D4196" s="27"/>
      <c r="E4196" s="27"/>
      <c r="F4196" s="4"/>
      <c r="G4196" s="5"/>
      <c r="H4196" s="29"/>
    </row>
    <row r="4197" spans="1:8" x14ac:dyDescent="0.2">
      <c r="A4197" s="27"/>
      <c r="B4197" s="28"/>
      <c r="C4197" s="27"/>
      <c r="D4197" s="27"/>
      <c r="E4197" s="27"/>
      <c r="F4197" s="4"/>
      <c r="G4197" s="5"/>
      <c r="H4197" s="29"/>
    </row>
    <row r="4198" spans="1:8" x14ac:dyDescent="0.2">
      <c r="A4198" s="27"/>
      <c r="B4198" s="28"/>
      <c r="C4198" s="27"/>
      <c r="D4198" s="27"/>
      <c r="E4198" s="27"/>
      <c r="F4198" s="4"/>
      <c r="G4198" s="5"/>
      <c r="H4198" s="29"/>
    </row>
    <row r="4199" spans="1:8" x14ac:dyDescent="0.2">
      <c r="A4199" s="27"/>
      <c r="B4199" s="28"/>
      <c r="C4199" s="27"/>
      <c r="D4199" s="27"/>
      <c r="E4199" s="27"/>
      <c r="F4199" s="4"/>
      <c r="G4199" s="5"/>
      <c r="H4199" s="29"/>
    </row>
    <row r="4200" spans="1:8" x14ac:dyDescent="0.2">
      <c r="A4200" s="27"/>
      <c r="B4200" s="28"/>
      <c r="C4200" s="27"/>
      <c r="D4200" s="27"/>
      <c r="E4200" s="27"/>
      <c r="F4200" s="4"/>
      <c r="G4200" s="5"/>
      <c r="H4200" s="29"/>
    </row>
    <row r="4201" spans="1:8" x14ac:dyDescent="0.2">
      <c r="A4201" s="27"/>
      <c r="B4201" s="28"/>
      <c r="C4201" s="27"/>
      <c r="D4201" s="27"/>
      <c r="E4201" s="27"/>
      <c r="F4201" s="4"/>
      <c r="G4201" s="5"/>
      <c r="H4201" s="29"/>
    </row>
    <row r="4202" spans="1:8" x14ac:dyDescent="0.2">
      <c r="A4202" s="27"/>
      <c r="B4202" s="28"/>
      <c r="C4202" s="27"/>
      <c r="D4202" s="27"/>
      <c r="E4202" s="27"/>
      <c r="F4202" s="4"/>
      <c r="G4202" s="5"/>
      <c r="H4202" s="29"/>
    </row>
    <row r="4203" spans="1:8" x14ac:dyDescent="0.2">
      <c r="A4203" s="27"/>
      <c r="B4203" s="28"/>
      <c r="C4203" s="27"/>
      <c r="D4203" s="27"/>
      <c r="E4203" s="27"/>
      <c r="F4203" s="4"/>
      <c r="G4203" s="5"/>
      <c r="H4203" s="29"/>
    </row>
    <row r="4204" spans="1:8" x14ac:dyDescent="0.2">
      <c r="A4204" s="27"/>
      <c r="B4204" s="28"/>
      <c r="C4204" s="27"/>
      <c r="D4204" s="27"/>
      <c r="E4204" s="27"/>
      <c r="F4204" s="4"/>
      <c r="G4204" s="5"/>
      <c r="H4204" s="29"/>
    </row>
    <row r="4205" spans="1:8" x14ac:dyDescent="0.2">
      <c r="A4205" s="27"/>
      <c r="B4205" s="28"/>
      <c r="C4205" s="27"/>
      <c r="D4205" s="27"/>
      <c r="E4205" s="27"/>
      <c r="F4205" s="4"/>
      <c r="G4205" s="5"/>
      <c r="H4205" s="29"/>
    </row>
    <row r="4206" spans="1:8" x14ac:dyDescent="0.2">
      <c r="A4206" s="27"/>
      <c r="B4206" s="28"/>
      <c r="C4206" s="27"/>
      <c r="D4206" s="27"/>
      <c r="E4206" s="27"/>
      <c r="F4206" s="4"/>
      <c r="G4206" s="5"/>
      <c r="H4206" s="29"/>
    </row>
    <row r="4207" spans="1:8" x14ac:dyDescent="0.2">
      <c r="A4207" s="27"/>
      <c r="B4207" s="28"/>
      <c r="C4207" s="27"/>
      <c r="D4207" s="27"/>
      <c r="E4207" s="27"/>
      <c r="F4207" s="4"/>
      <c r="G4207" s="5"/>
      <c r="H4207" s="29"/>
    </row>
    <row r="4208" spans="1:8" x14ac:dyDescent="0.2">
      <c r="A4208" s="27"/>
      <c r="B4208" s="28"/>
      <c r="C4208" s="27"/>
      <c r="D4208" s="27"/>
      <c r="E4208" s="27"/>
      <c r="F4208" s="4"/>
      <c r="G4208" s="5"/>
      <c r="H4208" s="29"/>
    </row>
    <row r="4209" spans="1:8" x14ac:dyDescent="0.2">
      <c r="A4209" s="27"/>
      <c r="B4209" s="28"/>
      <c r="C4209" s="27"/>
      <c r="D4209" s="27"/>
      <c r="E4209" s="27"/>
      <c r="F4209" s="4"/>
      <c r="G4209" s="5"/>
      <c r="H4209" s="29"/>
    </row>
    <row r="4210" spans="1:8" x14ac:dyDescent="0.2">
      <c r="A4210" s="27"/>
      <c r="B4210" s="28"/>
      <c r="C4210" s="27"/>
      <c r="D4210" s="27"/>
      <c r="E4210" s="27"/>
      <c r="F4210" s="4"/>
      <c r="G4210" s="5"/>
      <c r="H4210" s="29"/>
    </row>
    <row r="4211" spans="1:8" x14ac:dyDescent="0.2">
      <c r="A4211" s="27"/>
      <c r="B4211" s="28"/>
      <c r="C4211" s="27"/>
      <c r="D4211" s="27"/>
      <c r="E4211" s="27"/>
      <c r="F4211" s="4"/>
      <c r="G4211" s="5"/>
      <c r="H4211" s="29"/>
    </row>
    <row r="4212" spans="1:8" x14ac:dyDescent="0.2">
      <c r="A4212" s="27"/>
      <c r="B4212" s="28"/>
      <c r="C4212" s="27"/>
      <c r="D4212" s="27"/>
      <c r="E4212" s="27"/>
      <c r="F4212" s="4"/>
      <c r="G4212" s="5"/>
      <c r="H4212" s="29"/>
    </row>
    <row r="4213" spans="1:8" x14ac:dyDescent="0.2">
      <c r="A4213" s="27"/>
      <c r="B4213" s="28"/>
      <c r="C4213" s="27"/>
      <c r="D4213" s="27"/>
      <c r="E4213" s="27"/>
      <c r="F4213" s="4"/>
      <c r="G4213" s="5"/>
      <c r="H4213" s="29"/>
    </row>
    <row r="4214" spans="1:8" x14ac:dyDescent="0.2">
      <c r="A4214" s="27"/>
      <c r="B4214" s="28"/>
      <c r="C4214" s="27"/>
      <c r="D4214" s="27"/>
      <c r="E4214" s="27"/>
      <c r="F4214" s="4"/>
      <c r="G4214" s="5"/>
      <c r="H4214" s="29"/>
    </row>
    <row r="4215" spans="1:8" x14ac:dyDescent="0.2">
      <c r="A4215" s="27"/>
      <c r="B4215" s="28"/>
      <c r="C4215" s="27"/>
      <c r="D4215" s="27"/>
      <c r="E4215" s="27"/>
      <c r="F4215" s="4"/>
      <c r="G4215" s="5"/>
      <c r="H4215" s="29"/>
    </row>
    <row r="4216" spans="1:8" x14ac:dyDescent="0.2">
      <c r="A4216" s="27"/>
      <c r="B4216" s="28"/>
      <c r="C4216" s="27"/>
      <c r="D4216" s="27"/>
      <c r="E4216" s="27"/>
      <c r="F4216" s="4"/>
      <c r="G4216" s="5"/>
      <c r="H4216" s="29"/>
    </row>
    <row r="4217" spans="1:8" x14ac:dyDescent="0.2">
      <c r="A4217" s="27"/>
      <c r="B4217" s="28"/>
      <c r="C4217" s="27"/>
      <c r="D4217" s="27"/>
      <c r="E4217" s="27"/>
      <c r="F4217" s="4"/>
      <c r="G4217" s="5"/>
      <c r="H4217" s="29"/>
    </row>
    <row r="4218" spans="1:8" x14ac:dyDescent="0.2">
      <c r="A4218" s="27"/>
      <c r="B4218" s="28"/>
      <c r="C4218" s="27"/>
      <c r="D4218" s="27"/>
      <c r="E4218" s="27"/>
      <c r="F4218" s="4"/>
      <c r="G4218" s="5"/>
      <c r="H4218" s="29"/>
    </row>
    <row r="4219" spans="1:8" x14ac:dyDescent="0.2">
      <c r="A4219" s="27"/>
      <c r="B4219" s="28"/>
      <c r="C4219" s="27"/>
      <c r="D4219" s="27"/>
      <c r="E4219" s="27"/>
      <c r="F4219" s="4"/>
      <c r="G4219" s="5"/>
      <c r="H4219" s="29"/>
    </row>
    <row r="4220" spans="1:8" x14ac:dyDescent="0.2">
      <c r="A4220" s="27"/>
      <c r="B4220" s="28"/>
      <c r="C4220" s="27"/>
      <c r="D4220" s="27"/>
      <c r="E4220" s="27"/>
      <c r="F4220" s="4"/>
      <c r="G4220" s="5"/>
      <c r="H4220" s="29"/>
    </row>
    <row r="4221" spans="1:8" x14ac:dyDescent="0.2">
      <c r="A4221" s="27"/>
      <c r="B4221" s="28"/>
      <c r="C4221" s="27"/>
      <c r="D4221" s="27"/>
      <c r="E4221" s="27"/>
      <c r="F4221" s="4"/>
      <c r="G4221" s="5"/>
      <c r="H4221" s="29"/>
    </row>
    <row r="4222" spans="1:8" x14ac:dyDescent="0.2">
      <c r="A4222" s="27"/>
      <c r="B4222" s="28"/>
      <c r="C4222" s="27"/>
      <c r="D4222" s="27"/>
      <c r="E4222" s="27"/>
      <c r="F4222" s="4"/>
      <c r="G4222" s="5"/>
      <c r="H4222" s="29"/>
    </row>
    <row r="4223" spans="1:8" x14ac:dyDescent="0.2">
      <c r="A4223" s="27"/>
      <c r="B4223" s="28"/>
      <c r="C4223" s="27"/>
      <c r="D4223" s="27"/>
      <c r="E4223" s="27"/>
      <c r="F4223" s="4"/>
      <c r="G4223" s="5"/>
      <c r="H4223" s="29"/>
    </row>
    <row r="4224" spans="1:8" x14ac:dyDescent="0.2">
      <c r="A4224" s="27"/>
      <c r="B4224" s="28"/>
      <c r="C4224" s="27"/>
      <c r="D4224" s="27"/>
      <c r="E4224" s="27"/>
      <c r="F4224" s="4"/>
      <c r="G4224" s="5"/>
      <c r="H4224" s="29"/>
    </row>
    <row r="4225" spans="1:8" x14ac:dyDescent="0.2">
      <c r="A4225" s="27"/>
      <c r="B4225" s="28"/>
      <c r="C4225" s="27"/>
      <c r="D4225" s="27"/>
      <c r="E4225" s="27"/>
      <c r="F4225" s="4"/>
      <c r="G4225" s="5"/>
      <c r="H4225" s="29"/>
    </row>
    <row r="4226" spans="1:8" x14ac:dyDescent="0.2">
      <c r="A4226" s="27"/>
      <c r="B4226" s="28"/>
      <c r="C4226" s="27"/>
      <c r="D4226" s="27"/>
      <c r="E4226" s="27"/>
      <c r="F4226" s="4"/>
      <c r="G4226" s="5"/>
      <c r="H4226" s="29"/>
    </row>
    <row r="4227" spans="1:8" x14ac:dyDescent="0.2">
      <c r="A4227" s="27"/>
      <c r="B4227" s="28"/>
      <c r="C4227" s="27"/>
      <c r="D4227" s="27"/>
      <c r="E4227" s="27"/>
      <c r="F4227" s="4"/>
      <c r="G4227" s="5"/>
      <c r="H4227" s="29"/>
    </row>
    <row r="4228" spans="1:8" x14ac:dyDescent="0.2">
      <c r="A4228" s="27"/>
      <c r="B4228" s="28"/>
      <c r="C4228" s="27"/>
      <c r="D4228" s="27"/>
      <c r="E4228" s="27"/>
      <c r="F4228" s="4"/>
      <c r="G4228" s="5"/>
      <c r="H4228" s="29"/>
    </row>
    <row r="4229" spans="1:8" x14ac:dyDescent="0.2">
      <c r="A4229" s="27"/>
      <c r="B4229" s="28"/>
      <c r="C4229" s="27"/>
      <c r="D4229" s="27"/>
      <c r="E4229" s="27"/>
      <c r="F4229" s="4"/>
      <c r="G4229" s="5"/>
      <c r="H4229" s="29"/>
    </row>
    <row r="4230" spans="1:8" x14ac:dyDescent="0.2">
      <c r="A4230" s="27"/>
      <c r="B4230" s="28"/>
      <c r="C4230" s="27"/>
      <c r="D4230" s="27"/>
      <c r="E4230" s="27"/>
      <c r="F4230" s="4"/>
      <c r="G4230" s="5"/>
      <c r="H4230" s="29"/>
    </row>
    <row r="4231" spans="1:8" x14ac:dyDescent="0.2">
      <c r="A4231" s="27"/>
      <c r="B4231" s="28"/>
      <c r="C4231" s="27"/>
      <c r="D4231" s="27"/>
      <c r="E4231" s="27"/>
      <c r="F4231" s="4"/>
      <c r="G4231" s="5"/>
      <c r="H4231" s="29"/>
    </row>
    <row r="4232" spans="1:8" x14ac:dyDescent="0.2">
      <c r="A4232" s="27"/>
      <c r="B4232" s="28"/>
      <c r="C4232" s="27"/>
      <c r="D4232" s="27"/>
      <c r="E4232" s="27"/>
      <c r="F4232" s="4"/>
      <c r="G4232" s="5"/>
      <c r="H4232" s="29"/>
    </row>
    <row r="4233" spans="1:8" x14ac:dyDescent="0.2">
      <c r="A4233" s="27"/>
      <c r="B4233" s="28"/>
      <c r="C4233" s="27"/>
      <c r="D4233" s="27"/>
      <c r="E4233" s="27"/>
      <c r="F4233" s="4"/>
      <c r="G4233" s="5"/>
      <c r="H4233" s="29"/>
    </row>
    <row r="4234" spans="1:8" x14ac:dyDescent="0.2">
      <c r="A4234" s="27"/>
      <c r="B4234" s="28"/>
      <c r="C4234" s="27"/>
      <c r="D4234" s="27"/>
      <c r="E4234" s="27"/>
      <c r="F4234" s="4"/>
      <c r="G4234" s="5"/>
      <c r="H4234" s="29"/>
    </row>
    <row r="4235" spans="1:8" x14ac:dyDescent="0.2">
      <c r="A4235" s="27"/>
      <c r="B4235" s="28"/>
      <c r="C4235" s="27"/>
      <c r="D4235" s="27"/>
      <c r="E4235" s="27"/>
      <c r="F4235" s="4"/>
      <c r="G4235" s="5"/>
      <c r="H4235" s="29"/>
    </row>
    <row r="4236" spans="1:8" x14ac:dyDescent="0.2">
      <c r="A4236" s="27"/>
      <c r="B4236" s="28"/>
      <c r="C4236" s="27"/>
      <c r="D4236" s="27"/>
      <c r="E4236" s="27"/>
      <c r="F4236" s="4"/>
      <c r="G4236" s="5"/>
      <c r="H4236" s="29"/>
    </row>
    <row r="4237" spans="1:8" x14ac:dyDescent="0.2">
      <c r="A4237" s="27"/>
      <c r="B4237" s="28"/>
      <c r="C4237" s="27"/>
      <c r="D4237" s="27"/>
      <c r="E4237" s="27"/>
      <c r="F4237" s="4"/>
      <c r="G4237" s="5"/>
      <c r="H4237" s="29"/>
    </row>
    <row r="4238" spans="1:8" x14ac:dyDescent="0.2">
      <c r="A4238" s="27"/>
      <c r="B4238" s="28"/>
      <c r="C4238" s="27"/>
      <c r="D4238" s="27"/>
      <c r="E4238" s="27"/>
      <c r="F4238" s="4"/>
      <c r="G4238" s="5"/>
      <c r="H4238" s="29"/>
    </row>
    <row r="4239" spans="1:8" x14ac:dyDescent="0.2">
      <c r="A4239" s="27"/>
      <c r="B4239" s="28"/>
      <c r="C4239" s="27"/>
      <c r="D4239" s="27"/>
      <c r="E4239" s="27"/>
      <c r="F4239" s="4"/>
      <c r="G4239" s="5"/>
      <c r="H4239" s="29"/>
    </row>
    <row r="4240" spans="1:8" x14ac:dyDescent="0.2">
      <c r="A4240" s="27"/>
      <c r="B4240" s="28"/>
      <c r="C4240" s="27"/>
      <c r="D4240" s="27"/>
      <c r="E4240" s="27"/>
      <c r="F4240" s="4"/>
      <c r="G4240" s="5"/>
      <c r="H4240" s="29"/>
    </row>
    <row r="4241" spans="1:8" x14ac:dyDescent="0.2">
      <c r="A4241" s="27"/>
      <c r="B4241" s="28"/>
      <c r="C4241" s="27"/>
      <c r="D4241" s="27"/>
      <c r="E4241" s="27"/>
      <c r="F4241" s="4"/>
      <c r="G4241" s="5"/>
      <c r="H4241" s="29"/>
    </row>
    <row r="4242" spans="1:8" x14ac:dyDescent="0.2">
      <c r="A4242" s="27"/>
      <c r="B4242" s="28"/>
      <c r="C4242" s="27"/>
      <c r="D4242" s="27"/>
      <c r="E4242" s="27"/>
      <c r="F4242" s="4"/>
      <c r="G4242" s="5"/>
      <c r="H4242" s="29"/>
    </row>
    <row r="4243" spans="1:8" x14ac:dyDescent="0.2">
      <c r="A4243" s="27"/>
      <c r="B4243" s="28"/>
      <c r="C4243" s="27"/>
      <c r="D4243" s="27"/>
      <c r="E4243" s="27"/>
      <c r="F4243" s="4"/>
      <c r="G4243" s="5"/>
      <c r="H4243" s="29"/>
    </row>
    <row r="4244" spans="1:8" x14ac:dyDescent="0.2">
      <c r="A4244" s="27"/>
      <c r="B4244" s="28"/>
      <c r="C4244" s="27"/>
      <c r="D4244" s="27"/>
      <c r="E4244" s="27"/>
      <c r="F4244" s="4"/>
      <c r="G4244" s="5"/>
      <c r="H4244" s="29"/>
    </row>
    <row r="4245" spans="1:8" x14ac:dyDescent="0.2">
      <c r="A4245" s="27"/>
      <c r="B4245" s="28"/>
      <c r="C4245" s="27"/>
      <c r="D4245" s="27"/>
      <c r="E4245" s="27"/>
      <c r="F4245" s="4"/>
      <c r="G4245" s="5"/>
      <c r="H4245" s="29"/>
    </row>
    <row r="4246" spans="1:8" x14ac:dyDescent="0.2">
      <c r="A4246" s="27"/>
      <c r="B4246" s="28"/>
      <c r="C4246" s="27"/>
      <c r="D4246" s="27"/>
      <c r="E4246" s="27"/>
      <c r="F4246" s="4"/>
      <c r="G4246" s="5"/>
      <c r="H4246" s="29"/>
    </row>
    <row r="4247" spans="1:8" x14ac:dyDescent="0.2">
      <c r="A4247" s="27"/>
      <c r="B4247" s="28"/>
      <c r="C4247" s="27"/>
      <c r="D4247" s="27"/>
      <c r="E4247" s="27"/>
      <c r="F4247" s="4"/>
      <c r="G4247" s="5"/>
      <c r="H4247" s="29"/>
    </row>
    <row r="4248" spans="1:8" x14ac:dyDescent="0.2">
      <c r="A4248" s="27"/>
      <c r="B4248" s="28"/>
      <c r="C4248" s="27"/>
      <c r="D4248" s="27"/>
      <c r="E4248" s="27"/>
      <c r="F4248" s="4"/>
      <c r="G4248" s="5"/>
      <c r="H4248" s="29"/>
    </row>
    <row r="4249" spans="1:8" x14ac:dyDescent="0.2">
      <c r="A4249" s="27"/>
      <c r="B4249" s="28"/>
      <c r="C4249" s="27"/>
      <c r="D4249" s="27"/>
      <c r="E4249" s="27"/>
      <c r="F4249" s="4"/>
      <c r="G4249" s="5"/>
      <c r="H4249" s="29"/>
    </row>
    <row r="4250" spans="1:8" x14ac:dyDescent="0.2">
      <c r="A4250" s="27"/>
      <c r="B4250" s="28"/>
      <c r="C4250" s="27"/>
      <c r="D4250" s="27"/>
      <c r="E4250" s="27"/>
      <c r="F4250" s="4"/>
      <c r="G4250" s="5"/>
      <c r="H4250" s="29"/>
    </row>
    <row r="4251" spans="1:8" x14ac:dyDescent="0.2">
      <c r="A4251" s="27"/>
      <c r="B4251" s="28"/>
      <c r="C4251" s="27"/>
      <c r="D4251" s="27"/>
      <c r="E4251" s="27"/>
      <c r="F4251" s="4"/>
      <c r="G4251" s="5"/>
      <c r="H4251" s="29"/>
    </row>
    <row r="4252" spans="1:8" x14ac:dyDescent="0.2">
      <c r="A4252" s="27"/>
      <c r="B4252" s="28"/>
      <c r="C4252" s="27"/>
      <c r="D4252" s="27"/>
      <c r="E4252" s="27"/>
      <c r="F4252" s="4"/>
      <c r="G4252" s="5"/>
      <c r="H4252" s="29"/>
    </row>
    <row r="4253" spans="1:8" x14ac:dyDescent="0.2">
      <c r="A4253" s="27"/>
      <c r="B4253" s="28"/>
      <c r="C4253" s="27"/>
      <c r="D4253" s="27"/>
      <c r="E4253" s="27"/>
      <c r="F4253" s="4"/>
      <c r="G4253" s="5"/>
      <c r="H4253" s="29"/>
    </row>
    <row r="4254" spans="1:8" x14ac:dyDescent="0.2">
      <c r="A4254" s="27"/>
      <c r="B4254" s="28"/>
      <c r="C4254" s="27"/>
      <c r="D4254" s="27"/>
      <c r="E4254" s="27"/>
      <c r="F4254" s="4"/>
      <c r="G4254" s="5"/>
      <c r="H4254" s="29"/>
    </row>
    <row r="4255" spans="1:8" x14ac:dyDescent="0.2">
      <c r="A4255" s="27"/>
      <c r="B4255" s="28"/>
      <c r="C4255" s="27"/>
      <c r="D4255" s="27"/>
      <c r="E4255" s="27"/>
      <c r="F4255" s="4"/>
      <c r="G4255" s="5"/>
      <c r="H4255" s="29"/>
    </row>
    <row r="4256" spans="1:8" x14ac:dyDescent="0.2">
      <c r="A4256" s="27"/>
      <c r="B4256" s="28"/>
      <c r="C4256" s="27"/>
      <c r="D4256" s="27"/>
      <c r="E4256" s="27"/>
      <c r="F4256" s="4"/>
      <c r="G4256" s="5"/>
      <c r="H4256" s="29"/>
    </row>
    <row r="4257" spans="1:8" x14ac:dyDescent="0.2">
      <c r="A4257" s="27"/>
      <c r="B4257" s="28"/>
      <c r="C4257" s="27"/>
      <c r="D4257" s="27"/>
      <c r="E4257" s="27"/>
      <c r="F4257" s="4"/>
      <c r="G4257" s="5"/>
      <c r="H4257" s="29"/>
    </row>
    <row r="4258" spans="1:8" x14ac:dyDescent="0.2">
      <c r="A4258" s="27"/>
      <c r="B4258" s="28"/>
      <c r="C4258" s="27"/>
      <c r="D4258" s="27"/>
      <c r="E4258" s="27"/>
      <c r="F4258" s="4"/>
      <c r="G4258" s="5"/>
      <c r="H4258" s="29"/>
    </row>
    <row r="4259" spans="1:8" x14ac:dyDescent="0.2">
      <c r="A4259" s="27"/>
      <c r="B4259" s="28"/>
      <c r="C4259" s="27"/>
      <c r="D4259" s="27"/>
      <c r="E4259" s="27"/>
      <c r="F4259" s="4"/>
      <c r="G4259" s="5"/>
      <c r="H4259" s="29"/>
    </row>
    <row r="4260" spans="1:8" x14ac:dyDescent="0.2">
      <c r="A4260" s="27"/>
      <c r="B4260" s="28"/>
      <c r="C4260" s="27"/>
      <c r="D4260" s="27"/>
      <c r="E4260" s="27"/>
      <c r="F4260" s="4"/>
      <c r="G4260" s="5"/>
      <c r="H4260" s="29"/>
    </row>
    <row r="4261" spans="1:8" x14ac:dyDescent="0.2">
      <c r="A4261" s="27"/>
      <c r="B4261" s="28"/>
      <c r="C4261" s="27"/>
      <c r="D4261" s="27"/>
      <c r="E4261" s="27"/>
      <c r="F4261" s="4"/>
      <c r="G4261" s="5"/>
      <c r="H4261" s="29"/>
    </row>
    <row r="4262" spans="1:8" x14ac:dyDescent="0.2">
      <c r="A4262" s="27"/>
      <c r="B4262" s="28"/>
      <c r="C4262" s="27"/>
      <c r="D4262" s="27"/>
      <c r="E4262" s="27"/>
      <c r="F4262" s="4"/>
      <c r="G4262" s="5"/>
      <c r="H4262" s="29"/>
    </row>
    <row r="4263" spans="1:8" x14ac:dyDescent="0.2">
      <c r="A4263" s="27"/>
      <c r="B4263" s="28"/>
      <c r="C4263" s="27"/>
      <c r="D4263" s="27"/>
      <c r="E4263" s="27"/>
      <c r="F4263" s="4"/>
      <c r="G4263" s="5"/>
      <c r="H4263" s="29"/>
    </row>
    <row r="4264" spans="1:8" x14ac:dyDescent="0.2">
      <c r="A4264" s="27"/>
      <c r="B4264" s="28"/>
      <c r="C4264" s="27"/>
      <c r="D4264" s="27"/>
      <c r="E4264" s="27"/>
      <c r="F4264" s="4"/>
      <c r="G4264" s="5"/>
      <c r="H4264" s="29"/>
    </row>
    <row r="4265" spans="1:8" x14ac:dyDescent="0.2">
      <c r="A4265" s="27"/>
      <c r="B4265" s="28"/>
      <c r="C4265" s="27"/>
      <c r="D4265" s="27"/>
      <c r="E4265" s="27"/>
      <c r="F4265" s="4"/>
      <c r="G4265" s="5"/>
      <c r="H4265" s="29"/>
    </row>
    <row r="4266" spans="1:8" x14ac:dyDescent="0.2">
      <c r="A4266" s="27"/>
      <c r="B4266" s="28"/>
      <c r="C4266" s="27"/>
      <c r="D4266" s="27"/>
      <c r="E4266" s="27"/>
      <c r="F4266" s="4"/>
      <c r="G4266" s="5"/>
      <c r="H4266" s="29"/>
    </row>
    <row r="4267" spans="1:8" x14ac:dyDescent="0.2">
      <c r="A4267" s="27"/>
      <c r="B4267" s="28"/>
      <c r="C4267" s="27"/>
      <c r="D4267" s="27"/>
      <c r="E4267" s="27"/>
      <c r="F4267" s="4"/>
      <c r="G4267" s="5"/>
      <c r="H4267" s="29"/>
    </row>
    <row r="4268" spans="1:8" x14ac:dyDescent="0.2">
      <c r="A4268" s="27"/>
      <c r="B4268" s="28"/>
      <c r="C4268" s="27"/>
      <c r="D4268" s="27"/>
      <c r="E4268" s="27"/>
      <c r="F4268" s="4"/>
      <c r="G4268" s="5"/>
      <c r="H4268" s="29"/>
    </row>
    <row r="4269" spans="1:8" x14ac:dyDescent="0.2">
      <c r="A4269" s="27"/>
      <c r="B4269" s="28"/>
      <c r="C4269" s="27"/>
      <c r="D4269" s="27"/>
      <c r="E4269" s="27"/>
      <c r="F4269" s="4"/>
      <c r="G4269" s="5"/>
      <c r="H4269" s="29"/>
    </row>
    <row r="4270" spans="1:8" x14ac:dyDescent="0.2">
      <c r="A4270" s="27"/>
      <c r="B4270" s="28"/>
      <c r="C4270" s="27"/>
      <c r="D4270" s="27"/>
      <c r="E4270" s="27"/>
      <c r="F4270" s="4"/>
      <c r="G4270" s="5"/>
      <c r="H4270" s="29"/>
    </row>
    <row r="4271" spans="1:8" x14ac:dyDescent="0.2">
      <c r="A4271" s="27"/>
      <c r="B4271" s="28"/>
      <c r="C4271" s="27"/>
      <c r="D4271" s="27"/>
      <c r="E4271" s="27"/>
      <c r="F4271" s="4"/>
      <c r="G4271" s="5"/>
      <c r="H4271" s="29"/>
    </row>
    <row r="4272" spans="1:8" x14ac:dyDescent="0.2">
      <c r="A4272" s="27"/>
      <c r="B4272" s="28"/>
      <c r="C4272" s="27"/>
      <c r="D4272" s="27"/>
      <c r="E4272" s="27"/>
      <c r="F4272" s="4"/>
      <c r="G4272" s="5"/>
      <c r="H4272" s="29"/>
    </row>
    <row r="4273" spans="1:8" x14ac:dyDescent="0.2">
      <c r="A4273" s="27"/>
      <c r="B4273" s="28"/>
      <c r="C4273" s="27"/>
      <c r="D4273" s="27"/>
      <c r="E4273" s="27"/>
      <c r="F4273" s="4"/>
      <c r="G4273" s="5"/>
      <c r="H4273" s="29"/>
    </row>
    <row r="4274" spans="1:8" x14ac:dyDescent="0.2">
      <c r="A4274" s="27"/>
      <c r="B4274" s="28"/>
      <c r="C4274" s="27"/>
      <c r="D4274" s="27"/>
      <c r="E4274" s="27"/>
      <c r="F4274" s="4"/>
      <c r="G4274" s="5"/>
      <c r="H4274" s="29"/>
    </row>
    <row r="4275" spans="1:8" x14ac:dyDescent="0.2">
      <c r="A4275" s="27"/>
      <c r="B4275" s="28"/>
      <c r="C4275" s="27"/>
      <c r="D4275" s="27"/>
      <c r="E4275" s="27"/>
      <c r="F4275" s="4"/>
      <c r="G4275" s="5"/>
      <c r="H4275" s="29"/>
    </row>
    <row r="4276" spans="1:8" x14ac:dyDescent="0.2">
      <c r="A4276" s="27"/>
      <c r="B4276" s="28"/>
      <c r="C4276" s="27"/>
      <c r="D4276" s="27"/>
      <c r="E4276" s="27"/>
      <c r="F4276" s="4"/>
      <c r="G4276" s="5"/>
      <c r="H4276" s="29"/>
    </row>
    <row r="4277" spans="1:8" x14ac:dyDescent="0.2">
      <c r="A4277" s="27"/>
      <c r="B4277" s="28"/>
      <c r="C4277" s="27"/>
      <c r="D4277" s="27"/>
      <c r="E4277" s="27"/>
      <c r="F4277" s="4"/>
      <c r="G4277" s="5"/>
      <c r="H4277" s="29"/>
    </row>
    <row r="4278" spans="1:8" x14ac:dyDescent="0.2">
      <c r="A4278" s="27"/>
      <c r="B4278" s="28"/>
      <c r="C4278" s="27"/>
      <c r="D4278" s="27"/>
      <c r="E4278" s="27"/>
      <c r="F4278" s="4"/>
      <c r="G4278" s="5"/>
      <c r="H4278" s="29"/>
    </row>
    <row r="4279" spans="1:8" x14ac:dyDescent="0.2">
      <c r="A4279" s="27"/>
      <c r="B4279" s="28"/>
      <c r="C4279" s="27"/>
      <c r="D4279" s="27"/>
      <c r="E4279" s="27"/>
      <c r="F4279" s="4"/>
      <c r="G4279" s="5"/>
      <c r="H4279" s="29"/>
    </row>
    <row r="4280" spans="1:8" x14ac:dyDescent="0.2">
      <c r="A4280" s="27"/>
      <c r="B4280" s="28"/>
      <c r="C4280" s="27"/>
      <c r="D4280" s="27"/>
      <c r="E4280" s="27"/>
      <c r="F4280" s="4"/>
      <c r="G4280" s="5"/>
      <c r="H4280" s="29"/>
    </row>
    <row r="4281" spans="1:8" x14ac:dyDescent="0.2">
      <c r="A4281" s="27"/>
      <c r="B4281" s="28"/>
      <c r="C4281" s="27"/>
      <c r="D4281" s="27"/>
      <c r="E4281" s="27"/>
      <c r="F4281" s="4"/>
      <c r="G4281" s="5"/>
      <c r="H4281" s="29"/>
    </row>
    <row r="4282" spans="1:8" x14ac:dyDescent="0.2">
      <c r="A4282" s="27"/>
      <c r="B4282" s="28"/>
      <c r="C4282" s="27"/>
      <c r="D4282" s="27"/>
      <c r="E4282" s="27"/>
      <c r="F4282" s="4"/>
      <c r="G4282" s="5"/>
      <c r="H4282" s="29"/>
    </row>
    <row r="4283" spans="1:8" x14ac:dyDescent="0.2">
      <c r="A4283" s="27"/>
      <c r="B4283" s="28"/>
      <c r="C4283" s="27"/>
      <c r="D4283" s="27"/>
      <c r="E4283" s="27"/>
      <c r="F4283" s="4"/>
      <c r="G4283" s="5"/>
      <c r="H4283" s="29"/>
    </row>
    <row r="4284" spans="1:8" x14ac:dyDescent="0.2">
      <c r="A4284" s="27"/>
      <c r="B4284" s="28"/>
      <c r="C4284" s="27"/>
      <c r="D4284" s="27"/>
      <c r="E4284" s="27"/>
      <c r="F4284" s="4"/>
      <c r="G4284" s="5"/>
      <c r="H4284" s="29"/>
    </row>
    <row r="4285" spans="1:8" x14ac:dyDescent="0.2">
      <c r="A4285" s="27"/>
      <c r="B4285" s="28"/>
      <c r="C4285" s="27"/>
      <c r="D4285" s="27"/>
      <c r="E4285" s="27"/>
      <c r="F4285" s="4"/>
      <c r="G4285" s="5"/>
      <c r="H4285" s="29"/>
    </row>
    <row r="4286" spans="1:8" x14ac:dyDescent="0.2">
      <c r="A4286" s="27"/>
      <c r="B4286" s="28"/>
      <c r="C4286" s="27"/>
      <c r="D4286" s="27"/>
      <c r="E4286" s="27"/>
      <c r="F4286" s="4"/>
      <c r="G4286" s="5"/>
      <c r="H4286" s="29"/>
    </row>
    <row r="4287" spans="1:8" x14ac:dyDescent="0.2">
      <c r="A4287" s="27"/>
      <c r="B4287" s="28"/>
      <c r="C4287" s="27"/>
      <c r="D4287" s="27"/>
      <c r="E4287" s="27"/>
      <c r="F4287" s="4"/>
      <c r="G4287" s="5"/>
      <c r="H4287" s="29"/>
    </row>
    <row r="4288" spans="1:8" x14ac:dyDescent="0.2">
      <c r="A4288" s="27"/>
      <c r="B4288" s="28"/>
      <c r="C4288" s="27"/>
      <c r="D4288" s="27"/>
      <c r="E4288" s="27"/>
      <c r="F4288" s="4"/>
      <c r="G4288" s="5"/>
      <c r="H4288" s="29"/>
    </row>
    <row r="4289" spans="1:8" x14ac:dyDescent="0.2">
      <c r="A4289" s="27"/>
      <c r="B4289" s="28"/>
      <c r="C4289" s="27"/>
      <c r="D4289" s="27"/>
      <c r="E4289" s="27"/>
      <c r="F4289" s="4"/>
      <c r="G4289" s="5"/>
      <c r="H4289" s="29"/>
    </row>
    <row r="4290" spans="1:8" x14ac:dyDescent="0.2">
      <c r="A4290" s="27"/>
      <c r="B4290" s="28"/>
      <c r="C4290" s="27"/>
      <c r="D4290" s="27"/>
      <c r="E4290" s="27"/>
      <c r="F4290" s="4"/>
      <c r="G4290" s="5"/>
      <c r="H4290" s="29"/>
    </row>
    <row r="4291" spans="1:8" x14ac:dyDescent="0.2">
      <c r="A4291" s="27"/>
      <c r="B4291" s="28"/>
      <c r="C4291" s="27"/>
      <c r="D4291" s="27"/>
      <c r="E4291" s="27"/>
      <c r="F4291" s="4"/>
      <c r="G4291" s="5"/>
      <c r="H4291" s="29"/>
    </row>
    <row r="4292" spans="1:8" x14ac:dyDescent="0.2">
      <c r="A4292" s="27"/>
      <c r="B4292" s="28"/>
      <c r="C4292" s="27"/>
      <c r="D4292" s="27"/>
      <c r="E4292" s="27"/>
      <c r="F4292" s="4"/>
      <c r="G4292" s="5"/>
      <c r="H4292" s="29"/>
    </row>
    <row r="4293" spans="1:8" x14ac:dyDescent="0.2">
      <c r="A4293" s="27"/>
      <c r="B4293" s="28"/>
      <c r="C4293" s="27"/>
      <c r="D4293" s="27"/>
      <c r="E4293" s="27"/>
      <c r="F4293" s="4"/>
      <c r="G4293" s="5"/>
      <c r="H4293" s="29"/>
    </row>
    <row r="4294" spans="1:8" x14ac:dyDescent="0.2">
      <c r="A4294" s="27"/>
      <c r="B4294" s="28"/>
      <c r="C4294" s="27"/>
      <c r="D4294" s="27"/>
      <c r="E4294" s="27"/>
      <c r="F4294" s="4"/>
      <c r="G4294" s="5"/>
      <c r="H4294" s="29"/>
    </row>
    <row r="4295" spans="1:8" x14ac:dyDescent="0.2">
      <c r="A4295" s="27"/>
      <c r="B4295" s="28"/>
      <c r="C4295" s="27"/>
      <c r="D4295" s="27"/>
      <c r="E4295" s="27"/>
      <c r="F4295" s="4"/>
      <c r="G4295" s="5"/>
      <c r="H4295" s="29"/>
    </row>
    <row r="4296" spans="1:8" x14ac:dyDescent="0.2">
      <c r="A4296" s="27"/>
      <c r="B4296" s="28"/>
      <c r="C4296" s="27"/>
      <c r="D4296" s="27"/>
      <c r="E4296" s="27"/>
      <c r="F4296" s="4"/>
      <c r="G4296" s="5"/>
      <c r="H4296" s="29"/>
    </row>
    <row r="4297" spans="1:8" x14ac:dyDescent="0.2">
      <c r="A4297" s="27"/>
      <c r="B4297" s="28"/>
      <c r="C4297" s="27"/>
      <c r="D4297" s="27"/>
      <c r="E4297" s="27"/>
      <c r="F4297" s="4"/>
      <c r="G4297" s="5"/>
      <c r="H4297" s="29"/>
    </row>
    <row r="4298" spans="1:8" x14ac:dyDescent="0.2">
      <c r="A4298" s="27"/>
      <c r="B4298" s="28"/>
      <c r="C4298" s="27"/>
      <c r="D4298" s="27"/>
      <c r="E4298" s="27"/>
      <c r="F4298" s="4"/>
      <c r="G4298" s="5"/>
      <c r="H4298" s="29"/>
    </row>
    <row r="4299" spans="1:8" x14ac:dyDescent="0.2">
      <c r="A4299" s="27"/>
      <c r="B4299" s="28"/>
      <c r="C4299" s="27"/>
      <c r="D4299" s="27"/>
      <c r="E4299" s="27"/>
      <c r="F4299" s="4"/>
      <c r="G4299" s="5"/>
      <c r="H4299" s="29"/>
    </row>
    <row r="4300" spans="1:8" x14ac:dyDescent="0.2">
      <c r="A4300" s="27"/>
      <c r="B4300" s="28"/>
      <c r="C4300" s="27"/>
      <c r="D4300" s="27"/>
      <c r="E4300" s="27"/>
      <c r="F4300" s="4"/>
      <c r="G4300" s="5"/>
      <c r="H4300" s="29"/>
    </row>
    <row r="4301" spans="1:8" x14ac:dyDescent="0.2">
      <c r="A4301" s="27"/>
      <c r="B4301" s="28"/>
      <c r="C4301" s="27"/>
      <c r="D4301" s="27"/>
      <c r="E4301" s="27"/>
      <c r="F4301" s="4"/>
      <c r="G4301" s="5"/>
      <c r="H4301" s="29"/>
    </row>
    <row r="4302" spans="1:8" x14ac:dyDescent="0.2">
      <c r="A4302" s="27"/>
      <c r="B4302" s="28"/>
      <c r="C4302" s="27"/>
      <c r="D4302" s="27"/>
      <c r="E4302" s="27"/>
      <c r="F4302" s="4"/>
      <c r="G4302" s="5"/>
      <c r="H4302" s="29"/>
    </row>
    <row r="4303" spans="1:8" x14ac:dyDescent="0.2">
      <c r="A4303" s="27"/>
      <c r="B4303" s="28"/>
      <c r="C4303" s="27"/>
      <c r="D4303" s="27"/>
      <c r="E4303" s="27"/>
      <c r="F4303" s="4"/>
      <c r="G4303" s="5"/>
      <c r="H4303" s="29"/>
    </row>
    <row r="4304" spans="1:8" x14ac:dyDescent="0.2">
      <c r="A4304" s="27"/>
      <c r="B4304" s="28"/>
      <c r="C4304" s="27"/>
      <c r="D4304" s="27"/>
      <c r="E4304" s="27"/>
      <c r="F4304" s="4"/>
      <c r="G4304" s="5"/>
      <c r="H4304" s="29"/>
    </row>
    <row r="4305" spans="1:8" x14ac:dyDescent="0.2">
      <c r="A4305" s="27"/>
      <c r="B4305" s="28"/>
      <c r="C4305" s="27"/>
      <c r="D4305" s="27"/>
      <c r="E4305" s="27"/>
      <c r="F4305" s="4"/>
      <c r="G4305" s="5"/>
      <c r="H4305" s="29"/>
    </row>
    <row r="4306" spans="1:8" x14ac:dyDescent="0.2">
      <c r="A4306" s="27"/>
      <c r="B4306" s="28"/>
      <c r="C4306" s="27"/>
      <c r="D4306" s="27"/>
      <c r="E4306" s="27"/>
      <c r="F4306" s="4"/>
      <c r="G4306" s="5"/>
      <c r="H4306" s="29"/>
    </row>
    <row r="4307" spans="1:8" x14ac:dyDescent="0.2">
      <c r="A4307" s="27"/>
      <c r="B4307" s="28"/>
      <c r="C4307" s="27"/>
      <c r="D4307" s="27"/>
      <c r="E4307" s="27"/>
      <c r="F4307" s="4"/>
      <c r="G4307" s="5"/>
      <c r="H4307" s="29"/>
    </row>
    <row r="4308" spans="1:8" x14ac:dyDescent="0.2">
      <c r="A4308" s="27"/>
      <c r="B4308" s="28"/>
      <c r="C4308" s="27"/>
      <c r="D4308" s="27"/>
      <c r="E4308" s="27"/>
      <c r="F4308" s="4"/>
      <c r="G4308" s="5"/>
      <c r="H4308" s="29"/>
    </row>
    <row r="4309" spans="1:8" x14ac:dyDescent="0.2">
      <c r="A4309" s="27"/>
      <c r="B4309" s="28"/>
      <c r="C4309" s="27"/>
      <c r="D4309" s="27"/>
      <c r="E4309" s="27"/>
      <c r="F4309" s="4"/>
      <c r="G4309" s="5"/>
      <c r="H4309" s="29"/>
    </row>
    <row r="4310" spans="1:8" x14ac:dyDescent="0.2">
      <c r="A4310" s="27"/>
      <c r="B4310" s="28"/>
      <c r="C4310" s="27"/>
      <c r="D4310" s="27"/>
      <c r="E4310" s="27"/>
      <c r="F4310" s="4"/>
      <c r="G4310" s="5"/>
      <c r="H4310" s="29"/>
    </row>
    <row r="4311" spans="1:8" x14ac:dyDescent="0.2">
      <c r="A4311" s="27"/>
      <c r="B4311" s="28"/>
      <c r="C4311" s="27"/>
      <c r="D4311" s="27"/>
      <c r="E4311" s="27"/>
      <c r="F4311" s="4"/>
      <c r="G4311" s="5"/>
      <c r="H4311" s="29"/>
    </row>
    <row r="4312" spans="1:8" x14ac:dyDescent="0.2">
      <c r="A4312" s="27"/>
      <c r="B4312" s="28"/>
      <c r="C4312" s="27"/>
      <c r="D4312" s="27"/>
      <c r="E4312" s="27"/>
      <c r="F4312" s="4"/>
      <c r="G4312" s="5"/>
      <c r="H4312" s="29"/>
    </row>
    <row r="4313" spans="1:8" x14ac:dyDescent="0.2">
      <c r="A4313" s="27"/>
      <c r="B4313" s="28"/>
      <c r="C4313" s="27"/>
      <c r="D4313" s="27"/>
      <c r="E4313" s="27"/>
      <c r="F4313" s="4"/>
      <c r="G4313" s="5"/>
      <c r="H4313" s="29"/>
    </row>
    <row r="4314" spans="1:8" x14ac:dyDescent="0.2">
      <c r="A4314" s="27"/>
      <c r="B4314" s="28"/>
      <c r="C4314" s="27"/>
      <c r="D4314" s="27"/>
      <c r="E4314" s="27"/>
      <c r="F4314" s="4"/>
      <c r="G4314" s="5"/>
      <c r="H4314" s="29"/>
    </row>
    <row r="4315" spans="1:8" x14ac:dyDescent="0.2">
      <c r="A4315" s="27"/>
      <c r="B4315" s="28"/>
      <c r="C4315" s="27"/>
      <c r="D4315" s="27"/>
      <c r="E4315" s="27"/>
      <c r="F4315" s="4"/>
      <c r="G4315" s="5"/>
      <c r="H4315" s="29"/>
    </row>
    <row r="4316" spans="1:8" x14ac:dyDescent="0.2">
      <c r="A4316" s="27"/>
      <c r="B4316" s="28"/>
      <c r="C4316" s="27"/>
      <c r="D4316" s="27"/>
      <c r="E4316" s="27"/>
      <c r="F4316" s="4"/>
      <c r="G4316" s="5"/>
      <c r="H4316" s="29"/>
    </row>
    <row r="4317" spans="1:8" x14ac:dyDescent="0.2">
      <c r="A4317" s="27"/>
      <c r="B4317" s="28"/>
      <c r="C4317" s="27"/>
      <c r="D4317" s="27"/>
      <c r="E4317" s="27"/>
      <c r="F4317" s="4"/>
      <c r="G4317" s="5"/>
      <c r="H4317" s="29"/>
    </row>
    <row r="4318" spans="1:8" x14ac:dyDescent="0.2">
      <c r="A4318" s="27"/>
      <c r="B4318" s="28"/>
      <c r="C4318" s="27"/>
      <c r="D4318" s="27"/>
      <c r="E4318" s="27"/>
      <c r="F4318" s="4"/>
      <c r="G4318" s="5"/>
      <c r="H4318" s="29"/>
    </row>
    <row r="4319" spans="1:8" x14ac:dyDescent="0.2">
      <c r="A4319" s="27"/>
      <c r="B4319" s="28"/>
      <c r="C4319" s="27"/>
      <c r="D4319" s="27"/>
      <c r="E4319" s="27"/>
      <c r="F4319" s="4"/>
      <c r="G4319" s="5"/>
      <c r="H4319" s="29"/>
    </row>
    <row r="4320" spans="1:8" x14ac:dyDescent="0.2">
      <c r="A4320" s="27"/>
      <c r="B4320" s="28"/>
      <c r="C4320" s="27"/>
      <c r="D4320" s="27"/>
      <c r="E4320" s="27"/>
      <c r="F4320" s="4"/>
      <c r="G4320" s="5"/>
      <c r="H4320" s="29"/>
    </row>
    <row r="4321" spans="1:8" x14ac:dyDescent="0.2">
      <c r="A4321" s="27"/>
      <c r="B4321" s="28"/>
      <c r="C4321" s="27"/>
      <c r="D4321" s="27"/>
      <c r="E4321" s="27"/>
      <c r="F4321" s="4"/>
      <c r="G4321" s="5"/>
      <c r="H4321" s="29"/>
    </row>
    <row r="4322" spans="1:8" x14ac:dyDescent="0.2">
      <c r="A4322" s="27"/>
      <c r="B4322" s="28"/>
      <c r="C4322" s="27"/>
      <c r="D4322" s="27"/>
      <c r="E4322" s="27"/>
      <c r="F4322" s="4"/>
      <c r="G4322" s="5"/>
      <c r="H4322" s="29"/>
    </row>
    <row r="4323" spans="1:8" x14ac:dyDescent="0.2">
      <c r="A4323" s="27"/>
      <c r="B4323" s="28"/>
      <c r="C4323" s="27"/>
      <c r="D4323" s="27"/>
      <c r="E4323" s="27"/>
      <c r="F4323" s="4"/>
      <c r="G4323" s="5"/>
      <c r="H4323" s="29"/>
    </row>
    <row r="4324" spans="1:8" x14ac:dyDescent="0.2">
      <c r="A4324" s="27"/>
      <c r="B4324" s="28"/>
      <c r="C4324" s="27"/>
      <c r="D4324" s="27"/>
      <c r="E4324" s="27"/>
      <c r="F4324" s="4"/>
      <c r="G4324" s="5"/>
      <c r="H4324" s="29"/>
    </row>
    <row r="4325" spans="1:8" x14ac:dyDescent="0.2">
      <c r="A4325" s="27"/>
      <c r="B4325" s="28"/>
      <c r="C4325" s="27"/>
      <c r="D4325" s="27"/>
      <c r="E4325" s="27"/>
      <c r="F4325" s="4"/>
      <c r="G4325" s="5"/>
      <c r="H4325" s="29"/>
    </row>
    <row r="4326" spans="1:8" x14ac:dyDescent="0.2">
      <c r="A4326" s="27"/>
      <c r="B4326" s="28"/>
      <c r="C4326" s="27"/>
      <c r="D4326" s="27"/>
      <c r="E4326" s="27"/>
      <c r="F4326" s="4"/>
      <c r="G4326" s="5"/>
      <c r="H4326" s="29"/>
    </row>
    <row r="4327" spans="1:8" x14ac:dyDescent="0.2">
      <c r="A4327" s="27"/>
      <c r="B4327" s="28"/>
      <c r="C4327" s="27"/>
      <c r="D4327" s="27"/>
      <c r="E4327" s="27"/>
      <c r="F4327" s="4"/>
      <c r="G4327" s="5"/>
      <c r="H4327" s="29"/>
    </row>
    <row r="4328" spans="1:8" x14ac:dyDescent="0.2">
      <c r="A4328" s="27"/>
      <c r="B4328" s="28"/>
      <c r="C4328" s="27"/>
      <c r="D4328" s="27"/>
      <c r="E4328" s="27"/>
      <c r="F4328" s="4"/>
      <c r="G4328" s="5"/>
      <c r="H4328" s="29"/>
    </row>
    <row r="4329" spans="1:8" x14ac:dyDescent="0.2">
      <c r="A4329" s="27"/>
      <c r="B4329" s="28"/>
      <c r="C4329" s="27"/>
      <c r="D4329" s="27"/>
      <c r="E4329" s="27"/>
      <c r="F4329" s="4"/>
      <c r="G4329" s="5"/>
      <c r="H4329" s="29"/>
    </row>
    <row r="4330" spans="1:8" x14ac:dyDescent="0.2">
      <c r="A4330" s="27"/>
      <c r="B4330" s="28"/>
      <c r="C4330" s="27"/>
      <c r="D4330" s="27"/>
      <c r="E4330" s="27"/>
      <c r="F4330" s="4"/>
      <c r="G4330" s="5"/>
      <c r="H4330" s="29"/>
    </row>
    <row r="4331" spans="1:8" x14ac:dyDescent="0.2">
      <c r="A4331" s="27"/>
      <c r="B4331" s="28"/>
      <c r="C4331" s="27"/>
      <c r="D4331" s="27"/>
      <c r="E4331" s="27"/>
      <c r="F4331" s="4"/>
      <c r="G4331" s="5"/>
      <c r="H4331" s="29"/>
    </row>
    <row r="4332" spans="1:8" x14ac:dyDescent="0.2">
      <c r="A4332" s="27"/>
      <c r="B4332" s="28"/>
      <c r="C4332" s="27"/>
      <c r="D4332" s="27"/>
      <c r="E4332" s="27"/>
      <c r="F4332" s="4"/>
      <c r="G4332" s="5"/>
      <c r="H4332" s="29"/>
    </row>
    <row r="4333" spans="1:8" x14ac:dyDescent="0.2">
      <c r="A4333" s="27"/>
      <c r="B4333" s="28"/>
      <c r="C4333" s="27"/>
      <c r="D4333" s="27"/>
      <c r="E4333" s="27"/>
      <c r="F4333" s="4"/>
      <c r="G4333" s="5"/>
      <c r="H4333" s="29"/>
    </row>
    <row r="4334" spans="1:8" x14ac:dyDescent="0.2">
      <c r="A4334" s="27"/>
      <c r="B4334" s="28"/>
      <c r="C4334" s="27"/>
      <c r="D4334" s="27"/>
      <c r="E4334" s="27"/>
      <c r="F4334" s="4"/>
      <c r="G4334" s="5"/>
      <c r="H4334" s="29"/>
    </row>
    <row r="4335" spans="1:8" x14ac:dyDescent="0.2">
      <c r="A4335" s="27"/>
      <c r="B4335" s="28"/>
      <c r="C4335" s="27"/>
      <c r="D4335" s="27"/>
      <c r="E4335" s="27"/>
      <c r="F4335" s="4"/>
      <c r="G4335" s="5"/>
      <c r="H4335" s="29"/>
    </row>
    <row r="4336" spans="1:8" x14ac:dyDescent="0.2">
      <c r="A4336" s="27"/>
      <c r="B4336" s="28"/>
      <c r="C4336" s="27"/>
      <c r="D4336" s="27"/>
      <c r="E4336" s="27"/>
      <c r="F4336" s="4"/>
      <c r="G4336" s="5"/>
      <c r="H4336" s="29"/>
    </row>
    <row r="4337" spans="1:8" x14ac:dyDescent="0.2">
      <c r="A4337" s="27"/>
      <c r="B4337" s="28"/>
      <c r="C4337" s="27"/>
      <c r="D4337" s="27"/>
      <c r="E4337" s="27"/>
      <c r="F4337" s="4"/>
      <c r="G4337" s="5"/>
      <c r="H4337" s="29"/>
    </row>
    <row r="4338" spans="1:8" x14ac:dyDescent="0.2">
      <c r="A4338" s="27"/>
      <c r="B4338" s="28"/>
      <c r="C4338" s="27"/>
      <c r="D4338" s="27"/>
      <c r="E4338" s="27"/>
      <c r="F4338" s="4"/>
      <c r="G4338" s="5"/>
      <c r="H4338" s="29"/>
    </row>
    <row r="4339" spans="1:8" x14ac:dyDescent="0.2">
      <c r="A4339" s="27"/>
      <c r="B4339" s="28"/>
      <c r="C4339" s="27"/>
      <c r="D4339" s="27"/>
      <c r="E4339" s="27"/>
      <c r="F4339" s="4"/>
      <c r="G4339" s="5"/>
      <c r="H4339" s="29"/>
    </row>
    <row r="4340" spans="1:8" x14ac:dyDescent="0.2">
      <c r="A4340" s="27"/>
      <c r="B4340" s="28"/>
      <c r="C4340" s="27"/>
      <c r="D4340" s="27"/>
      <c r="E4340" s="27"/>
      <c r="F4340" s="4"/>
      <c r="G4340" s="5"/>
      <c r="H4340" s="29"/>
    </row>
    <row r="4341" spans="1:8" x14ac:dyDescent="0.2">
      <c r="A4341" s="27"/>
      <c r="B4341" s="28"/>
      <c r="C4341" s="27"/>
      <c r="D4341" s="27"/>
      <c r="E4341" s="27"/>
      <c r="F4341" s="4"/>
      <c r="G4341" s="5"/>
      <c r="H4341" s="29"/>
    </row>
    <row r="4342" spans="1:8" x14ac:dyDescent="0.2">
      <c r="A4342" s="27"/>
      <c r="B4342" s="28"/>
      <c r="C4342" s="27"/>
      <c r="D4342" s="27"/>
      <c r="E4342" s="27"/>
      <c r="F4342" s="4"/>
      <c r="G4342" s="5"/>
      <c r="H4342" s="29"/>
    </row>
    <row r="4343" spans="1:8" x14ac:dyDescent="0.2">
      <c r="A4343" s="27"/>
      <c r="B4343" s="28"/>
      <c r="C4343" s="27"/>
      <c r="D4343" s="27"/>
      <c r="E4343" s="27"/>
      <c r="F4343" s="4"/>
      <c r="G4343" s="5"/>
      <c r="H4343" s="29"/>
    </row>
    <row r="4344" spans="1:8" x14ac:dyDescent="0.2">
      <c r="A4344" s="27"/>
      <c r="B4344" s="28"/>
      <c r="C4344" s="27"/>
      <c r="D4344" s="27"/>
      <c r="E4344" s="27"/>
      <c r="F4344" s="4"/>
      <c r="G4344" s="5"/>
      <c r="H4344" s="29"/>
    </row>
    <row r="4345" spans="1:8" x14ac:dyDescent="0.2">
      <c r="A4345" s="27"/>
      <c r="B4345" s="28"/>
      <c r="C4345" s="27"/>
      <c r="D4345" s="27"/>
      <c r="E4345" s="27"/>
      <c r="F4345" s="4"/>
      <c r="G4345" s="5"/>
      <c r="H4345" s="29"/>
    </row>
    <row r="4346" spans="1:8" x14ac:dyDescent="0.2">
      <c r="A4346" s="27"/>
      <c r="B4346" s="28"/>
      <c r="C4346" s="27"/>
      <c r="D4346" s="27"/>
      <c r="E4346" s="27"/>
      <c r="F4346" s="4"/>
      <c r="G4346" s="5"/>
      <c r="H4346" s="29"/>
    </row>
    <row r="4347" spans="1:8" x14ac:dyDescent="0.2">
      <c r="A4347" s="27"/>
      <c r="B4347" s="28"/>
      <c r="C4347" s="27"/>
      <c r="D4347" s="27"/>
      <c r="E4347" s="27"/>
      <c r="F4347" s="4"/>
      <c r="G4347" s="5"/>
      <c r="H4347" s="29"/>
    </row>
    <row r="4348" spans="1:8" x14ac:dyDescent="0.2">
      <c r="A4348" s="27"/>
      <c r="B4348" s="28"/>
      <c r="C4348" s="27"/>
      <c r="D4348" s="27"/>
      <c r="E4348" s="27"/>
      <c r="F4348" s="4"/>
      <c r="G4348" s="5"/>
      <c r="H4348" s="29"/>
    </row>
    <row r="4349" spans="1:8" x14ac:dyDescent="0.2">
      <c r="A4349" s="27"/>
      <c r="B4349" s="28"/>
      <c r="C4349" s="27"/>
      <c r="D4349" s="27"/>
      <c r="E4349" s="27"/>
      <c r="F4349" s="4"/>
      <c r="G4349" s="5"/>
      <c r="H4349" s="29"/>
    </row>
    <row r="4350" spans="1:8" x14ac:dyDescent="0.2">
      <c r="A4350" s="27"/>
      <c r="B4350" s="28"/>
      <c r="C4350" s="27"/>
      <c r="D4350" s="27"/>
      <c r="E4350" s="27"/>
      <c r="F4350" s="4"/>
      <c r="G4350" s="5"/>
      <c r="H4350" s="29"/>
    </row>
    <row r="4351" spans="1:8" x14ac:dyDescent="0.2">
      <c r="A4351" s="27"/>
      <c r="B4351" s="28"/>
      <c r="C4351" s="27"/>
      <c r="D4351" s="27"/>
      <c r="E4351" s="27"/>
      <c r="F4351" s="4"/>
      <c r="G4351" s="5"/>
      <c r="H4351" s="29"/>
    </row>
    <row r="4352" spans="1:8" x14ac:dyDescent="0.2">
      <c r="A4352" s="27"/>
      <c r="B4352" s="28"/>
      <c r="C4352" s="27"/>
      <c r="D4352" s="27"/>
      <c r="E4352" s="27"/>
      <c r="F4352" s="4"/>
      <c r="G4352" s="5"/>
      <c r="H4352" s="29"/>
    </row>
    <row r="4353" spans="1:8" x14ac:dyDescent="0.2">
      <c r="A4353" s="27"/>
      <c r="B4353" s="28"/>
      <c r="C4353" s="27"/>
      <c r="D4353" s="27"/>
      <c r="E4353" s="27"/>
      <c r="F4353" s="4"/>
      <c r="G4353" s="5"/>
      <c r="H4353" s="29"/>
    </row>
    <row r="4354" spans="1:8" x14ac:dyDescent="0.2">
      <c r="A4354" s="27"/>
      <c r="B4354" s="28"/>
      <c r="C4354" s="27"/>
      <c r="D4354" s="27"/>
      <c r="E4354" s="27"/>
      <c r="F4354" s="4"/>
      <c r="G4354" s="5"/>
      <c r="H4354" s="29"/>
    </row>
    <row r="4355" spans="1:8" x14ac:dyDescent="0.2">
      <c r="A4355" s="27"/>
      <c r="B4355" s="28"/>
      <c r="C4355" s="27"/>
      <c r="D4355" s="27"/>
      <c r="E4355" s="27"/>
      <c r="F4355" s="4"/>
      <c r="G4355" s="5"/>
      <c r="H4355" s="29"/>
    </row>
    <row r="4356" spans="1:8" x14ac:dyDescent="0.2">
      <c r="A4356" s="27"/>
      <c r="B4356" s="28"/>
      <c r="C4356" s="27"/>
      <c r="D4356" s="27"/>
      <c r="E4356" s="27"/>
      <c r="F4356" s="4"/>
      <c r="G4356" s="5"/>
      <c r="H4356" s="29"/>
    </row>
    <row r="4357" spans="1:8" x14ac:dyDescent="0.2">
      <c r="A4357" s="27"/>
      <c r="B4357" s="28"/>
      <c r="C4357" s="27"/>
      <c r="D4357" s="27"/>
      <c r="E4357" s="27"/>
      <c r="F4357" s="4"/>
      <c r="G4357" s="5"/>
      <c r="H4357" s="29"/>
    </row>
    <row r="4358" spans="1:8" x14ac:dyDescent="0.2">
      <c r="A4358" s="27"/>
      <c r="B4358" s="28"/>
      <c r="C4358" s="27"/>
      <c r="D4358" s="27"/>
      <c r="E4358" s="27"/>
      <c r="F4358" s="4"/>
      <c r="G4358" s="5"/>
      <c r="H4358" s="29"/>
    </row>
    <row r="4359" spans="1:8" x14ac:dyDescent="0.2">
      <c r="A4359" s="27"/>
      <c r="B4359" s="28"/>
      <c r="C4359" s="27"/>
      <c r="D4359" s="27"/>
      <c r="E4359" s="27"/>
      <c r="F4359" s="4"/>
      <c r="G4359" s="5"/>
      <c r="H4359" s="29"/>
    </row>
    <row r="4360" spans="1:8" x14ac:dyDescent="0.2">
      <c r="A4360" s="27"/>
      <c r="B4360" s="28"/>
      <c r="C4360" s="27"/>
      <c r="D4360" s="27"/>
      <c r="E4360" s="27"/>
      <c r="F4360" s="4"/>
      <c r="G4360" s="5"/>
      <c r="H4360" s="29"/>
    </row>
    <row r="4361" spans="1:8" x14ac:dyDescent="0.2">
      <c r="A4361" s="27"/>
      <c r="B4361" s="28"/>
      <c r="C4361" s="27"/>
      <c r="D4361" s="27"/>
      <c r="E4361" s="27"/>
      <c r="F4361" s="4"/>
      <c r="G4361" s="5"/>
      <c r="H4361" s="29"/>
    </row>
    <row r="4362" spans="1:8" x14ac:dyDescent="0.2">
      <c r="A4362" s="27"/>
      <c r="B4362" s="28"/>
      <c r="C4362" s="27"/>
      <c r="D4362" s="27"/>
      <c r="E4362" s="27"/>
      <c r="F4362" s="4"/>
      <c r="G4362" s="5"/>
      <c r="H4362" s="29"/>
    </row>
    <row r="4363" spans="1:8" x14ac:dyDescent="0.2">
      <c r="A4363" s="27"/>
      <c r="B4363" s="28"/>
      <c r="C4363" s="27"/>
      <c r="D4363" s="27"/>
      <c r="E4363" s="27"/>
      <c r="F4363" s="4"/>
      <c r="G4363" s="5"/>
      <c r="H4363" s="29"/>
    </row>
    <row r="4364" spans="1:8" x14ac:dyDescent="0.2">
      <c r="A4364" s="27"/>
      <c r="B4364" s="28"/>
      <c r="C4364" s="27"/>
      <c r="D4364" s="27"/>
      <c r="E4364" s="27"/>
      <c r="F4364" s="4"/>
      <c r="G4364" s="5"/>
      <c r="H4364" s="29"/>
    </row>
    <row r="4365" spans="1:8" x14ac:dyDescent="0.2">
      <c r="A4365" s="27"/>
      <c r="B4365" s="28"/>
      <c r="C4365" s="27"/>
      <c r="D4365" s="27"/>
      <c r="E4365" s="27"/>
      <c r="F4365" s="4"/>
      <c r="G4365" s="5"/>
      <c r="H4365" s="29"/>
    </row>
    <row r="4366" spans="1:8" x14ac:dyDescent="0.2">
      <c r="A4366" s="27"/>
      <c r="B4366" s="28"/>
      <c r="C4366" s="27"/>
      <c r="D4366" s="27"/>
      <c r="E4366" s="27"/>
      <c r="F4366" s="4"/>
      <c r="G4366" s="5"/>
      <c r="H4366" s="29"/>
    </row>
    <row r="4367" spans="1:8" x14ac:dyDescent="0.2">
      <c r="A4367" s="27"/>
      <c r="B4367" s="28"/>
      <c r="C4367" s="27"/>
      <c r="D4367" s="27"/>
      <c r="E4367" s="27"/>
      <c r="F4367" s="4"/>
      <c r="G4367" s="5"/>
      <c r="H4367" s="29"/>
    </row>
    <row r="4368" spans="1:8" x14ac:dyDescent="0.2">
      <c r="A4368" s="27"/>
      <c r="B4368" s="28"/>
      <c r="C4368" s="27"/>
      <c r="D4368" s="27"/>
      <c r="E4368" s="27"/>
      <c r="F4368" s="4"/>
      <c r="G4368" s="5"/>
      <c r="H4368" s="29"/>
    </row>
    <row r="4369" spans="1:8" x14ac:dyDescent="0.2">
      <c r="A4369" s="27"/>
      <c r="B4369" s="28"/>
      <c r="C4369" s="27"/>
      <c r="D4369" s="27"/>
      <c r="E4369" s="27"/>
      <c r="F4369" s="4"/>
      <c r="G4369" s="5"/>
      <c r="H4369" s="29"/>
    </row>
    <row r="4370" spans="1:8" x14ac:dyDescent="0.2">
      <c r="A4370" s="27"/>
      <c r="B4370" s="28"/>
      <c r="C4370" s="27"/>
      <c r="D4370" s="27"/>
      <c r="E4370" s="27"/>
      <c r="F4370" s="4"/>
      <c r="G4370" s="5"/>
      <c r="H4370" s="29"/>
    </row>
    <row r="4371" spans="1:8" x14ac:dyDescent="0.2">
      <c r="A4371" s="27"/>
      <c r="B4371" s="28"/>
      <c r="C4371" s="27"/>
      <c r="D4371" s="27"/>
      <c r="E4371" s="27"/>
      <c r="F4371" s="4"/>
      <c r="G4371" s="5"/>
      <c r="H4371" s="29"/>
    </row>
    <row r="4372" spans="1:8" x14ac:dyDescent="0.2">
      <c r="A4372" s="27"/>
      <c r="B4372" s="28"/>
      <c r="C4372" s="27"/>
      <c r="D4372" s="27"/>
      <c r="E4372" s="27"/>
      <c r="F4372" s="4"/>
      <c r="G4372" s="5"/>
      <c r="H4372" s="29"/>
    </row>
    <row r="4373" spans="1:8" x14ac:dyDescent="0.2">
      <c r="A4373" s="27"/>
      <c r="B4373" s="28"/>
      <c r="C4373" s="27"/>
      <c r="D4373" s="27"/>
      <c r="E4373" s="27"/>
      <c r="F4373" s="4"/>
      <c r="G4373" s="5"/>
      <c r="H4373" s="29"/>
    </row>
    <row r="4374" spans="1:8" x14ac:dyDescent="0.2">
      <c r="A4374" s="27"/>
      <c r="B4374" s="28"/>
      <c r="C4374" s="27"/>
      <c r="D4374" s="27"/>
      <c r="E4374" s="27"/>
      <c r="F4374" s="4"/>
      <c r="G4374" s="5"/>
      <c r="H4374" s="29"/>
    </row>
    <row r="4375" spans="1:8" x14ac:dyDescent="0.2">
      <c r="A4375" s="27"/>
      <c r="B4375" s="28"/>
      <c r="C4375" s="27"/>
      <c r="D4375" s="27"/>
      <c r="E4375" s="27"/>
      <c r="F4375" s="4"/>
      <c r="G4375" s="5"/>
      <c r="H4375" s="29"/>
    </row>
    <row r="4376" spans="1:8" x14ac:dyDescent="0.2">
      <c r="A4376" s="27"/>
      <c r="B4376" s="28"/>
      <c r="C4376" s="27"/>
      <c r="D4376" s="27"/>
      <c r="E4376" s="27"/>
      <c r="F4376" s="4"/>
      <c r="G4376" s="5"/>
      <c r="H4376" s="29"/>
    </row>
    <row r="4377" spans="1:8" x14ac:dyDescent="0.2">
      <c r="A4377" s="27"/>
      <c r="B4377" s="28"/>
      <c r="C4377" s="27"/>
      <c r="D4377" s="27"/>
      <c r="E4377" s="27"/>
      <c r="F4377" s="4"/>
      <c r="G4377" s="5"/>
      <c r="H4377" s="29"/>
    </row>
    <row r="4378" spans="1:8" x14ac:dyDescent="0.2">
      <c r="A4378" s="27"/>
      <c r="B4378" s="28"/>
      <c r="C4378" s="27"/>
      <c r="D4378" s="27"/>
      <c r="E4378" s="27"/>
      <c r="F4378" s="4"/>
      <c r="G4378" s="5"/>
      <c r="H4378" s="29"/>
    </row>
    <row r="4379" spans="1:8" x14ac:dyDescent="0.2">
      <c r="A4379" s="27"/>
      <c r="B4379" s="28"/>
      <c r="C4379" s="27"/>
      <c r="D4379" s="27"/>
      <c r="E4379" s="27"/>
      <c r="F4379" s="4"/>
      <c r="G4379" s="5"/>
      <c r="H4379" s="29"/>
    </row>
    <row r="4380" spans="1:8" x14ac:dyDescent="0.2">
      <c r="A4380" s="27"/>
      <c r="B4380" s="28"/>
      <c r="C4380" s="27"/>
      <c r="D4380" s="27"/>
      <c r="E4380" s="27"/>
      <c r="F4380" s="4"/>
      <c r="G4380" s="5"/>
      <c r="H4380" s="29"/>
    </row>
    <row r="4381" spans="1:8" x14ac:dyDescent="0.2">
      <c r="A4381" s="27"/>
      <c r="B4381" s="28"/>
      <c r="C4381" s="27"/>
      <c r="D4381" s="27"/>
      <c r="E4381" s="27"/>
      <c r="F4381" s="4"/>
      <c r="G4381" s="5"/>
      <c r="H4381" s="29"/>
    </row>
    <row r="4382" spans="1:8" x14ac:dyDescent="0.2">
      <c r="A4382" s="27"/>
      <c r="B4382" s="28"/>
      <c r="C4382" s="27"/>
      <c r="D4382" s="27"/>
      <c r="E4382" s="27"/>
      <c r="F4382" s="4"/>
      <c r="G4382" s="5"/>
      <c r="H4382" s="29"/>
    </row>
    <row r="4383" spans="1:8" x14ac:dyDescent="0.2">
      <c r="A4383" s="27"/>
      <c r="B4383" s="28"/>
      <c r="C4383" s="27"/>
      <c r="D4383" s="27"/>
      <c r="E4383" s="27"/>
      <c r="F4383" s="4"/>
      <c r="G4383" s="5"/>
      <c r="H4383" s="29"/>
    </row>
    <row r="4384" spans="1:8" x14ac:dyDescent="0.2">
      <c r="A4384" s="27"/>
      <c r="B4384" s="28"/>
      <c r="C4384" s="27"/>
      <c r="D4384" s="27"/>
      <c r="E4384" s="27"/>
      <c r="F4384" s="4"/>
      <c r="G4384" s="5"/>
      <c r="H4384" s="29"/>
    </row>
    <row r="4385" spans="1:8" x14ac:dyDescent="0.2">
      <c r="A4385" s="27"/>
      <c r="B4385" s="28"/>
      <c r="C4385" s="27"/>
      <c r="D4385" s="27"/>
      <c r="E4385" s="27"/>
      <c r="F4385" s="4"/>
      <c r="G4385" s="5"/>
      <c r="H4385" s="29"/>
    </row>
    <row r="4386" spans="1:8" x14ac:dyDescent="0.2">
      <c r="A4386" s="27"/>
      <c r="B4386" s="28"/>
      <c r="C4386" s="27"/>
      <c r="D4386" s="27"/>
      <c r="E4386" s="27"/>
      <c r="F4386" s="4"/>
      <c r="G4386" s="5"/>
      <c r="H4386" s="29"/>
    </row>
    <row r="4387" spans="1:8" x14ac:dyDescent="0.2">
      <c r="A4387" s="27"/>
      <c r="B4387" s="28"/>
      <c r="C4387" s="27"/>
      <c r="D4387" s="27"/>
      <c r="E4387" s="27"/>
      <c r="F4387" s="4"/>
      <c r="G4387" s="5"/>
      <c r="H4387" s="29"/>
    </row>
    <row r="4388" spans="1:8" x14ac:dyDescent="0.2">
      <c r="A4388" s="27"/>
      <c r="B4388" s="28"/>
      <c r="C4388" s="27"/>
      <c r="D4388" s="27"/>
      <c r="E4388" s="27"/>
      <c r="F4388" s="4"/>
      <c r="G4388" s="5"/>
      <c r="H4388" s="29"/>
    </row>
    <row r="4389" spans="1:8" x14ac:dyDescent="0.2">
      <c r="A4389" s="27"/>
      <c r="B4389" s="28"/>
      <c r="C4389" s="27"/>
      <c r="D4389" s="27"/>
      <c r="E4389" s="27"/>
      <c r="F4389" s="4"/>
      <c r="G4389" s="5"/>
      <c r="H4389" s="29"/>
    </row>
    <row r="4390" spans="1:8" x14ac:dyDescent="0.2">
      <c r="A4390" s="27"/>
      <c r="B4390" s="28"/>
      <c r="C4390" s="27"/>
      <c r="D4390" s="27"/>
      <c r="E4390" s="27"/>
      <c r="F4390" s="4"/>
      <c r="G4390" s="5"/>
      <c r="H4390" s="29"/>
    </row>
    <row r="4391" spans="1:8" x14ac:dyDescent="0.2">
      <c r="A4391" s="27"/>
      <c r="B4391" s="28"/>
      <c r="C4391" s="27"/>
      <c r="D4391" s="27"/>
      <c r="E4391" s="27"/>
      <c r="F4391" s="4"/>
      <c r="G4391" s="5"/>
      <c r="H4391" s="29"/>
    </row>
    <row r="4392" spans="1:8" x14ac:dyDescent="0.2">
      <c r="A4392" s="27"/>
      <c r="B4392" s="28"/>
      <c r="C4392" s="27"/>
      <c r="D4392" s="27"/>
      <c r="E4392" s="27"/>
      <c r="F4392" s="4"/>
      <c r="G4392" s="5"/>
      <c r="H4392" s="29"/>
    </row>
    <row r="4393" spans="1:8" x14ac:dyDescent="0.2">
      <c r="A4393" s="27"/>
      <c r="B4393" s="28"/>
      <c r="C4393" s="27"/>
      <c r="D4393" s="27"/>
      <c r="E4393" s="27"/>
      <c r="F4393" s="4"/>
      <c r="G4393" s="5"/>
      <c r="H4393" s="29"/>
    </row>
    <row r="4394" spans="1:8" x14ac:dyDescent="0.2">
      <c r="A4394" s="27"/>
      <c r="B4394" s="28"/>
      <c r="C4394" s="27"/>
      <c r="D4394" s="27"/>
      <c r="E4394" s="27"/>
      <c r="F4394" s="4"/>
      <c r="G4394" s="5"/>
      <c r="H4394" s="29"/>
    </row>
    <row r="4395" spans="1:8" x14ac:dyDescent="0.2">
      <c r="A4395" s="27"/>
      <c r="B4395" s="28"/>
      <c r="C4395" s="27"/>
      <c r="D4395" s="27"/>
      <c r="E4395" s="27"/>
      <c r="F4395" s="4"/>
      <c r="G4395" s="5"/>
      <c r="H4395" s="29"/>
    </row>
    <row r="4396" spans="1:8" x14ac:dyDescent="0.2">
      <c r="A4396" s="27"/>
      <c r="B4396" s="28"/>
      <c r="C4396" s="27"/>
      <c r="D4396" s="27"/>
      <c r="E4396" s="27"/>
      <c r="F4396" s="4"/>
      <c r="G4396" s="5"/>
      <c r="H4396" s="29"/>
    </row>
    <row r="4397" spans="1:8" x14ac:dyDescent="0.2">
      <c r="A4397" s="27"/>
      <c r="B4397" s="28"/>
      <c r="C4397" s="27"/>
      <c r="D4397" s="27"/>
      <c r="E4397" s="27"/>
      <c r="F4397" s="4"/>
      <c r="G4397" s="5"/>
      <c r="H4397" s="29"/>
    </row>
    <row r="4398" spans="1:8" x14ac:dyDescent="0.2">
      <c r="A4398" s="27"/>
      <c r="B4398" s="28"/>
      <c r="C4398" s="27"/>
      <c r="D4398" s="27"/>
      <c r="E4398" s="27"/>
      <c r="F4398" s="4"/>
      <c r="G4398" s="5"/>
      <c r="H4398" s="29"/>
    </row>
    <row r="4399" spans="1:8" x14ac:dyDescent="0.2">
      <c r="A4399" s="27"/>
      <c r="B4399" s="28"/>
      <c r="C4399" s="27"/>
      <c r="D4399" s="27"/>
      <c r="E4399" s="27"/>
      <c r="F4399" s="4"/>
      <c r="G4399" s="5"/>
      <c r="H4399" s="29"/>
    </row>
    <row r="4400" spans="1:8" x14ac:dyDescent="0.2">
      <c r="A4400" s="27"/>
      <c r="B4400" s="28"/>
      <c r="C4400" s="27"/>
      <c r="D4400" s="27"/>
      <c r="E4400" s="27"/>
      <c r="F4400" s="4"/>
      <c r="G4400" s="5"/>
      <c r="H4400" s="29"/>
    </row>
    <row r="4401" spans="1:8" x14ac:dyDescent="0.2">
      <c r="A4401" s="27"/>
      <c r="B4401" s="28"/>
      <c r="C4401" s="27"/>
      <c r="D4401" s="27"/>
      <c r="E4401" s="27"/>
      <c r="F4401" s="4"/>
      <c r="G4401" s="5"/>
      <c r="H4401" s="29"/>
    </row>
    <row r="4402" spans="1:8" x14ac:dyDescent="0.2">
      <c r="A4402" s="27"/>
      <c r="B4402" s="28"/>
      <c r="C4402" s="27"/>
      <c r="D4402" s="27"/>
      <c r="E4402" s="27"/>
      <c r="F4402" s="4"/>
      <c r="G4402" s="5"/>
      <c r="H4402" s="29"/>
    </row>
    <row r="4403" spans="1:8" x14ac:dyDescent="0.2">
      <c r="A4403" s="27"/>
      <c r="B4403" s="28"/>
      <c r="C4403" s="27"/>
      <c r="D4403" s="27"/>
      <c r="E4403" s="27"/>
      <c r="F4403" s="4"/>
      <c r="G4403" s="5"/>
      <c r="H4403" s="29"/>
    </row>
    <row r="4404" spans="1:8" x14ac:dyDescent="0.2">
      <c r="A4404" s="27"/>
      <c r="B4404" s="28"/>
      <c r="C4404" s="27"/>
      <c r="D4404" s="27"/>
      <c r="E4404" s="27"/>
      <c r="F4404" s="4"/>
      <c r="G4404" s="5"/>
      <c r="H4404" s="29"/>
    </row>
    <row r="4405" spans="1:8" x14ac:dyDescent="0.2">
      <c r="A4405" s="27"/>
      <c r="B4405" s="28"/>
      <c r="C4405" s="27"/>
      <c r="D4405" s="27"/>
      <c r="E4405" s="27"/>
      <c r="F4405" s="4"/>
      <c r="G4405" s="5"/>
      <c r="H4405" s="29"/>
    </row>
    <row r="4406" spans="1:8" x14ac:dyDescent="0.2">
      <c r="A4406" s="27"/>
      <c r="B4406" s="28"/>
      <c r="C4406" s="27"/>
      <c r="D4406" s="27"/>
      <c r="E4406" s="27"/>
      <c r="F4406" s="4"/>
      <c r="G4406" s="5"/>
      <c r="H4406" s="29"/>
    </row>
    <row r="4407" spans="1:8" x14ac:dyDescent="0.2">
      <c r="A4407" s="27"/>
      <c r="B4407" s="28"/>
      <c r="C4407" s="27"/>
      <c r="D4407" s="27"/>
      <c r="E4407" s="27"/>
      <c r="F4407" s="4"/>
      <c r="G4407" s="5"/>
      <c r="H4407" s="29"/>
    </row>
    <row r="4408" spans="1:8" x14ac:dyDescent="0.2">
      <c r="A4408" s="27"/>
      <c r="B4408" s="28"/>
      <c r="C4408" s="27"/>
      <c r="D4408" s="27"/>
      <c r="E4408" s="27"/>
      <c r="F4408" s="4"/>
      <c r="G4408" s="5"/>
      <c r="H4408" s="29"/>
    </row>
    <row r="4409" spans="1:8" x14ac:dyDescent="0.2">
      <c r="A4409" s="27"/>
      <c r="B4409" s="28"/>
      <c r="C4409" s="27"/>
      <c r="D4409" s="27"/>
      <c r="E4409" s="27"/>
      <c r="F4409" s="4"/>
      <c r="G4409" s="5"/>
      <c r="H4409" s="29"/>
    </row>
    <row r="4410" spans="1:8" x14ac:dyDescent="0.2">
      <c r="A4410" s="27"/>
      <c r="B4410" s="28"/>
      <c r="C4410" s="27"/>
      <c r="D4410" s="27"/>
      <c r="E4410" s="27"/>
      <c r="F4410" s="4"/>
      <c r="G4410" s="5"/>
      <c r="H4410" s="29"/>
    </row>
    <row r="4411" spans="1:8" x14ac:dyDescent="0.2">
      <c r="A4411" s="27"/>
      <c r="B4411" s="28"/>
      <c r="C4411" s="27"/>
      <c r="D4411" s="27"/>
      <c r="E4411" s="27"/>
      <c r="F4411" s="4"/>
      <c r="G4411" s="5"/>
      <c r="H4411" s="29"/>
    </row>
    <row r="4412" spans="1:8" x14ac:dyDescent="0.2">
      <c r="A4412" s="27"/>
      <c r="B4412" s="28"/>
      <c r="C4412" s="27"/>
      <c r="D4412" s="27"/>
      <c r="E4412" s="27"/>
      <c r="F4412" s="4"/>
      <c r="G4412" s="5"/>
      <c r="H4412" s="29"/>
    </row>
    <row r="4413" spans="1:8" x14ac:dyDescent="0.2">
      <c r="A4413" s="27"/>
      <c r="B4413" s="28"/>
      <c r="C4413" s="27"/>
      <c r="D4413" s="27"/>
      <c r="E4413" s="27"/>
      <c r="F4413" s="4"/>
      <c r="G4413" s="5"/>
      <c r="H4413" s="29"/>
    </row>
    <row r="4414" spans="1:8" x14ac:dyDescent="0.2">
      <c r="A4414" s="27"/>
      <c r="B4414" s="28"/>
      <c r="C4414" s="27"/>
      <c r="D4414" s="27"/>
      <c r="E4414" s="27"/>
      <c r="F4414" s="4"/>
      <c r="G4414" s="5"/>
      <c r="H4414" s="29"/>
    </row>
    <row r="4415" spans="1:8" x14ac:dyDescent="0.2">
      <c r="A4415" s="27"/>
      <c r="B4415" s="28"/>
      <c r="C4415" s="27"/>
      <c r="D4415" s="27"/>
      <c r="E4415" s="27"/>
      <c r="F4415" s="4"/>
      <c r="G4415" s="5"/>
      <c r="H4415" s="29"/>
    </row>
    <row r="4416" spans="1:8" x14ac:dyDescent="0.2">
      <c r="A4416" s="27"/>
      <c r="B4416" s="28"/>
      <c r="C4416" s="27"/>
      <c r="D4416" s="27"/>
      <c r="E4416" s="27"/>
      <c r="F4416" s="4"/>
      <c r="G4416" s="5"/>
      <c r="H4416" s="29"/>
    </row>
    <row r="4417" spans="1:8" x14ac:dyDescent="0.2">
      <c r="A4417" s="27"/>
      <c r="B4417" s="28"/>
      <c r="C4417" s="27"/>
      <c r="D4417" s="27"/>
      <c r="E4417" s="27"/>
      <c r="F4417" s="4"/>
      <c r="G4417" s="5"/>
      <c r="H4417" s="29"/>
    </row>
    <row r="4418" spans="1:8" x14ac:dyDescent="0.2">
      <c r="A4418" s="27"/>
      <c r="B4418" s="28"/>
      <c r="C4418" s="27"/>
      <c r="D4418" s="27"/>
      <c r="E4418" s="27"/>
      <c r="F4418" s="4"/>
      <c r="G4418" s="5"/>
      <c r="H4418" s="29"/>
    </row>
    <row r="4419" spans="1:8" x14ac:dyDescent="0.2">
      <c r="A4419" s="27"/>
      <c r="B4419" s="28"/>
      <c r="C4419" s="27"/>
      <c r="D4419" s="27"/>
      <c r="E4419" s="27"/>
      <c r="F4419" s="4"/>
      <c r="G4419" s="5"/>
      <c r="H4419" s="29"/>
    </row>
    <row r="4420" spans="1:8" x14ac:dyDescent="0.2">
      <c r="A4420" s="27"/>
      <c r="B4420" s="28"/>
      <c r="C4420" s="27"/>
      <c r="D4420" s="27"/>
      <c r="E4420" s="27"/>
      <c r="F4420" s="4"/>
      <c r="G4420" s="5"/>
      <c r="H4420" s="29"/>
    </row>
    <row r="4421" spans="1:8" x14ac:dyDescent="0.2">
      <c r="A4421" s="27"/>
      <c r="B4421" s="28"/>
      <c r="C4421" s="27"/>
      <c r="D4421" s="27"/>
      <c r="E4421" s="27"/>
      <c r="F4421" s="4"/>
      <c r="G4421" s="5"/>
      <c r="H4421" s="29"/>
    </row>
    <row r="4422" spans="1:8" x14ac:dyDescent="0.2">
      <c r="A4422" s="27"/>
      <c r="B4422" s="28"/>
      <c r="C4422" s="27"/>
      <c r="D4422" s="27"/>
      <c r="E4422" s="27"/>
      <c r="F4422" s="4"/>
      <c r="G4422" s="5"/>
      <c r="H4422" s="29"/>
    </row>
    <row r="4423" spans="1:8" x14ac:dyDescent="0.2">
      <c r="A4423" s="27"/>
      <c r="B4423" s="28"/>
      <c r="C4423" s="27"/>
      <c r="D4423" s="27"/>
      <c r="E4423" s="27"/>
      <c r="F4423" s="4"/>
      <c r="G4423" s="5"/>
      <c r="H4423" s="29"/>
    </row>
    <row r="4424" spans="1:8" x14ac:dyDescent="0.2">
      <c r="A4424" s="27"/>
      <c r="B4424" s="28"/>
      <c r="C4424" s="27"/>
      <c r="D4424" s="27"/>
      <c r="E4424" s="27"/>
      <c r="F4424" s="4"/>
      <c r="G4424" s="5"/>
      <c r="H4424" s="29"/>
    </row>
    <row r="4425" spans="1:8" x14ac:dyDescent="0.2">
      <c r="A4425" s="27"/>
      <c r="B4425" s="28"/>
      <c r="C4425" s="27"/>
      <c r="D4425" s="27"/>
      <c r="E4425" s="27"/>
      <c r="F4425" s="4"/>
      <c r="G4425" s="5"/>
      <c r="H4425" s="29"/>
    </row>
    <row r="4426" spans="1:8" x14ac:dyDescent="0.2">
      <c r="A4426" s="27"/>
      <c r="B4426" s="28"/>
      <c r="C4426" s="27"/>
      <c r="D4426" s="27"/>
      <c r="E4426" s="27"/>
      <c r="F4426" s="4"/>
      <c r="G4426" s="5"/>
      <c r="H4426" s="29"/>
    </row>
    <row r="4427" spans="1:8" x14ac:dyDescent="0.2">
      <c r="A4427" s="27"/>
      <c r="B4427" s="28"/>
      <c r="C4427" s="27"/>
      <c r="D4427" s="27"/>
      <c r="E4427" s="27"/>
      <c r="F4427" s="4"/>
      <c r="G4427" s="5"/>
      <c r="H4427" s="29"/>
    </row>
    <row r="4428" spans="1:8" x14ac:dyDescent="0.2">
      <c r="A4428" s="27"/>
      <c r="B4428" s="28"/>
      <c r="C4428" s="27"/>
      <c r="D4428" s="27"/>
      <c r="E4428" s="27"/>
      <c r="F4428" s="4"/>
      <c r="G4428" s="5"/>
      <c r="H4428" s="29"/>
    </row>
    <row r="4429" spans="1:8" x14ac:dyDescent="0.2">
      <c r="A4429" s="27"/>
      <c r="B4429" s="28"/>
      <c r="C4429" s="27"/>
      <c r="D4429" s="27"/>
      <c r="E4429" s="27"/>
      <c r="F4429" s="4"/>
      <c r="G4429" s="5"/>
      <c r="H4429" s="29"/>
    </row>
    <row r="4430" spans="1:8" x14ac:dyDescent="0.2">
      <c r="A4430" s="27"/>
      <c r="B4430" s="28"/>
      <c r="C4430" s="27"/>
      <c r="D4430" s="27"/>
      <c r="E4430" s="27"/>
      <c r="F4430" s="4"/>
      <c r="G4430" s="5"/>
      <c r="H4430" s="29"/>
    </row>
    <row r="4431" spans="1:8" x14ac:dyDescent="0.2">
      <c r="A4431" s="27"/>
      <c r="B4431" s="28"/>
      <c r="C4431" s="27"/>
      <c r="D4431" s="27"/>
      <c r="E4431" s="27"/>
      <c r="F4431" s="4"/>
      <c r="G4431" s="5"/>
      <c r="H4431" s="29"/>
    </row>
    <row r="4432" spans="1:8" x14ac:dyDescent="0.2">
      <c r="A4432" s="27"/>
      <c r="B4432" s="28"/>
      <c r="C4432" s="27"/>
      <c r="D4432" s="27"/>
      <c r="E4432" s="27"/>
      <c r="F4432" s="4"/>
      <c r="G4432" s="5"/>
      <c r="H4432" s="29"/>
    </row>
    <row r="4433" spans="1:8" x14ac:dyDescent="0.2">
      <c r="A4433" s="27"/>
      <c r="B4433" s="28"/>
      <c r="C4433" s="27"/>
      <c r="D4433" s="27"/>
      <c r="E4433" s="27"/>
      <c r="F4433" s="4"/>
      <c r="G4433" s="5"/>
      <c r="H4433" s="29"/>
    </row>
    <row r="4434" spans="1:8" x14ac:dyDescent="0.2">
      <c r="A4434" s="27"/>
      <c r="B4434" s="28"/>
      <c r="C4434" s="27"/>
      <c r="D4434" s="27"/>
      <c r="E4434" s="27"/>
      <c r="F4434" s="4"/>
      <c r="G4434" s="5"/>
      <c r="H4434" s="29"/>
    </row>
    <row r="4435" spans="1:8" x14ac:dyDescent="0.2">
      <c r="A4435" s="27"/>
      <c r="B4435" s="28"/>
      <c r="C4435" s="27"/>
      <c r="D4435" s="27"/>
      <c r="E4435" s="27"/>
      <c r="F4435" s="4"/>
      <c r="G4435" s="5"/>
      <c r="H4435" s="29"/>
    </row>
    <row r="4436" spans="1:8" x14ac:dyDescent="0.2">
      <c r="A4436" s="27"/>
      <c r="B4436" s="28"/>
      <c r="C4436" s="27"/>
      <c r="D4436" s="27"/>
      <c r="E4436" s="27"/>
      <c r="F4436" s="4"/>
      <c r="G4436" s="5"/>
      <c r="H4436" s="29"/>
    </row>
    <row r="4437" spans="1:8" x14ac:dyDescent="0.2">
      <c r="A4437" s="27"/>
      <c r="B4437" s="28"/>
      <c r="C4437" s="27"/>
      <c r="D4437" s="27"/>
      <c r="E4437" s="27"/>
      <c r="F4437" s="4"/>
      <c r="G4437" s="5"/>
      <c r="H4437" s="29"/>
    </row>
    <row r="4438" spans="1:8" x14ac:dyDescent="0.2">
      <c r="A4438" s="27"/>
      <c r="B4438" s="28"/>
      <c r="C4438" s="27"/>
      <c r="D4438" s="27"/>
      <c r="E4438" s="27"/>
      <c r="F4438" s="4"/>
      <c r="G4438" s="5"/>
      <c r="H4438" s="29"/>
    </row>
    <row r="4439" spans="1:8" x14ac:dyDescent="0.2">
      <c r="A4439" s="27"/>
      <c r="B4439" s="28"/>
      <c r="C4439" s="27"/>
      <c r="D4439" s="27"/>
      <c r="E4439" s="27"/>
      <c r="F4439" s="4"/>
      <c r="G4439" s="5"/>
      <c r="H4439" s="29"/>
    </row>
    <row r="4440" spans="1:8" x14ac:dyDescent="0.2">
      <c r="A4440" s="27"/>
      <c r="B4440" s="28"/>
      <c r="C4440" s="27"/>
      <c r="D4440" s="27"/>
      <c r="E4440" s="27"/>
      <c r="F4440" s="4"/>
      <c r="G4440" s="5"/>
      <c r="H4440" s="29"/>
    </row>
    <row r="4441" spans="1:8" x14ac:dyDescent="0.2">
      <c r="A4441" s="27"/>
      <c r="B4441" s="28"/>
      <c r="C4441" s="27"/>
      <c r="D4441" s="27"/>
      <c r="E4441" s="27"/>
      <c r="F4441" s="4"/>
      <c r="G4441" s="5"/>
      <c r="H4441" s="29"/>
    </row>
    <row r="4442" spans="1:8" x14ac:dyDescent="0.2">
      <c r="A4442" s="27"/>
      <c r="B4442" s="28"/>
      <c r="C4442" s="27"/>
      <c r="D4442" s="27"/>
      <c r="E4442" s="27"/>
      <c r="F4442" s="4"/>
      <c r="G4442" s="5"/>
      <c r="H4442" s="29"/>
    </row>
    <row r="4443" spans="1:8" x14ac:dyDescent="0.2">
      <c r="A4443" s="27"/>
      <c r="B4443" s="28"/>
      <c r="C4443" s="27"/>
      <c r="D4443" s="27"/>
      <c r="E4443" s="27"/>
      <c r="F4443" s="4"/>
      <c r="G4443" s="5"/>
      <c r="H4443" s="29"/>
    </row>
    <row r="4444" spans="1:8" x14ac:dyDescent="0.2">
      <c r="A4444" s="27"/>
      <c r="B4444" s="28"/>
      <c r="C4444" s="27"/>
      <c r="D4444" s="27"/>
      <c r="E4444" s="27"/>
      <c r="F4444" s="4"/>
      <c r="G4444" s="5"/>
      <c r="H4444" s="29"/>
    </row>
    <row r="4445" spans="1:8" x14ac:dyDescent="0.2">
      <c r="A4445" s="27"/>
      <c r="B4445" s="28"/>
      <c r="C4445" s="27"/>
      <c r="D4445" s="27"/>
      <c r="E4445" s="27"/>
      <c r="F4445" s="4"/>
      <c r="G4445" s="5"/>
      <c r="H4445" s="29"/>
    </row>
    <row r="4446" spans="1:8" x14ac:dyDescent="0.2">
      <c r="A4446" s="27"/>
      <c r="B4446" s="28"/>
      <c r="C4446" s="27"/>
      <c r="D4446" s="27"/>
      <c r="E4446" s="27"/>
      <c r="F4446" s="4"/>
      <c r="G4446" s="5"/>
      <c r="H4446" s="29"/>
    </row>
    <row r="4447" spans="1:8" x14ac:dyDescent="0.2">
      <c r="A4447" s="27"/>
      <c r="B4447" s="28"/>
      <c r="C4447" s="27"/>
      <c r="D4447" s="27"/>
      <c r="E4447" s="27"/>
      <c r="F4447" s="4"/>
      <c r="G4447" s="5"/>
      <c r="H4447" s="29"/>
    </row>
    <row r="4448" spans="1:8" x14ac:dyDescent="0.2">
      <c r="A4448" s="27"/>
      <c r="B4448" s="28"/>
      <c r="C4448" s="27"/>
      <c r="D4448" s="27"/>
      <c r="E4448" s="27"/>
      <c r="F4448" s="4"/>
      <c r="G4448" s="5"/>
      <c r="H4448" s="29"/>
    </row>
    <row r="4449" spans="1:8" x14ac:dyDescent="0.2">
      <c r="A4449" s="27"/>
      <c r="B4449" s="28"/>
      <c r="C4449" s="27"/>
      <c r="D4449" s="27"/>
      <c r="E4449" s="27"/>
      <c r="F4449" s="4"/>
      <c r="G4449" s="5"/>
      <c r="H4449" s="29"/>
    </row>
    <row r="4450" spans="1:8" x14ac:dyDescent="0.2">
      <c r="A4450" s="27"/>
      <c r="B4450" s="28"/>
      <c r="C4450" s="27"/>
      <c r="D4450" s="27"/>
      <c r="E4450" s="27"/>
      <c r="F4450" s="4"/>
      <c r="G4450" s="5"/>
      <c r="H4450" s="29"/>
    </row>
    <row r="4451" spans="1:8" x14ac:dyDescent="0.2">
      <c r="A4451" s="27"/>
      <c r="B4451" s="28"/>
      <c r="C4451" s="27"/>
      <c r="D4451" s="27"/>
      <c r="E4451" s="27"/>
      <c r="F4451" s="4"/>
      <c r="G4451" s="5"/>
      <c r="H4451" s="29"/>
    </row>
    <row r="4452" spans="1:8" x14ac:dyDescent="0.2">
      <c r="A4452" s="27"/>
      <c r="B4452" s="28"/>
      <c r="C4452" s="27"/>
      <c r="D4452" s="27"/>
      <c r="E4452" s="27"/>
      <c r="F4452" s="4"/>
      <c r="G4452" s="5"/>
      <c r="H4452" s="29"/>
    </row>
    <row r="4453" spans="1:8" x14ac:dyDescent="0.2">
      <c r="A4453" s="27"/>
      <c r="B4453" s="28"/>
      <c r="C4453" s="27"/>
      <c r="D4453" s="27"/>
      <c r="E4453" s="27"/>
      <c r="F4453" s="4"/>
      <c r="G4453" s="5"/>
      <c r="H4453" s="29"/>
    </row>
    <row r="4454" spans="1:8" x14ac:dyDescent="0.2">
      <c r="A4454" s="27"/>
      <c r="B4454" s="28"/>
      <c r="C4454" s="27"/>
      <c r="D4454" s="27"/>
      <c r="E4454" s="27"/>
      <c r="F4454" s="4"/>
      <c r="G4454" s="5"/>
      <c r="H4454" s="29"/>
    </row>
    <row r="4455" spans="1:8" x14ac:dyDescent="0.2">
      <c r="A4455" s="27"/>
      <c r="B4455" s="28"/>
      <c r="C4455" s="27"/>
      <c r="D4455" s="27"/>
      <c r="E4455" s="27"/>
      <c r="F4455" s="4"/>
      <c r="G4455" s="5"/>
      <c r="H4455" s="29"/>
    </row>
    <row r="4456" spans="1:8" x14ac:dyDescent="0.2">
      <c r="A4456" s="27"/>
      <c r="B4456" s="28"/>
      <c r="C4456" s="27"/>
      <c r="D4456" s="27"/>
      <c r="E4456" s="27"/>
      <c r="F4456" s="4"/>
      <c r="G4456" s="5"/>
      <c r="H4456" s="29"/>
    </row>
    <row r="4457" spans="1:8" x14ac:dyDescent="0.2">
      <c r="A4457" s="27"/>
      <c r="B4457" s="28"/>
      <c r="C4457" s="27"/>
      <c r="D4457" s="27"/>
      <c r="E4457" s="27"/>
      <c r="F4457" s="4"/>
      <c r="G4457" s="5"/>
      <c r="H4457" s="29"/>
    </row>
    <row r="4458" spans="1:8" x14ac:dyDescent="0.2">
      <c r="A4458" s="27"/>
      <c r="B4458" s="28"/>
      <c r="C4458" s="27"/>
      <c r="D4458" s="27"/>
      <c r="E4458" s="27"/>
      <c r="F4458" s="4"/>
      <c r="G4458" s="5"/>
      <c r="H4458" s="29"/>
    </row>
    <row r="4459" spans="1:8" x14ac:dyDescent="0.2">
      <c r="A4459" s="27"/>
      <c r="B4459" s="28"/>
      <c r="C4459" s="27"/>
      <c r="D4459" s="27"/>
      <c r="E4459" s="27"/>
      <c r="F4459" s="4"/>
      <c r="G4459" s="5"/>
      <c r="H4459" s="29"/>
    </row>
    <row r="4460" spans="1:8" x14ac:dyDescent="0.2">
      <c r="A4460" s="27"/>
      <c r="B4460" s="28"/>
      <c r="C4460" s="27"/>
      <c r="D4460" s="27"/>
      <c r="E4460" s="27"/>
      <c r="F4460" s="4"/>
      <c r="G4460" s="5"/>
      <c r="H4460" s="29"/>
    </row>
    <row r="4461" spans="1:8" x14ac:dyDescent="0.2">
      <c r="A4461" s="27"/>
      <c r="B4461" s="28"/>
      <c r="C4461" s="27"/>
      <c r="D4461" s="27"/>
      <c r="E4461" s="27"/>
      <c r="F4461" s="4"/>
      <c r="G4461" s="5"/>
      <c r="H4461" s="29"/>
    </row>
    <row r="4462" spans="1:8" x14ac:dyDescent="0.2">
      <c r="A4462" s="27"/>
      <c r="B4462" s="28"/>
      <c r="C4462" s="27"/>
      <c r="D4462" s="27"/>
      <c r="E4462" s="27"/>
      <c r="F4462" s="4"/>
      <c r="G4462" s="5"/>
      <c r="H4462" s="29"/>
    </row>
    <row r="4463" spans="1:8" x14ac:dyDescent="0.2">
      <c r="A4463" s="27"/>
      <c r="B4463" s="28"/>
      <c r="C4463" s="27"/>
      <c r="D4463" s="27"/>
      <c r="E4463" s="27"/>
      <c r="F4463" s="4"/>
      <c r="G4463" s="5"/>
      <c r="H4463" s="29"/>
    </row>
    <row r="4464" spans="1:8" x14ac:dyDescent="0.2">
      <c r="A4464" s="27"/>
      <c r="B4464" s="28"/>
      <c r="C4464" s="27"/>
      <c r="D4464" s="27"/>
      <c r="E4464" s="27"/>
      <c r="F4464" s="4"/>
      <c r="G4464" s="5"/>
      <c r="H4464" s="29"/>
    </row>
    <row r="4465" spans="1:8" x14ac:dyDescent="0.2">
      <c r="A4465" s="27"/>
      <c r="B4465" s="28"/>
      <c r="C4465" s="27"/>
      <c r="D4465" s="27"/>
      <c r="E4465" s="27"/>
      <c r="F4465" s="4"/>
      <c r="G4465" s="5"/>
      <c r="H4465" s="29"/>
    </row>
    <row r="4466" spans="1:8" x14ac:dyDescent="0.2">
      <c r="A4466" s="27"/>
      <c r="B4466" s="28"/>
      <c r="C4466" s="27"/>
      <c r="D4466" s="27"/>
      <c r="E4466" s="27"/>
      <c r="F4466" s="4"/>
      <c r="G4466" s="5"/>
      <c r="H4466" s="29"/>
    </row>
    <row r="4467" spans="1:8" x14ac:dyDescent="0.2">
      <c r="A4467" s="27"/>
      <c r="B4467" s="28"/>
      <c r="C4467" s="27"/>
      <c r="D4467" s="27"/>
      <c r="E4467" s="27"/>
      <c r="F4467" s="4"/>
      <c r="G4467" s="5"/>
      <c r="H4467" s="29"/>
    </row>
    <row r="4468" spans="1:8" x14ac:dyDescent="0.2">
      <c r="A4468" s="27"/>
      <c r="B4468" s="28"/>
      <c r="C4468" s="27"/>
      <c r="D4468" s="27"/>
      <c r="E4468" s="27"/>
      <c r="F4468" s="4"/>
      <c r="G4468" s="5"/>
      <c r="H4468" s="29"/>
    </row>
    <row r="4469" spans="1:8" x14ac:dyDescent="0.2">
      <c r="A4469" s="27"/>
      <c r="B4469" s="28"/>
      <c r="C4469" s="27"/>
      <c r="D4469" s="27"/>
      <c r="E4469" s="27"/>
      <c r="F4469" s="4"/>
      <c r="G4469" s="5"/>
      <c r="H4469" s="29"/>
    </row>
    <row r="4470" spans="1:8" x14ac:dyDescent="0.2">
      <c r="A4470" s="27"/>
      <c r="B4470" s="28"/>
      <c r="C4470" s="27"/>
      <c r="D4470" s="27"/>
      <c r="E4470" s="27"/>
      <c r="F4470" s="4"/>
      <c r="G4470" s="5"/>
      <c r="H4470" s="29"/>
    </row>
    <row r="4471" spans="1:8" x14ac:dyDescent="0.2">
      <c r="A4471" s="27"/>
      <c r="B4471" s="28"/>
      <c r="C4471" s="27"/>
      <c r="D4471" s="27"/>
      <c r="E4471" s="27"/>
      <c r="F4471" s="4"/>
      <c r="G4471" s="5"/>
      <c r="H4471" s="29"/>
    </row>
    <row r="4472" spans="1:8" x14ac:dyDescent="0.2">
      <c r="A4472" s="27"/>
      <c r="B4472" s="28"/>
      <c r="C4472" s="27"/>
      <c r="D4472" s="27"/>
      <c r="E4472" s="27"/>
      <c r="F4472" s="4"/>
      <c r="G4472" s="5"/>
      <c r="H4472" s="29"/>
    </row>
    <row r="4473" spans="1:8" x14ac:dyDescent="0.2">
      <c r="A4473" s="27"/>
      <c r="B4473" s="28"/>
      <c r="C4473" s="27"/>
      <c r="D4473" s="27"/>
      <c r="E4473" s="27"/>
      <c r="F4473" s="4"/>
      <c r="G4473" s="5"/>
      <c r="H4473" s="29"/>
    </row>
    <row r="4474" spans="1:8" x14ac:dyDescent="0.2">
      <c r="A4474" s="27"/>
      <c r="B4474" s="28"/>
      <c r="C4474" s="27"/>
      <c r="D4474" s="27"/>
      <c r="E4474" s="27"/>
      <c r="F4474" s="4"/>
      <c r="G4474" s="5"/>
      <c r="H4474" s="29"/>
    </row>
    <row r="4475" spans="1:8" x14ac:dyDescent="0.2">
      <c r="A4475" s="27"/>
      <c r="B4475" s="28"/>
      <c r="C4475" s="27"/>
      <c r="D4475" s="27"/>
      <c r="E4475" s="27"/>
      <c r="F4475" s="4"/>
      <c r="G4475" s="5"/>
      <c r="H4475" s="29"/>
    </row>
    <row r="4476" spans="1:8" x14ac:dyDescent="0.2">
      <c r="A4476" s="27"/>
      <c r="B4476" s="28"/>
      <c r="C4476" s="27"/>
      <c r="D4476" s="27"/>
      <c r="E4476" s="27"/>
      <c r="F4476" s="4"/>
      <c r="G4476" s="5"/>
      <c r="H4476" s="29"/>
    </row>
    <row r="4477" spans="1:8" x14ac:dyDescent="0.2">
      <c r="A4477" s="27"/>
      <c r="B4477" s="28"/>
      <c r="C4477" s="27"/>
      <c r="D4477" s="27"/>
      <c r="E4477" s="27"/>
      <c r="F4477" s="4"/>
      <c r="G4477" s="5"/>
      <c r="H4477" s="29"/>
    </row>
    <row r="4478" spans="1:8" x14ac:dyDescent="0.2">
      <c r="A4478" s="27"/>
      <c r="B4478" s="28"/>
      <c r="C4478" s="27"/>
      <c r="D4478" s="27"/>
      <c r="E4478" s="27"/>
      <c r="F4478" s="4"/>
      <c r="G4478" s="5"/>
      <c r="H4478" s="29"/>
    </row>
    <row r="4479" spans="1:8" x14ac:dyDescent="0.2">
      <c r="A4479" s="27"/>
      <c r="B4479" s="28"/>
      <c r="C4479" s="27"/>
      <c r="D4479" s="27"/>
      <c r="E4479" s="27"/>
      <c r="F4479" s="4"/>
      <c r="G4479" s="5"/>
      <c r="H4479" s="29"/>
    </row>
    <row r="4480" spans="1:8" x14ac:dyDescent="0.2">
      <c r="A4480" s="27"/>
      <c r="B4480" s="28"/>
      <c r="C4480" s="27"/>
      <c r="D4480" s="27"/>
      <c r="E4480" s="27"/>
      <c r="F4480" s="4"/>
      <c r="G4480" s="5"/>
      <c r="H4480" s="29"/>
    </row>
    <row r="4481" spans="1:8" x14ac:dyDescent="0.2">
      <c r="A4481" s="27"/>
      <c r="B4481" s="28"/>
      <c r="C4481" s="27"/>
      <c r="D4481" s="27"/>
      <c r="E4481" s="27"/>
      <c r="F4481" s="4"/>
      <c r="G4481" s="5"/>
      <c r="H4481" s="29"/>
    </row>
    <row r="4482" spans="1:8" x14ac:dyDescent="0.2">
      <c r="A4482" s="27"/>
      <c r="B4482" s="28"/>
      <c r="C4482" s="27"/>
      <c r="D4482" s="27"/>
      <c r="E4482" s="27"/>
      <c r="F4482" s="4"/>
      <c r="G4482" s="5"/>
      <c r="H4482" s="29"/>
    </row>
    <row r="4483" spans="1:8" x14ac:dyDescent="0.2">
      <c r="A4483" s="27"/>
      <c r="B4483" s="28"/>
      <c r="C4483" s="27"/>
      <c r="D4483" s="27"/>
      <c r="E4483" s="27"/>
      <c r="F4483" s="4"/>
      <c r="G4483" s="5"/>
      <c r="H4483" s="29"/>
    </row>
    <row r="4484" spans="1:8" x14ac:dyDescent="0.2">
      <c r="A4484" s="27"/>
      <c r="B4484" s="28"/>
      <c r="C4484" s="27"/>
      <c r="D4484" s="27"/>
      <c r="E4484" s="27"/>
      <c r="F4484" s="4"/>
      <c r="G4484" s="5"/>
      <c r="H4484" s="29"/>
    </row>
    <row r="4485" spans="1:8" x14ac:dyDescent="0.2">
      <c r="A4485" s="27"/>
      <c r="B4485" s="28"/>
      <c r="C4485" s="27"/>
      <c r="D4485" s="27"/>
      <c r="E4485" s="27"/>
      <c r="F4485" s="4"/>
      <c r="G4485" s="5"/>
      <c r="H4485" s="29"/>
    </row>
    <row r="4486" spans="1:8" x14ac:dyDescent="0.2">
      <c r="A4486" s="27"/>
      <c r="B4486" s="28"/>
      <c r="C4486" s="27"/>
      <c r="D4486" s="27"/>
      <c r="E4486" s="27"/>
      <c r="F4486" s="4"/>
      <c r="G4486" s="5"/>
      <c r="H4486" s="29"/>
    </row>
    <row r="4487" spans="1:8" x14ac:dyDescent="0.2">
      <c r="A4487" s="27"/>
      <c r="B4487" s="28"/>
      <c r="C4487" s="27"/>
      <c r="D4487" s="27"/>
      <c r="E4487" s="27"/>
      <c r="F4487" s="4"/>
      <c r="G4487" s="5"/>
      <c r="H4487" s="29"/>
    </row>
    <row r="4488" spans="1:8" x14ac:dyDescent="0.2">
      <c r="A4488" s="27"/>
      <c r="B4488" s="28"/>
      <c r="C4488" s="27"/>
      <c r="D4488" s="27"/>
      <c r="E4488" s="27"/>
      <c r="F4488" s="4"/>
      <c r="G4488" s="5"/>
      <c r="H4488" s="29"/>
    </row>
    <row r="4489" spans="1:8" x14ac:dyDescent="0.2">
      <c r="A4489" s="27"/>
      <c r="B4489" s="28"/>
      <c r="C4489" s="27"/>
      <c r="D4489" s="27"/>
      <c r="E4489" s="27"/>
      <c r="F4489" s="4"/>
      <c r="G4489" s="5"/>
      <c r="H4489" s="29"/>
    </row>
    <row r="4490" spans="1:8" x14ac:dyDescent="0.2">
      <c r="A4490" s="27"/>
      <c r="B4490" s="28"/>
      <c r="C4490" s="27"/>
      <c r="D4490" s="27"/>
      <c r="E4490" s="27"/>
      <c r="F4490" s="4"/>
      <c r="G4490" s="5"/>
      <c r="H4490" s="29"/>
    </row>
    <row r="4491" spans="1:8" x14ac:dyDescent="0.2">
      <c r="A4491" s="27"/>
      <c r="B4491" s="28"/>
      <c r="C4491" s="27"/>
      <c r="D4491" s="27"/>
      <c r="E4491" s="27"/>
      <c r="F4491" s="4"/>
      <c r="G4491" s="5"/>
      <c r="H4491" s="29"/>
    </row>
    <row r="4492" spans="1:8" x14ac:dyDescent="0.2">
      <c r="A4492" s="27"/>
      <c r="B4492" s="28"/>
      <c r="C4492" s="27"/>
      <c r="D4492" s="27"/>
      <c r="E4492" s="27"/>
      <c r="F4492" s="4"/>
      <c r="G4492" s="5"/>
      <c r="H4492" s="29"/>
    </row>
    <row r="4493" spans="1:8" x14ac:dyDescent="0.2">
      <c r="A4493" s="27"/>
      <c r="B4493" s="28"/>
      <c r="C4493" s="27"/>
      <c r="D4493" s="27"/>
      <c r="E4493" s="27"/>
      <c r="F4493" s="4"/>
      <c r="G4493" s="5"/>
      <c r="H4493" s="29"/>
    </row>
    <row r="4494" spans="1:8" x14ac:dyDescent="0.2">
      <c r="A4494" s="27"/>
      <c r="B4494" s="28"/>
      <c r="C4494" s="27"/>
      <c r="D4494" s="27"/>
      <c r="E4494" s="27"/>
      <c r="F4494" s="4"/>
      <c r="G4494" s="5"/>
      <c r="H4494" s="29"/>
    </row>
    <row r="4495" spans="1:8" x14ac:dyDescent="0.2">
      <c r="A4495" s="27"/>
      <c r="B4495" s="28"/>
      <c r="C4495" s="27"/>
      <c r="D4495" s="27"/>
      <c r="E4495" s="27"/>
      <c r="F4495" s="4"/>
      <c r="G4495" s="5"/>
      <c r="H4495" s="29"/>
    </row>
    <row r="4496" spans="1:8" x14ac:dyDescent="0.2">
      <c r="A4496" s="27"/>
      <c r="B4496" s="28"/>
      <c r="C4496" s="27"/>
      <c r="D4496" s="27"/>
      <c r="E4496" s="27"/>
      <c r="F4496" s="4"/>
      <c r="G4496" s="5"/>
      <c r="H4496" s="29"/>
    </row>
    <row r="4497" spans="1:8" x14ac:dyDescent="0.2">
      <c r="A4497" s="27"/>
      <c r="B4497" s="28"/>
      <c r="C4497" s="27"/>
      <c r="D4497" s="27"/>
      <c r="E4497" s="27"/>
      <c r="F4497" s="4"/>
      <c r="G4497" s="5"/>
      <c r="H4497" s="29"/>
    </row>
    <row r="4498" spans="1:8" x14ac:dyDescent="0.2">
      <c r="A4498" s="27"/>
      <c r="B4498" s="28"/>
      <c r="C4498" s="27"/>
      <c r="D4498" s="27"/>
      <c r="E4498" s="27"/>
      <c r="F4498" s="4"/>
      <c r="G4498" s="5"/>
      <c r="H4498" s="29"/>
    </row>
    <row r="4499" spans="1:8" x14ac:dyDescent="0.2">
      <c r="A4499" s="27"/>
      <c r="B4499" s="28"/>
      <c r="C4499" s="27"/>
      <c r="D4499" s="27"/>
      <c r="E4499" s="27"/>
      <c r="F4499" s="4"/>
      <c r="G4499" s="5"/>
      <c r="H4499" s="29"/>
    </row>
    <row r="4500" spans="1:8" x14ac:dyDescent="0.2">
      <c r="A4500" s="27"/>
      <c r="B4500" s="28"/>
      <c r="C4500" s="27"/>
      <c r="D4500" s="27"/>
      <c r="E4500" s="27"/>
      <c r="F4500" s="4"/>
      <c r="G4500" s="5"/>
      <c r="H4500" s="29"/>
    </row>
    <row r="4501" spans="1:8" x14ac:dyDescent="0.2">
      <c r="A4501" s="27"/>
      <c r="B4501" s="28"/>
      <c r="C4501" s="27"/>
      <c r="D4501" s="27"/>
      <c r="E4501" s="27"/>
      <c r="F4501" s="4"/>
      <c r="G4501" s="5"/>
      <c r="H4501" s="29"/>
    </row>
    <row r="4502" spans="1:8" x14ac:dyDescent="0.2">
      <c r="A4502" s="27"/>
      <c r="B4502" s="28"/>
      <c r="C4502" s="27"/>
      <c r="D4502" s="27"/>
      <c r="E4502" s="27"/>
      <c r="F4502" s="4"/>
      <c r="G4502" s="5"/>
      <c r="H4502" s="29"/>
    </row>
    <row r="4503" spans="1:8" x14ac:dyDescent="0.2">
      <c r="A4503" s="27"/>
      <c r="B4503" s="28"/>
      <c r="C4503" s="27"/>
      <c r="D4503" s="27"/>
      <c r="E4503" s="27"/>
      <c r="F4503" s="4"/>
      <c r="G4503" s="5"/>
      <c r="H4503" s="29"/>
    </row>
    <row r="4504" spans="1:8" x14ac:dyDescent="0.2">
      <c r="A4504" s="27"/>
      <c r="B4504" s="28"/>
      <c r="C4504" s="27"/>
      <c r="D4504" s="27"/>
      <c r="E4504" s="27"/>
      <c r="F4504" s="4"/>
      <c r="G4504" s="5"/>
      <c r="H4504" s="29"/>
    </row>
    <row r="4505" spans="1:8" x14ac:dyDescent="0.2">
      <c r="A4505" s="27"/>
      <c r="B4505" s="28"/>
      <c r="C4505" s="27"/>
      <c r="D4505" s="27"/>
      <c r="E4505" s="27"/>
      <c r="F4505" s="4"/>
      <c r="G4505" s="5"/>
      <c r="H4505" s="29"/>
    </row>
    <row r="4506" spans="1:8" x14ac:dyDescent="0.2">
      <c r="A4506" s="27"/>
      <c r="B4506" s="28"/>
      <c r="C4506" s="27"/>
      <c r="D4506" s="27"/>
      <c r="E4506" s="27"/>
      <c r="F4506" s="4"/>
      <c r="G4506" s="5"/>
      <c r="H4506" s="29"/>
    </row>
    <row r="4507" spans="1:8" x14ac:dyDescent="0.2">
      <c r="A4507" s="27"/>
      <c r="B4507" s="28"/>
      <c r="C4507" s="27"/>
      <c r="D4507" s="27"/>
      <c r="E4507" s="27"/>
      <c r="F4507" s="4"/>
      <c r="G4507" s="5"/>
      <c r="H4507" s="29"/>
    </row>
    <row r="4508" spans="1:8" x14ac:dyDescent="0.2">
      <c r="A4508" s="27"/>
      <c r="B4508" s="28"/>
      <c r="C4508" s="27"/>
      <c r="D4508" s="27"/>
      <c r="E4508" s="27"/>
      <c r="F4508" s="4"/>
      <c r="G4508" s="5"/>
      <c r="H4508" s="29"/>
    </row>
    <row r="4509" spans="1:8" x14ac:dyDescent="0.2">
      <c r="A4509" s="27"/>
      <c r="B4509" s="28"/>
      <c r="C4509" s="27"/>
      <c r="D4509" s="27"/>
      <c r="E4509" s="27"/>
      <c r="F4509" s="4"/>
      <c r="G4509" s="5"/>
      <c r="H4509" s="29"/>
    </row>
    <row r="4510" spans="1:8" x14ac:dyDescent="0.2">
      <c r="A4510" s="27"/>
      <c r="B4510" s="28"/>
      <c r="C4510" s="27"/>
      <c r="D4510" s="27"/>
      <c r="E4510" s="27"/>
      <c r="F4510" s="4"/>
      <c r="G4510" s="5"/>
      <c r="H4510" s="29"/>
    </row>
    <row r="4511" spans="1:8" x14ac:dyDescent="0.2">
      <c r="A4511" s="27"/>
      <c r="B4511" s="28"/>
      <c r="C4511" s="27"/>
      <c r="D4511" s="27"/>
      <c r="E4511" s="27"/>
      <c r="F4511" s="4"/>
      <c r="G4511" s="5"/>
      <c r="H4511" s="29"/>
    </row>
    <row r="4512" spans="1:8" x14ac:dyDescent="0.2">
      <c r="A4512" s="27"/>
      <c r="B4512" s="28"/>
      <c r="C4512" s="27"/>
      <c r="D4512" s="27"/>
      <c r="E4512" s="27"/>
      <c r="F4512" s="4"/>
      <c r="G4512" s="5"/>
      <c r="H4512" s="29"/>
    </row>
    <row r="4513" spans="1:8" x14ac:dyDescent="0.2">
      <c r="A4513" s="27"/>
      <c r="B4513" s="28"/>
      <c r="C4513" s="27"/>
      <c r="D4513" s="27"/>
      <c r="E4513" s="27"/>
      <c r="F4513" s="4"/>
      <c r="G4513" s="5"/>
      <c r="H4513" s="29"/>
    </row>
    <row r="4514" spans="1:8" x14ac:dyDescent="0.2">
      <c r="A4514" s="27"/>
      <c r="B4514" s="28"/>
      <c r="C4514" s="27"/>
      <c r="D4514" s="27"/>
      <c r="E4514" s="27"/>
      <c r="F4514" s="4"/>
      <c r="G4514" s="5"/>
      <c r="H4514" s="29"/>
    </row>
    <row r="4515" spans="1:8" x14ac:dyDescent="0.2">
      <c r="A4515" s="27"/>
      <c r="B4515" s="28"/>
      <c r="C4515" s="27"/>
      <c r="D4515" s="27"/>
      <c r="E4515" s="27"/>
      <c r="F4515" s="4"/>
      <c r="G4515" s="5"/>
      <c r="H4515" s="29"/>
    </row>
    <row r="4516" spans="1:8" x14ac:dyDescent="0.2">
      <c r="A4516" s="27"/>
      <c r="B4516" s="28"/>
      <c r="C4516" s="27"/>
      <c r="D4516" s="27"/>
      <c r="E4516" s="27"/>
      <c r="F4516" s="4"/>
      <c r="G4516" s="5"/>
      <c r="H4516" s="29"/>
    </row>
    <row r="4517" spans="1:8" x14ac:dyDescent="0.2">
      <c r="A4517" s="27"/>
      <c r="B4517" s="28"/>
      <c r="C4517" s="27"/>
      <c r="D4517" s="27"/>
      <c r="E4517" s="27"/>
      <c r="F4517" s="4"/>
      <c r="G4517" s="5"/>
      <c r="H4517" s="29"/>
    </row>
    <row r="4518" spans="1:8" x14ac:dyDescent="0.2">
      <c r="A4518" s="27"/>
      <c r="B4518" s="28"/>
      <c r="C4518" s="27"/>
      <c r="D4518" s="27"/>
      <c r="E4518" s="27"/>
      <c r="F4518" s="4"/>
      <c r="G4518" s="5"/>
      <c r="H4518" s="29"/>
    </row>
    <row r="4519" spans="1:8" x14ac:dyDescent="0.2">
      <c r="A4519" s="27"/>
      <c r="B4519" s="28"/>
      <c r="C4519" s="27"/>
      <c r="D4519" s="27"/>
      <c r="E4519" s="27"/>
      <c r="F4519" s="4"/>
      <c r="G4519" s="5"/>
      <c r="H4519" s="29"/>
    </row>
    <row r="4520" spans="1:8" x14ac:dyDescent="0.2">
      <c r="A4520" s="27"/>
      <c r="B4520" s="28"/>
      <c r="C4520" s="27"/>
      <c r="D4520" s="27"/>
      <c r="E4520" s="27"/>
      <c r="F4520" s="4"/>
      <c r="G4520" s="5"/>
      <c r="H4520" s="29"/>
    </row>
    <row r="4521" spans="1:8" x14ac:dyDescent="0.2">
      <c r="A4521" s="27"/>
      <c r="B4521" s="28"/>
      <c r="C4521" s="27"/>
      <c r="D4521" s="27"/>
      <c r="E4521" s="27"/>
      <c r="F4521" s="4"/>
      <c r="G4521" s="5"/>
      <c r="H4521" s="29"/>
    </row>
    <row r="4522" spans="1:8" x14ac:dyDescent="0.2">
      <c r="A4522" s="27"/>
      <c r="B4522" s="28"/>
      <c r="C4522" s="27"/>
      <c r="D4522" s="27"/>
      <c r="E4522" s="27"/>
      <c r="F4522" s="4"/>
      <c r="G4522" s="5"/>
      <c r="H4522" s="29"/>
    </row>
    <row r="4523" spans="1:8" x14ac:dyDescent="0.2">
      <c r="A4523" s="27"/>
      <c r="B4523" s="28"/>
      <c r="C4523" s="27"/>
      <c r="D4523" s="27"/>
      <c r="E4523" s="27"/>
      <c r="F4523" s="4"/>
      <c r="G4523" s="5"/>
      <c r="H4523" s="29"/>
    </row>
    <row r="4524" spans="1:8" x14ac:dyDescent="0.2">
      <c r="A4524" s="27"/>
      <c r="B4524" s="28"/>
      <c r="C4524" s="27"/>
      <c r="D4524" s="27"/>
      <c r="E4524" s="27"/>
      <c r="F4524" s="4"/>
      <c r="G4524" s="5"/>
      <c r="H4524" s="29"/>
    </row>
    <row r="4525" spans="1:8" x14ac:dyDescent="0.2">
      <c r="A4525" s="27"/>
      <c r="B4525" s="28"/>
      <c r="C4525" s="27"/>
      <c r="D4525" s="27"/>
      <c r="E4525" s="27"/>
      <c r="F4525" s="4"/>
      <c r="G4525" s="5"/>
      <c r="H4525" s="29"/>
    </row>
    <row r="4526" spans="1:8" x14ac:dyDescent="0.2">
      <c r="A4526" s="27"/>
      <c r="B4526" s="28"/>
      <c r="C4526" s="27"/>
      <c r="D4526" s="27"/>
      <c r="E4526" s="27"/>
      <c r="F4526" s="4"/>
      <c r="G4526" s="5"/>
      <c r="H4526" s="29"/>
    </row>
    <row r="4527" spans="1:8" x14ac:dyDescent="0.2">
      <c r="A4527" s="27"/>
      <c r="B4527" s="28"/>
      <c r="C4527" s="27"/>
      <c r="D4527" s="27"/>
      <c r="E4527" s="27"/>
      <c r="F4527" s="4"/>
      <c r="G4527" s="5"/>
      <c r="H4527" s="29"/>
    </row>
    <row r="4528" spans="1:8" x14ac:dyDescent="0.2">
      <c r="A4528" s="27"/>
      <c r="B4528" s="28"/>
      <c r="C4528" s="27"/>
      <c r="D4528" s="27"/>
      <c r="E4528" s="27"/>
      <c r="F4528" s="4"/>
      <c r="G4528" s="5"/>
      <c r="H4528" s="29"/>
    </row>
    <row r="4529" spans="1:8" x14ac:dyDescent="0.2">
      <c r="A4529" s="27"/>
      <c r="B4529" s="28"/>
      <c r="C4529" s="27"/>
      <c r="D4529" s="27"/>
      <c r="E4529" s="27"/>
      <c r="F4529" s="4"/>
      <c r="G4529" s="5"/>
      <c r="H4529" s="29"/>
    </row>
    <row r="4530" spans="1:8" x14ac:dyDescent="0.2">
      <c r="A4530" s="27"/>
      <c r="B4530" s="28"/>
      <c r="C4530" s="27"/>
      <c r="D4530" s="27"/>
      <c r="E4530" s="27"/>
      <c r="F4530" s="4"/>
      <c r="G4530" s="5"/>
      <c r="H4530" s="29"/>
    </row>
    <row r="4531" spans="1:8" x14ac:dyDescent="0.2">
      <c r="A4531" s="27"/>
      <c r="B4531" s="28"/>
      <c r="C4531" s="27"/>
      <c r="D4531" s="27"/>
      <c r="E4531" s="27"/>
      <c r="F4531" s="4"/>
      <c r="G4531" s="5"/>
      <c r="H4531" s="29"/>
    </row>
    <row r="4532" spans="1:8" x14ac:dyDescent="0.2">
      <c r="A4532" s="27"/>
      <c r="B4532" s="28"/>
      <c r="C4532" s="27"/>
      <c r="D4532" s="27"/>
      <c r="E4532" s="27"/>
      <c r="F4532" s="4"/>
      <c r="G4532" s="5"/>
      <c r="H4532" s="29"/>
    </row>
    <row r="4533" spans="1:8" x14ac:dyDescent="0.2">
      <c r="A4533" s="27"/>
      <c r="B4533" s="28"/>
      <c r="C4533" s="27"/>
      <c r="D4533" s="27"/>
      <c r="E4533" s="27"/>
      <c r="F4533" s="4"/>
      <c r="G4533" s="5"/>
      <c r="H4533" s="29"/>
    </row>
    <row r="4534" spans="1:8" x14ac:dyDescent="0.2">
      <c r="A4534" s="27"/>
      <c r="B4534" s="28"/>
      <c r="C4534" s="27"/>
      <c r="D4534" s="27"/>
      <c r="E4534" s="27"/>
      <c r="F4534" s="4"/>
      <c r="G4534" s="5"/>
      <c r="H4534" s="29"/>
    </row>
    <row r="4535" spans="1:8" x14ac:dyDescent="0.2">
      <c r="A4535" s="27"/>
      <c r="B4535" s="28"/>
      <c r="C4535" s="27"/>
      <c r="D4535" s="27"/>
      <c r="E4535" s="27"/>
      <c r="F4535" s="4"/>
      <c r="G4535" s="5"/>
      <c r="H4535" s="29"/>
    </row>
    <row r="4536" spans="1:8" x14ac:dyDescent="0.2">
      <c r="A4536" s="27"/>
      <c r="B4536" s="28"/>
      <c r="C4536" s="27"/>
      <c r="D4536" s="27"/>
      <c r="E4536" s="27"/>
      <c r="F4536" s="4"/>
      <c r="G4536" s="5"/>
      <c r="H4536" s="29"/>
    </row>
    <row r="4537" spans="1:8" x14ac:dyDescent="0.2">
      <c r="A4537" s="27"/>
      <c r="B4537" s="28"/>
      <c r="C4537" s="27"/>
      <c r="D4537" s="27"/>
      <c r="E4537" s="27"/>
      <c r="F4537" s="4"/>
      <c r="G4537" s="5"/>
      <c r="H4537" s="29"/>
    </row>
    <row r="4538" spans="1:8" x14ac:dyDescent="0.2">
      <c r="A4538" s="27"/>
      <c r="B4538" s="28"/>
      <c r="C4538" s="27"/>
      <c r="D4538" s="27"/>
      <c r="E4538" s="27"/>
      <c r="F4538" s="4"/>
      <c r="G4538" s="5"/>
      <c r="H4538" s="29"/>
    </row>
    <row r="4539" spans="1:8" x14ac:dyDescent="0.2">
      <c r="A4539" s="27"/>
      <c r="B4539" s="28"/>
      <c r="C4539" s="27"/>
      <c r="D4539" s="27"/>
      <c r="E4539" s="27"/>
      <c r="F4539" s="4"/>
      <c r="G4539" s="5"/>
      <c r="H4539" s="29"/>
    </row>
    <row r="4540" spans="1:8" x14ac:dyDescent="0.2">
      <c r="A4540" s="27"/>
      <c r="B4540" s="28"/>
      <c r="C4540" s="27"/>
      <c r="D4540" s="27"/>
      <c r="E4540" s="27"/>
      <c r="F4540" s="4"/>
      <c r="G4540" s="5"/>
      <c r="H4540" s="29"/>
    </row>
    <row r="4541" spans="1:8" x14ac:dyDescent="0.2">
      <c r="A4541" s="27"/>
      <c r="B4541" s="28"/>
      <c r="C4541" s="27"/>
      <c r="D4541" s="27"/>
      <c r="E4541" s="27"/>
      <c r="F4541" s="4"/>
      <c r="G4541" s="5"/>
      <c r="H4541" s="29"/>
    </row>
    <row r="4542" spans="1:8" x14ac:dyDescent="0.2">
      <c r="A4542" s="27"/>
      <c r="B4542" s="28"/>
      <c r="C4542" s="27"/>
      <c r="D4542" s="27"/>
      <c r="E4542" s="27"/>
      <c r="F4542" s="4"/>
      <c r="G4542" s="5"/>
      <c r="H4542" s="29"/>
    </row>
    <row r="4543" spans="1:8" x14ac:dyDescent="0.2">
      <c r="A4543" s="27"/>
      <c r="B4543" s="28"/>
      <c r="C4543" s="27"/>
      <c r="D4543" s="27"/>
      <c r="E4543" s="27"/>
      <c r="F4543" s="4"/>
      <c r="G4543" s="5"/>
      <c r="H4543" s="29"/>
    </row>
    <row r="4544" spans="1:8" x14ac:dyDescent="0.2">
      <c r="A4544" s="27"/>
      <c r="B4544" s="28"/>
      <c r="C4544" s="27"/>
      <c r="D4544" s="27"/>
      <c r="E4544" s="27"/>
      <c r="F4544" s="4"/>
      <c r="G4544" s="5"/>
      <c r="H4544" s="29"/>
    </row>
    <row r="4545" spans="1:8" x14ac:dyDescent="0.2">
      <c r="A4545" s="27"/>
      <c r="B4545" s="28"/>
      <c r="C4545" s="27"/>
      <c r="D4545" s="27"/>
      <c r="E4545" s="27"/>
      <c r="F4545" s="4"/>
      <c r="G4545" s="5"/>
      <c r="H4545" s="29"/>
    </row>
    <row r="4546" spans="1:8" x14ac:dyDescent="0.2">
      <c r="A4546" s="27"/>
      <c r="B4546" s="28"/>
      <c r="C4546" s="27"/>
      <c r="D4546" s="27"/>
      <c r="E4546" s="27"/>
      <c r="F4546" s="4"/>
      <c r="G4546" s="5"/>
      <c r="H4546" s="29"/>
    </row>
    <row r="4547" spans="1:8" x14ac:dyDescent="0.2">
      <c r="A4547" s="27"/>
      <c r="B4547" s="28"/>
      <c r="C4547" s="27"/>
      <c r="D4547" s="27"/>
      <c r="E4547" s="27"/>
      <c r="F4547" s="4"/>
      <c r="G4547" s="5"/>
      <c r="H4547" s="29"/>
    </row>
    <row r="4548" spans="1:8" x14ac:dyDescent="0.2">
      <c r="A4548" s="27"/>
      <c r="B4548" s="28"/>
      <c r="C4548" s="27"/>
      <c r="D4548" s="27"/>
      <c r="E4548" s="27"/>
      <c r="F4548" s="4"/>
      <c r="G4548" s="5"/>
      <c r="H4548" s="29"/>
    </row>
    <row r="4549" spans="1:8" x14ac:dyDescent="0.2">
      <c r="A4549" s="27"/>
      <c r="B4549" s="28"/>
      <c r="C4549" s="27"/>
      <c r="D4549" s="27"/>
      <c r="E4549" s="27"/>
      <c r="F4549" s="4"/>
      <c r="G4549" s="5"/>
      <c r="H4549" s="29"/>
    </row>
    <row r="4550" spans="1:8" x14ac:dyDescent="0.2">
      <c r="A4550" s="27"/>
      <c r="B4550" s="28"/>
      <c r="C4550" s="27"/>
      <c r="D4550" s="27"/>
      <c r="E4550" s="27"/>
      <c r="F4550" s="4"/>
      <c r="G4550" s="5"/>
      <c r="H4550" s="29"/>
    </row>
    <row r="4551" spans="1:8" x14ac:dyDescent="0.2">
      <c r="A4551" s="27"/>
      <c r="B4551" s="28"/>
      <c r="C4551" s="27"/>
      <c r="D4551" s="27"/>
      <c r="E4551" s="27"/>
      <c r="F4551" s="4"/>
      <c r="G4551" s="5"/>
      <c r="H4551" s="29"/>
    </row>
    <row r="4552" spans="1:8" x14ac:dyDescent="0.2">
      <c r="A4552" s="27"/>
      <c r="B4552" s="28"/>
      <c r="C4552" s="27"/>
      <c r="D4552" s="27"/>
      <c r="E4552" s="27"/>
      <c r="F4552" s="4"/>
      <c r="G4552" s="5"/>
      <c r="H4552" s="29"/>
    </row>
    <row r="4553" spans="1:8" x14ac:dyDescent="0.2">
      <c r="A4553" s="27"/>
      <c r="B4553" s="28"/>
      <c r="C4553" s="27"/>
      <c r="D4553" s="27"/>
      <c r="E4553" s="27"/>
      <c r="F4553" s="4"/>
      <c r="G4553" s="5"/>
      <c r="H4553" s="29"/>
    </row>
    <row r="4554" spans="1:8" x14ac:dyDescent="0.2">
      <c r="A4554" s="27"/>
      <c r="B4554" s="28"/>
      <c r="C4554" s="27"/>
      <c r="D4554" s="27"/>
      <c r="E4554" s="27"/>
      <c r="F4554" s="4"/>
      <c r="G4554" s="5"/>
      <c r="H4554" s="29"/>
    </row>
    <row r="4555" spans="1:8" x14ac:dyDescent="0.2">
      <c r="A4555" s="27"/>
      <c r="B4555" s="28"/>
      <c r="C4555" s="27"/>
      <c r="D4555" s="27"/>
      <c r="E4555" s="27"/>
      <c r="F4555" s="4"/>
      <c r="G4555" s="5"/>
      <c r="H4555" s="29"/>
    </row>
    <row r="4556" spans="1:8" x14ac:dyDescent="0.2">
      <c r="A4556" s="27"/>
      <c r="B4556" s="28"/>
      <c r="C4556" s="27"/>
      <c r="D4556" s="27"/>
      <c r="E4556" s="27"/>
      <c r="F4556" s="4"/>
      <c r="G4556" s="5"/>
      <c r="H4556" s="29"/>
    </row>
    <row r="4557" spans="1:8" x14ac:dyDescent="0.2">
      <c r="A4557" s="27"/>
      <c r="B4557" s="28"/>
      <c r="C4557" s="27"/>
      <c r="D4557" s="27"/>
      <c r="E4557" s="27"/>
      <c r="F4557" s="4"/>
      <c r="G4557" s="5"/>
      <c r="H4557" s="29"/>
    </row>
    <row r="4558" spans="1:8" x14ac:dyDescent="0.2">
      <c r="A4558" s="27"/>
      <c r="B4558" s="28"/>
      <c r="C4558" s="27"/>
      <c r="D4558" s="27"/>
      <c r="E4558" s="27"/>
      <c r="F4558" s="4"/>
      <c r="G4558" s="5"/>
      <c r="H4558" s="29"/>
    </row>
    <row r="4559" spans="1:8" x14ac:dyDescent="0.2">
      <c r="A4559" s="27"/>
      <c r="B4559" s="28"/>
      <c r="C4559" s="27"/>
      <c r="D4559" s="27"/>
      <c r="E4559" s="27"/>
      <c r="F4559" s="4"/>
      <c r="G4559" s="5"/>
      <c r="H4559" s="29"/>
    </row>
    <row r="4560" spans="1:8" x14ac:dyDescent="0.2">
      <c r="A4560" s="27"/>
      <c r="B4560" s="28"/>
      <c r="C4560" s="27"/>
      <c r="D4560" s="27"/>
      <c r="E4560" s="27"/>
      <c r="F4560" s="4"/>
      <c r="G4560" s="5"/>
      <c r="H4560" s="29"/>
    </row>
    <row r="4561" spans="1:8" x14ac:dyDescent="0.2">
      <c r="A4561" s="27"/>
      <c r="B4561" s="28"/>
      <c r="C4561" s="27"/>
      <c r="D4561" s="27"/>
      <c r="E4561" s="27"/>
      <c r="F4561" s="4"/>
      <c r="G4561" s="5"/>
      <c r="H4561" s="29"/>
    </row>
    <row r="4562" spans="1:8" x14ac:dyDescent="0.2">
      <c r="A4562" s="27"/>
      <c r="B4562" s="28"/>
      <c r="C4562" s="27"/>
      <c r="D4562" s="27"/>
      <c r="E4562" s="27"/>
      <c r="F4562" s="4"/>
      <c r="G4562" s="5"/>
      <c r="H4562" s="29"/>
    </row>
    <row r="4563" spans="1:8" x14ac:dyDescent="0.2">
      <c r="A4563" s="27"/>
      <c r="B4563" s="28"/>
      <c r="C4563" s="27"/>
      <c r="D4563" s="27"/>
      <c r="E4563" s="27"/>
      <c r="F4563" s="4"/>
      <c r="G4563" s="5"/>
      <c r="H4563" s="29"/>
    </row>
    <row r="4564" spans="1:8" x14ac:dyDescent="0.2">
      <c r="A4564" s="27"/>
      <c r="B4564" s="28"/>
      <c r="C4564" s="27"/>
      <c r="D4564" s="27"/>
      <c r="E4564" s="27"/>
      <c r="F4564" s="4"/>
      <c r="G4564" s="5"/>
      <c r="H4564" s="29"/>
    </row>
    <row r="4565" spans="1:8" x14ac:dyDescent="0.2">
      <c r="A4565" s="27"/>
      <c r="B4565" s="28"/>
      <c r="C4565" s="27"/>
      <c r="D4565" s="27"/>
      <c r="E4565" s="27"/>
      <c r="F4565" s="4"/>
      <c r="G4565" s="5"/>
      <c r="H4565" s="29"/>
    </row>
    <row r="4566" spans="1:8" x14ac:dyDescent="0.2">
      <c r="A4566" s="27"/>
      <c r="B4566" s="28"/>
      <c r="C4566" s="27"/>
      <c r="D4566" s="27"/>
      <c r="E4566" s="27"/>
      <c r="F4566" s="4"/>
      <c r="G4566" s="5"/>
      <c r="H4566" s="29"/>
    </row>
    <row r="4567" spans="1:8" x14ac:dyDescent="0.2">
      <c r="A4567" s="27"/>
      <c r="B4567" s="28"/>
      <c r="C4567" s="27"/>
      <c r="D4567" s="27"/>
      <c r="E4567" s="27"/>
      <c r="F4567" s="4"/>
      <c r="G4567" s="5"/>
      <c r="H4567" s="29"/>
    </row>
    <row r="4568" spans="1:8" x14ac:dyDescent="0.2">
      <c r="A4568" s="27"/>
      <c r="B4568" s="28"/>
      <c r="C4568" s="27"/>
      <c r="D4568" s="27"/>
      <c r="E4568" s="27"/>
      <c r="F4568" s="4"/>
      <c r="G4568" s="5"/>
      <c r="H4568" s="29"/>
    </row>
    <row r="4569" spans="1:8" x14ac:dyDescent="0.2">
      <c r="A4569" s="27"/>
      <c r="B4569" s="28"/>
      <c r="C4569" s="27"/>
      <c r="D4569" s="27"/>
      <c r="E4569" s="27"/>
      <c r="F4569" s="4"/>
      <c r="G4569" s="5"/>
      <c r="H4569" s="29"/>
    </row>
    <row r="4570" spans="1:8" x14ac:dyDescent="0.2">
      <c r="A4570" s="27"/>
      <c r="B4570" s="28"/>
      <c r="C4570" s="27"/>
      <c r="D4570" s="27"/>
      <c r="E4570" s="27"/>
      <c r="F4570" s="4"/>
      <c r="G4570" s="5"/>
      <c r="H4570" s="29"/>
    </row>
    <row r="4571" spans="1:8" x14ac:dyDescent="0.2">
      <c r="A4571" s="27"/>
      <c r="B4571" s="28"/>
      <c r="C4571" s="27"/>
      <c r="D4571" s="27"/>
      <c r="E4571" s="27"/>
      <c r="F4571" s="4"/>
      <c r="G4571" s="5"/>
      <c r="H4571" s="29"/>
    </row>
    <row r="4572" spans="1:8" x14ac:dyDescent="0.2">
      <c r="A4572" s="27"/>
      <c r="B4572" s="28"/>
      <c r="C4572" s="27"/>
      <c r="D4572" s="27"/>
      <c r="E4572" s="27"/>
      <c r="F4572" s="4"/>
      <c r="G4572" s="5"/>
      <c r="H4572" s="29"/>
    </row>
    <row r="4573" spans="1:8" x14ac:dyDescent="0.2">
      <c r="A4573" s="27"/>
      <c r="B4573" s="28"/>
      <c r="C4573" s="27"/>
      <c r="D4573" s="27"/>
      <c r="E4573" s="27"/>
      <c r="F4573" s="4"/>
      <c r="G4573" s="5"/>
      <c r="H4573" s="29"/>
    </row>
    <row r="4574" spans="1:8" x14ac:dyDescent="0.2">
      <c r="A4574" s="27"/>
      <c r="B4574" s="28"/>
      <c r="C4574" s="27"/>
      <c r="D4574" s="27"/>
      <c r="E4574" s="27"/>
      <c r="F4574" s="4"/>
      <c r="G4574" s="5"/>
      <c r="H4574" s="29"/>
    </row>
    <row r="4575" spans="1:8" x14ac:dyDescent="0.2">
      <c r="A4575" s="27"/>
      <c r="B4575" s="28"/>
      <c r="C4575" s="27"/>
      <c r="D4575" s="27"/>
      <c r="E4575" s="27"/>
      <c r="F4575" s="4"/>
      <c r="G4575" s="5"/>
      <c r="H4575" s="29"/>
    </row>
    <row r="4576" spans="1:8" x14ac:dyDescent="0.2">
      <c r="A4576" s="27"/>
      <c r="B4576" s="28"/>
      <c r="C4576" s="27"/>
      <c r="D4576" s="27"/>
      <c r="E4576" s="27"/>
      <c r="F4576" s="4"/>
      <c r="G4576" s="5"/>
      <c r="H4576" s="29"/>
    </row>
    <row r="4577" spans="1:8" x14ac:dyDescent="0.2">
      <c r="A4577" s="27"/>
      <c r="B4577" s="28"/>
      <c r="C4577" s="27"/>
      <c r="D4577" s="27"/>
      <c r="E4577" s="27"/>
      <c r="F4577" s="4"/>
      <c r="G4577" s="5"/>
      <c r="H4577" s="29"/>
    </row>
    <row r="4578" spans="1:8" x14ac:dyDescent="0.2">
      <c r="A4578" s="27"/>
      <c r="B4578" s="28"/>
      <c r="C4578" s="27"/>
      <c r="D4578" s="27"/>
      <c r="E4578" s="27"/>
      <c r="F4578" s="4"/>
      <c r="G4578" s="5"/>
      <c r="H4578" s="29"/>
    </row>
    <row r="4579" spans="1:8" x14ac:dyDescent="0.2">
      <c r="A4579" s="27"/>
      <c r="B4579" s="28"/>
      <c r="C4579" s="27"/>
      <c r="D4579" s="27"/>
      <c r="E4579" s="27"/>
      <c r="F4579" s="4"/>
      <c r="G4579" s="5"/>
      <c r="H4579" s="29"/>
    </row>
    <row r="4580" spans="1:8" x14ac:dyDescent="0.2">
      <c r="A4580" s="27"/>
      <c r="B4580" s="28"/>
      <c r="C4580" s="27"/>
      <c r="D4580" s="27"/>
      <c r="E4580" s="27"/>
      <c r="F4580" s="4"/>
      <c r="G4580" s="5"/>
      <c r="H4580" s="29"/>
    </row>
    <row r="4581" spans="1:8" x14ac:dyDescent="0.2">
      <c r="A4581" s="27"/>
      <c r="B4581" s="28"/>
      <c r="C4581" s="27"/>
      <c r="D4581" s="27"/>
      <c r="E4581" s="27"/>
      <c r="F4581" s="4"/>
      <c r="G4581" s="5"/>
      <c r="H4581" s="29"/>
    </row>
    <row r="4582" spans="1:8" x14ac:dyDescent="0.2">
      <c r="A4582" s="27"/>
      <c r="B4582" s="28"/>
      <c r="C4582" s="27"/>
      <c r="D4582" s="27"/>
      <c r="E4582" s="27"/>
      <c r="F4582" s="4"/>
      <c r="G4582" s="5"/>
      <c r="H4582" s="29"/>
    </row>
    <row r="4583" spans="1:8" x14ac:dyDescent="0.2">
      <c r="A4583" s="27"/>
      <c r="B4583" s="28"/>
      <c r="C4583" s="27"/>
      <c r="D4583" s="27"/>
      <c r="E4583" s="27"/>
      <c r="F4583" s="4"/>
      <c r="G4583" s="5"/>
      <c r="H4583" s="29"/>
    </row>
    <row r="4584" spans="1:8" x14ac:dyDescent="0.2">
      <c r="A4584" s="27"/>
      <c r="B4584" s="28"/>
      <c r="C4584" s="27"/>
      <c r="D4584" s="27"/>
      <c r="E4584" s="27"/>
      <c r="F4584" s="4"/>
      <c r="G4584" s="5"/>
      <c r="H4584" s="29"/>
    </row>
    <row r="4585" spans="1:8" x14ac:dyDescent="0.2">
      <c r="A4585" s="27"/>
      <c r="B4585" s="28"/>
      <c r="C4585" s="27"/>
      <c r="D4585" s="27"/>
      <c r="E4585" s="27"/>
      <c r="F4585" s="4"/>
      <c r="G4585" s="5"/>
      <c r="H4585" s="29"/>
    </row>
    <row r="4586" spans="1:8" x14ac:dyDescent="0.2">
      <c r="A4586" s="27"/>
      <c r="B4586" s="28"/>
      <c r="C4586" s="27"/>
      <c r="D4586" s="27"/>
      <c r="E4586" s="27"/>
      <c r="F4586" s="4"/>
      <c r="G4586" s="5"/>
      <c r="H4586" s="29"/>
    </row>
    <row r="4587" spans="1:8" x14ac:dyDescent="0.2">
      <c r="A4587" s="27"/>
      <c r="B4587" s="28"/>
      <c r="C4587" s="27"/>
      <c r="D4587" s="27"/>
      <c r="E4587" s="27"/>
      <c r="F4587" s="4"/>
      <c r="G4587" s="5"/>
      <c r="H4587" s="29"/>
    </row>
    <row r="4588" spans="1:8" x14ac:dyDescent="0.2">
      <c r="A4588" s="27"/>
      <c r="B4588" s="28"/>
      <c r="C4588" s="27"/>
      <c r="D4588" s="27"/>
      <c r="E4588" s="27"/>
      <c r="F4588" s="4"/>
      <c r="G4588" s="5"/>
      <c r="H4588" s="29"/>
    </row>
    <row r="4589" spans="1:8" x14ac:dyDescent="0.2">
      <c r="A4589" s="27"/>
      <c r="B4589" s="28"/>
      <c r="C4589" s="27"/>
      <c r="D4589" s="27"/>
      <c r="E4589" s="27"/>
      <c r="F4589" s="4"/>
      <c r="G4589" s="5"/>
      <c r="H4589" s="29"/>
    </row>
    <row r="4590" spans="1:8" x14ac:dyDescent="0.2">
      <c r="A4590" s="27"/>
      <c r="B4590" s="28"/>
      <c r="C4590" s="27"/>
      <c r="D4590" s="27"/>
      <c r="E4590" s="27"/>
      <c r="F4590" s="4"/>
      <c r="G4590" s="5"/>
      <c r="H4590" s="29"/>
    </row>
    <row r="4591" spans="1:8" x14ac:dyDescent="0.2">
      <c r="A4591" s="27"/>
      <c r="B4591" s="28"/>
      <c r="C4591" s="27"/>
      <c r="D4591" s="27"/>
      <c r="E4591" s="27"/>
      <c r="F4591" s="4"/>
      <c r="G4591" s="5"/>
      <c r="H4591" s="29"/>
    </row>
    <row r="4592" spans="1:8" x14ac:dyDescent="0.2">
      <c r="A4592" s="27"/>
      <c r="B4592" s="28"/>
      <c r="C4592" s="27"/>
      <c r="D4592" s="27"/>
      <c r="E4592" s="27"/>
      <c r="F4592" s="4"/>
      <c r="G4592" s="5"/>
      <c r="H4592" s="29"/>
    </row>
    <row r="4593" spans="1:8" x14ac:dyDescent="0.2">
      <c r="A4593" s="27"/>
      <c r="B4593" s="28"/>
      <c r="C4593" s="27"/>
      <c r="D4593" s="27"/>
      <c r="E4593" s="27"/>
      <c r="F4593" s="4"/>
      <c r="G4593" s="5"/>
      <c r="H4593" s="29"/>
    </row>
    <row r="4594" spans="1:8" x14ac:dyDescent="0.2">
      <c r="A4594" s="27"/>
      <c r="B4594" s="28"/>
      <c r="C4594" s="27"/>
      <c r="D4594" s="27"/>
      <c r="E4594" s="27"/>
      <c r="F4594" s="4"/>
      <c r="G4594" s="5"/>
      <c r="H4594" s="29"/>
    </row>
    <row r="4595" spans="1:8" x14ac:dyDescent="0.2">
      <c r="A4595" s="27"/>
      <c r="B4595" s="28"/>
      <c r="C4595" s="27"/>
      <c r="D4595" s="27"/>
      <c r="E4595" s="27"/>
      <c r="F4595" s="4"/>
      <c r="G4595" s="5"/>
      <c r="H4595" s="29"/>
    </row>
    <row r="4596" spans="1:8" x14ac:dyDescent="0.2">
      <c r="A4596" s="27"/>
      <c r="B4596" s="28"/>
      <c r="C4596" s="27"/>
      <c r="D4596" s="27"/>
      <c r="E4596" s="27"/>
      <c r="F4596" s="4"/>
      <c r="G4596" s="5"/>
      <c r="H4596" s="29"/>
    </row>
    <row r="4597" spans="1:8" x14ac:dyDescent="0.2">
      <c r="A4597" s="27"/>
      <c r="B4597" s="28"/>
      <c r="C4597" s="27"/>
      <c r="D4597" s="27"/>
      <c r="E4597" s="27"/>
      <c r="F4597" s="4"/>
      <c r="G4597" s="5"/>
      <c r="H4597" s="29"/>
    </row>
    <row r="4598" spans="1:8" x14ac:dyDescent="0.2">
      <c r="A4598" s="27"/>
      <c r="B4598" s="28"/>
      <c r="C4598" s="27"/>
      <c r="D4598" s="27"/>
      <c r="E4598" s="27"/>
      <c r="F4598" s="4"/>
      <c r="G4598" s="5"/>
      <c r="H4598" s="29"/>
    </row>
    <row r="4599" spans="1:8" x14ac:dyDescent="0.2">
      <c r="A4599" s="27"/>
      <c r="B4599" s="28"/>
      <c r="C4599" s="27"/>
      <c r="D4599" s="27"/>
      <c r="E4599" s="27"/>
      <c r="F4599" s="4"/>
      <c r="G4599" s="5"/>
      <c r="H4599" s="29"/>
    </row>
    <row r="4600" spans="1:8" x14ac:dyDescent="0.2">
      <c r="A4600" s="27"/>
      <c r="B4600" s="28"/>
      <c r="C4600" s="27"/>
      <c r="D4600" s="27"/>
      <c r="E4600" s="27"/>
      <c r="F4600" s="4"/>
      <c r="G4600" s="5"/>
      <c r="H4600" s="29"/>
    </row>
    <row r="4601" spans="1:8" x14ac:dyDescent="0.2">
      <c r="A4601" s="27"/>
      <c r="B4601" s="28"/>
      <c r="C4601" s="27"/>
      <c r="D4601" s="27"/>
      <c r="E4601" s="27"/>
      <c r="F4601" s="4"/>
      <c r="G4601" s="5"/>
      <c r="H4601" s="29"/>
    </row>
    <row r="4602" spans="1:8" x14ac:dyDescent="0.2">
      <c r="A4602" s="27"/>
      <c r="B4602" s="28"/>
      <c r="C4602" s="27"/>
      <c r="D4602" s="27"/>
      <c r="E4602" s="27"/>
      <c r="F4602" s="4"/>
      <c r="G4602" s="5"/>
      <c r="H4602" s="29"/>
    </row>
    <row r="4603" spans="1:8" x14ac:dyDescent="0.2">
      <c r="A4603" s="27"/>
      <c r="B4603" s="28"/>
      <c r="C4603" s="27"/>
      <c r="D4603" s="27"/>
      <c r="E4603" s="27"/>
      <c r="F4603" s="4"/>
      <c r="G4603" s="5"/>
      <c r="H4603" s="29"/>
    </row>
    <row r="4604" spans="1:8" x14ac:dyDescent="0.2">
      <c r="A4604" s="27"/>
      <c r="B4604" s="28"/>
      <c r="C4604" s="27"/>
      <c r="D4604" s="27"/>
      <c r="E4604" s="27"/>
      <c r="F4604" s="4"/>
      <c r="G4604" s="5"/>
      <c r="H4604" s="29"/>
    </row>
    <row r="4605" spans="1:8" x14ac:dyDescent="0.2">
      <c r="A4605" s="27"/>
      <c r="B4605" s="28"/>
      <c r="C4605" s="27"/>
      <c r="D4605" s="27"/>
      <c r="E4605" s="27"/>
      <c r="F4605" s="4"/>
      <c r="G4605" s="5"/>
      <c r="H4605" s="29"/>
    </row>
    <row r="4606" spans="1:8" x14ac:dyDescent="0.2">
      <c r="A4606" s="27"/>
      <c r="B4606" s="28"/>
      <c r="C4606" s="27"/>
      <c r="D4606" s="27"/>
      <c r="E4606" s="27"/>
      <c r="F4606" s="4"/>
      <c r="G4606" s="5"/>
      <c r="H4606" s="29"/>
    </row>
    <row r="4607" spans="1:8" x14ac:dyDescent="0.2">
      <c r="A4607" s="27"/>
      <c r="B4607" s="28"/>
      <c r="C4607" s="27"/>
      <c r="D4607" s="27"/>
      <c r="E4607" s="27"/>
      <c r="F4607" s="4"/>
      <c r="G4607" s="5"/>
      <c r="H4607" s="29"/>
    </row>
    <row r="4608" spans="1:8" x14ac:dyDescent="0.2">
      <c r="A4608" s="27"/>
      <c r="B4608" s="28"/>
      <c r="C4608" s="27"/>
      <c r="D4608" s="27"/>
      <c r="E4608" s="27"/>
      <c r="F4608" s="4"/>
      <c r="G4608" s="5"/>
      <c r="H4608" s="29"/>
    </row>
    <row r="4609" spans="1:8" x14ac:dyDescent="0.2">
      <c r="A4609" s="27"/>
      <c r="B4609" s="28"/>
      <c r="C4609" s="27"/>
      <c r="D4609" s="27"/>
      <c r="E4609" s="27"/>
      <c r="F4609" s="4"/>
      <c r="G4609" s="5"/>
      <c r="H4609" s="29"/>
    </row>
    <row r="4610" spans="1:8" x14ac:dyDescent="0.2">
      <c r="A4610" s="27"/>
      <c r="B4610" s="28"/>
      <c r="C4610" s="27"/>
      <c r="D4610" s="27"/>
      <c r="E4610" s="27"/>
      <c r="F4610" s="4"/>
      <c r="G4610" s="5"/>
      <c r="H4610" s="29"/>
    </row>
    <row r="4611" spans="1:8" x14ac:dyDescent="0.2">
      <c r="A4611" s="27"/>
      <c r="B4611" s="28"/>
      <c r="C4611" s="27"/>
      <c r="D4611" s="27"/>
      <c r="E4611" s="27"/>
      <c r="F4611" s="4"/>
      <c r="G4611" s="5"/>
      <c r="H4611" s="29"/>
    </row>
    <row r="4612" spans="1:8" x14ac:dyDescent="0.2">
      <c r="A4612" s="27"/>
      <c r="B4612" s="28"/>
      <c r="C4612" s="27"/>
      <c r="D4612" s="27"/>
      <c r="E4612" s="27"/>
      <c r="F4612" s="4"/>
      <c r="G4612" s="5"/>
      <c r="H4612" s="29"/>
    </row>
    <row r="4613" spans="1:8" x14ac:dyDescent="0.2">
      <c r="A4613" s="27"/>
      <c r="B4613" s="28"/>
      <c r="C4613" s="27"/>
      <c r="D4613" s="27"/>
      <c r="E4613" s="27"/>
      <c r="F4613" s="4"/>
      <c r="G4613" s="5"/>
      <c r="H4613" s="29"/>
    </row>
    <row r="4614" spans="1:8" x14ac:dyDescent="0.2">
      <c r="A4614" s="27"/>
      <c r="B4614" s="28"/>
      <c r="C4614" s="27"/>
      <c r="D4614" s="27"/>
      <c r="E4614" s="27"/>
      <c r="F4614" s="4"/>
      <c r="G4614" s="5"/>
      <c r="H4614" s="29"/>
    </row>
    <row r="4615" spans="1:8" x14ac:dyDescent="0.2">
      <c r="A4615" s="27"/>
      <c r="B4615" s="28"/>
      <c r="C4615" s="27"/>
      <c r="D4615" s="27"/>
      <c r="E4615" s="27"/>
      <c r="F4615" s="4"/>
      <c r="G4615" s="5"/>
      <c r="H4615" s="29"/>
    </row>
    <row r="4616" spans="1:8" x14ac:dyDescent="0.2">
      <c r="A4616" s="27"/>
      <c r="B4616" s="28"/>
      <c r="C4616" s="27"/>
      <c r="D4616" s="27"/>
      <c r="E4616" s="27"/>
      <c r="F4616" s="4"/>
      <c r="G4616" s="5"/>
      <c r="H4616" s="29"/>
    </row>
    <row r="4617" spans="1:8" x14ac:dyDescent="0.2">
      <c r="A4617" s="27"/>
      <c r="B4617" s="28"/>
      <c r="C4617" s="27"/>
      <c r="D4617" s="27"/>
      <c r="E4617" s="27"/>
      <c r="F4617" s="4"/>
      <c r="G4617" s="5"/>
      <c r="H4617" s="29"/>
    </row>
    <row r="4618" spans="1:8" x14ac:dyDescent="0.2">
      <c r="A4618" s="27"/>
      <c r="B4618" s="28"/>
      <c r="C4618" s="27"/>
      <c r="D4618" s="27"/>
      <c r="E4618" s="27"/>
      <c r="F4618" s="4"/>
      <c r="G4618" s="5"/>
      <c r="H4618" s="29"/>
    </row>
    <row r="4619" spans="1:8" x14ac:dyDescent="0.2">
      <c r="A4619" s="27"/>
      <c r="B4619" s="28"/>
      <c r="C4619" s="27"/>
      <c r="D4619" s="27"/>
      <c r="E4619" s="27"/>
      <c r="F4619" s="4"/>
      <c r="G4619" s="5"/>
      <c r="H4619" s="29"/>
    </row>
    <row r="4620" spans="1:8" x14ac:dyDescent="0.2">
      <c r="A4620" s="27"/>
      <c r="B4620" s="28"/>
      <c r="C4620" s="27"/>
      <c r="D4620" s="27"/>
      <c r="E4620" s="27"/>
      <c r="F4620" s="4"/>
      <c r="G4620" s="5"/>
      <c r="H4620" s="29"/>
    </row>
    <row r="4621" spans="1:8" x14ac:dyDescent="0.2">
      <c r="A4621" s="27"/>
      <c r="B4621" s="28"/>
      <c r="C4621" s="27"/>
      <c r="D4621" s="27"/>
      <c r="E4621" s="27"/>
      <c r="F4621" s="4"/>
      <c r="G4621" s="5"/>
      <c r="H4621" s="29"/>
    </row>
    <row r="4622" spans="1:8" x14ac:dyDescent="0.2">
      <c r="A4622" s="27"/>
      <c r="B4622" s="28"/>
      <c r="C4622" s="27"/>
      <c r="D4622" s="27"/>
      <c r="E4622" s="27"/>
      <c r="F4622" s="4"/>
      <c r="G4622" s="5"/>
      <c r="H4622" s="29"/>
    </row>
    <row r="4623" spans="1:8" x14ac:dyDescent="0.2">
      <c r="A4623" s="27"/>
      <c r="B4623" s="28"/>
      <c r="C4623" s="27"/>
      <c r="D4623" s="27"/>
      <c r="E4623" s="27"/>
      <c r="F4623" s="4"/>
      <c r="G4623" s="5"/>
      <c r="H4623" s="29"/>
    </row>
    <row r="4624" spans="1:8" x14ac:dyDescent="0.2">
      <c r="A4624" s="27"/>
      <c r="B4624" s="28"/>
      <c r="C4624" s="27"/>
      <c r="D4624" s="27"/>
      <c r="E4624" s="27"/>
      <c r="F4624" s="4"/>
      <c r="G4624" s="5"/>
      <c r="H4624" s="29"/>
    </row>
    <row r="4625" spans="1:8" x14ac:dyDescent="0.2">
      <c r="A4625" s="27"/>
      <c r="B4625" s="28"/>
      <c r="C4625" s="27"/>
      <c r="D4625" s="27"/>
      <c r="E4625" s="27"/>
      <c r="F4625" s="4"/>
      <c r="G4625" s="5"/>
      <c r="H4625" s="29"/>
    </row>
    <row r="4626" spans="1:8" x14ac:dyDescent="0.2">
      <c r="A4626" s="27"/>
      <c r="B4626" s="28"/>
      <c r="C4626" s="27"/>
      <c r="D4626" s="27"/>
      <c r="E4626" s="27"/>
      <c r="F4626" s="4"/>
      <c r="G4626" s="5"/>
      <c r="H4626" s="29"/>
    </row>
    <row r="4627" spans="1:8" x14ac:dyDescent="0.2">
      <c r="A4627" s="27"/>
      <c r="B4627" s="28"/>
      <c r="C4627" s="27"/>
      <c r="D4627" s="27"/>
      <c r="E4627" s="27"/>
      <c r="F4627" s="4"/>
      <c r="G4627" s="5"/>
      <c r="H4627" s="29"/>
    </row>
    <row r="4628" spans="1:8" x14ac:dyDescent="0.2">
      <c r="A4628" s="27"/>
      <c r="B4628" s="28"/>
      <c r="C4628" s="27"/>
      <c r="D4628" s="27"/>
      <c r="E4628" s="27"/>
      <c r="F4628" s="4"/>
      <c r="G4628" s="5"/>
      <c r="H4628" s="29"/>
    </row>
    <row r="4629" spans="1:8" x14ac:dyDescent="0.2">
      <c r="A4629" s="27"/>
      <c r="B4629" s="28"/>
      <c r="C4629" s="27"/>
      <c r="D4629" s="27"/>
      <c r="E4629" s="27"/>
      <c r="F4629" s="4"/>
      <c r="G4629" s="5"/>
      <c r="H4629" s="29"/>
    </row>
    <row r="4630" spans="1:8" x14ac:dyDescent="0.2">
      <c r="A4630" s="27"/>
      <c r="B4630" s="28"/>
      <c r="C4630" s="27"/>
      <c r="D4630" s="27"/>
      <c r="E4630" s="27"/>
      <c r="F4630" s="4"/>
      <c r="G4630" s="5"/>
      <c r="H4630" s="29"/>
    </row>
    <row r="4631" spans="1:8" x14ac:dyDescent="0.2">
      <c r="A4631" s="27"/>
      <c r="B4631" s="28"/>
      <c r="C4631" s="27"/>
      <c r="D4631" s="27"/>
      <c r="E4631" s="27"/>
      <c r="F4631" s="4"/>
      <c r="G4631" s="5"/>
      <c r="H4631" s="29"/>
    </row>
    <row r="4632" spans="1:8" x14ac:dyDescent="0.2">
      <c r="A4632" s="27"/>
      <c r="B4632" s="28"/>
      <c r="C4632" s="27"/>
      <c r="D4632" s="27"/>
      <c r="E4632" s="27"/>
      <c r="F4632" s="4"/>
      <c r="G4632" s="5"/>
      <c r="H4632" s="29"/>
    </row>
    <row r="4633" spans="1:8" x14ac:dyDescent="0.2">
      <c r="A4633" s="27"/>
      <c r="B4633" s="28"/>
      <c r="C4633" s="27"/>
      <c r="D4633" s="27"/>
      <c r="E4633" s="27"/>
      <c r="F4633" s="4"/>
      <c r="G4633" s="5"/>
      <c r="H4633" s="29"/>
    </row>
    <row r="4634" spans="1:8" x14ac:dyDescent="0.2">
      <c r="A4634" s="27"/>
      <c r="B4634" s="28"/>
      <c r="C4634" s="27"/>
      <c r="D4634" s="27"/>
      <c r="E4634" s="27"/>
      <c r="F4634" s="4"/>
      <c r="G4634" s="5"/>
      <c r="H4634" s="29"/>
    </row>
    <row r="4635" spans="1:8" x14ac:dyDescent="0.2">
      <c r="A4635" s="27"/>
      <c r="B4635" s="28"/>
      <c r="C4635" s="27"/>
      <c r="D4635" s="27"/>
      <c r="E4635" s="27"/>
      <c r="F4635" s="4"/>
      <c r="G4635" s="5"/>
      <c r="H4635" s="29"/>
    </row>
    <row r="4636" spans="1:8" x14ac:dyDescent="0.2">
      <c r="A4636" s="27"/>
      <c r="B4636" s="28"/>
      <c r="C4636" s="27"/>
      <c r="D4636" s="27"/>
      <c r="E4636" s="27"/>
      <c r="F4636" s="4"/>
      <c r="G4636" s="5"/>
      <c r="H4636" s="29"/>
    </row>
    <row r="4637" spans="1:8" x14ac:dyDescent="0.2">
      <c r="A4637" s="27"/>
      <c r="B4637" s="28"/>
      <c r="C4637" s="27"/>
      <c r="D4637" s="27"/>
      <c r="E4637" s="27"/>
      <c r="F4637" s="4"/>
      <c r="G4637" s="5"/>
      <c r="H4637" s="29"/>
    </row>
    <row r="4638" spans="1:8" x14ac:dyDescent="0.2">
      <c r="A4638" s="27"/>
      <c r="B4638" s="28"/>
      <c r="C4638" s="27"/>
      <c r="D4638" s="27"/>
      <c r="E4638" s="27"/>
      <c r="F4638" s="4"/>
      <c r="G4638" s="5"/>
      <c r="H4638" s="29"/>
    </row>
    <row r="4639" spans="1:8" x14ac:dyDescent="0.2">
      <c r="A4639" s="27"/>
      <c r="B4639" s="28"/>
      <c r="C4639" s="27"/>
      <c r="D4639" s="27"/>
      <c r="E4639" s="27"/>
      <c r="F4639" s="4"/>
      <c r="G4639" s="5"/>
      <c r="H4639" s="29"/>
    </row>
    <row r="4640" spans="1:8" x14ac:dyDescent="0.2">
      <c r="A4640" s="27"/>
      <c r="B4640" s="28"/>
      <c r="C4640" s="27"/>
      <c r="D4640" s="27"/>
      <c r="E4640" s="27"/>
      <c r="F4640" s="4"/>
      <c r="G4640" s="5"/>
      <c r="H4640" s="29"/>
    </row>
    <row r="4641" spans="1:8" x14ac:dyDescent="0.2">
      <c r="A4641" s="27"/>
      <c r="B4641" s="28"/>
      <c r="C4641" s="27"/>
      <c r="D4641" s="27"/>
      <c r="E4641" s="27"/>
      <c r="F4641" s="4"/>
      <c r="G4641" s="5"/>
      <c r="H4641" s="29"/>
    </row>
    <row r="4642" spans="1:8" x14ac:dyDescent="0.2">
      <c r="A4642" s="27"/>
      <c r="B4642" s="28"/>
      <c r="C4642" s="27"/>
      <c r="D4642" s="27"/>
      <c r="E4642" s="27"/>
      <c r="F4642" s="4"/>
      <c r="G4642" s="5"/>
      <c r="H4642" s="29"/>
    </row>
    <row r="4643" spans="1:8" x14ac:dyDescent="0.2">
      <c r="A4643" s="27"/>
      <c r="B4643" s="28"/>
      <c r="C4643" s="27"/>
      <c r="D4643" s="27"/>
      <c r="E4643" s="27"/>
      <c r="F4643" s="4"/>
      <c r="G4643" s="5"/>
      <c r="H4643" s="29"/>
    </row>
    <row r="4644" spans="1:8" x14ac:dyDescent="0.2">
      <c r="A4644" s="27"/>
      <c r="B4644" s="28"/>
      <c r="C4644" s="27"/>
      <c r="D4644" s="27"/>
      <c r="E4644" s="27"/>
      <c r="F4644" s="4"/>
      <c r="G4644" s="5"/>
      <c r="H4644" s="29"/>
    </row>
    <row r="4645" spans="1:8" x14ac:dyDescent="0.2">
      <c r="A4645" s="27"/>
      <c r="B4645" s="28"/>
      <c r="C4645" s="27"/>
      <c r="D4645" s="27"/>
      <c r="E4645" s="27"/>
      <c r="F4645" s="4"/>
      <c r="G4645" s="5"/>
      <c r="H4645" s="29"/>
    </row>
    <row r="4646" spans="1:8" x14ac:dyDescent="0.2">
      <c r="A4646" s="27"/>
      <c r="B4646" s="28"/>
      <c r="C4646" s="27"/>
      <c r="D4646" s="27"/>
      <c r="E4646" s="27"/>
      <c r="F4646" s="4"/>
      <c r="G4646" s="5"/>
      <c r="H4646" s="29"/>
    </row>
    <row r="4647" spans="1:8" x14ac:dyDescent="0.2">
      <c r="A4647" s="27"/>
      <c r="B4647" s="28"/>
      <c r="C4647" s="27"/>
      <c r="D4647" s="27"/>
      <c r="E4647" s="27"/>
      <c r="F4647" s="4"/>
      <c r="G4647" s="5"/>
      <c r="H4647" s="29"/>
    </row>
    <row r="4648" spans="1:8" x14ac:dyDescent="0.2">
      <c r="A4648" s="27"/>
      <c r="B4648" s="28"/>
      <c r="C4648" s="27"/>
      <c r="D4648" s="27"/>
      <c r="E4648" s="27"/>
      <c r="F4648" s="4"/>
      <c r="G4648" s="5"/>
      <c r="H4648" s="29"/>
    </row>
    <row r="4649" spans="1:8" x14ac:dyDescent="0.2">
      <c r="A4649" s="27"/>
      <c r="B4649" s="28"/>
      <c r="C4649" s="27"/>
      <c r="D4649" s="27"/>
      <c r="E4649" s="27"/>
      <c r="F4649" s="4"/>
      <c r="G4649" s="5"/>
      <c r="H4649" s="29"/>
    </row>
    <row r="4650" spans="1:8" x14ac:dyDescent="0.2">
      <c r="A4650" s="27"/>
      <c r="B4650" s="28"/>
      <c r="C4650" s="27"/>
      <c r="D4650" s="27"/>
      <c r="E4650" s="27"/>
      <c r="F4650" s="4"/>
      <c r="G4650" s="5"/>
      <c r="H4650" s="29"/>
    </row>
    <row r="4651" spans="1:8" x14ac:dyDescent="0.2">
      <c r="A4651" s="27"/>
      <c r="B4651" s="28"/>
      <c r="C4651" s="27"/>
      <c r="D4651" s="27"/>
      <c r="E4651" s="27"/>
      <c r="F4651" s="4"/>
      <c r="G4651" s="5"/>
      <c r="H4651" s="29"/>
    </row>
    <row r="4652" spans="1:8" x14ac:dyDescent="0.2">
      <c r="A4652" s="27"/>
      <c r="B4652" s="28"/>
      <c r="C4652" s="27"/>
      <c r="D4652" s="27"/>
      <c r="E4652" s="27"/>
      <c r="F4652" s="4"/>
      <c r="G4652" s="5"/>
      <c r="H4652" s="29"/>
    </row>
    <row r="4653" spans="1:8" x14ac:dyDescent="0.2">
      <c r="A4653" s="27"/>
      <c r="B4653" s="28"/>
      <c r="C4653" s="27"/>
      <c r="D4653" s="27"/>
      <c r="E4653" s="27"/>
      <c r="F4653" s="4"/>
      <c r="G4653" s="5"/>
      <c r="H4653" s="29"/>
    </row>
    <row r="4654" spans="1:8" x14ac:dyDescent="0.2">
      <c r="A4654" s="27"/>
      <c r="B4654" s="28"/>
      <c r="C4654" s="27"/>
      <c r="D4654" s="27"/>
      <c r="E4654" s="27"/>
      <c r="F4654" s="4"/>
      <c r="G4654" s="5"/>
      <c r="H4654" s="29"/>
    </row>
    <row r="4655" spans="1:8" x14ac:dyDescent="0.2">
      <c r="A4655" s="27"/>
      <c r="B4655" s="28"/>
      <c r="C4655" s="27"/>
      <c r="D4655" s="27"/>
      <c r="E4655" s="27"/>
      <c r="F4655" s="4"/>
      <c r="G4655" s="5"/>
      <c r="H4655" s="29"/>
    </row>
    <row r="4656" spans="1:8" x14ac:dyDescent="0.2">
      <c r="A4656" s="27"/>
      <c r="B4656" s="28"/>
      <c r="C4656" s="27"/>
      <c r="D4656" s="27"/>
      <c r="E4656" s="27"/>
      <c r="F4656" s="4"/>
      <c r="G4656" s="5"/>
      <c r="H4656" s="29"/>
    </row>
    <row r="4657" spans="1:8" x14ac:dyDescent="0.2">
      <c r="A4657" s="27"/>
      <c r="B4657" s="28"/>
      <c r="C4657" s="27"/>
      <c r="D4657" s="27"/>
      <c r="E4657" s="27"/>
      <c r="F4657" s="4"/>
      <c r="G4657" s="5"/>
      <c r="H4657" s="29"/>
    </row>
    <row r="4658" spans="1:8" x14ac:dyDescent="0.2">
      <c r="A4658" s="27"/>
      <c r="B4658" s="28"/>
      <c r="C4658" s="27"/>
      <c r="D4658" s="27"/>
      <c r="E4658" s="27"/>
      <c r="F4658" s="4"/>
      <c r="G4658" s="5"/>
      <c r="H4658" s="29"/>
    </row>
    <row r="4659" spans="1:8" x14ac:dyDescent="0.2">
      <c r="A4659" s="27"/>
      <c r="B4659" s="28"/>
      <c r="C4659" s="27"/>
      <c r="D4659" s="27"/>
      <c r="E4659" s="27"/>
      <c r="F4659" s="4"/>
      <c r="G4659" s="5"/>
      <c r="H4659" s="29"/>
    </row>
    <row r="4660" spans="1:8" x14ac:dyDescent="0.2">
      <c r="A4660" s="27"/>
      <c r="B4660" s="28"/>
      <c r="C4660" s="27"/>
      <c r="D4660" s="27"/>
      <c r="E4660" s="27"/>
      <c r="F4660" s="4"/>
      <c r="G4660" s="5"/>
      <c r="H4660" s="29"/>
    </row>
    <row r="4661" spans="1:8" x14ac:dyDescent="0.2">
      <c r="A4661" s="27"/>
      <c r="B4661" s="28"/>
      <c r="C4661" s="27"/>
      <c r="D4661" s="27"/>
      <c r="E4661" s="27"/>
      <c r="F4661" s="4"/>
      <c r="G4661" s="5"/>
      <c r="H4661" s="29"/>
    </row>
    <row r="4662" spans="1:8" x14ac:dyDescent="0.2">
      <c r="A4662" s="27"/>
      <c r="B4662" s="28"/>
      <c r="C4662" s="27"/>
      <c r="D4662" s="27"/>
      <c r="E4662" s="27"/>
      <c r="F4662" s="4"/>
      <c r="G4662" s="5"/>
      <c r="H4662" s="29"/>
    </row>
    <row r="4663" spans="1:8" x14ac:dyDescent="0.2">
      <c r="A4663" s="27"/>
      <c r="B4663" s="28"/>
      <c r="C4663" s="27"/>
      <c r="D4663" s="27"/>
      <c r="E4663" s="27"/>
      <c r="F4663" s="4"/>
      <c r="G4663" s="5"/>
      <c r="H4663" s="29"/>
    </row>
    <row r="4664" spans="1:8" x14ac:dyDescent="0.2">
      <c r="A4664" s="27"/>
      <c r="B4664" s="28"/>
      <c r="C4664" s="27"/>
      <c r="D4664" s="27"/>
      <c r="E4664" s="27"/>
      <c r="F4664" s="4"/>
      <c r="G4664" s="5"/>
      <c r="H4664" s="29"/>
    </row>
    <row r="4665" spans="1:8" x14ac:dyDescent="0.2">
      <c r="A4665" s="27"/>
      <c r="B4665" s="28"/>
      <c r="C4665" s="27"/>
      <c r="D4665" s="27"/>
      <c r="E4665" s="27"/>
      <c r="F4665" s="4"/>
      <c r="G4665" s="5"/>
      <c r="H4665" s="29"/>
    </row>
    <row r="4666" spans="1:8" x14ac:dyDescent="0.2">
      <c r="A4666" s="27"/>
      <c r="B4666" s="28"/>
      <c r="C4666" s="27"/>
      <c r="D4666" s="27"/>
      <c r="E4666" s="27"/>
      <c r="F4666" s="4"/>
      <c r="G4666" s="5"/>
      <c r="H4666" s="29"/>
    </row>
    <row r="4667" spans="1:8" x14ac:dyDescent="0.2">
      <c r="A4667" s="27"/>
      <c r="B4667" s="28"/>
      <c r="C4667" s="27"/>
      <c r="D4667" s="27"/>
      <c r="E4667" s="27"/>
      <c r="F4667" s="4"/>
      <c r="G4667" s="5"/>
      <c r="H4667" s="29"/>
    </row>
    <row r="4668" spans="1:8" x14ac:dyDescent="0.2">
      <c r="A4668" s="27"/>
      <c r="B4668" s="28"/>
      <c r="C4668" s="27"/>
      <c r="D4668" s="27"/>
      <c r="E4668" s="27"/>
      <c r="F4668" s="4"/>
      <c r="G4668" s="5"/>
      <c r="H4668" s="29"/>
    </row>
    <row r="4669" spans="1:8" x14ac:dyDescent="0.2">
      <c r="A4669" s="27"/>
      <c r="B4669" s="28"/>
      <c r="C4669" s="27"/>
      <c r="D4669" s="27"/>
      <c r="E4669" s="27"/>
      <c r="F4669" s="4"/>
      <c r="G4669" s="5"/>
      <c r="H4669" s="29"/>
    </row>
    <row r="4670" spans="1:8" x14ac:dyDescent="0.2">
      <c r="A4670" s="27"/>
      <c r="B4670" s="28"/>
      <c r="C4670" s="27"/>
      <c r="D4670" s="27"/>
      <c r="E4670" s="27"/>
      <c r="F4670" s="4"/>
      <c r="G4670" s="5"/>
      <c r="H4670" s="29"/>
    </row>
    <row r="4671" spans="1:8" x14ac:dyDescent="0.2">
      <c r="A4671" s="27"/>
      <c r="B4671" s="28"/>
      <c r="C4671" s="27"/>
      <c r="D4671" s="27"/>
      <c r="E4671" s="27"/>
      <c r="F4671" s="4"/>
      <c r="G4671" s="5"/>
      <c r="H4671" s="29"/>
    </row>
    <row r="4672" spans="1:8" x14ac:dyDescent="0.2">
      <c r="A4672" s="27"/>
      <c r="B4672" s="28"/>
      <c r="C4672" s="27"/>
      <c r="D4672" s="27"/>
      <c r="E4672" s="27"/>
      <c r="F4672" s="4"/>
      <c r="G4672" s="5"/>
      <c r="H4672" s="29"/>
    </row>
    <row r="4673" spans="1:8" x14ac:dyDescent="0.2">
      <c r="A4673" s="27"/>
      <c r="B4673" s="28"/>
      <c r="C4673" s="27"/>
      <c r="D4673" s="27"/>
      <c r="E4673" s="27"/>
      <c r="F4673" s="4"/>
      <c r="G4673" s="5"/>
      <c r="H4673" s="29"/>
    </row>
    <row r="4674" spans="1:8" x14ac:dyDescent="0.2">
      <c r="A4674" s="27"/>
      <c r="B4674" s="28"/>
      <c r="C4674" s="27"/>
      <c r="D4674" s="27"/>
      <c r="E4674" s="27"/>
      <c r="F4674" s="4"/>
      <c r="G4674" s="5"/>
      <c r="H4674" s="29"/>
    </row>
    <row r="4675" spans="1:8" x14ac:dyDescent="0.2">
      <c r="A4675" s="27"/>
      <c r="B4675" s="28"/>
      <c r="C4675" s="27"/>
      <c r="D4675" s="27"/>
      <c r="E4675" s="27"/>
      <c r="F4675" s="4"/>
      <c r="G4675" s="5"/>
      <c r="H4675" s="29"/>
    </row>
    <row r="4676" spans="1:8" x14ac:dyDescent="0.2">
      <c r="A4676" s="27"/>
      <c r="B4676" s="28"/>
      <c r="C4676" s="27"/>
      <c r="D4676" s="27"/>
      <c r="E4676" s="27"/>
      <c r="F4676" s="4"/>
      <c r="G4676" s="5"/>
      <c r="H4676" s="29"/>
    </row>
    <row r="4677" spans="1:8" x14ac:dyDescent="0.2">
      <c r="A4677" s="27"/>
      <c r="B4677" s="28"/>
      <c r="C4677" s="27"/>
      <c r="D4677" s="27"/>
      <c r="E4677" s="27"/>
      <c r="F4677" s="4"/>
      <c r="G4677" s="5"/>
      <c r="H4677" s="29"/>
    </row>
    <row r="4678" spans="1:8" x14ac:dyDescent="0.2">
      <c r="A4678" s="27"/>
      <c r="B4678" s="28"/>
      <c r="C4678" s="27"/>
      <c r="D4678" s="27"/>
      <c r="E4678" s="27"/>
      <c r="F4678" s="4"/>
      <c r="G4678" s="5"/>
      <c r="H4678" s="29"/>
    </row>
    <row r="4679" spans="1:8" x14ac:dyDescent="0.2">
      <c r="A4679" s="27"/>
      <c r="B4679" s="28"/>
      <c r="C4679" s="27"/>
      <c r="D4679" s="27"/>
      <c r="E4679" s="27"/>
      <c r="F4679" s="4"/>
      <c r="G4679" s="5"/>
      <c r="H4679" s="29"/>
    </row>
    <row r="4680" spans="1:8" x14ac:dyDescent="0.2">
      <c r="A4680" s="27"/>
      <c r="B4680" s="28"/>
      <c r="C4680" s="27"/>
      <c r="D4680" s="27"/>
      <c r="E4680" s="27"/>
      <c r="F4680" s="4"/>
      <c r="G4680" s="5"/>
      <c r="H4680" s="29"/>
    </row>
    <row r="4681" spans="1:8" x14ac:dyDescent="0.2">
      <c r="A4681" s="27"/>
      <c r="B4681" s="28"/>
      <c r="C4681" s="27"/>
      <c r="D4681" s="27"/>
      <c r="E4681" s="27"/>
      <c r="F4681" s="4"/>
      <c r="G4681" s="5"/>
      <c r="H4681" s="29"/>
    </row>
    <row r="4682" spans="1:8" x14ac:dyDescent="0.2">
      <c r="A4682" s="27"/>
      <c r="B4682" s="28"/>
      <c r="C4682" s="27"/>
      <c r="D4682" s="27"/>
      <c r="E4682" s="27"/>
      <c r="F4682" s="4"/>
      <c r="G4682" s="5"/>
      <c r="H4682" s="29"/>
    </row>
    <row r="4683" spans="1:8" x14ac:dyDescent="0.2">
      <c r="A4683" s="27"/>
      <c r="B4683" s="28"/>
      <c r="C4683" s="27"/>
      <c r="D4683" s="27"/>
      <c r="E4683" s="27"/>
      <c r="F4683" s="4"/>
      <c r="G4683" s="5"/>
      <c r="H4683" s="29"/>
    </row>
    <row r="4684" spans="1:8" x14ac:dyDescent="0.2">
      <c r="A4684" s="27"/>
      <c r="B4684" s="28"/>
      <c r="C4684" s="27"/>
      <c r="D4684" s="27"/>
      <c r="E4684" s="27"/>
      <c r="F4684" s="4"/>
      <c r="G4684" s="5"/>
      <c r="H4684" s="29"/>
    </row>
    <row r="4685" spans="1:8" x14ac:dyDescent="0.2">
      <c r="A4685" s="27"/>
      <c r="B4685" s="28"/>
      <c r="C4685" s="27"/>
      <c r="D4685" s="27"/>
      <c r="E4685" s="27"/>
      <c r="F4685" s="4"/>
      <c r="G4685" s="5"/>
      <c r="H4685" s="29"/>
    </row>
    <row r="4686" spans="1:8" x14ac:dyDescent="0.2">
      <c r="A4686" s="27"/>
      <c r="B4686" s="28"/>
      <c r="C4686" s="27"/>
      <c r="D4686" s="27"/>
      <c r="E4686" s="27"/>
      <c r="F4686" s="4"/>
      <c r="G4686" s="5"/>
      <c r="H4686" s="29"/>
    </row>
    <row r="4687" spans="1:8" x14ac:dyDescent="0.2">
      <c r="A4687" s="27"/>
      <c r="B4687" s="28"/>
      <c r="C4687" s="27"/>
      <c r="D4687" s="27"/>
      <c r="E4687" s="27"/>
      <c r="F4687" s="4"/>
      <c r="G4687" s="5"/>
      <c r="H4687" s="29"/>
    </row>
    <row r="4688" spans="1:8" x14ac:dyDescent="0.2">
      <c r="A4688" s="27"/>
      <c r="B4688" s="28"/>
      <c r="C4688" s="27"/>
      <c r="D4688" s="27"/>
      <c r="E4688" s="27"/>
      <c r="F4688" s="4"/>
      <c r="G4688" s="5"/>
      <c r="H4688" s="29"/>
    </row>
    <row r="4689" spans="1:8" x14ac:dyDescent="0.2">
      <c r="A4689" s="27"/>
      <c r="B4689" s="28"/>
      <c r="C4689" s="27"/>
      <c r="D4689" s="27"/>
      <c r="E4689" s="27"/>
      <c r="F4689" s="4"/>
      <c r="G4689" s="5"/>
      <c r="H4689" s="29"/>
    </row>
    <row r="4690" spans="1:8" x14ac:dyDescent="0.2">
      <c r="A4690" s="27"/>
      <c r="B4690" s="28"/>
      <c r="C4690" s="27"/>
      <c r="D4690" s="27"/>
      <c r="E4690" s="27"/>
      <c r="F4690" s="4"/>
      <c r="G4690" s="5"/>
      <c r="H4690" s="29"/>
    </row>
    <row r="4691" spans="1:8" x14ac:dyDescent="0.2">
      <c r="A4691" s="27"/>
      <c r="B4691" s="28"/>
      <c r="C4691" s="27"/>
      <c r="D4691" s="27"/>
      <c r="E4691" s="27"/>
      <c r="F4691" s="4"/>
      <c r="G4691" s="5"/>
      <c r="H4691" s="29"/>
    </row>
    <row r="4692" spans="1:8" x14ac:dyDescent="0.2">
      <c r="A4692" s="27"/>
      <c r="B4692" s="28"/>
      <c r="C4692" s="27"/>
      <c r="D4692" s="27"/>
      <c r="E4692" s="27"/>
      <c r="F4692" s="4"/>
      <c r="G4692" s="5"/>
      <c r="H4692" s="29"/>
    </row>
    <row r="4693" spans="1:8" x14ac:dyDescent="0.2">
      <c r="A4693" s="27"/>
      <c r="B4693" s="28"/>
      <c r="C4693" s="27"/>
      <c r="D4693" s="27"/>
      <c r="E4693" s="27"/>
      <c r="F4693" s="4"/>
      <c r="G4693" s="5"/>
      <c r="H4693" s="29"/>
    </row>
    <row r="4694" spans="1:8" x14ac:dyDescent="0.2">
      <c r="A4694" s="27"/>
      <c r="B4694" s="28"/>
      <c r="C4694" s="27"/>
      <c r="D4694" s="27"/>
      <c r="E4694" s="27"/>
      <c r="F4694" s="4"/>
      <c r="G4694" s="5"/>
      <c r="H4694" s="29"/>
    </row>
    <row r="4695" spans="1:8" x14ac:dyDescent="0.2">
      <c r="A4695" s="27"/>
      <c r="B4695" s="28"/>
      <c r="C4695" s="27"/>
      <c r="D4695" s="27"/>
      <c r="E4695" s="27"/>
      <c r="F4695" s="4"/>
      <c r="G4695" s="5"/>
      <c r="H4695" s="29"/>
    </row>
    <row r="4696" spans="1:8" x14ac:dyDescent="0.2">
      <c r="A4696" s="27"/>
      <c r="B4696" s="28"/>
      <c r="C4696" s="27"/>
      <c r="D4696" s="27"/>
      <c r="E4696" s="27"/>
      <c r="F4696" s="4"/>
      <c r="G4696" s="5"/>
      <c r="H4696" s="29"/>
    </row>
    <row r="4697" spans="1:8" x14ac:dyDescent="0.2">
      <c r="A4697" s="27"/>
      <c r="B4697" s="28"/>
      <c r="C4697" s="27"/>
      <c r="D4697" s="27"/>
      <c r="E4697" s="27"/>
      <c r="F4697" s="4"/>
      <c r="G4697" s="5"/>
      <c r="H4697" s="29"/>
    </row>
    <row r="4698" spans="1:8" x14ac:dyDescent="0.2">
      <c r="A4698" s="27"/>
      <c r="B4698" s="28"/>
      <c r="C4698" s="27"/>
      <c r="D4698" s="27"/>
      <c r="E4698" s="27"/>
      <c r="F4698" s="4"/>
      <c r="G4698" s="5"/>
      <c r="H4698" s="29"/>
    </row>
    <row r="4699" spans="1:8" x14ac:dyDescent="0.2">
      <c r="A4699" s="27"/>
      <c r="B4699" s="28"/>
      <c r="C4699" s="27"/>
      <c r="D4699" s="27"/>
      <c r="E4699" s="27"/>
      <c r="F4699" s="4"/>
      <c r="G4699" s="5"/>
      <c r="H4699" s="29"/>
    </row>
    <row r="4700" spans="1:8" x14ac:dyDescent="0.2">
      <c r="A4700" s="27"/>
      <c r="B4700" s="28"/>
      <c r="C4700" s="27"/>
      <c r="D4700" s="27"/>
      <c r="E4700" s="27"/>
      <c r="F4700" s="4"/>
      <c r="G4700" s="5"/>
      <c r="H4700" s="29"/>
    </row>
    <row r="4701" spans="1:8" x14ac:dyDescent="0.2">
      <c r="A4701" s="27"/>
      <c r="B4701" s="28"/>
      <c r="C4701" s="27"/>
      <c r="D4701" s="27"/>
      <c r="E4701" s="27"/>
      <c r="F4701" s="4"/>
      <c r="G4701" s="5"/>
      <c r="H4701" s="29"/>
    </row>
    <row r="4702" spans="1:8" x14ac:dyDescent="0.2">
      <c r="A4702" s="27"/>
      <c r="B4702" s="28"/>
      <c r="C4702" s="27"/>
      <c r="D4702" s="27"/>
      <c r="E4702" s="27"/>
      <c r="F4702" s="4"/>
      <c r="G4702" s="5"/>
      <c r="H4702" s="29"/>
    </row>
    <row r="4703" spans="1:8" x14ac:dyDescent="0.2">
      <c r="A4703" s="27"/>
      <c r="B4703" s="28"/>
      <c r="C4703" s="27"/>
      <c r="D4703" s="27"/>
      <c r="E4703" s="27"/>
      <c r="F4703" s="4"/>
      <c r="G4703" s="5"/>
      <c r="H4703" s="29"/>
    </row>
    <row r="4704" spans="1:8" x14ac:dyDescent="0.2">
      <c r="A4704" s="27"/>
      <c r="B4704" s="28"/>
      <c r="C4704" s="27"/>
      <c r="D4704" s="27"/>
      <c r="E4704" s="27"/>
      <c r="F4704" s="4"/>
      <c r="G4704" s="5"/>
      <c r="H4704" s="29"/>
    </row>
    <row r="4705" spans="1:8" x14ac:dyDescent="0.2">
      <c r="A4705" s="27"/>
      <c r="B4705" s="28"/>
      <c r="C4705" s="27"/>
      <c r="D4705" s="27"/>
      <c r="E4705" s="27"/>
      <c r="F4705" s="4"/>
      <c r="G4705" s="5"/>
      <c r="H4705" s="29"/>
    </row>
    <row r="4706" spans="1:8" x14ac:dyDescent="0.2">
      <c r="A4706" s="27"/>
      <c r="B4706" s="28"/>
      <c r="C4706" s="27"/>
      <c r="D4706" s="27"/>
      <c r="E4706" s="27"/>
      <c r="F4706" s="4"/>
      <c r="G4706" s="5"/>
      <c r="H4706" s="29"/>
    </row>
    <row r="4707" spans="1:8" x14ac:dyDescent="0.2">
      <c r="A4707" s="27"/>
      <c r="B4707" s="28"/>
      <c r="C4707" s="27"/>
      <c r="D4707" s="27"/>
      <c r="E4707" s="27"/>
      <c r="F4707" s="4"/>
      <c r="G4707" s="5"/>
      <c r="H4707" s="29"/>
    </row>
    <row r="4708" spans="1:8" x14ac:dyDescent="0.2">
      <c r="A4708" s="27"/>
      <c r="B4708" s="28"/>
      <c r="C4708" s="27"/>
      <c r="D4708" s="27"/>
      <c r="E4708" s="27"/>
      <c r="F4708" s="4"/>
      <c r="G4708" s="5"/>
      <c r="H4708" s="29"/>
    </row>
    <row r="4709" spans="1:8" x14ac:dyDescent="0.2">
      <c r="A4709" s="27"/>
      <c r="B4709" s="28"/>
      <c r="C4709" s="27"/>
      <c r="D4709" s="27"/>
      <c r="E4709" s="27"/>
      <c r="F4709" s="4"/>
      <c r="G4709" s="5"/>
      <c r="H4709" s="29"/>
    </row>
    <row r="4710" spans="1:8" x14ac:dyDescent="0.2">
      <c r="A4710" s="27"/>
      <c r="B4710" s="28"/>
      <c r="C4710" s="27"/>
      <c r="D4710" s="27"/>
      <c r="E4710" s="27"/>
      <c r="F4710" s="4"/>
      <c r="G4710" s="5"/>
      <c r="H4710" s="29"/>
    </row>
    <row r="4711" spans="1:8" x14ac:dyDescent="0.2">
      <c r="A4711" s="27"/>
      <c r="B4711" s="28"/>
      <c r="C4711" s="27"/>
      <c r="D4711" s="27"/>
      <c r="E4711" s="27"/>
      <c r="F4711" s="4"/>
      <c r="G4711" s="5"/>
      <c r="H4711" s="29"/>
    </row>
    <row r="4712" spans="1:8" x14ac:dyDescent="0.2">
      <c r="A4712" s="27"/>
      <c r="B4712" s="28"/>
      <c r="C4712" s="27"/>
      <c r="D4712" s="27"/>
      <c r="E4712" s="27"/>
      <c r="F4712" s="4"/>
      <c r="G4712" s="5"/>
      <c r="H4712" s="29"/>
    </row>
    <row r="4713" spans="1:8" x14ac:dyDescent="0.2">
      <c r="A4713" s="27"/>
      <c r="B4713" s="28"/>
      <c r="C4713" s="27"/>
      <c r="D4713" s="27"/>
      <c r="E4713" s="27"/>
      <c r="F4713" s="4"/>
      <c r="G4713" s="5"/>
      <c r="H4713" s="29"/>
    </row>
    <row r="4714" spans="1:8" x14ac:dyDescent="0.2">
      <c r="A4714" s="27"/>
      <c r="B4714" s="28"/>
      <c r="C4714" s="27"/>
      <c r="D4714" s="27"/>
      <c r="E4714" s="27"/>
      <c r="F4714" s="4"/>
      <c r="G4714" s="5"/>
      <c r="H4714" s="29"/>
    </row>
    <row r="4715" spans="1:8" x14ac:dyDescent="0.2">
      <c r="A4715" s="27"/>
      <c r="B4715" s="28"/>
      <c r="C4715" s="27"/>
      <c r="D4715" s="27"/>
      <c r="E4715" s="27"/>
      <c r="F4715" s="4"/>
      <c r="G4715" s="5"/>
      <c r="H4715" s="29"/>
    </row>
    <row r="4716" spans="1:8" x14ac:dyDescent="0.2">
      <c r="A4716" s="27"/>
      <c r="B4716" s="28"/>
      <c r="C4716" s="27"/>
      <c r="D4716" s="27"/>
      <c r="E4716" s="27"/>
      <c r="F4716" s="4"/>
      <c r="G4716" s="5"/>
      <c r="H4716" s="29"/>
    </row>
    <row r="4717" spans="1:8" x14ac:dyDescent="0.2">
      <c r="A4717" s="27"/>
      <c r="B4717" s="28"/>
      <c r="C4717" s="27"/>
      <c r="D4717" s="27"/>
      <c r="E4717" s="27"/>
      <c r="F4717" s="4"/>
      <c r="G4717" s="5"/>
      <c r="H4717" s="29"/>
    </row>
    <row r="4718" spans="1:8" x14ac:dyDescent="0.2">
      <c r="A4718" s="27"/>
      <c r="B4718" s="28"/>
      <c r="C4718" s="27"/>
      <c r="D4718" s="27"/>
      <c r="E4718" s="27"/>
      <c r="F4718" s="4"/>
      <c r="G4718" s="5"/>
      <c r="H4718" s="29"/>
    </row>
    <row r="4719" spans="1:8" x14ac:dyDescent="0.2">
      <c r="A4719" s="27"/>
      <c r="B4719" s="28"/>
      <c r="C4719" s="27"/>
      <c r="D4719" s="27"/>
      <c r="E4719" s="27"/>
      <c r="F4719" s="4"/>
      <c r="G4719" s="5"/>
      <c r="H4719" s="29"/>
    </row>
    <row r="4720" spans="1:8" x14ac:dyDescent="0.2">
      <c r="A4720" s="27"/>
      <c r="B4720" s="28"/>
      <c r="C4720" s="27"/>
      <c r="D4720" s="27"/>
      <c r="E4720" s="27"/>
      <c r="F4720" s="4"/>
      <c r="G4720" s="5"/>
      <c r="H4720" s="29"/>
    </row>
    <row r="4721" spans="1:8" x14ac:dyDescent="0.2">
      <c r="A4721" s="27"/>
      <c r="B4721" s="28"/>
      <c r="C4721" s="27"/>
      <c r="D4721" s="27"/>
      <c r="E4721" s="27"/>
      <c r="F4721" s="4"/>
      <c r="G4721" s="5"/>
      <c r="H4721" s="29"/>
    </row>
    <row r="4722" spans="1:8" x14ac:dyDescent="0.2">
      <c r="A4722" s="27"/>
      <c r="B4722" s="28"/>
      <c r="C4722" s="27"/>
      <c r="D4722" s="27"/>
      <c r="E4722" s="27"/>
      <c r="F4722" s="4"/>
      <c r="G4722" s="5"/>
      <c r="H4722" s="29"/>
    </row>
    <row r="4723" spans="1:8" x14ac:dyDescent="0.2">
      <c r="A4723" s="27"/>
      <c r="B4723" s="28"/>
      <c r="C4723" s="27"/>
      <c r="D4723" s="27"/>
      <c r="E4723" s="27"/>
      <c r="F4723" s="4"/>
      <c r="G4723" s="5"/>
      <c r="H4723" s="29"/>
    </row>
    <row r="4724" spans="1:8" x14ac:dyDescent="0.2">
      <c r="A4724" s="27"/>
      <c r="B4724" s="28"/>
      <c r="C4724" s="27"/>
      <c r="D4724" s="27"/>
      <c r="E4724" s="27"/>
      <c r="F4724" s="4"/>
      <c r="G4724" s="5"/>
      <c r="H4724" s="29"/>
    </row>
    <row r="4725" spans="1:8" x14ac:dyDescent="0.2">
      <c r="A4725" s="27"/>
      <c r="B4725" s="28"/>
      <c r="C4725" s="27"/>
      <c r="D4725" s="27"/>
      <c r="E4725" s="27"/>
      <c r="F4725" s="4"/>
      <c r="G4725" s="5"/>
      <c r="H4725" s="29"/>
    </row>
    <row r="4726" spans="1:8" x14ac:dyDescent="0.2">
      <c r="A4726" s="27"/>
      <c r="B4726" s="28"/>
      <c r="C4726" s="27"/>
      <c r="D4726" s="27"/>
      <c r="E4726" s="27"/>
      <c r="F4726" s="4"/>
      <c r="G4726" s="5"/>
      <c r="H4726" s="29"/>
    </row>
    <row r="4727" spans="1:8" x14ac:dyDescent="0.2">
      <c r="A4727" s="27"/>
      <c r="B4727" s="28"/>
      <c r="C4727" s="27"/>
      <c r="D4727" s="27"/>
      <c r="E4727" s="27"/>
      <c r="F4727" s="4"/>
      <c r="G4727" s="5"/>
      <c r="H4727" s="29"/>
    </row>
    <row r="4728" spans="1:8" x14ac:dyDescent="0.2">
      <c r="A4728" s="27"/>
      <c r="B4728" s="28"/>
      <c r="C4728" s="27"/>
      <c r="D4728" s="27"/>
      <c r="E4728" s="27"/>
      <c r="F4728" s="4"/>
      <c r="G4728" s="5"/>
      <c r="H4728" s="29"/>
    </row>
    <row r="4729" spans="1:8" x14ac:dyDescent="0.2">
      <c r="A4729" s="27"/>
      <c r="B4729" s="28"/>
      <c r="C4729" s="27"/>
      <c r="D4729" s="27"/>
      <c r="E4729" s="27"/>
      <c r="F4729" s="4"/>
      <c r="G4729" s="5"/>
      <c r="H4729" s="29"/>
    </row>
    <row r="4730" spans="1:8" x14ac:dyDescent="0.2">
      <c r="A4730" s="27"/>
      <c r="B4730" s="28"/>
      <c r="C4730" s="27"/>
      <c r="D4730" s="27"/>
      <c r="E4730" s="27"/>
      <c r="F4730" s="4"/>
      <c r="G4730" s="5"/>
      <c r="H4730" s="29"/>
    </row>
    <row r="4731" spans="1:8" x14ac:dyDescent="0.2">
      <c r="A4731" s="27"/>
      <c r="B4731" s="28"/>
      <c r="C4731" s="27"/>
      <c r="D4731" s="27"/>
      <c r="E4731" s="27"/>
      <c r="F4731" s="4"/>
      <c r="G4731" s="5"/>
      <c r="H4731" s="29"/>
    </row>
    <row r="4732" spans="1:8" x14ac:dyDescent="0.2">
      <c r="A4732" s="27"/>
      <c r="B4732" s="28"/>
      <c r="C4732" s="27"/>
      <c r="D4732" s="27"/>
      <c r="E4732" s="27"/>
      <c r="F4732" s="4"/>
      <c r="G4732" s="5"/>
      <c r="H4732" s="29"/>
    </row>
    <row r="4733" spans="1:8" x14ac:dyDescent="0.2">
      <c r="A4733" s="27"/>
      <c r="B4733" s="28"/>
      <c r="C4733" s="27"/>
      <c r="D4733" s="27"/>
      <c r="E4733" s="27"/>
      <c r="F4733" s="4"/>
      <c r="G4733" s="5"/>
      <c r="H4733" s="29"/>
    </row>
    <row r="4734" spans="1:8" x14ac:dyDescent="0.2">
      <c r="A4734" s="27"/>
      <c r="B4734" s="28"/>
      <c r="C4734" s="27"/>
      <c r="D4734" s="27"/>
      <c r="E4734" s="27"/>
      <c r="F4734" s="4"/>
      <c r="G4734" s="5"/>
      <c r="H4734" s="29"/>
    </row>
    <row r="4735" spans="1:8" x14ac:dyDescent="0.2">
      <c r="A4735" s="27"/>
      <c r="B4735" s="28"/>
      <c r="C4735" s="27"/>
      <c r="D4735" s="27"/>
      <c r="E4735" s="27"/>
      <c r="F4735" s="4"/>
      <c r="G4735" s="5"/>
      <c r="H4735" s="29"/>
    </row>
    <row r="4736" spans="1:8" x14ac:dyDescent="0.2">
      <c r="A4736" s="27"/>
      <c r="B4736" s="28"/>
      <c r="C4736" s="27"/>
      <c r="D4736" s="27"/>
      <c r="E4736" s="27"/>
      <c r="F4736" s="4"/>
      <c r="G4736" s="5"/>
      <c r="H4736" s="29"/>
    </row>
    <row r="4737" spans="1:8" x14ac:dyDescent="0.2">
      <c r="A4737" s="27"/>
      <c r="B4737" s="28"/>
      <c r="C4737" s="27"/>
      <c r="D4737" s="27"/>
      <c r="E4737" s="27"/>
      <c r="F4737" s="4"/>
      <c r="G4737" s="5"/>
      <c r="H4737" s="29"/>
    </row>
    <row r="4738" spans="1:8" x14ac:dyDescent="0.2">
      <c r="A4738" s="27"/>
      <c r="B4738" s="28"/>
      <c r="C4738" s="27"/>
      <c r="D4738" s="27"/>
      <c r="E4738" s="27"/>
      <c r="F4738" s="4"/>
      <c r="G4738" s="5"/>
      <c r="H4738" s="29"/>
    </row>
    <row r="4739" spans="1:8" x14ac:dyDescent="0.2">
      <c r="A4739" s="27"/>
      <c r="B4739" s="28"/>
      <c r="C4739" s="27"/>
      <c r="D4739" s="27"/>
      <c r="E4739" s="27"/>
      <c r="F4739" s="4"/>
      <c r="G4739" s="5"/>
      <c r="H4739" s="29"/>
    </row>
    <row r="4740" spans="1:8" x14ac:dyDescent="0.2">
      <c r="A4740" s="27"/>
      <c r="B4740" s="28"/>
      <c r="C4740" s="27"/>
      <c r="D4740" s="27"/>
      <c r="E4740" s="27"/>
      <c r="F4740" s="4"/>
      <c r="G4740" s="5"/>
      <c r="H4740" s="29"/>
    </row>
    <row r="4741" spans="1:8" x14ac:dyDescent="0.2">
      <c r="A4741" s="27"/>
      <c r="B4741" s="28"/>
      <c r="C4741" s="27"/>
      <c r="D4741" s="27"/>
      <c r="E4741" s="27"/>
      <c r="F4741" s="4"/>
      <c r="G4741" s="5"/>
      <c r="H4741" s="29"/>
    </row>
    <row r="4742" spans="1:8" x14ac:dyDescent="0.2">
      <c r="A4742" s="27"/>
      <c r="B4742" s="28"/>
      <c r="C4742" s="27"/>
      <c r="D4742" s="27"/>
      <c r="E4742" s="27"/>
      <c r="F4742" s="4"/>
      <c r="G4742" s="5"/>
      <c r="H4742" s="29"/>
    </row>
    <row r="4743" spans="1:8" x14ac:dyDescent="0.2">
      <c r="A4743" s="27"/>
      <c r="B4743" s="28"/>
      <c r="C4743" s="27"/>
      <c r="D4743" s="27"/>
      <c r="E4743" s="27"/>
      <c r="F4743" s="4"/>
      <c r="G4743" s="5"/>
      <c r="H4743" s="29"/>
    </row>
    <row r="4744" spans="1:8" x14ac:dyDescent="0.2">
      <c r="A4744" s="27"/>
      <c r="B4744" s="28"/>
      <c r="C4744" s="27"/>
      <c r="D4744" s="27"/>
      <c r="E4744" s="27"/>
      <c r="F4744" s="4"/>
      <c r="G4744" s="5"/>
      <c r="H4744" s="29"/>
    </row>
    <row r="4745" spans="1:8" x14ac:dyDescent="0.2">
      <c r="A4745" s="27"/>
      <c r="B4745" s="28"/>
      <c r="C4745" s="27"/>
      <c r="D4745" s="27"/>
      <c r="E4745" s="27"/>
      <c r="F4745" s="4"/>
      <c r="G4745" s="5"/>
      <c r="H4745" s="29"/>
    </row>
    <row r="4746" spans="1:8" x14ac:dyDescent="0.2">
      <c r="A4746" s="27"/>
      <c r="B4746" s="28"/>
      <c r="C4746" s="27"/>
      <c r="D4746" s="27"/>
      <c r="E4746" s="27"/>
      <c r="F4746" s="4"/>
      <c r="G4746" s="5"/>
      <c r="H4746" s="29"/>
    </row>
    <row r="4747" spans="1:8" x14ac:dyDescent="0.2">
      <c r="A4747" s="27"/>
      <c r="B4747" s="28"/>
      <c r="C4747" s="27"/>
      <c r="D4747" s="27"/>
      <c r="E4747" s="27"/>
      <c r="F4747" s="4"/>
      <c r="G4747" s="5"/>
      <c r="H4747" s="29"/>
    </row>
    <row r="4748" spans="1:8" x14ac:dyDescent="0.2">
      <c r="A4748" s="27"/>
      <c r="B4748" s="28"/>
      <c r="C4748" s="27"/>
      <c r="D4748" s="27"/>
      <c r="E4748" s="27"/>
      <c r="F4748" s="4"/>
      <c r="G4748" s="5"/>
      <c r="H4748" s="29"/>
    </row>
    <row r="4749" spans="1:8" x14ac:dyDescent="0.2">
      <c r="A4749" s="27"/>
      <c r="B4749" s="28"/>
      <c r="C4749" s="27"/>
      <c r="D4749" s="27"/>
      <c r="E4749" s="27"/>
      <c r="F4749" s="4"/>
      <c r="G4749" s="5"/>
      <c r="H4749" s="29"/>
    </row>
    <row r="4750" spans="1:8" x14ac:dyDescent="0.2">
      <c r="A4750" s="27"/>
      <c r="B4750" s="28"/>
      <c r="C4750" s="27"/>
      <c r="D4750" s="27"/>
      <c r="E4750" s="27"/>
      <c r="F4750" s="4"/>
      <c r="G4750" s="5"/>
      <c r="H4750" s="29"/>
    </row>
    <row r="4751" spans="1:8" x14ac:dyDescent="0.2">
      <c r="A4751" s="27"/>
      <c r="B4751" s="28"/>
      <c r="C4751" s="27"/>
      <c r="D4751" s="27"/>
      <c r="E4751" s="27"/>
      <c r="F4751" s="4"/>
      <c r="G4751" s="5"/>
      <c r="H4751" s="29"/>
    </row>
    <row r="4752" spans="1:8" x14ac:dyDescent="0.2">
      <c r="A4752" s="27"/>
      <c r="B4752" s="28"/>
      <c r="C4752" s="27"/>
      <c r="D4752" s="27"/>
      <c r="E4752" s="27"/>
      <c r="F4752" s="4"/>
      <c r="G4752" s="5"/>
      <c r="H4752" s="29"/>
    </row>
    <row r="4753" spans="1:8" x14ac:dyDescent="0.2">
      <c r="A4753" s="27"/>
      <c r="B4753" s="28"/>
      <c r="C4753" s="27"/>
      <c r="D4753" s="27"/>
      <c r="E4753" s="27"/>
      <c r="F4753" s="4"/>
      <c r="G4753" s="5"/>
      <c r="H4753" s="29"/>
    </row>
    <row r="4754" spans="1:8" x14ac:dyDescent="0.2">
      <c r="A4754" s="27"/>
      <c r="B4754" s="28"/>
      <c r="C4754" s="27"/>
      <c r="D4754" s="27"/>
      <c r="E4754" s="27"/>
      <c r="F4754" s="4"/>
      <c r="G4754" s="5"/>
      <c r="H4754" s="29"/>
    </row>
    <row r="4755" spans="1:8" x14ac:dyDescent="0.2">
      <c r="A4755" s="27"/>
      <c r="B4755" s="28"/>
      <c r="C4755" s="27"/>
      <c r="D4755" s="27"/>
      <c r="E4755" s="27"/>
      <c r="F4755" s="4"/>
      <c r="G4755" s="5"/>
      <c r="H4755" s="29"/>
    </row>
    <row r="4756" spans="1:8" x14ac:dyDescent="0.2">
      <c r="A4756" s="27"/>
      <c r="B4756" s="28"/>
      <c r="C4756" s="27"/>
      <c r="D4756" s="27"/>
      <c r="E4756" s="27"/>
      <c r="F4756" s="4"/>
      <c r="G4756" s="5"/>
      <c r="H4756" s="29"/>
    </row>
    <row r="4757" spans="1:8" x14ac:dyDescent="0.2">
      <c r="A4757" s="27"/>
      <c r="B4757" s="28"/>
      <c r="C4757" s="27"/>
      <c r="D4757" s="27"/>
      <c r="E4757" s="27"/>
      <c r="F4757" s="4"/>
      <c r="G4757" s="5"/>
      <c r="H4757" s="29"/>
    </row>
    <row r="4758" spans="1:8" x14ac:dyDescent="0.2">
      <c r="A4758" s="27"/>
      <c r="B4758" s="28"/>
      <c r="C4758" s="27"/>
      <c r="D4758" s="27"/>
      <c r="E4758" s="27"/>
      <c r="F4758" s="4"/>
      <c r="G4758" s="5"/>
      <c r="H4758" s="29"/>
    </row>
    <row r="4759" spans="1:8" x14ac:dyDescent="0.2">
      <c r="A4759" s="27"/>
      <c r="B4759" s="28"/>
      <c r="C4759" s="27"/>
      <c r="D4759" s="27"/>
      <c r="E4759" s="27"/>
      <c r="F4759" s="4"/>
      <c r="G4759" s="5"/>
      <c r="H4759" s="29"/>
    </row>
    <row r="4760" spans="1:8" x14ac:dyDescent="0.2">
      <c r="A4760" s="27"/>
      <c r="B4760" s="28"/>
      <c r="C4760" s="27"/>
      <c r="D4760" s="27"/>
      <c r="E4760" s="27"/>
      <c r="F4760" s="4"/>
      <c r="G4760" s="5"/>
      <c r="H4760" s="29"/>
    </row>
    <row r="4761" spans="1:8" x14ac:dyDescent="0.2">
      <c r="A4761" s="27"/>
      <c r="B4761" s="28"/>
      <c r="C4761" s="27"/>
      <c r="D4761" s="27"/>
      <c r="E4761" s="27"/>
      <c r="F4761" s="4"/>
      <c r="G4761" s="5"/>
      <c r="H4761" s="29"/>
    </row>
    <row r="4762" spans="1:8" x14ac:dyDescent="0.2">
      <c r="A4762" s="27"/>
      <c r="B4762" s="28"/>
      <c r="C4762" s="27"/>
      <c r="D4762" s="27"/>
      <c r="E4762" s="27"/>
      <c r="F4762" s="4"/>
      <c r="G4762" s="5"/>
      <c r="H4762" s="29"/>
    </row>
    <row r="4763" spans="1:8" x14ac:dyDescent="0.2">
      <c r="A4763" s="27"/>
      <c r="B4763" s="28"/>
      <c r="C4763" s="27"/>
      <c r="D4763" s="27"/>
      <c r="E4763" s="27"/>
      <c r="F4763" s="4"/>
      <c r="G4763" s="5"/>
      <c r="H4763" s="29"/>
    </row>
    <row r="4764" spans="1:8" x14ac:dyDescent="0.2">
      <c r="A4764" s="27"/>
      <c r="B4764" s="28"/>
      <c r="C4764" s="27"/>
      <c r="D4764" s="27"/>
      <c r="E4764" s="27"/>
      <c r="F4764" s="4"/>
      <c r="G4764" s="5"/>
      <c r="H4764" s="29"/>
    </row>
    <row r="4765" spans="1:8" x14ac:dyDescent="0.2">
      <c r="A4765" s="27"/>
      <c r="B4765" s="28"/>
      <c r="C4765" s="27"/>
      <c r="D4765" s="27"/>
      <c r="E4765" s="27"/>
      <c r="F4765" s="4"/>
      <c r="G4765" s="5"/>
      <c r="H4765" s="29"/>
    </row>
    <row r="4766" spans="1:8" x14ac:dyDescent="0.2">
      <c r="A4766" s="27"/>
      <c r="B4766" s="28"/>
      <c r="C4766" s="27"/>
      <c r="D4766" s="27"/>
      <c r="E4766" s="27"/>
      <c r="F4766" s="4"/>
      <c r="G4766" s="5"/>
      <c r="H4766" s="29"/>
    </row>
    <row r="4767" spans="1:8" x14ac:dyDescent="0.2">
      <c r="A4767" s="27"/>
      <c r="B4767" s="28"/>
      <c r="C4767" s="27"/>
      <c r="D4767" s="27"/>
      <c r="E4767" s="27"/>
      <c r="F4767" s="4"/>
      <c r="G4767" s="5"/>
      <c r="H4767" s="29"/>
    </row>
    <row r="4768" spans="1:8" x14ac:dyDescent="0.2">
      <c r="A4768" s="27"/>
      <c r="B4768" s="28"/>
      <c r="C4768" s="27"/>
      <c r="D4768" s="27"/>
      <c r="E4768" s="27"/>
      <c r="F4768" s="4"/>
      <c r="G4768" s="5"/>
      <c r="H4768" s="29"/>
    </row>
    <row r="4769" spans="1:8" x14ac:dyDescent="0.2">
      <c r="A4769" s="27"/>
      <c r="B4769" s="28"/>
      <c r="C4769" s="27"/>
      <c r="D4769" s="27"/>
      <c r="E4769" s="27"/>
      <c r="F4769" s="4"/>
      <c r="G4769" s="5"/>
      <c r="H4769" s="29"/>
    </row>
    <row r="4770" spans="1:8" x14ac:dyDescent="0.2">
      <c r="A4770" s="27"/>
      <c r="B4770" s="28"/>
      <c r="C4770" s="27"/>
      <c r="D4770" s="27"/>
      <c r="E4770" s="27"/>
      <c r="F4770" s="4"/>
      <c r="G4770" s="5"/>
      <c r="H4770" s="29"/>
    </row>
    <row r="4771" spans="1:8" x14ac:dyDescent="0.2">
      <c r="A4771" s="27"/>
      <c r="B4771" s="28"/>
      <c r="C4771" s="27"/>
      <c r="D4771" s="27"/>
      <c r="E4771" s="27"/>
      <c r="F4771" s="4"/>
      <c r="G4771" s="5"/>
      <c r="H4771" s="29"/>
    </row>
    <row r="4772" spans="1:8" x14ac:dyDescent="0.2">
      <c r="A4772" s="27"/>
      <c r="B4772" s="28"/>
      <c r="C4772" s="27"/>
      <c r="D4772" s="27"/>
      <c r="E4772" s="27"/>
      <c r="F4772" s="4"/>
      <c r="G4772" s="5"/>
      <c r="H4772" s="29"/>
    </row>
    <row r="4773" spans="1:8" x14ac:dyDescent="0.2">
      <c r="A4773" s="27"/>
      <c r="B4773" s="28"/>
      <c r="C4773" s="27"/>
      <c r="D4773" s="27"/>
      <c r="E4773" s="27"/>
      <c r="F4773" s="4"/>
      <c r="G4773" s="5"/>
      <c r="H4773" s="29"/>
    </row>
    <row r="4774" spans="1:8" x14ac:dyDescent="0.2">
      <c r="A4774" s="27"/>
      <c r="B4774" s="28"/>
      <c r="C4774" s="27"/>
      <c r="D4774" s="27"/>
      <c r="E4774" s="27"/>
      <c r="F4774" s="4"/>
      <c r="G4774" s="5"/>
      <c r="H4774" s="29"/>
    </row>
    <row r="4775" spans="1:8" x14ac:dyDescent="0.2">
      <c r="A4775" s="27"/>
      <c r="B4775" s="28"/>
      <c r="C4775" s="27"/>
      <c r="D4775" s="27"/>
      <c r="E4775" s="27"/>
      <c r="F4775" s="4"/>
      <c r="G4775" s="5"/>
      <c r="H4775" s="29"/>
    </row>
    <row r="4776" spans="1:8" x14ac:dyDescent="0.2">
      <c r="A4776" s="27"/>
      <c r="B4776" s="28"/>
      <c r="C4776" s="27"/>
      <c r="D4776" s="27"/>
      <c r="E4776" s="27"/>
      <c r="F4776" s="4"/>
      <c r="G4776" s="5"/>
      <c r="H4776" s="29"/>
    </row>
    <row r="4777" spans="1:8" x14ac:dyDescent="0.2">
      <c r="A4777" s="27"/>
      <c r="B4777" s="28"/>
      <c r="C4777" s="27"/>
      <c r="D4777" s="27"/>
      <c r="E4777" s="27"/>
      <c r="F4777" s="4"/>
      <c r="G4777" s="5"/>
      <c r="H4777" s="29"/>
    </row>
    <row r="4778" spans="1:8" x14ac:dyDescent="0.2">
      <c r="A4778" s="27"/>
      <c r="B4778" s="28"/>
      <c r="C4778" s="27"/>
      <c r="D4778" s="27"/>
      <c r="E4778" s="27"/>
      <c r="F4778" s="4"/>
      <c r="G4778" s="5"/>
      <c r="H4778" s="29"/>
    </row>
    <row r="4779" spans="1:8" x14ac:dyDescent="0.2">
      <c r="A4779" s="27"/>
      <c r="B4779" s="28"/>
      <c r="C4779" s="27"/>
      <c r="D4779" s="27"/>
      <c r="E4779" s="27"/>
      <c r="F4779" s="4"/>
      <c r="G4779" s="5"/>
      <c r="H4779" s="29"/>
    </row>
    <row r="4780" spans="1:8" x14ac:dyDescent="0.2">
      <c r="A4780" s="27"/>
      <c r="B4780" s="28"/>
      <c r="C4780" s="27"/>
      <c r="D4780" s="27"/>
      <c r="E4780" s="27"/>
      <c r="F4780" s="4"/>
      <c r="G4780" s="5"/>
      <c r="H4780" s="29"/>
    </row>
    <row r="4781" spans="1:8" x14ac:dyDescent="0.2">
      <c r="A4781" s="27"/>
      <c r="B4781" s="28"/>
      <c r="C4781" s="27"/>
      <c r="D4781" s="27"/>
      <c r="E4781" s="27"/>
      <c r="F4781" s="4"/>
      <c r="G4781" s="5"/>
      <c r="H4781" s="29"/>
    </row>
    <row r="4782" spans="1:8" x14ac:dyDescent="0.2">
      <c r="A4782" s="27"/>
      <c r="B4782" s="28"/>
      <c r="C4782" s="27"/>
      <c r="D4782" s="27"/>
      <c r="E4782" s="27"/>
      <c r="F4782" s="4"/>
      <c r="G4782" s="5"/>
      <c r="H4782" s="29"/>
    </row>
    <row r="4783" spans="1:8" x14ac:dyDescent="0.2">
      <c r="A4783" s="27"/>
      <c r="B4783" s="28"/>
      <c r="C4783" s="27"/>
      <c r="D4783" s="27"/>
      <c r="E4783" s="27"/>
      <c r="F4783" s="4"/>
      <c r="G4783" s="5"/>
      <c r="H4783" s="29"/>
    </row>
    <row r="4784" spans="1:8" x14ac:dyDescent="0.2">
      <c r="A4784" s="27"/>
      <c r="B4784" s="28"/>
      <c r="C4784" s="27"/>
      <c r="D4784" s="27"/>
      <c r="E4784" s="27"/>
      <c r="F4784" s="4"/>
      <c r="G4784" s="5"/>
      <c r="H4784" s="29"/>
    </row>
    <row r="4785" spans="1:8" x14ac:dyDescent="0.2">
      <c r="A4785" s="27"/>
      <c r="B4785" s="28"/>
      <c r="C4785" s="27"/>
      <c r="D4785" s="27"/>
      <c r="E4785" s="27"/>
      <c r="F4785" s="4"/>
      <c r="G4785" s="5"/>
      <c r="H4785" s="29"/>
    </row>
    <row r="4786" spans="1:8" x14ac:dyDescent="0.2">
      <c r="A4786" s="27"/>
      <c r="B4786" s="28"/>
      <c r="C4786" s="27"/>
      <c r="D4786" s="27"/>
      <c r="E4786" s="27"/>
      <c r="F4786" s="4"/>
      <c r="G4786" s="5"/>
      <c r="H4786" s="29"/>
    </row>
    <row r="4787" spans="1:8" x14ac:dyDescent="0.2">
      <c r="A4787" s="27"/>
      <c r="B4787" s="28"/>
      <c r="C4787" s="27"/>
      <c r="D4787" s="27"/>
      <c r="E4787" s="27"/>
      <c r="F4787" s="4"/>
      <c r="G4787" s="5"/>
      <c r="H4787" s="29"/>
    </row>
    <row r="4788" spans="1:8" x14ac:dyDescent="0.2">
      <c r="A4788" s="27"/>
      <c r="B4788" s="28"/>
      <c r="C4788" s="27"/>
      <c r="D4788" s="27"/>
      <c r="E4788" s="27"/>
      <c r="F4788" s="4"/>
      <c r="G4788" s="5"/>
      <c r="H4788" s="29"/>
    </row>
    <row r="4789" spans="1:8" x14ac:dyDescent="0.2">
      <c r="A4789" s="27"/>
      <c r="B4789" s="28"/>
      <c r="C4789" s="27"/>
      <c r="D4789" s="27"/>
      <c r="E4789" s="27"/>
      <c r="F4789" s="4"/>
      <c r="G4789" s="5"/>
      <c r="H4789" s="29"/>
    </row>
    <row r="4790" spans="1:8" x14ac:dyDescent="0.2">
      <c r="A4790" s="27"/>
      <c r="B4790" s="28"/>
      <c r="C4790" s="27"/>
      <c r="D4790" s="27"/>
      <c r="E4790" s="27"/>
      <c r="F4790" s="4"/>
      <c r="G4790" s="5"/>
      <c r="H4790" s="29"/>
    </row>
    <row r="4791" spans="1:8" x14ac:dyDescent="0.2">
      <c r="A4791" s="27"/>
      <c r="B4791" s="28"/>
      <c r="C4791" s="27"/>
      <c r="D4791" s="27"/>
      <c r="E4791" s="27"/>
      <c r="F4791" s="4"/>
      <c r="G4791" s="5"/>
      <c r="H4791" s="29"/>
    </row>
    <row r="4792" spans="1:8" x14ac:dyDescent="0.2">
      <c r="A4792" s="27"/>
      <c r="B4792" s="28"/>
      <c r="C4792" s="27"/>
      <c r="D4792" s="27"/>
      <c r="E4792" s="27"/>
      <c r="F4792" s="4"/>
      <c r="G4792" s="5"/>
      <c r="H4792" s="29"/>
    </row>
    <row r="4793" spans="1:8" x14ac:dyDescent="0.2">
      <c r="A4793" s="27"/>
      <c r="B4793" s="28"/>
      <c r="C4793" s="27"/>
      <c r="D4793" s="27"/>
      <c r="E4793" s="27"/>
      <c r="F4793" s="4"/>
      <c r="G4793" s="5"/>
      <c r="H4793" s="29"/>
    </row>
    <row r="4794" spans="1:8" x14ac:dyDescent="0.2">
      <c r="A4794" s="27"/>
      <c r="B4794" s="28"/>
      <c r="C4794" s="27"/>
      <c r="D4794" s="27"/>
      <c r="E4794" s="27"/>
      <c r="F4794" s="4"/>
      <c r="G4794" s="5"/>
      <c r="H4794" s="29"/>
    </row>
    <row r="4795" spans="1:8" x14ac:dyDescent="0.2">
      <c r="A4795" s="27"/>
      <c r="B4795" s="28"/>
      <c r="C4795" s="27"/>
      <c r="D4795" s="27"/>
      <c r="E4795" s="27"/>
      <c r="F4795" s="4"/>
      <c r="G4795" s="5"/>
      <c r="H4795" s="29"/>
    </row>
    <row r="4796" spans="1:8" x14ac:dyDescent="0.2">
      <c r="A4796" s="27"/>
      <c r="B4796" s="28"/>
      <c r="C4796" s="27"/>
      <c r="D4796" s="27"/>
      <c r="E4796" s="27"/>
      <c r="F4796" s="4"/>
      <c r="G4796" s="5"/>
      <c r="H4796" s="29"/>
    </row>
    <row r="4797" spans="1:8" x14ac:dyDescent="0.2">
      <c r="A4797" s="27"/>
      <c r="B4797" s="28"/>
      <c r="C4797" s="27"/>
      <c r="D4797" s="27"/>
      <c r="E4797" s="27"/>
      <c r="F4797" s="4"/>
      <c r="G4797" s="5"/>
      <c r="H4797" s="29"/>
    </row>
    <row r="4798" spans="1:8" x14ac:dyDescent="0.2">
      <c r="A4798" s="27"/>
      <c r="B4798" s="28"/>
      <c r="C4798" s="27"/>
      <c r="D4798" s="27"/>
      <c r="E4798" s="27"/>
      <c r="F4798" s="4"/>
      <c r="G4798" s="5"/>
      <c r="H4798" s="29"/>
    </row>
    <row r="4799" spans="1:8" x14ac:dyDescent="0.2">
      <c r="A4799" s="27"/>
      <c r="B4799" s="28"/>
      <c r="C4799" s="27"/>
      <c r="D4799" s="27"/>
      <c r="E4799" s="27"/>
      <c r="F4799" s="4"/>
      <c r="G4799" s="5"/>
      <c r="H4799" s="29"/>
    </row>
    <row r="4800" spans="1:8" x14ac:dyDescent="0.2">
      <c r="A4800" s="27"/>
      <c r="B4800" s="28"/>
      <c r="C4800" s="27"/>
      <c r="D4800" s="27"/>
      <c r="E4800" s="27"/>
      <c r="F4800" s="4"/>
      <c r="G4800" s="5"/>
      <c r="H4800" s="29"/>
    </row>
    <row r="4801" spans="1:8" x14ac:dyDescent="0.2">
      <c r="A4801" s="27"/>
      <c r="B4801" s="28"/>
      <c r="C4801" s="27"/>
      <c r="D4801" s="27"/>
      <c r="E4801" s="27"/>
      <c r="F4801" s="4"/>
      <c r="G4801" s="5"/>
      <c r="H4801" s="29"/>
    </row>
    <row r="4802" spans="1:8" x14ac:dyDescent="0.2">
      <c r="A4802" s="27"/>
      <c r="B4802" s="28"/>
      <c r="C4802" s="27"/>
      <c r="D4802" s="27"/>
      <c r="E4802" s="27"/>
      <c r="F4802" s="4"/>
      <c r="G4802" s="5"/>
      <c r="H4802" s="29"/>
    </row>
    <row r="4803" spans="1:8" x14ac:dyDescent="0.2">
      <c r="A4803" s="27"/>
      <c r="B4803" s="28"/>
      <c r="C4803" s="27"/>
      <c r="D4803" s="27"/>
      <c r="E4803" s="27"/>
      <c r="F4803" s="4"/>
      <c r="G4803" s="5"/>
      <c r="H4803" s="29"/>
    </row>
    <row r="4804" spans="1:8" x14ac:dyDescent="0.2">
      <c r="A4804" s="27"/>
      <c r="B4804" s="28"/>
      <c r="C4804" s="27"/>
      <c r="D4804" s="27"/>
      <c r="E4804" s="27"/>
      <c r="F4804" s="4"/>
      <c r="G4804" s="5"/>
      <c r="H4804" s="29"/>
    </row>
    <row r="4805" spans="1:8" x14ac:dyDescent="0.2">
      <c r="A4805" s="27"/>
      <c r="B4805" s="28"/>
      <c r="C4805" s="27"/>
      <c r="D4805" s="27"/>
      <c r="E4805" s="27"/>
      <c r="F4805" s="4"/>
      <c r="G4805" s="5"/>
      <c r="H4805" s="29"/>
    </row>
    <row r="4806" spans="1:8" x14ac:dyDescent="0.2">
      <c r="A4806" s="27"/>
      <c r="B4806" s="28"/>
      <c r="C4806" s="27"/>
      <c r="D4806" s="27"/>
      <c r="E4806" s="27"/>
      <c r="F4806" s="4"/>
      <c r="G4806" s="5"/>
      <c r="H4806" s="29"/>
    </row>
    <row r="4807" spans="1:8" x14ac:dyDescent="0.2">
      <c r="A4807" s="27"/>
      <c r="B4807" s="28"/>
      <c r="C4807" s="27"/>
      <c r="D4807" s="27"/>
      <c r="E4807" s="27"/>
      <c r="F4807" s="4"/>
      <c r="G4807" s="5"/>
      <c r="H4807" s="29"/>
    </row>
    <row r="4808" spans="1:8" x14ac:dyDescent="0.2">
      <c r="A4808" s="27"/>
      <c r="B4808" s="28"/>
      <c r="C4808" s="27"/>
      <c r="D4808" s="27"/>
      <c r="E4808" s="27"/>
      <c r="F4808" s="4"/>
      <c r="G4808" s="5"/>
      <c r="H4808" s="29"/>
    </row>
    <row r="4809" spans="1:8" x14ac:dyDescent="0.2">
      <c r="A4809" s="27"/>
      <c r="B4809" s="28"/>
      <c r="C4809" s="27"/>
      <c r="D4809" s="27"/>
      <c r="E4809" s="27"/>
      <c r="F4809" s="4"/>
      <c r="G4809" s="5"/>
      <c r="H4809" s="29"/>
    </row>
    <row r="4810" spans="1:8" x14ac:dyDescent="0.2">
      <c r="A4810" s="27"/>
      <c r="B4810" s="28"/>
      <c r="C4810" s="27"/>
      <c r="D4810" s="27"/>
      <c r="E4810" s="27"/>
      <c r="F4810" s="4"/>
      <c r="G4810" s="5"/>
      <c r="H4810" s="29"/>
    </row>
    <row r="4811" spans="1:8" x14ac:dyDescent="0.2">
      <c r="A4811" s="27"/>
      <c r="B4811" s="28"/>
      <c r="C4811" s="27"/>
      <c r="D4811" s="27"/>
      <c r="E4811" s="27"/>
      <c r="F4811" s="4"/>
      <c r="G4811" s="5"/>
      <c r="H4811" s="29"/>
    </row>
    <row r="4812" spans="1:8" x14ac:dyDescent="0.2">
      <c r="A4812" s="27"/>
      <c r="B4812" s="28"/>
      <c r="C4812" s="27"/>
      <c r="D4812" s="27"/>
      <c r="E4812" s="27"/>
      <c r="F4812" s="4"/>
      <c r="G4812" s="5"/>
      <c r="H4812" s="29"/>
    </row>
    <row r="4813" spans="1:8" x14ac:dyDescent="0.2">
      <c r="A4813" s="27"/>
      <c r="B4813" s="28"/>
      <c r="C4813" s="27"/>
      <c r="D4813" s="27"/>
      <c r="E4813" s="27"/>
      <c r="F4813" s="4"/>
      <c r="G4813" s="5"/>
      <c r="H4813" s="29"/>
    </row>
    <row r="4814" spans="1:8" x14ac:dyDescent="0.2">
      <c r="A4814" s="27"/>
      <c r="B4814" s="28"/>
      <c r="C4814" s="27"/>
      <c r="D4814" s="27"/>
      <c r="E4814" s="27"/>
      <c r="F4814" s="4"/>
      <c r="G4814" s="5"/>
      <c r="H4814" s="29"/>
    </row>
    <row r="4815" spans="1:8" x14ac:dyDescent="0.2">
      <c r="A4815" s="27"/>
      <c r="B4815" s="28"/>
      <c r="C4815" s="27"/>
      <c r="D4815" s="27"/>
      <c r="E4815" s="27"/>
      <c r="F4815" s="4"/>
      <c r="G4815" s="5"/>
      <c r="H4815" s="29"/>
    </row>
    <row r="4816" spans="1:8" x14ac:dyDescent="0.2">
      <c r="A4816" s="27"/>
      <c r="B4816" s="28"/>
      <c r="C4816" s="27"/>
      <c r="D4816" s="27"/>
      <c r="E4816" s="27"/>
      <c r="F4816" s="4"/>
      <c r="G4816" s="5"/>
      <c r="H4816" s="29"/>
    </row>
    <row r="4817" spans="1:8" x14ac:dyDescent="0.2">
      <c r="A4817" s="27"/>
      <c r="B4817" s="28"/>
      <c r="C4817" s="27"/>
      <c r="D4817" s="27"/>
      <c r="E4817" s="27"/>
      <c r="F4817" s="4"/>
      <c r="G4817" s="5"/>
      <c r="H4817" s="29"/>
    </row>
    <row r="4818" spans="1:8" x14ac:dyDescent="0.2">
      <c r="A4818" s="27"/>
      <c r="B4818" s="28"/>
      <c r="C4818" s="27"/>
      <c r="D4818" s="27"/>
      <c r="E4818" s="27"/>
      <c r="F4818" s="4"/>
      <c r="G4818" s="5"/>
      <c r="H4818" s="29"/>
    </row>
    <row r="4819" spans="1:8" x14ac:dyDescent="0.2">
      <c r="A4819" s="27"/>
      <c r="B4819" s="28"/>
      <c r="C4819" s="27"/>
      <c r="D4819" s="27"/>
      <c r="E4819" s="27"/>
      <c r="F4819" s="4"/>
      <c r="G4819" s="5"/>
      <c r="H4819" s="29"/>
    </row>
    <row r="4820" spans="1:8" x14ac:dyDescent="0.2">
      <c r="A4820" s="27"/>
      <c r="B4820" s="28"/>
      <c r="C4820" s="27"/>
      <c r="D4820" s="27"/>
      <c r="E4820" s="27"/>
      <c r="F4820" s="4"/>
      <c r="G4820" s="5"/>
      <c r="H4820" s="29"/>
    </row>
    <row r="4821" spans="1:8" x14ac:dyDescent="0.2">
      <c r="A4821" s="27"/>
      <c r="B4821" s="28"/>
      <c r="C4821" s="27"/>
      <c r="D4821" s="27"/>
      <c r="E4821" s="27"/>
      <c r="F4821" s="4"/>
      <c r="G4821" s="5"/>
      <c r="H4821" s="29"/>
    </row>
    <row r="4822" spans="1:8" x14ac:dyDescent="0.2">
      <c r="A4822" s="27"/>
      <c r="B4822" s="28"/>
      <c r="C4822" s="27"/>
      <c r="D4822" s="27"/>
      <c r="E4822" s="27"/>
      <c r="F4822" s="4"/>
      <c r="G4822" s="5"/>
      <c r="H4822" s="29"/>
    </row>
    <row r="4823" spans="1:8" x14ac:dyDescent="0.2">
      <c r="A4823" s="27"/>
      <c r="B4823" s="28"/>
      <c r="C4823" s="27"/>
      <c r="D4823" s="27"/>
      <c r="E4823" s="27"/>
      <c r="F4823" s="4"/>
      <c r="G4823" s="5"/>
      <c r="H4823" s="29"/>
    </row>
    <row r="4824" spans="1:8" x14ac:dyDescent="0.2">
      <c r="A4824" s="27"/>
      <c r="B4824" s="28"/>
      <c r="C4824" s="27"/>
      <c r="D4824" s="27"/>
      <c r="E4824" s="27"/>
      <c r="F4824" s="4"/>
      <c r="G4824" s="5"/>
      <c r="H4824" s="29"/>
    </row>
    <row r="4825" spans="1:8" x14ac:dyDescent="0.2">
      <c r="A4825" s="27"/>
      <c r="B4825" s="28"/>
      <c r="C4825" s="27"/>
      <c r="D4825" s="27"/>
      <c r="E4825" s="27"/>
      <c r="F4825" s="4"/>
      <c r="G4825" s="5"/>
      <c r="H4825" s="29"/>
    </row>
    <row r="4826" spans="1:8" x14ac:dyDescent="0.2">
      <c r="A4826" s="27"/>
      <c r="B4826" s="28"/>
      <c r="C4826" s="27"/>
      <c r="D4826" s="27"/>
      <c r="E4826" s="27"/>
      <c r="F4826" s="4"/>
      <c r="G4826" s="5"/>
      <c r="H4826" s="29"/>
    </row>
    <row r="4827" spans="1:8" x14ac:dyDescent="0.2">
      <c r="A4827" s="27"/>
      <c r="B4827" s="28"/>
      <c r="C4827" s="27"/>
      <c r="D4827" s="27"/>
      <c r="E4827" s="27"/>
      <c r="F4827" s="4"/>
      <c r="G4827" s="5"/>
      <c r="H4827" s="29"/>
    </row>
    <row r="4828" spans="1:8" x14ac:dyDescent="0.2">
      <c r="A4828" s="27"/>
      <c r="B4828" s="28"/>
      <c r="C4828" s="27"/>
      <c r="D4828" s="27"/>
      <c r="E4828" s="27"/>
      <c r="F4828" s="4"/>
      <c r="G4828" s="5"/>
      <c r="H4828" s="29"/>
    </row>
    <row r="4829" spans="1:8" x14ac:dyDescent="0.2">
      <c r="A4829" s="27"/>
      <c r="B4829" s="28"/>
      <c r="C4829" s="27"/>
      <c r="D4829" s="27"/>
      <c r="E4829" s="27"/>
      <c r="F4829" s="4"/>
      <c r="G4829" s="5"/>
      <c r="H4829" s="29"/>
    </row>
    <row r="4830" spans="1:8" x14ac:dyDescent="0.2">
      <c r="A4830" s="27"/>
      <c r="B4830" s="28"/>
      <c r="C4830" s="27"/>
      <c r="D4830" s="27"/>
      <c r="E4830" s="27"/>
      <c r="F4830" s="4"/>
      <c r="G4830" s="5"/>
      <c r="H4830" s="29"/>
    </row>
    <row r="4831" spans="1:8" x14ac:dyDescent="0.2">
      <c r="A4831" s="27"/>
      <c r="B4831" s="28"/>
      <c r="C4831" s="27"/>
      <c r="D4831" s="27"/>
      <c r="E4831" s="27"/>
      <c r="F4831" s="4"/>
      <c r="G4831" s="5"/>
      <c r="H4831" s="29"/>
    </row>
    <row r="4832" spans="1:8" x14ac:dyDescent="0.2">
      <c r="A4832" s="27"/>
      <c r="B4832" s="28"/>
      <c r="C4832" s="27"/>
      <c r="D4832" s="27"/>
      <c r="E4832" s="27"/>
      <c r="F4832" s="4"/>
      <c r="G4832" s="5"/>
      <c r="H4832" s="29"/>
    </row>
    <row r="4833" spans="1:8" x14ac:dyDescent="0.2">
      <c r="A4833" s="27"/>
      <c r="B4833" s="28"/>
      <c r="C4833" s="27"/>
      <c r="D4833" s="27"/>
      <c r="E4833" s="27"/>
      <c r="F4833" s="4"/>
      <c r="G4833" s="5"/>
      <c r="H4833" s="29"/>
    </row>
    <row r="4834" spans="1:8" x14ac:dyDescent="0.2">
      <c r="A4834" s="27"/>
      <c r="B4834" s="28"/>
      <c r="C4834" s="27"/>
      <c r="D4834" s="27"/>
      <c r="E4834" s="27"/>
      <c r="F4834" s="4"/>
      <c r="G4834" s="5"/>
      <c r="H4834" s="29"/>
    </row>
    <row r="4835" spans="1:8" x14ac:dyDescent="0.2">
      <c r="A4835" s="27"/>
      <c r="B4835" s="28"/>
      <c r="C4835" s="27"/>
      <c r="D4835" s="27"/>
      <c r="E4835" s="27"/>
      <c r="F4835" s="4"/>
      <c r="G4835" s="5"/>
      <c r="H4835" s="29"/>
    </row>
    <row r="4836" spans="1:8" x14ac:dyDescent="0.2">
      <c r="A4836" s="27"/>
      <c r="B4836" s="28"/>
      <c r="C4836" s="27"/>
      <c r="D4836" s="27"/>
      <c r="E4836" s="27"/>
      <c r="F4836" s="4"/>
      <c r="G4836" s="5"/>
      <c r="H4836" s="29"/>
    </row>
    <row r="4837" spans="1:8" x14ac:dyDescent="0.2">
      <c r="A4837" s="27"/>
      <c r="B4837" s="28"/>
      <c r="C4837" s="27"/>
      <c r="D4837" s="27"/>
      <c r="E4837" s="27"/>
      <c r="F4837" s="4"/>
      <c r="G4837" s="5"/>
      <c r="H4837" s="29"/>
    </row>
    <row r="4838" spans="1:8" x14ac:dyDescent="0.2">
      <c r="A4838" s="27"/>
      <c r="B4838" s="28"/>
      <c r="C4838" s="27"/>
      <c r="D4838" s="27"/>
      <c r="E4838" s="27"/>
      <c r="F4838" s="4"/>
      <c r="G4838" s="5"/>
      <c r="H4838" s="29"/>
    </row>
    <row r="4839" spans="1:8" x14ac:dyDescent="0.2">
      <c r="A4839" s="27"/>
      <c r="B4839" s="28"/>
      <c r="C4839" s="27"/>
      <c r="D4839" s="27"/>
      <c r="E4839" s="27"/>
      <c r="F4839" s="4"/>
      <c r="G4839" s="5"/>
      <c r="H4839" s="29"/>
    </row>
    <row r="4840" spans="1:8" x14ac:dyDescent="0.2">
      <c r="A4840" s="27"/>
      <c r="B4840" s="28"/>
      <c r="C4840" s="27"/>
      <c r="D4840" s="27"/>
      <c r="E4840" s="27"/>
      <c r="F4840" s="4"/>
      <c r="G4840" s="5"/>
      <c r="H4840" s="29"/>
    </row>
    <row r="4841" spans="1:8" x14ac:dyDescent="0.2">
      <c r="A4841" s="27"/>
      <c r="B4841" s="28"/>
      <c r="C4841" s="27"/>
      <c r="D4841" s="27"/>
      <c r="E4841" s="27"/>
      <c r="F4841" s="4"/>
      <c r="G4841" s="5"/>
      <c r="H4841" s="29"/>
    </row>
    <row r="4842" spans="1:8" x14ac:dyDescent="0.2">
      <c r="A4842" s="27"/>
      <c r="B4842" s="28"/>
      <c r="C4842" s="27"/>
      <c r="D4842" s="27"/>
      <c r="E4842" s="27"/>
      <c r="F4842" s="4"/>
      <c r="G4842" s="5"/>
      <c r="H4842" s="29"/>
    </row>
    <row r="4843" spans="1:8" x14ac:dyDescent="0.2">
      <c r="A4843" s="27"/>
      <c r="B4843" s="28"/>
      <c r="C4843" s="27"/>
      <c r="D4843" s="27"/>
      <c r="E4843" s="27"/>
      <c r="F4843" s="4"/>
      <c r="G4843" s="5"/>
      <c r="H4843" s="29"/>
    </row>
    <row r="4844" spans="1:8" x14ac:dyDescent="0.2">
      <c r="A4844" s="27"/>
      <c r="B4844" s="28"/>
      <c r="C4844" s="27"/>
      <c r="D4844" s="27"/>
      <c r="E4844" s="27"/>
      <c r="F4844" s="4"/>
      <c r="G4844" s="5"/>
      <c r="H4844" s="29"/>
    </row>
    <row r="4845" spans="1:8" x14ac:dyDescent="0.2">
      <c r="A4845" s="27"/>
      <c r="B4845" s="28"/>
      <c r="C4845" s="27"/>
      <c r="D4845" s="27"/>
      <c r="E4845" s="27"/>
      <c r="F4845" s="4"/>
      <c r="G4845" s="5"/>
      <c r="H4845" s="29"/>
    </row>
    <row r="4846" spans="1:8" x14ac:dyDescent="0.2">
      <c r="A4846" s="27"/>
      <c r="B4846" s="28"/>
      <c r="C4846" s="27"/>
      <c r="D4846" s="27"/>
      <c r="E4846" s="27"/>
      <c r="F4846" s="4"/>
      <c r="G4846" s="5"/>
      <c r="H4846" s="29"/>
    </row>
    <row r="4847" spans="1:8" x14ac:dyDescent="0.2">
      <c r="A4847" s="27"/>
      <c r="B4847" s="28"/>
      <c r="C4847" s="27"/>
      <c r="D4847" s="27"/>
      <c r="E4847" s="27"/>
      <c r="F4847" s="4"/>
      <c r="G4847" s="5"/>
      <c r="H4847" s="29"/>
    </row>
    <row r="4848" spans="1:8" x14ac:dyDescent="0.2">
      <c r="A4848" s="27"/>
      <c r="B4848" s="28"/>
      <c r="C4848" s="27"/>
      <c r="D4848" s="27"/>
      <c r="E4848" s="27"/>
      <c r="F4848" s="4"/>
      <c r="G4848" s="5"/>
      <c r="H4848" s="29"/>
    </row>
    <row r="4849" spans="1:8" x14ac:dyDescent="0.2">
      <c r="A4849" s="27"/>
      <c r="B4849" s="28"/>
      <c r="C4849" s="27"/>
      <c r="D4849" s="27"/>
      <c r="E4849" s="27"/>
      <c r="F4849" s="4"/>
      <c r="G4849" s="5"/>
      <c r="H4849" s="29"/>
    </row>
    <row r="4850" spans="1:8" x14ac:dyDescent="0.2">
      <c r="A4850" s="27"/>
      <c r="B4850" s="28"/>
      <c r="C4850" s="27"/>
      <c r="D4850" s="27"/>
      <c r="E4850" s="27"/>
      <c r="F4850" s="4"/>
      <c r="G4850" s="5"/>
      <c r="H4850" s="29"/>
    </row>
    <row r="4851" spans="1:8" x14ac:dyDescent="0.2">
      <c r="A4851" s="27"/>
      <c r="B4851" s="28"/>
      <c r="C4851" s="27"/>
      <c r="D4851" s="27"/>
      <c r="E4851" s="27"/>
      <c r="F4851" s="4"/>
      <c r="G4851" s="5"/>
      <c r="H4851" s="29"/>
    </row>
    <row r="4852" spans="1:8" x14ac:dyDescent="0.2">
      <c r="A4852" s="27"/>
      <c r="B4852" s="28"/>
      <c r="C4852" s="27"/>
      <c r="D4852" s="27"/>
      <c r="E4852" s="27"/>
      <c r="F4852" s="4"/>
      <c r="G4852" s="5"/>
      <c r="H4852" s="29"/>
    </row>
    <row r="4853" spans="1:8" x14ac:dyDescent="0.2">
      <c r="A4853" s="27"/>
      <c r="B4853" s="28"/>
      <c r="C4853" s="27"/>
      <c r="D4853" s="27"/>
      <c r="E4853" s="27"/>
      <c r="F4853" s="4"/>
      <c r="G4853" s="5"/>
      <c r="H4853" s="29"/>
    </row>
    <row r="4854" spans="1:8" x14ac:dyDescent="0.2">
      <c r="A4854" s="27"/>
      <c r="B4854" s="28"/>
      <c r="C4854" s="27"/>
      <c r="D4854" s="27"/>
      <c r="E4854" s="27"/>
      <c r="F4854" s="4"/>
      <c r="G4854" s="5"/>
      <c r="H4854" s="29"/>
    </row>
    <row r="4855" spans="1:8" x14ac:dyDescent="0.2">
      <c r="A4855" s="27"/>
      <c r="B4855" s="28"/>
      <c r="C4855" s="27"/>
      <c r="D4855" s="27"/>
      <c r="E4855" s="27"/>
      <c r="F4855" s="4"/>
      <c r="G4855" s="5"/>
      <c r="H4855" s="29"/>
    </row>
    <row r="4856" spans="1:8" x14ac:dyDescent="0.2">
      <c r="A4856" s="27"/>
      <c r="B4856" s="28"/>
      <c r="C4856" s="27"/>
      <c r="D4856" s="27"/>
      <c r="E4856" s="27"/>
      <c r="F4856" s="4"/>
      <c r="G4856" s="5"/>
      <c r="H4856" s="29"/>
    </row>
    <row r="4857" spans="1:8" x14ac:dyDescent="0.2">
      <c r="A4857" s="27"/>
      <c r="B4857" s="28"/>
      <c r="C4857" s="27"/>
      <c r="D4857" s="27"/>
      <c r="E4857" s="27"/>
      <c r="F4857" s="4"/>
      <c r="G4857" s="5"/>
      <c r="H4857" s="29"/>
    </row>
    <row r="4858" spans="1:8" x14ac:dyDescent="0.2">
      <c r="A4858" s="27"/>
      <c r="B4858" s="28"/>
      <c r="C4858" s="27"/>
      <c r="D4858" s="27"/>
      <c r="E4858" s="27"/>
      <c r="F4858" s="4"/>
      <c r="G4858" s="5"/>
      <c r="H4858" s="29"/>
    </row>
    <row r="4859" spans="1:8" x14ac:dyDescent="0.2">
      <c r="A4859" s="27"/>
      <c r="B4859" s="28"/>
      <c r="C4859" s="27"/>
      <c r="D4859" s="27"/>
      <c r="E4859" s="27"/>
      <c r="F4859" s="4"/>
      <c r="G4859" s="5"/>
      <c r="H4859" s="29"/>
    </row>
    <row r="4860" spans="1:8" x14ac:dyDescent="0.2">
      <c r="A4860" s="27"/>
      <c r="B4860" s="28"/>
      <c r="C4860" s="27"/>
      <c r="D4860" s="27"/>
      <c r="E4860" s="27"/>
      <c r="F4860" s="4"/>
      <c r="G4860" s="5"/>
      <c r="H4860" s="29"/>
    </row>
    <row r="4861" spans="1:8" x14ac:dyDescent="0.2">
      <c r="A4861" s="27"/>
      <c r="B4861" s="28"/>
      <c r="C4861" s="27"/>
      <c r="D4861" s="27"/>
      <c r="E4861" s="27"/>
      <c r="F4861" s="4"/>
      <c r="G4861" s="5"/>
      <c r="H4861" s="29"/>
    </row>
    <row r="4862" spans="1:8" x14ac:dyDescent="0.2">
      <c r="A4862" s="27"/>
      <c r="B4862" s="28"/>
      <c r="C4862" s="27"/>
      <c r="D4862" s="27"/>
      <c r="E4862" s="27"/>
      <c r="F4862" s="4"/>
      <c r="G4862" s="5"/>
      <c r="H4862" s="29"/>
    </row>
    <row r="4863" spans="1:8" x14ac:dyDescent="0.2">
      <c r="A4863" s="27"/>
      <c r="B4863" s="28"/>
      <c r="C4863" s="27"/>
      <c r="D4863" s="27"/>
      <c r="E4863" s="27"/>
      <c r="F4863" s="4"/>
      <c r="G4863" s="5"/>
      <c r="H4863" s="29"/>
    </row>
    <row r="4864" spans="1:8" x14ac:dyDescent="0.2">
      <c r="A4864" s="27"/>
      <c r="B4864" s="28"/>
      <c r="C4864" s="27"/>
      <c r="D4864" s="27"/>
      <c r="E4864" s="27"/>
      <c r="F4864" s="4"/>
      <c r="G4864" s="5"/>
      <c r="H4864" s="29"/>
    </row>
    <row r="4865" spans="1:8" x14ac:dyDescent="0.2">
      <c r="A4865" s="27"/>
      <c r="B4865" s="28"/>
      <c r="C4865" s="27"/>
      <c r="D4865" s="27"/>
      <c r="E4865" s="27"/>
      <c r="F4865" s="4"/>
      <c r="G4865" s="5"/>
      <c r="H4865" s="29"/>
    </row>
    <row r="4866" spans="1:8" x14ac:dyDescent="0.2">
      <c r="A4866" s="27"/>
      <c r="B4866" s="28"/>
      <c r="C4866" s="27"/>
      <c r="D4866" s="27"/>
      <c r="E4866" s="27"/>
      <c r="F4866" s="4"/>
      <c r="G4866" s="5"/>
      <c r="H4866" s="29"/>
    </row>
    <row r="4867" spans="1:8" x14ac:dyDescent="0.2">
      <c r="A4867" s="27"/>
      <c r="B4867" s="28"/>
      <c r="C4867" s="27"/>
      <c r="D4867" s="27"/>
      <c r="E4867" s="27"/>
      <c r="F4867" s="4"/>
      <c r="G4867" s="5"/>
      <c r="H4867" s="29"/>
    </row>
    <row r="4868" spans="1:8" x14ac:dyDescent="0.2">
      <c r="A4868" s="27"/>
      <c r="B4868" s="28"/>
      <c r="C4868" s="27"/>
      <c r="D4868" s="27"/>
      <c r="E4868" s="27"/>
      <c r="F4868" s="4"/>
      <c r="G4868" s="5"/>
      <c r="H4868" s="29"/>
    </row>
    <row r="4869" spans="1:8" x14ac:dyDescent="0.2">
      <c r="A4869" s="27"/>
      <c r="B4869" s="28"/>
      <c r="C4869" s="27"/>
      <c r="D4869" s="27"/>
      <c r="E4869" s="27"/>
      <c r="F4869" s="4"/>
      <c r="G4869" s="5"/>
      <c r="H4869" s="29"/>
    </row>
    <row r="4870" spans="1:8" x14ac:dyDescent="0.2">
      <c r="A4870" s="27"/>
      <c r="B4870" s="28"/>
      <c r="C4870" s="27"/>
      <c r="D4870" s="27"/>
      <c r="E4870" s="27"/>
      <c r="F4870" s="4"/>
      <c r="G4870" s="5"/>
      <c r="H4870" s="29"/>
    </row>
    <row r="4871" spans="1:8" x14ac:dyDescent="0.2">
      <c r="A4871" s="27"/>
      <c r="B4871" s="28"/>
      <c r="C4871" s="27"/>
      <c r="D4871" s="27"/>
      <c r="E4871" s="27"/>
      <c r="F4871" s="4"/>
      <c r="G4871" s="5"/>
      <c r="H4871" s="29"/>
    </row>
    <row r="4872" spans="1:8" x14ac:dyDescent="0.2">
      <c r="A4872" s="27"/>
      <c r="B4872" s="28"/>
      <c r="C4872" s="27"/>
      <c r="D4872" s="27"/>
      <c r="E4872" s="27"/>
      <c r="F4872" s="4"/>
      <c r="G4872" s="5"/>
      <c r="H4872" s="29"/>
    </row>
    <row r="4873" spans="1:8" x14ac:dyDescent="0.2">
      <c r="A4873" s="27"/>
      <c r="B4873" s="28"/>
      <c r="C4873" s="27"/>
      <c r="D4873" s="27"/>
      <c r="E4873" s="27"/>
      <c r="F4873" s="4"/>
      <c r="G4873" s="5"/>
      <c r="H4873" s="29"/>
    </row>
    <row r="4874" spans="1:8" x14ac:dyDescent="0.2">
      <c r="A4874" s="27"/>
      <c r="B4874" s="28"/>
      <c r="C4874" s="27"/>
      <c r="D4874" s="27"/>
      <c r="E4874" s="27"/>
      <c r="F4874" s="4"/>
      <c r="G4874" s="5"/>
      <c r="H4874" s="29"/>
    </row>
    <row r="4875" spans="1:8" x14ac:dyDescent="0.2">
      <c r="A4875" s="27"/>
      <c r="B4875" s="28"/>
      <c r="C4875" s="27"/>
      <c r="D4875" s="27"/>
      <c r="E4875" s="27"/>
      <c r="F4875" s="4"/>
      <c r="G4875" s="5"/>
      <c r="H4875" s="29"/>
    </row>
    <row r="4876" spans="1:8" x14ac:dyDescent="0.2">
      <c r="A4876" s="27"/>
      <c r="B4876" s="28"/>
      <c r="C4876" s="27"/>
      <c r="D4876" s="27"/>
      <c r="E4876" s="27"/>
      <c r="F4876" s="4"/>
      <c r="G4876" s="5"/>
      <c r="H4876" s="29"/>
    </row>
    <row r="4877" spans="1:8" x14ac:dyDescent="0.2">
      <c r="A4877" s="27"/>
      <c r="B4877" s="28"/>
      <c r="C4877" s="27"/>
      <c r="D4877" s="27"/>
      <c r="E4877" s="27"/>
      <c r="F4877" s="4"/>
      <c r="G4877" s="5"/>
      <c r="H4877" s="29"/>
    </row>
    <row r="4878" spans="1:8" x14ac:dyDescent="0.2">
      <c r="A4878" s="27"/>
      <c r="B4878" s="28"/>
      <c r="C4878" s="27"/>
      <c r="D4878" s="27"/>
      <c r="E4878" s="27"/>
      <c r="F4878" s="4"/>
      <c r="G4878" s="5"/>
      <c r="H4878" s="29"/>
    </row>
    <row r="4879" spans="1:8" x14ac:dyDescent="0.2">
      <c r="A4879" s="27"/>
      <c r="B4879" s="28"/>
      <c r="C4879" s="27"/>
      <c r="D4879" s="27"/>
      <c r="E4879" s="27"/>
      <c r="F4879" s="4"/>
      <c r="G4879" s="5"/>
      <c r="H4879" s="29"/>
    </row>
    <row r="4880" spans="1:8" x14ac:dyDescent="0.2">
      <c r="A4880" s="27"/>
      <c r="B4880" s="28"/>
      <c r="C4880" s="27"/>
      <c r="D4880" s="27"/>
      <c r="E4880" s="27"/>
      <c r="F4880" s="4"/>
      <c r="G4880" s="5"/>
      <c r="H4880" s="29"/>
    </row>
    <row r="4881" spans="1:8" x14ac:dyDescent="0.2">
      <c r="A4881" s="27"/>
      <c r="B4881" s="28"/>
      <c r="C4881" s="27"/>
      <c r="D4881" s="27"/>
      <c r="E4881" s="27"/>
      <c r="F4881" s="4"/>
      <c r="G4881" s="5"/>
      <c r="H4881" s="29"/>
    </row>
    <row r="4882" spans="1:8" x14ac:dyDescent="0.2">
      <c r="A4882" s="27"/>
      <c r="B4882" s="28"/>
      <c r="C4882" s="27"/>
      <c r="D4882" s="27"/>
      <c r="E4882" s="27"/>
      <c r="F4882" s="4"/>
      <c r="G4882" s="5"/>
      <c r="H4882" s="29"/>
    </row>
    <row r="4883" spans="1:8" x14ac:dyDescent="0.2">
      <c r="A4883" s="27"/>
      <c r="B4883" s="28"/>
      <c r="C4883" s="27"/>
      <c r="D4883" s="27"/>
      <c r="E4883" s="27"/>
      <c r="F4883" s="4"/>
      <c r="G4883" s="5"/>
      <c r="H4883" s="29"/>
    </row>
    <row r="4884" spans="1:8" x14ac:dyDescent="0.2">
      <c r="A4884" s="27"/>
      <c r="B4884" s="28"/>
      <c r="C4884" s="27"/>
      <c r="D4884" s="27"/>
      <c r="E4884" s="27"/>
      <c r="F4884" s="4"/>
      <c r="G4884" s="5"/>
      <c r="H4884" s="29"/>
    </row>
    <row r="4885" spans="1:8" x14ac:dyDescent="0.2">
      <c r="A4885" s="27"/>
      <c r="B4885" s="28"/>
      <c r="C4885" s="27"/>
      <c r="D4885" s="27"/>
      <c r="E4885" s="27"/>
      <c r="F4885" s="4"/>
      <c r="G4885" s="5"/>
      <c r="H4885" s="29"/>
    </row>
    <row r="4886" spans="1:8" x14ac:dyDescent="0.2">
      <c r="A4886" s="27"/>
      <c r="B4886" s="28"/>
      <c r="C4886" s="27"/>
      <c r="D4886" s="27"/>
      <c r="E4886" s="27"/>
      <c r="F4886" s="4"/>
      <c r="G4886" s="5"/>
      <c r="H4886" s="29"/>
    </row>
    <row r="4887" spans="1:8" x14ac:dyDescent="0.2">
      <c r="A4887" s="27"/>
      <c r="B4887" s="28"/>
      <c r="C4887" s="27"/>
      <c r="D4887" s="27"/>
      <c r="E4887" s="27"/>
      <c r="F4887" s="4"/>
      <c r="G4887" s="5"/>
      <c r="H4887" s="29"/>
    </row>
    <row r="4888" spans="1:8" x14ac:dyDescent="0.2">
      <c r="A4888" s="27"/>
      <c r="B4888" s="28"/>
      <c r="C4888" s="27"/>
      <c r="D4888" s="27"/>
      <c r="E4888" s="27"/>
      <c r="F4888" s="4"/>
      <c r="G4888" s="5"/>
      <c r="H4888" s="29"/>
    </row>
    <row r="4889" spans="1:8" x14ac:dyDescent="0.2">
      <c r="A4889" s="27"/>
      <c r="B4889" s="28"/>
      <c r="C4889" s="27"/>
      <c r="D4889" s="27"/>
      <c r="E4889" s="27"/>
      <c r="F4889" s="4"/>
      <c r="G4889" s="5"/>
      <c r="H4889" s="29"/>
    </row>
    <row r="4890" spans="1:8" x14ac:dyDescent="0.2">
      <c r="A4890" s="27"/>
      <c r="B4890" s="28"/>
      <c r="C4890" s="27"/>
      <c r="D4890" s="27"/>
      <c r="E4890" s="27"/>
      <c r="F4890" s="4"/>
      <c r="G4890" s="5"/>
      <c r="H4890" s="29"/>
    </row>
    <row r="4891" spans="1:8" x14ac:dyDescent="0.2">
      <c r="A4891" s="27"/>
      <c r="B4891" s="28"/>
      <c r="C4891" s="27"/>
      <c r="D4891" s="27"/>
      <c r="E4891" s="27"/>
      <c r="F4891" s="4"/>
      <c r="G4891" s="5"/>
      <c r="H4891" s="29"/>
    </row>
    <row r="4892" spans="1:8" x14ac:dyDescent="0.2">
      <c r="A4892" s="27"/>
      <c r="B4892" s="28"/>
      <c r="C4892" s="27"/>
      <c r="D4892" s="27"/>
      <c r="E4892" s="27"/>
      <c r="F4892" s="4"/>
      <c r="G4892" s="5"/>
      <c r="H4892" s="29"/>
    </row>
    <row r="4893" spans="1:8" x14ac:dyDescent="0.2">
      <c r="A4893" s="27"/>
      <c r="B4893" s="28"/>
      <c r="C4893" s="27"/>
      <c r="D4893" s="27"/>
      <c r="E4893" s="27"/>
      <c r="F4893" s="4"/>
      <c r="G4893" s="5"/>
      <c r="H4893" s="29"/>
    </row>
    <row r="4894" spans="1:8" x14ac:dyDescent="0.2">
      <c r="A4894" s="27"/>
      <c r="B4894" s="28"/>
      <c r="C4894" s="27"/>
      <c r="D4894" s="27"/>
      <c r="E4894" s="27"/>
      <c r="F4894" s="4"/>
      <c r="G4894" s="5"/>
      <c r="H4894" s="29"/>
    </row>
    <row r="4895" spans="1:8" x14ac:dyDescent="0.2">
      <c r="A4895" s="27"/>
      <c r="B4895" s="28"/>
      <c r="C4895" s="27"/>
      <c r="D4895" s="27"/>
      <c r="E4895" s="27"/>
      <c r="F4895" s="4"/>
      <c r="G4895" s="5"/>
      <c r="H4895" s="29"/>
    </row>
    <row r="4896" spans="1:8" x14ac:dyDescent="0.2">
      <c r="A4896" s="27"/>
      <c r="B4896" s="28"/>
      <c r="C4896" s="27"/>
      <c r="D4896" s="27"/>
      <c r="E4896" s="27"/>
      <c r="F4896" s="4"/>
      <c r="G4896" s="5"/>
      <c r="H4896" s="29"/>
    </row>
    <row r="4897" spans="1:8" x14ac:dyDescent="0.2">
      <c r="A4897" s="27"/>
      <c r="B4897" s="28"/>
      <c r="C4897" s="27"/>
      <c r="D4897" s="27"/>
      <c r="E4897" s="27"/>
      <c r="F4897" s="4"/>
      <c r="G4897" s="5"/>
      <c r="H4897" s="29"/>
    </row>
    <row r="4898" spans="1:8" x14ac:dyDescent="0.2">
      <c r="A4898" s="27"/>
      <c r="B4898" s="28"/>
      <c r="C4898" s="27"/>
      <c r="D4898" s="27"/>
      <c r="E4898" s="27"/>
      <c r="F4898" s="4"/>
      <c r="G4898" s="5"/>
      <c r="H4898" s="29"/>
    </row>
    <row r="4899" spans="1:8" x14ac:dyDescent="0.2">
      <c r="A4899" s="27"/>
      <c r="B4899" s="28"/>
      <c r="C4899" s="27"/>
      <c r="D4899" s="27"/>
      <c r="E4899" s="27"/>
      <c r="F4899" s="4"/>
      <c r="G4899" s="5"/>
      <c r="H4899" s="29"/>
    </row>
    <row r="4900" spans="1:8" x14ac:dyDescent="0.2">
      <c r="A4900" s="27"/>
      <c r="B4900" s="28"/>
      <c r="C4900" s="27"/>
      <c r="D4900" s="27"/>
      <c r="E4900" s="27"/>
      <c r="F4900" s="4"/>
      <c r="G4900" s="5"/>
      <c r="H4900" s="29"/>
    </row>
    <row r="4901" spans="1:8" x14ac:dyDescent="0.2">
      <c r="A4901" s="27"/>
      <c r="B4901" s="28"/>
      <c r="C4901" s="27"/>
      <c r="D4901" s="27"/>
      <c r="E4901" s="27"/>
      <c r="F4901" s="4"/>
      <c r="G4901" s="5"/>
      <c r="H4901" s="29"/>
    </row>
    <row r="4902" spans="1:8" x14ac:dyDescent="0.2">
      <c r="A4902" s="27"/>
      <c r="B4902" s="28"/>
      <c r="C4902" s="27"/>
      <c r="D4902" s="27"/>
      <c r="E4902" s="27"/>
      <c r="F4902" s="4"/>
      <c r="G4902" s="5"/>
      <c r="H4902" s="29"/>
    </row>
    <row r="4903" spans="1:8" x14ac:dyDescent="0.2">
      <c r="A4903" s="27"/>
      <c r="B4903" s="28"/>
      <c r="C4903" s="27"/>
      <c r="D4903" s="27"/>
      <c r="E4903" s="27"/>
      <c r="F4903" s="4"/>
      <c r="G4903" s="5"/>
      <c r="H4903" s="29"/>
    </row>
    <row r="4904" spans="1:8" x14ac:dyDescent="0.2">
      <c r="A4904" s="27"/>
      <c r="B4904" s="28"/>
      <c r="C4904" s="27"/>
      <c r="D4904" s="27"/>
      <c r="E4904" s="27"/>
      <c r="F4904" s="4"/>
      <c r="G4904" s="5"/>
      <c r="H4904" s="29"/>
    </row>
    <row r="4905" spans="1:8" x14ac:dyDescent="0.2">
      <c r="A4905" s="27"/>
      <c r="B4905" s="28"/>
      <c r="C4905" s="27"/>
      <c r="D4905" s="27"/>
      <c r="E4905" s="27"/>
      <c r="F4905" s="4"/>
      <c r="G4905" s="5"/>
      <c r="H4905" s="29"/>
    </row>
    <row r="4906" spans="1:8" x14ac:dyDescent="0.2">
      <c r="A4906" s="27"/>
      <c r="B4906" s="28"/>
      <c r="C4906" s="27"/>
      <c r="D4906" s="27"/>
      <c r="E4906" s="27"/>
      <c r="F4906" s="4"/>
      <c r="G4906" s="5"/>
      <c r="H4906" s="29"/>
    </row>
    <row r="4907" spans="1:8" x14ac:dyDescent="0.2">
      <c r="A4907" s="27"/>
      <c r="B4907" s="28"/>
      <c r="C4907" s="27"/>
      <c r="D4907" s="27"/>
      <c r="E4907" s="27"/>
      <c r="F4907" s="4"/>
      <c r="G4907" s="5"/>
      <c r="H4907" s="29"/>
    </row>
    <row r="4908" spans="1:8" x14ac:dyDescent="0.2">
      <c r="A4908" s="27"/>
      <c r="B4908" s="28"/>
      <c r="C4908" s="27"/>
      <c r="D4908" s="27"/>
      <c r="E4908" s="27"/>
      <c r="F4908" s="4"/>
      <c r="G4908" s="5"/>
      <c r="H4908" s="29"/>
    </row>
    <row r="4909" spans="1:8" x14ac:dyDescent="0.2">
      <c r="A4909" s="27"/>
      <c r="B4909" s="28"/>
      <c r="C4909" s="27"/>
      <c r="D4909" s="27"/>
      <c r="E4909" s="27"/>
      <c r="F4909" s="4"/>
      <c r="G4909" s="5"/>
      <c r="H4909" s="29"/>
    </row>
    <row r="4910" spans="1:8" x14ac:dyDescent="0.2">
      <c r="A4910" s="27"/>
      <c r="B4910" s="28"/>
      <c r="C4910" s="27"/>
      <c r="D4910" s="27"/>
      <c r="E4910" s="27"/>
      <c r="F4910" s="4"/>
      <c r="G4910" s="5"/>
      <c r="H4910" s="29"/>
    </row>
    <row r="4911" spans="1:8" x14ac:dyDescent="0.2">
      <c r="A4911" s="27"/>
      <c r="B4911" s="28"/>
      <c r="C4911" s="27"/>
      <c r="D4911" s="27"/>
      <c r="E4911" s="27"/>
      <c r="F4911" s="4"/>
      <c r="G4911" s="5"/>
      <c r="H4911" s="29"/>
    </row>
    <row r="4912" spans="1:8" x14ac:dyDescent="0.2">
      <c r="A4912" s="27"/>
      <c r="B4912" s="28"/>
      <c r="C4912" s="27"/>
      <c r="D4912" s="27"/>
      <c r="E4912" s="27"/>
      <c r="F4912" s="4"/>
      <c r="G4912" s="5"/>
      <c r="H4912" s="29"/>
    </row>
    <row r="4913" spans="1:8" x14ac:dyDescent="0.2">
      <c r="A4913" s="27"/>
      <c r="B4913" s="28"/>
      <c r="C4913" s="27"/>
      <c r="D4913" s="27"/>
      <c r="E4913" s="27"/>
      <c r="F4913" s="4"/>
      <c r="G4913" s="5"/>
      <c r="H4913" s="29"/>
    </row>
    <row r="4914" spans="1:8" x14ac:dyDescent="0.2">
      <c r="A4914" s="27"/>
      <c r="B4914" s="28"/>
      <c r="C4914" s="27"/>
      <c r="D4914" s="27"/>
      <c r="E4914" s="27"/>
      <c r="F4914" s="4"/>
      <c r="G4914" s="5"/>
      <c r="H4914" s="29"/>
    </row>
    <row r="4915" spans="1:8" x14ac:dyDescent="0.2">
      <c r="A4915" s="27"/>
      <c r="B4915" s="28"/>
      <c r="C4915" s="27"/>
      <c r="D4915" s="27"/>
      <c r="E4915" s="27"/>
      <c r="F4915" s="4"/>
      <c r="G4915" s="5"/>
      <c r="H4915" s="29"/>
    </row>
    <row r="4916" spans="1:8" x14ac:dyDescent="0.2">
      <c r="A4916" s="27"/>
      <c r="B4916" s="28"/>
      <c r="C4916" s="27"/>
      <c r="D4916" s="27"/>
      <c r="E4916" s="27"/>
      <c r="F4916" s="4"/>
      <c r="G4916" s="5"/>
      <c r="H4916" s="29"/>
    </row>
    <row r="4917" spans="1:8" x14ac:dyDescent="0.2">
      <c r="A4917" s="27"/>
      <c r="B4917" s="28"/>
      <c r="C4917" s="27"/>
      <c r="D4917" s="27"/>
      <c r="E4917" s="27"/>
      <c r="F4917" s="4"/>
      <c r="G4917" s="5"/>
      <c r="H4917" s="29"/>
    </row>
    <row r="4918" spans="1:8" x14ac:dyDescent="0.2">
      <c r="A4918" s="27"/>
      <c r="B4918" s="28"/>
      <c r="C4918" s="27"/>
      <c r="D4918" s="27"/>
      <c r="E4918" s="27"/>
      <c r="F4918" s="4"/>
      <c r="G4918" s="5"/>
      <c r="H4918" s="29"/>
    </row>
    <row r="4919" spans="1:8" x14ac:dyDescent="0.2">
      <c r="A4919" s="27"/>
      <c r="B4919" s="28"/>
      <c r="C4919" s="27"/>
      <c r="D4919" s="27"/>
      <c r="E4919" s="27"/>
      <c r="F4919" s="4"/>
      <c r="G4919" s="5"/>
      <c r="H4919" s="29"/>
    </row>
    <row r="4920" spans="1:8" x14ac:dyDescent="0.2">
      <c r="A4920" s="27"/>
      <c r="B4920" s="28"/>
      <c r="C4920" s="27"/>
      <c r="D4920" s="27"/>
      <c r="E4920" s="27"/>
      <c r="F4920" s="4"/>
      <c r="G4920" s="5"/>
      <c r="H4920" s="29"/>
    </row>
    <row r="4921" spans="1:8" x14ac:dyDescent="0.2">
      <c r="A4921" s="27"/>
      <c r="B4921" s="28"/>
      <c r="C4921" s="27"/>
      <c r="D4921" s="27"/>
      <c r="E4921" s="27"/>
      <c r="F4921" s="4"/>
      <c r="G4921" s="5"/>
      <c r="H4921" s="29"/>
    </row>
    <row r="4922" spans="1:8" x14ac:dyDescent="0.2">
      <c r="A4922" s="27"/>
      <c r="B4922" s="28"/>
      <c r="C4922" s="27"/>
      <c r="D4922" s="27"/>
      <c r="E4922" s="27"/>
      <c r="F4922" s="4"/>
      <c r="G4922" s="5"/>
      <c r="H4922" s="29"/>
    </row>
    <row r="4923" spans="1:8" x14ac:dyDescent="0.2">
      <c r="A4923" s="27"/>
      <c r="B4923" s="28"/>
      <c r="C4923" s="27"/>
      <c r="D4923" s="27"/>
      <c r="E4923" s="27"/>
      <c r="F4923" s="4"/>
      <c r="G4923" s="5"/>
      <c r="H4923" s="29"/>
    </row>
    <row r="4924" spans="1:8" x14ac:dyDescent="0.2">
      <c r="A4924" s="27"/>
      <c r="B4924" s="28"/>
      <c r="C4924" s="27"/>
      <c r="D4924" s="27"/>
      <c r="E4924" s="27"/>
      <c r="F4924" s="4"/>
      <c r="G4924" s="5"/>
      <c r="H4924" s="29"/>
    </row>
    <row r="4925" spans="1:8" x14ac:dyDescent="0.2">
      <c r="A4925" s="27"/>
      <c r="B4925" s="28"/>
      <c r="C4925" s="27"/>
      <c r="D4925" s="27"/>
      <c r="E4925" s="27"/>
      <c r="F4925" s="4"/>
      <c r="G4925" s="5"/>
      <c r="H4925" s="29"/>
    </row>
    <row r="4926" spans="1:8" x14ac:dyDescent="0.2">
      <c r="A4926" s="27"/>
      <c r="B4926" s="28"/>
      <c r="C4926" s="27"/>
      <c r="D4926" s="27"/>
      <c r="E4926" s="27"/>
      <c r="F4926" s="4"/>
      <c r="G4926" s="5"/>
      <c r="H4926" s="29"/>
    </row>
    <row r="4927" spans="1:8" x14ac:dyDescent="0.2">
      <c r="A4927" s="27"/>
      <c r="B4927" s="28"/>
      <c r="C4927" s="27"/>
      <c r="D4927" s="27"/>
      <c r="E4927" s="27"/>
      <c r="F4927" s="4"/>
      <c r="G4927" s="5"/>
      <c r="H4927" s="29"/>
    </row>
    <row r="4928" spans="1:8" x14ac:dyDescent="0.2">
      <c r="A4928" s="27"/>
      <c r="B4928" s="28"/>
      <c r="C4928" s="27"/>
      <c r="D4928" s="27"/>
      <c r="E4928" s="27"/>
      <c r="F4928" s="4"/>
      <c r="G4928" s="5"/>
      <c r="H4928" s="29"/>
    </row>
    <row r="4929" spans="1:8" x14ac:dyDescent="0.2">
      <c r="A4929" s="27"/>
      <c r="B4929" s="28"/>
      <c r="C4929" s="27"/>
      <c r="D4929" s="27"/>
      <c r="E4929" s="27"/>
      <c r="F4929" s="4"/>
      <c r="G4929" s="5"/>
      <c r="H4929" s="29"/>
    </row>
    <row r="4930" spans="1:8" x14ac:dyDescent="0.2">
      <c r="A4930" s="27"/>
      <c r="B4930" s="28"/>
      <c r="C4930" s="27"/>
      <c r="D4930" s="27"/>
      <c r="E4930" s="27"/>
      <c r="F4930" s="4"/>
      <c r="G4930" s="5"/>
      <c r="H4930" s="29"/>
    </row>
    <row r="4931" spans="1:8" x14ac:dyDescent="0.2">
      <c r="A4931" s="27"/>
      <c r="B4931" s="28"/>
      <c r="C4931" s="27"/>
      <c r="D4931" s="27"/>
      <c r="E4931" s="27"/>
      <c r="F4931" s="4"/>
      <c r="G4931" s="5"/>
      <c r="H4931" s="29"/>
    </row>
    <row r="4932" spans="1:8" x14ac:dyDescent="0.2">
      <c r="A4932" s="27"/>
      <c r="B4932" s="28"/>
      <c r="C4932" s="27"/>
      <c r="D4932" s="27"/>
      <c r="E4932" s="27"/>
      <c r="F4932" s="4"/>
      <c r="G4932" s="5"/>
      <c r="H4932" s="29"/>
    </row>
    <row r="4933" spans="1:8" x14ac:dyDescent="0.2">
      <c r="A4933" s="27"/>
      <c r="B4933" s="28"/>
      <c r="C4933" s="27"/>
      <c r="D4933" s="27"/>
      <c r="E4933" s="27"/>
      <c r="F4933" s="4"/>
      <c r="G4933" s="5"/>
      <c r="H4933" s="29"/>
    </row>
    <row r="4934" spans="1:8" x14ac:dyDescent="0.2">
      <c r="A4934" s="27"/>
      <c r="B4934" s="28"/>
      <c r="C4934" s="27"/>
      <c r="D4934" s="27"/>
      <c r="E4934" s="27"/>
      <c r="F4934" s="4"/>
      <c r="G4934" s="5"/>
      <c r="H4934" s="29"/>
    </row>
    <row r="4935" spans="1:8" x14ac:dyDescent="0.2">
      <c r="A4935" s="27"/>
      <c r="B4935" s="28"/>
      <c r="C4935" s="27"/>
      <c r="D4935" s="27"/>
      <c r="E4935" s="27"/>
      <c r="F4935" s="4"/>
      <c r="G4935" s="5"/>
      <c r="H4935" s="29"/>
    </row>
    <row r="4936" spans="1:8" x14ac:dyDescent="0.2">
      <c r="A4936" s="27"/>
      <c r="B4936" s="28"/>
      <c r="C4936" s="27"/>
      <c r="D4936" s="27"/>
      <c r="E4936" s="27"/>
      <c r="F4936" s="4"/>
      <c r="G4936" s="5"/>
      <c r="H4936" s="29"/>
    </row>
    <row r="4937" spans="1:8" x14ac:dyDescent="0.2">
      <c r="A4937" s="27"/>
      <c r="B4937" s="28"/>
      <c r="C4937" s="27"/>
      <c r="D4937" s="27"/>
      <c r="E4937" s="27"/>
      <c r="F4937" s="4"/>
      <c r="G4937" s="5"/>
      <c r="H4937" s="29"/>
    </row>
    <row r="4938" spans="1:8" x14ac:dyDescent="0.2">
      <c r="A4938" s="27"/>
      <c r="B4938" s="28"/>
      <c r="C4938" s="27"/>
      <c r="D4938" s="27"/>
      <c r="E4938" s="27"/>
      <c r="F4938" s="4"/>
      <c r="G4938" s="5"/>
      <c r="H4938" s="29"/>
    </row>
    <row r="4939" spans="1:8" x14ac:dyDescent="0.2">
      <c r="A4939" s="27"/>
      <c r="B4939" s="28"/>
      <c r="C4939" s="27"/>
      <c r="D4939" s="27"/>
      <c r="E4939" s="27"/>
      <c r="F4939" s="4"/>
      <c r="G4939" s="5"/>
      <c r="H4939" s="29"/>
    </row>
    <row r="4940" spans="1:8" x14ac:dyDescent="0.2">
      <c r="A4940" s="27"/>
      <c r="B4940" s="28"/>
      <c r="C4940" s="27"/>
      <c r="D4940" s="27"/>
      <c r="E4940" s="27"/>
      <c r="F4940" s="4"/>
      <c r="G4940" s="5"/>
      <c r="H4940" s="29"/>
    </row>
    <row r="4941" spans="1:8" x14ac:dyDescent="0.2">
      <c r="A4941" s="27"/>
      <c r="B4941" s="28"/>
      <c r="C4941" s="27"/>
      <c r="D4941" s="27"/>
      <c r="E4941" s="27"/>
      <c r="F4941" s="4"/>
      <c r="G4941" s="5"/>
      <c r="H4941" s="29"/>
    </row>
    <row r="4942" spans="1:8" x14ac:dyDescent="0.2">
      <c r="A4942" s="27"/>
      <c r="B4942" s="28"/>
      <c r="C4942" s="27"/>
      <c r="D4942" s="27"/>
      <c r="E4942" s="27"/>
      <c r="F4942" s="4"/>
      <c r="G4942" s="5"/>
      <c r="H4942" s="29"/>
    </row>
    <row r="4943" spans="1:8" x14ac:dyDescent="0.2">
      <c r="A4943" s="27"/>
      <c r="B4943" s="28"/>
      <c r="C4943" s="27"/>
      <c r="D4943" s="27"/>
      <c r="E4943" s="27"/>
      <c r="F4943" s="4"/>
      <c r="G4943" s="5"/>
      <c r="H4943" s="29"/>
    </row>
    <row r="4944" spans="1:8" x14ac:dyDescent="0.2">
      <c r="A4944" s="27"/>
      <c r="B4944" s="28"/>
      <c r="C4944" s="27"/>
      <c r="D4944" s="27"/>
      <c r="E4944" s="27"/>
      <c r="F4944" s="4"/>
      <c r="G4944" s="5"/>
      <c r="H4944" s="29"/>
    </row>
    <row r="4945" spans="1:8" x14ac:dyDescent="0.2">
      <c r="A4945" s="27"/>
      <c r="B4945" s="28"/>
      <c r="C4945" s="27"/>
      <c r="D4945" s="27"/>
      <c r="E4945" s="27"/>
      <c r="F4945" s="4"/>
      <c r="G4945" s="5"/>
      <c r="H4945" s="29"/>
    </row>
    <row r="4946" spans="1:8" x14ac:dyDescent="0.2">
      <c r="A4946" s="27"/>
      <c r="B4946" s="28"/>
      <c r="C4946" s="27"/>
      <c r="D4946" s="27"/>
      <c r="E4946" s="27"/>
      <c r="F4946" s="4"/>
      <c r="G4946" s="5"/>
      <c r="H4946" s="29"/>
    </row>
    <row r="4947" spans="1:8" x14ac:dyDescent="0.2">
      <c r="A4947" s="27"/>
      <c r="B4947" s="28"/>
      <c r="C4947" s="27"/>
      <c r="D4947" s="27"/>
      <c r="E4947" s="27"/>
      <c r="F4947" s="4"/>
      <c r="G4947" s="5"/>
      <c r="H4947" s="29"/>
    </row>
    <row r="4948" spans="1:8" x14ac:dyDescent="0.2">
      <c r="A4948" s="27"/>
      <c r="B4948" s="28"/>
      <c r="C4948" s="27"/>
      <c r="D4948" s="27"/>
      <c r="E4948" s="27"/>
      <c r="F4948" s="4"/>
      <c r="G4948" s="5"/>
      <c r="H4948" s="29"/>
    </row>
    <row r="4949" spans="1:8" x14ac:dyDescent="0.2">
      <c r="A4949" s="27"/>
      <c r="B4949" s="28"/>
      <c r="C4949" s="27"/>
      <c r="D4949" s="27"/>
      <c r="E4949" s="27"/>
      <c r="F4949" s="4"/>
      <c r="G4949" s="5"/>
      <c r="H4949" s="29"/>
    </row>
    <row r="4950" spans="1:8" x14ac:dyDescent="0.2">
      <c r="A4950" s="27"/>
      <c r="B4950" s="28"/>
      <c r="C4950" s="27"/>
      <c r="D4950" s="27"/>
      <c r="E4950" s="27"/>
      <c r="F4950" s="4"/>
      <c r="G4950" s="5"/>
      <c r="H4950" s="29"/>
    </row>
    <row r="4951" spans="1:8" x14ac:dyDescent="0.2">
      <c r="A4951" s="27"/>
      <c r="B4951" s="28"/>
      <c r="C4951" s="27"/>
      <c r="D4951" s="27"/>
      <c r="E4951" s="27"/>
      <c r="F4951" s="4"/>
      <c r="G4951" s="5"/>
      <c r="H4951" s="29"/>
    </row>
    <row r="4952" spans="1:8" x14ac:dyDescent="0.2">
      <c r="A4952" s="27"/>
      <c r="B4952" s="28"/>
      <c r="C4952" s="27"/>
      <c r="D4952" s="27"/>
      <c r="E4952" s="27"/>
      <c r="F4952" s="4"/>
      <c r="G4952" s="5"/>
      <c r="H4952" s="29"/>
    </row>
    <row r="4953" spans="1:8" x14ac:dyDescent="0.2">
      <c r="A4953" s="27"/>
      <c r="B4953" s="28"/>
      <c r="C4953" s="27"/>
      <c r="D4953" s="27"/>
      <c r="E4953" s="27"/>
      <c r="F4953" s="4"/>
      <c r="G4953" s="5"/>
      <c r="H4953" s="29"/>
    </row>
    <row r="4954" spans="1:8" x14ac:dyDescent="0.2">
      <c r="A4954" s="27"/>
      <c r="B4954" s="28"/>
      <c r="C4954" s="27"/>
      <c r="D4954" s="27"/>
      <c r="E4954" s="27"/>
      <c r="F4954" s="4"/>
      <c r="G4954" s="5"/>
      <c r="H4954" s="29"/>
    </row>
    <row r="4955" spans="1:8" x14ac:dyDescent="0.2">
      <c r="A4955" s="27"/>
      <c r="B4955" s="28"/>
      <c r="C4955" s="27"/>
      <c r="D4955" s="27"/>
      <c r="E4955" s="27"/>
      <c r="F4955" s="4"/>
      <c r="G4955" s="5"/>
      <c r="H4955" s="29"/>
    </row>
    <row r="4956" spans="1:8" x14ac:dyDescent="0.2">
      <c r="A4956" s="27"/>
      <c r="B4956" s="28"/>
      <c r="C4956" s="27"/>
      <c r="D4956" s="27"/>
      <c r="E4956" s="27"/>
      <c r="F4956" s="4"/>
      <c r="G4956" s="5"/>
      <c r="H4956" s="29"/>
    </row>
    <row r="4957" spans="1:8" x14ac:dyDescent="0.2">
      <c r="A4957" s="27"/>
      <c r="B4957" s="28"/>
      <c r="C4957" s="27"/>
      <c r="D4957" s="27"/>
      <c r="E4957" s="27"/>
      <c r="F4957" s="4"/>
      <c r="G4957" s="5"/>
      <c r="H4957" s="29"/>
    </row>
    <row r="4958" spans="1:8" x14ac:dyDescent="0.2">
      <c r="A4958" s="27"/>
      <c r="B4958" s="28"/>
      <c r="C4958" s="27"/>
      <c r="D4958" s="27"/>
      <c r="E4958" s="27"/>
      <c r="F4958" s="4"/>
      <c r="G4958" s="5"/>
      <c r="H4958" s="29"/>
    </row>
    <row r="4959" spans="1:8" x14ac:dyDescent="0.2">
      <c r="A4959" s="27"/>
      <c r="B4959" s="28"/>
      <c r="C4959" s="27"/>
      <c r="D4959" s="27"/>
      <c r="E4959" s="27"/>
      <c r="F4959" s="4"/>
      <c r="G4959" s="5"/>
      <c r="H4959" s="29"/>
    </row>
    <row r="4960" spans="1:8" x14ac:dyDescent="0.2">
      <c r="A4960" s="27"/>
      <c r="B4960" s="28"/>
      <c r="C4960" s="27"/>
      <c r="D4960" s="27"/>
      <c r="E4960" s="27"/>
      <c r="F4960" s="4"/>
      <c r="G4960" s="5"/>
      <c r="H4960" s="29"/>
    </row>
    <row r="4961" spans="1:8" x14ac:dyDescent="0.2">
      <c r="A4961" s="27"/>
      <c r="B4961" s="28"/>
      <c r="C4961" s="27"/>
      <c r="D4961" s="27"/>
      <c r="E4961" s="27"/>
      <c r="F4961" s="4"/>
      <c r="G4961" s="5"/>
      <c r="H4961" s="29"/>
    </row>
    <row r="4962" spans="1:8" x14ac:dyDescent="0.2">
      <c r="A4962" s="27"/>
      <c r="B4962" s="28"/>
      <c r="C4962" s="27"/>
      <c r="D4962" s="27"/>
      <c r="E4962" s="27"/>
      <c r="F4962" s="4"/>
      <c r="G4962" s="5"/>
      <c r="H4962" s="29"/>
    </row>
    <row r="4963" spans="1:8" x14ac:dyDescent="0.2">
      <c r="A4963" s="27"/>
      <c r="B4963" s="28"/>
      <c r="C4963" s="27"/>
      <c r="D4963" s="27"/>
      <c r="E4963" s="27"/>
      <c r="F4963" s="4"/>
      <c r="G4963" s="5"/>
      <c r="H4963" s="29"/>
    </row>
    <row r="4964" spans="1:8" x14ac:dyDescent="0.2">
      <c r="A4964" s="27"/>
      <c r="B4964" s="28"/>
      <c r="C4964" s="27"/>
      <c r="D4964" s="27"/>
      <c r="E4964" s="27"/>
      <c r="F4964" s="4"/>
      <c r="G4964" s="5"/>
      <c r="H4964" s="29"/>
    </row>
    <row r="4965" spans="1:8" x14ac:dyDescent="0.2">
      <c r="A4965" s="27"/>
      <c r="B4965" s="28"/>
      <c r="C4965" s="27"/>
      <c r="D4965" s="27"/>
      <c r="E4965" s="27"/>
      <c r="F4965" s="4"/>
      <c r="G4965" s="5"/>
      <c r="H4965" s="29"/>
    </row>
    <row r="4966" spans="1:8" x14ac:dyDescent="0.2">
      <c r="A4966" s="27"/>
      <c r="B4966" s="28"/>
      <c r="C4966" s="27"/>
      <c r="D4966" s="27"/>
      <c r="E4966" s="27"/>
      <c r="F4966" s="4"/>
      <c r="G4966" s="5"/>
      <c r="H4966" s="29"/>
    </row>
    <row r="4967" spans="1:8" x14ac:dyDescent="0.2">
      <c r="A4967" s="27"/>
      <c r="B4967" s="28"/>
      <c r="C4967" s="27"/>
      <c r="D4967" s="27"/>
      <c r="E4967" s="27"/>
      <c r="F4967" s="4"/>
      <c r="G4967" s="5"/>
      <c r="H4967" s="29"/>
    </row>
    <row r="4968" spans="1:8" x14ac:dyDescent="0.2">
      <c r="A4968" s="27"/>
      <c r="B4968" s="28"/>
      <c r="C4968" s="27"/>
      <c r="D4968" s="27"/>
      <c r="E4968" s="27"/>
      <c r="F4968" s="4"/>
      <c r="G4968" s="5"/>
      <c r="H4968" s="29"/>
    </row>
    <row r="4969" spans="1:8" x14ac:dyDescent="0.2">
      <c r="A4969" s="27"/>
      <c r="B4969" s="28"/>
      <c r="C4969" s="27"/>
      <c r="D4969" s="27"/>
      <c r="E4969" s="27"/>
      <c r="F4969" s="4"/>
      <c r="G4969" s="5"/>
      <c r="H4969" s="29"/>
    </row>
    <row r="4970" spans="1:8" x14ac:dyDescent="0.2">
      <c r="A4970" s="27"/>
      <c r="B4970" s="28"/>
      <c r="C4970" s="27"/>
      <c r="D4970" s="27"/>
      <c r="E4970" s="27"/>
      <c r="F4970" s="4"/>
      <c r="G4970" s="5"/>
      <c r="H4970" s="29"/>
    </row>
    <row r="4971" spans="1:8" x14ac:dyDescent="0.2">
      <c r="A4971" s="27"/>
      <c r="B4971" s="28"/>
      <c r="C4971" s="27"/>
      <c r="D4971" s="27"/>
      <c r="E4971" s="27"/>
      <c r="F4971" s="4"/>
      <c r="G4971" s="5"/>
      <c r="H4971" s="29"/>
    </row>
    <row r="4972" spans="1:8" x14ac:dyDescent="0.2">
      <c r="A4972" s="27"/>
      <c r="B4972" s="28"/>
      <c r="C4972" s="27"/>
      <c r="D4972" s="27"/>
      <c r="E4972" s="27"/>
      <c r="F4972" s="4"/>
      <c r="G4972" s="5"/>
      <c r="H4972" s="29"/>
    </row>
    <row r="4973" spans="1:8" x14ac:dyDescent="0.2">
      <c r="A4973" s="27"/>
      <c r="B4973" s="28"/>
      <c r="C4973" s="27"/>
      <c r="D4973" s="27"/>
      <c r="E4973" s="27"/>
      <c r="F4973" s="4"/>
      <c r="G4973" s="5"/>
      <c r="H4973" s="29"/>
    </row>
    <row r="4974" spans="1:8" x14ac:dyDescent="0.2">
      <c r="A4974" s="27"/>
      <c r="B4974" s="28"/>
      <c r="C4974" s="27"/>
      <c r="D4974" s="27"/>
      <c r="E4974" s="27"/>
      <c r="F4974" s="4"/>
      <c r="G4974" s="5"/>
      <c r="H4974" s="29"/>
    </row>
    <row r="4975" spans="1:8" x14ac:dyDescent="0.2">
      <c r="A4975" s="27"/>
      <c r="B4975" s="28"/>
      <c r="C4975" s="27"/>
      <c r="D4975" s="27"/>
      <c r="E4975" s="27"/>
      <c r="F4975" s="4"/>
      <c r="G4975" s="5"/>
      <c r="H4975" s="29"/>
    </row>
    <row r="4976" spans="1:8" x14ac:dyDescent="0.2">
      <c r="A4976" s="27"/>
      <c r="B4976" s="28"/>
      <c r="C4976" s="27"/>
      <c r="D4976" s="27"/>
      <c r="E4976" s="27"/>
      <c r="F4976" s="4"/>
      <c r="G4976" s="5"/>
      <c r="H4976" s="29"/>
    </row>
    <row r="4977" spans="1:8" x14ac:dyDescent="0.2">
      <c r="A4977" s="27"/>
      <c r="B4977" s="28"/>
      <c r="C4977" s="27"/>
      <c r="D4977" s="27"/>
      <c r="E4977" s="27"/>
      <c r="F4977" s="4"/>
      <c r="G4977" s="5"/>
      <c r="H4977" s="29"/>
    </row>
    <row r="4978" spans="1:8" x14ac:dyDescent="0.2">
      <c r="A4978" s="27"/>
      <c r="B4978" s="28"/>
      <c r="C4978" s="27"/>
      <c r="D4978" s="27"/>
      <c r="E4978" s="27"/>
      <c r="F4978" s="4"/>
      <c r="G4978" s="5"/>
      <c r="H4978" s="29"/>
    </row>
    <row r="4979" spans="1:8" x14ac:dyDescent="0.2">
      <c r="A4979" s="27"/>
      <c r="B4979" s="28"/>
      <c r="C4979" s="27"/>
      <c r="D4979" s="27"/>
      <c r="E4979" s="27"/>
      <c r="F4979" s="4"/>
      <c r="G4979" s="5"/>
      <c r="H4979" s="29"/>
    </row>
    <row r="4980" spans="1:8" x14ac:dyDescent="0.2">
      <c r="A4980" s="27"/>
      <c r="B4980" s="28"/>
      <c r="C4980" s="27"/>
      <c r="D4980" s="27"/>
      <c r="E4980" s="27"/>
      <c r="F4980" s="4"/>
      <c r="G4980" s="5"/>
      <c r="H4980" s="29"/>
    </row>
    <row r="4981" spans="1:8" x14ac:dyDescent="0.2">
      <c r="A4981" s="27"/>
      <c r="B4981" s="28"/>
      <c r="C4981" s="27"/>
      <c r="D4981" s="27"/>
      <c r="E4981" s="27"/>
      <c r="F4981" s="4"/>
      <c r="G4981" s="5"/>
      <c r="H4981" s="29"/>
    </row>
    <row r="4982" spans="1:8" x14ac:dyDescent="0.2">
      <c r="A4982" s="27"/>
      <c r="B4982" s="28"/>
      <c r="C4982" s="27"/>
      <c r="D4982" s="27"/>
      <c r="E4982" s="27"/>
      <c r="F4982" s="4"/>
      <c r="G4982" s="5"/>
      <c r="H4982" s="29"/>
    </row>
    <row r="4983" spans="1:8" x14ac:dyDescent="0.2">
      <c r="A4983" s="27"/>
      <c r="B4983" s="28"/>
      <c r="C4983" s="27"/>
      <c r="D4983" s="27"/>
      <c r="E4983" s="27"/>
      <c r="F4983" s="4"/>
      <c r="G4983" s="5"/>
      <c r="H4983" s="29"/>
    </row>
    <row r="4984" spans="1:8" x14ac:dyDescent="0.2">
      <c r="A4984" s="27"/>
      <c r="B4984" s="28"/>
      <c r="C4984" s="27"/>
      <c r="D4984" s="27"/>
      <c r="E4984" s="27"/>
      <c r="F4984" s="4"/>
      <c r="G4984" s="5"/>
      <c r="H4984" s="29"/>
    </row>
    <row r="4985" spans="1:8" x14ac:dyDescent="0.2">
      <c r="A4985" s="27"/>
      <c r="B4985" s="28"/>
      <c r="C4985" s="27"/>
      <c r="D4985" s="27"/>
      <c r="E4985" s="27"/>
      <c r="F4985" s="4"/>
      <c r="G4985" s="5"/>
      <c r="H4985" s="29"/>
    </row>
    <row r="4986" spans="1:8" x14ac:dyDescent="0.2">
      <c r="A4986" s="27"/>
      <c r="B4986" s="28"/>
      <c r="C4986" s="27"/>
      <c r="D4986" s="27"/>
      <c r="E4986" s="27"/>
      <c r="F4986" s="4"/>
      <c r="G4986" s="5"/>
      <c r="H4986" s="29"/>
    </row>
    <row r="4987" spans="1:8" x14ac:dyDescent="0.2">
      <c r="A4987" s="27"/>
      <c r="B4987" s="28"/>
      <c r="C4987" s="27"/>
      <c r="D4987" s="27"/>
      <c r="E4987" s="27"/>
      <c r="F4987" s="4"/>
      <c r="G4987" s="5"/>
      <c r="H4987" s="29"/>
    </row>
    <row r="4988" spans="1:8" x14ac:dyDescent="0.2">
      <c r="A4988" s="27"/>
      <c r="B4988" s="28"/>
      <c r="C4988" s="27"/>
      <c r="D4988" s="27"/>
      <c r="E4988" s="27"/>
      <c r="F4988" s="4"/>
      <c r="G4988" s="5"/>
      <c r="H4988" s="29"/>
    </row>
    <row r="4989" spans="1:8" x14ac:dyDescent="0.2">
      <c r="A4989" s="27"/>
      <c r="B4989" s="28"/>
      <c r="C4989" s="27"/>
      <c r="D4989" s="27"/>
      <c r="E4989" s="27"/>
      <c r="F4989" s="4"/>
      <c r="G4989" s="5"/>
      <c r="H4989" s="29"/>
    </row>
    <row r="4990" spans="1:8" x14ac:dyDescent="0.2">
      <c r="A4990" s="27"/>
      <c r="B4990" s="28"/>
      <c r="C4990" s="27"/>
      <c r="D4990" s="27"/>
      <c r="E4990" s="27"/>
      <c r="F4990" s="4"/>
      <c r="G4990" s="5"/>
      <c r="H4990" s="29"/>
    </row>
    <row r="4991" spans="1:8" x14ac:dyDescent="0.2">
      <c r="A4991" s="27"/>
      <c r="B4991" s="28"/>
      <c r="C4991" s="27"/>
      <c r="D4991" s="27"/>
      <c r="E4991" s="27"/>
      <c r="F4991" s="4"/>
      <c r="G4991" s="5"/>
      <c r="H4991" s="29"/>
    </row>
    <row r="4992" spans="1:8" x14ac:dyDescent="0.2">
      <c r="A4992" s="27"/>
      <c r="B4992" s="28"/>
      <c r="C4992" s="27"/>
      <c r="D4992" s="27"/>
      <c r="E4992" s="27"/>
      <c r="F4992" s="4"/>
      <c r="G4992" s="5"/>
      <c r="H4992" s="29"/>
    </row>
    <row r="4993" spans="1:8" x14ac:dyDescent="0.2">
      <c r="A4993" s="27"/>
      <c r="B4993" s="28"/>
      <c r="C4993" s="27"/>
      <c r="D4993" s="27"/>
      <c r="E4993" s="27"/>
      <c r="F4993" s="4"/>
      <c r="G4993" s="5"/>
      <c r="H4993" s="29"/>
    </row>
    <row r="4994" spans="1:8" x14ac:dyDescent="0.2">
      <c r="A4994" s="27"/>
      <c r="B4994" s="28"/>
      <c r="C4994" s="27"/>
      <c r="D4994" s="27"/>
      <c r="E4994" s="27"/>
      <c r="F4994" s="4"/>
      <c r="G4994" s="5"/>
      <c r="H4994" s="29"/>
    </row>
    <row r="4995" spans="1:8" x14ac:dyDescent="0.2">
      <c r="A4995" s="27"/>
      <c r="B4995" s="28"/>
      <c r="C4995" s="27"/>
      <c r="D4995" s="27"/>
      <c r="E4995" s="27"/>
      <c r="F4995" s="4"/>
      <c r="G4995" s="5"/>
      <c r="H4995" s="29"/>
    </row>
    <row r="4996" spans="1:8" x14ac:dyDescent="0.2">
      <c r="A4996" s="27"/>
      <c r="B4996" s="28"/>
      <c r="C4996" s="27"/>
      <c r="D4996" s="27"/>
      <c r="E4996" s="27"/>
      <c r="F4996" s="4"/>
      <c r="G4996" s="5"/>
      <c r="H4996" s="29"/>
    </row>
    <row r="4997" spans="1:8" x14ac:dyDescent="0.2">
      <c r="A4997" s="27"/>
      <c r="B4997" s="28"/>
      <c r="C4997" s="27"/>
      <c r="D4997" s="27"/>
      <c r="E4997" s="27"/>
      <c r="F4997" s="4"/>
      <c r="G4997" s="5"/>
      <c r="H4997" s="29"/>
    </row>
    <row r="4998" spans="1:8" x14ac:dyDescent="0.2">
      <c r="A4998" s="27"/>
      <c r="B4998" s="28"/>
      <c r="C4998" s="27"/>
      <c r="D4998" s="27"/>
      <c r="E4998" s="27"/>
      <c r="F4998" s="4"/>
      <c r="G4998" s="5"/>
      <c r="H4998" s="29"/>
    </row>
    <row r="4999" spans="1:8" x14ac:dyDescent="0.2">
      <c r="A4999" s="27"/>
      <c r="B4999" s="28"/>
      <c r="C4999" s="27"/>
      <c r="D4999" s="27"/>
      <c r="E4999" s="27"/>
      <c r="F4999" s="4"/>
      <c r="G4999" s="5"/>
      <c r="H4999" s="29"/>
    </row>
    <row r="5000" spans="1:8" x14ac:dyDescent="0.2">
      <c r="A5000" s="27"/>
      <c r="B5000" s="28"/>
      <c r="C5000" s="27"/>
      <c r="D5000" s="27"/>
      <c r="E5000" s="27"/>
      <c r="F5000" s="4"/>
      <c r="G5000" s="5"/>
      <c r="H5000" s="29"/>
    </row>
    <row r="5001" spans="1:8" x14ac:dyDescent="0.2">
      <c r="A5001" s="27"/>
      <c r="B5001" s="28"/>
      <c r="C5001" s="27"/>
      <c r="D5001" s="27"/>
      <c r="E5001" s="27"/>
      <c r="F5001" s="4"/>
      <c r="G5001" s="5"/>
      <c r="H5001" s="29"/>
    </row>
    <row r="5002" spans="1:8" x14ac:dyDescent="0.2">
      <c r="A5002" s="27"/>
      <c r="B5002" s="28"/>
      <c r="C5002" s="27"/>
      <c r="D5002" s="27"/>
      <c r="E5002" s="27"/>
      <c r="F5002" s="4"/>
      <c r="G5002" s="5"/>
      <c r="H5002" s="29"/>
    </row>
    <row r="5003" spans="1:8" x14ac:dyDescent="0.2">
      <c r="A5003" s="27"/>
      <c r="B5003" s="28"/>
      <c r="C5003" s="27"/>
      <c r="D5003" s="27"/>
      <c r="E5003" s="27"/>
      <c r="F5003" s="4"/>
      <c r="G5003" s="5"/>
      <c r="H5003" s="29"/>
    </row>
    <row r="5004" spans="1:8" x14ac:dyDescent="0.2">
      <c r="A5004" s="27"/>
      <c r="B5004" s="28"/>
      <c r="C5004" s="27"/>
      <c r="D5004" s="27"/>
      <c r="E5004" s="27"/>
      <c r="F5004" s="4"/>
      <c r="G5004" s="5"/>
      <c r="H5004" s="29"/>
    </row>
    <row r="5005" spans="1:8" x14ac:dyDescent="0.2">
      <c r="A5005" s="27"/>
      <c r="B5005" s="28"/>
      <c r="C5005" s="27"/>
      <c r="D5005" s="27"/>
      <c r="E5005" s="27"/>
      <c r="F5005" s="4"/>
      <c r="G5005" s="5"/>
      <c r="H5005" s="29"/>
    </row>
    <row r="5006" spans="1:8" x14ac:dyDescent="0.2">
      <c r="A5006" s="27"/>
      <c r="B5006" s="28"/>
      <c r="C5006" s="27"/>
      <c r="D5006" s="27"/>
      <c r="E5006" s="27"/>
      <c r="F5006" s="4"/>
      <c r="G5006" s="5"/>
      <c r="H5006" s="29"/>
    </row>
    <row r="5007" spans="1:8" x14ac:dyDescent="0.2">
      <c r="A5007" s="27"/>
      <c r="B5007" s="28"/>
      <c r="C5007" s="27"/>
      <c r="D5007" s="27"/>
      <c r="E5007" s="27"/>
      <c r="F5007" s="4"/>
      <c r="G5007" s="5"/>
      <c r="H5007" s="29"/>
    </row>
    <row r="5008" spans="1:8" x14ac:dyDescent="0.2">
      <c r="A5008" s="27"/>
      <c r="B5008" s="28"/>
      <c r="C5008" s="27"/>
      <c r="D5008" s="27"/>
      <c r="E5008" s="27"/>
      <c r="F5008" s="4"/>
      <c r="G5008" s="5"/>
      <c r="H5008" s="29"/>
    </row>
    <row r="5009" spans="1:8" x14ac:dyDescent="0.2">
      <c r="A5009" s="27"/>
      <c r="B5009" s="28"/>
      <c r="C5009" s="27"/>
      <c r="D5009" s="27"/>
      <c r="E5009" s="27"/>
      <c r="F5009" s="4"/>
      <c r="G5009" s="5"/>
      <c r="H5009" s="29"/>
    </row>
    <row r="5010" spans="1:8" x14ac:dyDescent="0.2">
      <c r="A5010" s="27"/>
      <c r="B5010" s="28"/>
      <c r="C5010" s="27"/>
      <c r="D5010" s="27"/>
      <c r="E5010" s="27"/>
      <c r="F5010" s="4"/>
      <c r="G5010" s="5"/>
      <c r="H5010" s="29"/>
    </row>
    <row r="5011" spans="1:8" x14ac:dyDescent="0.2">
      <c r="A5011" s="27"/>
      <c r="B5011" s="28"/>
      <c r="C5011" s="27"/>
      <c r="D5011" s="27"/>
      <c r="E5011" s="27"/>
      <c r="F5011" s="4"/>
      <c r="G5011" s="5"/>
      <c r="H5011" s="29"/>
    </row>
    <row r="5012" spans="1:8" x14ac:dyDescent="0.2">
      <c r="A5012" s="27"/>
      <c r="B5012" s="28"/>
      <c r="C5012" s="27"/>
      <c r="D5012" s="27"/>
      <c r="E5012" s="27"/>
      <c r="F5012" s="4"/>
      <c r="G5012" s="5"/>
      <c r="H5012" s="29"/>
    </row>
    <row r="5013" spans="1:8" x14ac:dyDescent="0.2">
      <c r="A5013" s="27"/>
      <c r="B5013" s="28"/>
      <c r="C5013" s="27"/>
      <c r="D5013" s="27"/>
      <c r="E5013" s="27"/>
      <c r="F5013" s="4"/>
      <c r="G5013" s="5"/>
      <c r="H5013" s="29"/>
    </row>
    <row r="5014" spans="1:8" x14ac:dyDescent="0.2">
      <c r="A5014" s="27"/>
      <c r="B5014" s="28"/>
      <c r="C5014" s="27"/>
      <c r="D5014" s="27"/>
      <c r="E5014" s="27"/>
      <c r="F5014" s="4"/>
      <c r="G5014" s="5"/>
      <c r="H5014" s="29"/>
    </row>
    <row r="5015" spans="1:8" x14ac:dyDescent="0.2">
      <c r="A5015" s="27"/>
      <c r="B5015" s="28"/>
      <c r="C5015" s="27"/>
      <c r="D5015" s="27"/>
      <c r="E5015" s="27"/>
      <c r="F5015" s="4"/>
      <c r="G5015" s="5"/>
      <c r="H5015" s="29"/>
    </row>
    <row r="5016" spans="1:8" x14ac:dyDescent="0.2">
      <c r="A5016" s="27"/>
      <c r="B5016" s="28"/>
      <c r="C5016" s="27"/>
      <c r="D5016" s="27"/>
      <c r="E5016" s="27"/>
      <c r="F5016" s="4"/>
      <c r="G5016" s="5"/>
      <c r="H5016" s="29"/>
    </row>
    <row r="5017" spans="1:8" x14ac:dyDescent="0.2">
      <c r="A5017" s="27"/>
      <c r="B5017" s="28"/>
      <c r="C5017" s="27"/>
      <c r="D5017" s="27"/>
      <c r="E5017" s="27"/>
      <c r="F5017" s="4"/>
      <c r="G5017" s="5"/>
      <c r="H5017" s="29"/>
    </row>
    <row r="5018" spans="1:8" x14ac:dyDescent="0.2">
      <c r="A5018" s="27"/>
      <c r="B5018" s="28"/>
      <c r="C5018" s="27"/>
      <c r="D5018" s="27"/>
      <c r="E5018" s="27"/>
      <c r="F5018" s="4"/>
      <c r="G5018" s="5"/>
      <c r="H5018" s="29"/>
    </row>
    <row r="5019" spans="1:8" x14ac:dyDescent="0.2">
      <c r="A5019" s="27"/>
      <c r="B5019" s="28"/>
      <c r="C5019" s="27"/>
      <c r="D5019" s="27"/>
      <c r="E5019" s="27"/>
      <c r="F5019" s="4"/>
      <c r="G5019" s="5"/>
      <c r="H5019" s="29"/>
    </row>
    <row r="5020" spans="1:8" x14ac:dyDescent="0.2">
      <c r="A5020" s="27"/>
      <c r="B5020" s="28"/>
      <c r="C5020" s="27"/>
      <c r="D5020" s="27"/>
      <c r="E5020" s="27"/>
      <c r="F5020" s="4"/>
      <c r="G5020" s="5"/>
      <c r="H5020" s="29"/>
    </row>
    <row r="5021" spans="1:8" x14ac:dyDescent="0.2">
      <c r="A5021" s="27"/>
      <c r="B5021" s="28"/>
      <c r="C5021" s="27"/>
      <c r="D5021" s="27"/>
      <c r="E5021" s="27"/>
      <c r="F5021" s="4"/>
      <c r="G5021" s="5"/>
      <c r="H5021" s="29"/>
    </row>
    <row r="5022" spans="1:8" x14ac:dyDescent="0.2">
      <c r="A5022" s="27"/>
      <c r="B5022" s="28"/>
      <c r="C5022" s="27"/>
      <c r="D5022" s="27"/>
      <c r="E5022" s="27"/>
      <c r="F5022" s="4"/>
      <c r="G5022" s="5"/>
      <c r="H5022" s="29"/>
    </row>
    <row r="5023" spans="1:8" x14ac:dyDescent="0.2">
      <c r="A5023" s="27"/>
      <c r="B5023" s="28"/>
      <c r="C5023" s="27"/>
      <c r="D5023" s="27"/>
      <c r="E5023" s="27"/>
      <c r="F5023" s="4"/>
      <c r="G5023" s="5"/>
      <c r="H5023" s="29"/>
    </row>
    <row r="5024" spans="1:8" x14ac:dyDescent="0.2">
      <c r="A5024" s="27"/>
      <c r="B5024" s="28"/>
      <c r="C5024" s="27"/>
      <c r="D5024" s="27"/>
      <c r="E5024" s="27"/>
      <c r="F5024" s="4"/>
      <c r="G5024" s="5"/>
      <c r="H5024" s="29"/>
    </row>
    <row r="5025" spans="1:8" x14ac:dyDescent="0.2">
      <c r="A5025" s="27"/>
      <c r="B5025" s="28"/>
      <c r="C5025" s="27"/>
      <c r="D5025" s="27"/>
      <c r="E5025" s="27"/>
      <c r="F5025" s="4"/>
      <c r="G5025" s="5"/>
      <c r="H5025" s="29"/>
    </row>
    <row r="5026" spans="1:8" x14ac:dyDescent="0.2">
      <c r="A5026" s="27"/>
      <c r="B5026" s="28"/>
      <c r="C5026" s="27"/>
      <c r="D5026" s="27"/>
      <c r="E5026" s="27"/>
      <c r="F5026" s="4"/>
      <c r="G5026" s="5"/>
      <c r="H5026" s="29"/>
    </row>
    <row r="5027" spans="1:8" x14ac:dyDescent="0.2">
      <c r="A5027" s="27"/>
      <c r="B5027" s="28"/>
      <c r="C5027" s="27"/>
      <c r="D5027" s="27"/>
      <c r="E5027" s="27"/>
      <c r="F5027" s="4"/>
      <c r="G5027" s="5"/>
      <c r="H5027" s="29"/>
    </row>
    <row r="5028" spans="1:8" x14ac:dyDescent="0.2">
      <c r="A5028" s="27"/>
      <c r="B5028" s="28"/>
      <c r="C5028" s="27"/>
      <c r="D5028" s="27"/>
      <c r="E5028" s="27"/>
      <c r="F5028" s="4"/>
      <c r="G5028" s="5"/>
      <c r="H5028" s="29"/>
    </row>
    <row r="5029" spans="1:8" x14ac:dyDescent="0.2">
      <c r="A5029" s="27"/>
      <c r="B5029" s="28"/>
      <c r="C5029" s="27"/>
      <c r="D5029" s="27"/>
      <c r="E5029" s="27"/>
      <c r="F5029" s="4"/>
      <c r="G5029" s="5"/>
      <c r="H5029" s="29"/>
    </row>
    <row r="5030" spans="1:8" x14ac:dyDescent="0.2">
      <c r="A5030" s="27"/>
      <c r="B5030" s="28"/>
      <c r="C5030" s="27"/>
      <c r="D5030" s="27"/>
      <c r="E5030" s="27"/>
      <c r="F5030" s="4"/>
      <c r="G5030" s="5"/>
      <c r="H5030" s="29"/>
    </row>
    <row r="5031" spans="1:8" x14ac:dyDescent="0.2">
      <c r="A5031" s="27"/>
      <c r="B5031" s="28"/>
      <c r="C5031" s="27"/>
      <c r="D5031" s="27"/>
      <c r="E5031" s="27"/>
      <c r="F5031" s="4"/>
      <c r="G5031" s="5"/>
      <c r="H5031" s="29"/>
    </row>
    <row r="5032" spans="1:8" x14ac:dyDescent="0.2">
      <c r="A5032" s="27"/>
      <c r="B5032" s="28"/>
      <c r="C5032" s="27"/>
      <c r="D5032" s="27"/>
      <c r="E5032" s="27"/>
      <c r="F5032" s="4"/>
      <c r="G5032" s="5"/>
      <c r="H5032" s="29"/>
    </row>
    <row r="5033" spans="1:8" x14ac:dyDescent="0.2">
      <c r="A5033" s="27"/>
      <c r="B5033" s="28"/>
      <c r="C5033" s="27"/>
      <c r="D5033" s="27"/>
      <c r="E5033" s="27"/>
      <c r="F5033" s="4"/>
      <c r="G5033" s="5"/>
      <c r="H5033" s="29"/>
    </row>
    <row r="5034" spans="1:8" x14ac:dyDescent="0.2">
      <c r="A5034" s="27"/>
      <c r="B5034" s="28"/>
      <c r="C5034" s="27"/>
      <c r="D5034" s="27"/>
      <c r="E5034" s="27"/>
      <c r="F5034" s="4"/>
      <c r="G5034" s="5"/>
      <c r="H5034" s="29"/>
    </row>
    <row r="5035" spans="1:8" x14ac:dyDescent="0.2">
      <c r="A5035" s="27"/>
      <c r="B5035" s="28"/>
      <c r="C5035" s="27"/>
      <c r="D5035" s="27"/>
      <c r="E5035" s="27"/>
      <c r="F5035" s="4"/>
      <c r="G5035" s="5"/>
      <c r="H5035" s="29"/>
    </row>
    <row r="5036" spans="1:8" x14ac:dyDescent="0.2">
      <c r="A5036" s="27"/>
      <c r="B5036" s="28"/>
      <c r="C5036" s="27"/>
      <c r="D5036" s="27"/>
      <c r="E5036" s="27"/>
      <c r="F5036" s="4"/>
      <c r="G5036" s="5"/>
      <c r="H5036" s="29"/>
    </row>
    <row r="5037" spans="1:8" x14ac:dyDescent="0.2">
      <c r="A5037" s="27"/>
      <c r="B5037" s="28"/>
      <c r="C5037" s="27"/>
      <c r="D5037" s="27"/>
      <c r="E5037" s="27"/>
      <c r="F5037" s="4"/>
      <c r="G5037" s="5"/>
      <c r="H5037" s="29"/>
    </row>
    <row r="5038" spans="1:8" x14ac:dyDescent="0.2">
      <c r="A5038" s="27"/>
      <c r="B5038" s="28"/>
      <c r="C5038" s="27"/>
      <c r="D5038" s="27"/>
      <c r="E5038" s="27"/>
      <c r="F5038" s="4"/>
      <c r="G5038" s="5"/>
      <c r="H5038" s="29"/>
    </row>
    <row r="5039" spans="1:8" x14ac:dyDescent="0.2">
      <c r="A5039" s="27"/>
      <c r="B5039" s="28"/>
      <c r="C5039" s="27"/>
      <c r="D5039" s="27"/>
      <c r="E5039" s="27"/>
      <c r="F5039" s="4"/>
      <c r="G5039" s="5"/>
      <c r="H5039" s="29"/>
    </row>
    <row r="5040" spans="1:8" x14ac:dyDescent="0.2">
      <c r="A5040" s="27"/>
      <c r="B5040" s="28"/>
      <c r="C5040" s="27"/>
      <c r="D5040" s="27"/>
      <c r="E5040" s="27"/>
      <c r="F5040" s="4"/>
      <c r="G5040" s="5"/>
      <c r="H5040" s="29"/>
    </row>
    <row r="5041" spans="1:8" x14ac:dyDescent="0.2">
      <c r="A5041" s="27"/>
      <c r="B5041" s="28"/>
      <c r="C5041" s="27"/>
      <c r="D5041" s="27"/>
      <c r="E5041" s="27"/>
      <c r="F5041" s="4"/>
      <c r="G5041" s="5"/>
      <c r="H5041" s="29"/>
    </row>
    <row r="5042" spans="1:8" x14ac:dyDescent="0.2">
      <c r="A5042" s="27"/>
      <c r="B5042" s="28"/>
      <c r="C5042" s="27"/>
      <c r="D5042" s="27"/>
      <c r="E5042" s="27"/>
      <c r="F5042" s="4"/>
      <c r="G5042" s="5"/>
      <c r="H5042" s="29"/>
    </row>
    <row r="5043" spans="1:8" x14ac:dyDescent="0.2">
      <c r="A5043" s="27"/>
      <c r="B5043" s="28"/>
      <c r="C5043" s="27"/>
      <c r="D5043" s="27"/>
      <c r="E5043" s="27"/>
      <c r="F5043" s="4"/>
      <c r="G5043" s="5"/>
      <c r="H5043" s="29"/>
    </row>
    <row r="5044" spans="1:8" x14ac:dyDescent="0.2">
      <c r="A5044" s="27"/>
      <c r="B5044" s="28"/>
      <c r="C5044" s="27"/>
      <c r="D5044" s="27"/>
      <c r="E5044" s="27"/>
      <c r="F5044" s="4"/>
      <c r="G5044" s="5"/>
      <c r="H5044" s="29"/>
    </row>
    <row r="5045" spans="1:8" x14ac:dyDescent="0.2">
      <c r="A5045" s="27"/>
      <c r="B5045" s="28"/>
      <c r="C5045" s="27"/>
      <c r="D5045" s="27"/>
      <c r="E5045" s="27"/>
      <c r="F5045" s="4"/>
      <c r="G5045" s="5"/>
      <c r="H5045" s="29"/>
    </row>
    <row r="5046" spans="1:8" x14ac:dyDescent="0.2">
      <c r="A5046" s="27"/>
      <c r="B5046" s="28"/>
      <c r="C5046" s="27"/>
      <c r="D5046" s="27"/>
      <c r="E5046" s="27"/>
      <c r="F5046" s="4"/>
      <c r="G5046" s="5"/>
      <c r="H5046" s="29"/>
    </row>
    <row r="5047" spans="1:8" x14ac:dyDescent="0.2">
      <c r="A5047" s="27"/>
      <c r="B5047" s="28"/>
      <c r="C5047" s="27"/>
      <c r="D5047" s="27"/>
      <c r="E5047" s="27"/>
      <c r="F5047" s="4"/>
      <c r="G5047" s="5"/>
      <c r="H5047" s="29"/>
    </row>
    <row r="5048" spans="1:8" x14ac:dyDescent="0.2">
      <c r="A5048" s="27"/>
      <c r="B5048" s="28"/>
      <c r="C5048" s="27"/>
      <c r="D5048" s="27"/>
      <c r="E5048" s="27"/>
      <c r="F5048" s="4"/>
      <c r="G5048" s="5"/>
      <c r="H5048" s="29"/>
    </row>
    <row r="5049" spans="1:8" x14ac:dyDescent="0.2">
      <c r="A5049" s="27"/>
      <c r="B5049" s="28"/>
      <c r="C5049" s="27"/>
      <c r="D5049" s="27"/>
      <c r="E5049" s="27"/>
      <c r="F5049" s="4"/>
      <c r="G5049" s="5"/>
      <c r="H5049" s="29"/>
    </row>
    <row r="5050" spans="1:8" x14ac:dyDescent="0.2">
      <c r="A5050" s="27"/>
      <c r="B5050" s="28"/>
      <c r="C5050" s="27"/>
      <c r="D5050" s="27"/>
      <c r="E5050" s="27"/>
      <c r="F5050" s="4"/>
      <c r="G5050" s="5"/>
      <c r="H5050" s="29"/>
    </row>
    <row r="5051" spans="1:8" x14ac:dyDescent="0.2">
      <c r="A5051" s="27"/>
      <c r="B5051" s="28"/>
      <c r="C5051" s="27"/>
      <c r="D5051" s="27"/>
      <c r="E5051" s="27"/>
      <c r="F5051" s="4"/>
      <c r="G5051" s="5"/>
      <c r="H5051" s="29"/>
    </row>
    <row r="5052" spans="1:8" x14ac:dyDescent="0.2">
      <c r="A5052" s="27"/>
      <c r="B5052" s="28"/>
      <c r="C5052" s="27"/>
      <c r="D5052" s="27"/>
      <c r="E5052" s="27"/>
      <c r="F5052" s="4"/>
      <c r="G5052" s="5"/>
      <c r="H5052" s="29"/>
    </row>
    <row r="5053" spans="1:8" x14ac:dyDescent="0.2">
      <c r="A5053" s="27"/>
      <c r="B5053" s="28"/>
      <c r="C5053" s="27"/>
      <c r="D5053" s="27"/>
      <c r="E5053" s="27"/>
      <c r="F5053" s="4"/>
      <c r="G5053" s="5"/>
      <c r="H5053" s="29"/>
    </row>
    <row r="5054" spans="1:8" x14ac:dyDescent="0.2">
      <c r="A5054" s="27"/>
      <c r="B5054" s="28"/>
      <c r="C5054" s="27"/>
      <c r="D5054" s="27"/>
      <c r="E5054" s="27"/>
      <c r="F5054" s="4"/>
      <c r="G5054" s="5"/>
      <c r="H5054" s="29"/>
    </row>
    <row r="5055" spans="1:8" x14ac:dyDescent="0.2">
      <c r="A5055" s="27"/>
      <c r="B5055" s="28"/>
      <c r="C5055" s="27"/>
      <c r="D5055" s="27"/>
      <c r="E5055" s="27"/>
      <c r="F5055" s="4"/>
      <c r="G5055" s="5"/>
      <c r="H5055" s="29"/>
    </row>
    <row r="5056" spans="1:8" x14ac:dyDescent="0.2">
      <c r="A5056" s="27"/>
      <c r="B5056" s="28"/>
      <c r="C5056" s="27"/>
      <c r="D5056" s="27"/>
      <c r="E5056" s="27"/>
      <c r="F5056" s="4"/>
      <c r="G5056" s="5"/>
      <c r="H5056" s="29"/>
    </row>
    <row r="5057" spans="1:8" x14ac:dyDescent="0.2">
      <c r="A5057" s="27"/>
      <c r="B5057" s="28"/>
      <c r="C5057" s="27"/>
      <c r="D5057" s="27"/>
      <c r="E5057" s="27"/>
      <c r="F5057" s="4"/>
      <c r="G5057" s="5"/>
      <c r="H5057" s="29"/>
    </row>
    <row r="5058" spans="1:8" x14ac:dyDescent="0.2">
      <c r="A5058" s="27"/>
      <c r="B5058" s="28"/>
      <c r="C5058" s="27"/>
      <c r="D5058" s="27"/>
      <c r="E5058" s="27"/>
      <c r="F5058" s="4"/>
      <c r="G5058" s="5"/>
      <c r="H5058" s="29"/>
    </row>
    <row r="5059" spans="1:8" x14ac:dyDescent="0.2">
      <c r="A5059" s="27"/>
      <c r="B5059" s="28"/>
      <c r="C5059" s="27"/>
      <c r="D5059" s="27"/>
      <c r="E5059" s="27"/>
      <c r="F5059" s="4"/>
      <c r="G5059" s="5"/>
      <c r="H5059" s="29"/>
    </row>
    <row r="5060" spans="1:8" x14ac:dyDescent="0.2">
      <c r="A5060" s="27"/>
      <c r="B5060" s="28"/>
      <c r="C5060" s="27"/>
      <c r="D5060" s="27"/>
      <c r="E5060" s="27"/>
      <c r="F5060" s="4"/>
      <c r="G5060" s="5"/>
      <c r="H5060" s="29"/>
    </row>
    <row r="5061" spans="1:8" x14ac:dyDescent="0.2">
      <c r="A5061" s="27"/>
      <c r="B5061" s="28"/>
      <c r="C5061" s="27"/>
      <c r="D5061" s="27"/>
      <c r="E5061" s="27"/>
      <c r="F5061" s="4"/>
      <c r="G5061" s="5"/>
      <c r="H5061" s="29"/>
    </row>
    <row r="5062" spans="1:8" x14ac:dyDescent="0.2">
      <c r="A5062" s="27"/>
      <c r="B5062" s="28"/>
      <c r="C5062" s="27"/>
      <c r="D5062" s="27"/>
      <c r="E5062" s="27"/>
      <c r="F5062" s="4"/>
      <c r="G5062" s="5"/>
      <c r="H5062" s="29"/>
    </row>
    <row r="5063" spans="1:8" x14ac:dyDescent="0.2">
      <c r="A5063" s="27"/>
      <c r="B5063" s="28"/>
      <c r="C5063" s="27"/>
      <c r="D5063" s="27"/>
      <c r="E5063" s="27"/>
      <c r="F5063" s="4"/>
      <c r="G5063" s="5"/>
      <c r="H5063" s="29"/>
    </row>
    <row r="5064" spans="1:8" x14ac:dyDescent="0.2">
      <c r="A5064" s="27"/>
      <c r="B5064" s="28"/>
      <c r="C5064" s="27"/>
      <c r="D5064" s="27"/>
      <c r="E5064" s="27"/>
      <c r="F5064" s="4"/>
      <c r="G5064" s="5"/>
      <c r="H5064" s="29"/>
    </row>
    <row r="5065" spans="1:8" x14ac:dyDescent="0.2">
      <c r="A5065" s="27"/>
      <c r="B5065" s="28"/>
      <c r="C5065" s="27"/>
      <c r="D5065" s="27"/>
      <c r="E5065" s="27"/>
      <c r="F5065" s="4"/>
      <c r="G5065" s="5"/>
      <c r="H5065" s="29"/>
    </row>
    <row r="5066" spans="1:8" x14ac:dyDescent="0.2">
      <c r="A5066" s="27"/>
      <c r="B5066" s="28"/>
      <c r="C5066" s="27"/>
      <c r="D5066" s="27"/>
      <c r="E5066" s="27"/>
      <c r="F5066" s="4"/>
      <c r="G5066" s="5"/>
      <c r="H5066" s="29"/>
    </row>
    <row r="5067" spans="1:8" x14ac:dyDescent="0.2">
      <c r="A5067" s="27"/>
      <c r="B5067" s="28"/>
      <c r="C5067" s="27"/>
      <c r="D5067" s="27"/>
      <c r="E5067" s="27"/>
      <c r="F5067" s="4"/>
      <c r="G5067" s="5"/>
      <c r="H5067" s="29"/>
    </row>
    <row r="5068" spans="1:8" x14ac:dyDescent="0.2">
      <c r="A5068" s="27"/>
      <c r="B5068" s="28"/>
      <c r="C5068" s="27"/>
      <c r="D5068" s="27"/>
      <c r="E5068" s="27"/>
      <c r="F5068" s="4"/>
      <c r="G5068" s="5"/>
      <c r="H5068" s="29"/>
    </row>
    <row r="5069" spans="1:8" x14ac:dyDescent="0.2">
      <c r="A5069" s="27"/>
      <c r="B5069" s="28"/>
      <c r="C5069" s="27"/>
      <c r="D5069" s="27"/>
      <c r="E5069" s="27"/>
      <c r="F5069" s="4"/>
      <c r="G5069" s="5"/>
      <c r="H5069" s="29"/>
    </row>
    <row r="5070" spans="1:8" x14ac:dyDescent="0.2">
      <c r="A5070" s="27"/>
      <c r="B5070" s="28"/>
      <c r="C5070" s="27"/>
      <c r="D5070" s="27"/>
      <c r="E5070" s="27"/>
      <c r="F5070" s="4"/>
      <c r="G5070" s="5"/>
      <c r="H5070" s="29"/>
    </row>
    <row r="5071" spans="1:8" x14ac:dyDescent="0.2">
      <c r="A5071" s="27"/>
      <c r="B5071" s="28"/>
      <c r="C5071" s="27"/>
      <c r="D5071" s="27"/>
      <c r="E5071" s="27"/>
      <c r="F5071" s="4"/>
      <c r="G5071" s="5"/>
      <c r="H5071" s="29"/>
    </row>
    <row r="5072" spans="1:8" x14ac:dyDescent="0.2">
      <c r="A5072" s="27"/>
      <c r="B5072" s="28"/>
      <c r="C5072" s="27"/>
      <c r="D5072" s="27"/>
      <c r="E5072" s="27"/>
      <c r="F5072" s="4"/>
      <c r="G5072" s="5"/>
      <c r="H5072" s="29"/>
    </row>
    <row r="5073" spans="1:8" x14ac:dyDescent="0.2">
      <c r="A5073" s="27"/>
      <c r="B5073" s="28"/>
      <c r="C5073" s="27"/>
      <c r="D5073" s="27"/>
      <c r="E5073" s="27"/>
      <c r="F5073" s="4"/>
      <c r="G5073" s="5"/>
      <c r="H5073" s="29"/>
    </row>
    <row r="5074" spans="1:8" x14ac:dyDescent="0.2">
      <c r="A5074" s="27"/>
      <c r="B5074" s="28"/>
      <c r="C5074" s="27"/>
      <c r="D5074" s="27"/>
      <c r="E5074" s="27"/>
      <c r="F5074" s="4"/>
      <c r="G5074" s="5"/>
      <c r="H5074" s="29"/>
    </row>
    <row r="5075" spans="1:8" x14ac:dyDescent="0.2">
      <c r="A5075" s="27"/>
      <c r="B5075" s="28"/>
      <c r="C5075" s="27"/>
      <c r="D5075" s="27"/>
      <c r="E5075" s="27"/>
      <c r="F5075" s="4"/>
      <c r="G5075" s="5"/>
      <c r="H5075" s="29"/>
    </row>
    <row r="5076" spans="1:8" x14ac:dyDescent="0.2">
      <c r="A5076" s="27"/>
      <c r="B5076" s="28"/>
      <c r="C5076" s="27"/>
      <c r="D5076" s="27"/>
      <c r="E5076" s="27"/>
      <c r="F5076" s="4"/>
      <c r="G5076" s="5"/>
      <c r="H5076" s="29"/>
    </row>
    <row r="5077" spans="1:8" x14ac:dyDescent="0.2">
      <c r="A5077" s="27"/>
      <c r="B5077" s="28"/>
      <c r="C5077" s="27"/>
      <c r="D5077" s="27"/>
      <c r="E5077" s="27"/>
      <c r="F5077" s="4"/>
      <c r="G5077" s="5"/>
      <c r="H5077" s="29"/>
    </row>
    <row r="5078" spans="1:8" x14ac:dyDescent="0.2">
      <c r="A5078" s="27"/>
      <c r="B5078" s="28"/>
      <c r="C5078" s="27"/>
      <c r="D5078" s="27"/>
      <c r="E5078" s="27"/>
      <c r="F5078" s="4"/>
      <c r="G5078" s="5"/>
      <c r="H5078" s="29"/>
    </row>
    <row r="5079" spans="1:8" x14ac:dyDescent="0.2">
      <c r="A5079" s="27"/>
      <c r="B5079" s="28"/>
      <c r="C5079" s="27"/>
      <c r="D5079" s="27"/>
      <c r="E5079" s="27"/>
      <c r="F5079" s="4"/>
      <c r="G5079" s="5"/>
      <c r="H5079" s="29"/>
    </row>
    <row r="5080" spans="1:8" x14ac:dyDescent="0.2">
      <c r="A5080" s="27"/>
      <c r="B5080" s="28"/>
      <c r="C5080" s="27"/>
      <c r="D5080" s="27"/>
      <c r="E5080" s="27"/>
      <c r="F5080" s="4"/>
      <c r="G5080" s="5"/>
      <c r="H5080" s="29"/>
    </row>
    <row r="5081" spans="1:8" x14ac:dyDescent="0.2">
      <c r="A5081" s="27"/>
      <c r="B5081" s="28"/>
      <c r="C5081" s="27"/>
      <c r="D5081" s="27"/>
      <c r="E5081" s="27"/>
      <c r="F5081" s="4"/>
      <c r="G5081" s="5"/>
      <c r="H5081" s="29"/>
    </row>
    <row r="5082" spans="1:8" x14ac:dyDescent="0.2">
      <c r="A5082" s="27"/>
      <c r="B5082" s="28"/>
      <c r="C5082" s="27"/>
      <c r="D5082" s="27"/>
      <c r="E5082" s="27"/>
      <c r="F5082" s="4"/>
      <c r="G5082" s="5"/>
      <c r="H5082" s="29"/>
    </row>
    <row r="5083" spans="1:8" x14ac:dyDescent="0.2">
      <c r="A5083" s="27"/>
      <c r="B5083" s="28"/>
      <c r="C5083" s="27"/>
      <c r="D5083" s="27"/>
      <c r="E5083" s="27"/>
      <c r="F5083" s="4"/>
      <c r="G5083" s="5"/>
      <c r="H5083" s="29"/>
    </row>
    <row r="5084" spans="1:8" x14ac:dyDescent="0.2">
      <c r="A5084" s="27"/>
      <c r="B5084" s="28"/>
      <c r="C5084" s="27"/>
      <c r="D5084" s="27"/>
      <c r="E5084" s="27"/>
      <c r="F5084" s="4"/>
      <c r="G5084" s="5"/>
      <c r="H5084" s="29"/>
    </row>
    <row r="5085" spans="1:8" x14ac:dyDescent="0.2">
      <c r="A5085" s="27"/>
      <c r="B5085" s="28"/>
      <c r="C5085" s="27"/>
      <c r="D5085" s="27"/>
      <c r="E5085" s="27"/>
      <c r="F5085" s="4"/>
      <c r="G5085" s="5"/>
      <c r="H5085" s="29"/>
    </row>
    <row r="5086" spans="1:8" x14ac:dyDescent="0.2">
      <c r="A5086" s="27"/>
      <c r="B5086" s="28"/>
      <c r="C5086" s="27"/>
      <c r="D5086" s="27"/>
      <c r="E5086" s="27"/>
      <c r="F5086" s="4"/>
      <c r="G5086" s="5"/>
      <c r="H5086" s="29"/>
    </row>
    <row r="5087" spans="1:8" x14ac:dyDescent="0.2">
      <c r="A5087" s="27"/>
      <c r="B5087" s="28"/>
      <c r="C5087" s="27"/>
      <c r="D5087" s="27"/>
      <c r="E5087" s="27"/>
      <c r="F5087" s="4"/>
      <c r="G5087" s="5"/>
      <c r="H5087" s="29"/>
    </row>
    <row r="5088" spans="1:8" x14ac:dyDescent="0.2">
      <c r="A5088" s="27"/>
      <c r="B5088" s="28"/>
      <c r="C5088" s="27"/>
      <c r="D5088" s="27"/>
      <c r="E5088" s="27"/>
      <c r="F5088" s="4"/>
      <c r="G5088" s="5"/>
      <c r="H5088" s="29"/>
    </row>
    <row r="5089" spans="1:8" x14ac:dyDescent="0.2">
      <c r="A5089" s="27"/>
      <c r="B5089" s="28"/>
      <c r="C5089" s="27"/>
      <c r="D5089" s="27"/>
      <c r="E5089" s="27"/>
      <c r="F5089" s="4"/>
      <c r="G5089" s="5"/>
      <c r="H5089" s="29"/>
    </row>
    <row r="5090" spans="1:8" x14ac:dyDescent="0.2">
      <c r="A5090" s="27"/>
      <c r="B5090" s="28"/>
      <c r="C5090" s="27"/>
      <c r="D5090" s="27"/>
      <c r="E5090" s="27"/>
      <c r="F5090" s="4"/>
      <c r="G5090" s="5"/>
      <c r="H5090" s="29"/>
    </row>
    <row r="5091" spans="1:8" x14ac:dyDescent="0.2">
      <c r="A5091" s="27"/>
      <c r="B5091" s="28"/>
      <c r="C5091" s="27"/>
      <c r="D5091" s="27"/>
      <c r="E5091" s="27"/>
      <c r="F5091" s="4"/>
      <c r="G5091" s="5"/>
      <c r="H5091" s="29"/>
    </row>
    <row r="5092" spans="1:8" x14ac:dyDescent="0.2">
      <c r="A5092" s="27"/>
      <c r="B5092" s="28"/>
      <c r="C5092" s="27"/>
      <c r="D5092" s="27"/>
      <c r="E5092" s="27"/>
      <c r="F5092" s="4"/>
      <c r="G5092" s="5"/>
      <c r="H5092" s="29"/>
    </row>
    <row r="5093" spans="1:8" x14ac:dyDescent="0.2">
      <c r="A5093" s="27"/>
      <c r="B5093" s="28"/>
      <c r="C5093" s="27"/>
      <c r="D5093" s="27"/>
      <c r="E5093" s="27"/>
      <c r="F5093" s="4"/>
      <c r="G5093" s="5"/>
      <c r="H5093" s="29"/>
    </row>
    <row r="5094" spans="1:8" x14ac:dyDescent="0.2">
      <c r="A5094" s="27"/>
      <c r="B5094" s="28"/>
      <c r="C5094" s="27"/>
      <c r="D5094" s="27"/>
      <c r="E5094" s="27"/>
      <c r="F5094" s="4"/>
      <c r="G5094" s="5"/>
      <c r="H5094" s="29"/>
    </row>
    <row r="5095" spans="1:8" x14ac:dyDescent="0.2">
      <c r="A5095" s="27"/>
      <c r="B5095" s="28"/>
      <c r="C5095" s="27"/>
      <c r="D5095" s="27"/>
      <c r="E5095" s="27"/>
      <c r="F5095" s="4"/>
      <c r="G5095" s="5"/>
      <c r="H5095" s="29"/>
    </row>
    <row r="5096" spans="1:8" x14ac:dyDescent="0.2">
      <c r="A5096" s="27"/>
      <c r="B5096" s="28"/>
      <c r="C5096" s="27"/>
      <c r="D5096" s="27"/>
      <c r="E5096" s="27"/>
      <c r="F5096" s="4"/>
      <c r="G5096" s="5"/>
      <c r="H5096" s="29"/>
    </row>
    <row r="5097" spans="1:8" x14ac:dyDescent="0.2">
      <c r="A5097" s="27"/>
      <c r="B5097" s="28"/>
      <c r="C5097" s="27"/>
      <c r="D5097" s="27"/>
      <c r="E5097" s="27"/>
      <c r="F5097" s="4"/>
      <c r="G5097" s="5"/>
      <c r="H5097" s="29"/>
    </row>
    <row r="5098" spans="1:8" x14ac:dyDescent="0.2">
      <c r="A5098" s="27"/>
      <c r="B5098" s="28"/>
      <c r="C5098" s="27"/>
      <c r="D5098" s="27"/>
      <c r="E5098" s="27"/>
      <c r="F5098" s="4"/>
      <c r="G5098" s="5"/>
      <c r="H5098" s="29"/>
    </row>
    <row r="5099" spans="1:8" x14ac:dyDescent="0.2">
      <c r="A5099" s="27"/>
      <c r="B5099" s="28"/>
      <c r="C5099" s="27"/>
      <c r="D5099" s="27"/>
      <c r="E5099" s="27"/>
      <c r="F5099" s="4"/>
      <c r="G5099" s="5"/>
      <c r="H5099" s="29"/>
    </row>
    <row r="5100" spans="1:8" x14ac:dyDescent="0.2">
      <c r="A5100" s="27"/>
      <c r="B5100" s="28"/>
      <c r="C5100" s="27"/>
      <c r="D5100" s="27"/>
      <c r="E5100" s="27"/>
      <c r="F5100" s="4"/>
      <c r="G5100" s="5"/>
      <c r="H5100" s="29"/>
    </row>
    <row r="5101" spans="1:8" x14ac:dyDescent="0.2">
      <c r="A5101" s="27"/>
      <c r="B5101" s="28"/>
      <c r="C5101" s="27"/>
      <c r="D5101" s="27"/>
      <c r="E5101" s="27"/>
      <c r="F5101" s="4"/>
      <c r="G5101" s="5"/>
      <c r="H5101" s="29"/>
    </row>
    <row r="5102" spans="1:8" x14ac:dyDescent="0.2">
      <c r="A5102" s="27"/>
      <c r="B5102" s="28"/>
      <c r="C5102" s="27"/>
      <c r="D5102" s="27"/>
      <c r="E5102" s="27"/>
      <c r="F5102" s="4"/>
      <c r="G5102" s="5"/>
      <c r="H5102" s="29"/>
    </row>
    <row r="5103" spans="1:8" x14ac:dyDescent="0.2">
      <c r="A5103" s="27"/>
      <c r="B5103" s="28"/>
      <c r="C5103" s="27"/>
      <c r="D5103" s="27"/>
      <c r="E5103" s="27"/>
      <c r="F5103" s="4"/>
      <c r="G5103" s="5"/>
      <c r="H5103" s="29"/>
    </row>
    <row r="5104" spans="1:8" x14ac:dyDescent="0.2">
      <c r="A5104" s="27"/>
      <c r="B5104" s="28"/>
      <c r="C5104" s="27"/>
      <c r="D5104" s="27"/>
      <c r="E5104" s="27"/>
      <c r="F5104" s="4"/>
      <c r="G5104" s="5"/>
      <c r="H5104" s="29"/>
    </row>
    <row r="5105" spans="1:8" x14ac:dyDescent="0.2">
      <c r="A5105" s="27"/>
      <c r="B5105" s="28"/>
      <c r="C5105" s="27"/>
      <c r="D5105" s="27"/>
      <c r="E5105" s="27"/>
      <c r="F5105" s="4"/>
      <c r="G5105" s="5"/>
      <c r="H5105" s="29"/>
    </row>
    <row r="5106" spans="1:8" x14ac:dyDescent="0.2">
      <c r="A5106" s="27"/>
      <c r="B5106" s="28"/>
      <c r="C5106" s="27"/>
      <c r="D5106" s="27"/>
      <c r="E5106" s="27"/>
      <c r="F5106" s="4"/>
      <c r="G5106" s="5"/>
      <c r="H5106" s="29"/>
    </row>
    <row r="5107" spans="1:8" x14ac:dyDescent="0.2">
      <c r="A5107" s="27"/>
      <c r="B5107" s="28"/>
      <c r="C5107" s="27"/>
      <c r="D5107" s="27"/>
      <c r="E5107" s="27"/>
      <c r="F5107" s="4"/>
      <c r="G5107" s="5"/>
      <c r="H5107" s="29"/>
    </row>
    <row r="5108" spans="1:8" x14ac:dyDescent="0.2">
      <c r="A5108" s="27"/>
      <c r="B5108" s="28"/>
      <c r="C5108" s="27"/>
      <c r="D5108" s="27"/>
      <c r="E5108" s="27"/>
      <c r="F5108" s="4"/>
      <c r="G5108" s="5"/>
      <c r="H5108" s="29"/>
    </row>
    <row r="5109" spans="1:8" x14ac:dyDescent="0.2">
      <c r="A5109" s="27"/>
      <c r="B5109" s="28"/>
      <c r="C5109" s="27"/>
      <c r="D5109" s="27"/>
      <c r="E5109" s="27"/>
      <c r="F5109" s="4"/>
      <c r="G5109" s="5"/>
      <c r="H5109" s="29"/>
    </row>
    <row r="5110" spans="1:8" x14ac:dyDescent="0.2">
      <c r="A5110" s="27"/>
      <c r="B5110" s="28"/>
      <c r="C5110" s="27"/>
      <c r="D5110" s="27"/>
      <c r="E5110" s="27"/>
      <c r="F5110" s="4"/>
      <c r="G5110" s="5"/>
      <c r="H5110" s="29"/>
    </row>
    <row r="5111" spans="1:8" x14ac:dyDescent="0.2">
      <c r="A5111" s="27"/>
      <c r="B5111" s="28"/>
      <c r="C5111" s="27"/>
      <c r="D5111" s="27"/>
      <c r="E5111" s="27"/>
      <c r="F5111" s="4"/>
      <c r="G5111" s="5"/>
      <c r="H5111" s="29"/>
    </row>
    <row r="5112" spans="1:8" x14ac:dyDescent="0.2">
      <c r="A5112" s="27"/>
      <c r="B5112" s="28"/>
      <c r="C5112" s="27"/>
      <c r="D5112" s="27"/>
      <c r="E5112" s="27"/>
      <c r="F5112" s="4"/>
      <c r="G5112" s="5"/>
      <c r="H5112" s="29"/>
    </row>
    <row r="5113" spans="1:8" x14ac:dyDescent="0.2">
      <c r="A5113" s="27"/>
      <c r="B5113" s="28"/>
      <c r="C5113" s="27"/>
      <c r="D5113" s="27"/>
      <c r="E5113" s="27"/>
      <c r="F5113" s="4"/>
      <c r="G5113" s="5"/>
      <c r="H5113" s="29"/>
    </row>
    <row r="5114" spans="1:8" x14ac:dyDescent="0.2">
      <c r="A5114" s="27"/>
      <c r="B5114" s="28"/>
      <c r="C5114" s="27"/>
      <c r="D5114" s="27"/>
      <c r="E5114" s="27"/>
      <c r="F5114" s="4"/>
      <c r="G5114" s="5"/>
      <c r="H5114" s="29"/>
    </row>
    <row r="5115" spans="1:8" x14ac:dyDescent="0.2">
      <c r="A5115" s="27"/>
      <c r="B5115" s="28"/>
      <c r="C5115" s="27"/>
      <c r="D5115" s="27"/>
      <c r="E5115" s="27"/>
      <c r="F5115" s="4"/>
      <c r="G5115" s="5"/>
      <c r="H5115" s="29"/>
    </row>
    <row r="5116" spans="1:8" x14ac:dyDescent="0.2">
      <c r="A5116" s="27"/>
      <c r="B5116" s="28"/>
      <c r="C5116" s="27"/>
      <c r="D5116" s="27"/>
      <c r="E5116" s="27"/>
      <c r="F5116" s="4"/>
      <c r="G5116" s="5"/>
      <c r="H5116" s="29"/>
    </row>
    <row r="5117" spans="1:8" x14ac:dyDescent="0.2">
      <c r="A5117" s="27"/>
      <c r="B5117" s="28"/>
      <c r="C5117" s="27"/>
      <c r="D5117" s="27"/>
      <c r="E5117" s="27"/>
      <c r="F5117" s="4"/>
      <c r="G5117" s="5"/>
      <c r="H5117" s="29"/>
    </row>
    <row r="5118" spans="1:8" x14ac:dyDescent="0.2">
      <c r="A5118" s="27"/>
      <c r="B5118" s="28"/>
      <c r="C5118" s="27"/>
      <c r="D5118" s="27"/>
      <c r="E5118" s="27"/>
      <c r="F5118" s="4"/>
      <c r="G5118" s="5"/>
      <c r="H5118" s="29"/>
    </row>
    <row r="5119" spans="1:8" x14ac:dyDescent="0.2">
      <c r="A5119" s="27"/>
      <c r="B5119" s="28"/>
      <c r="C5119" s="27"/>
      <c r="D5119" s="27"/>
      <c r="E5119" s="27"/>
      <c r="F5119" s="4"/>
      <c r="G5119" s="5"/>
      <c r="H5119" s="29"/>
    </row>
    <row r="5120" spans="1:8" x14ac:dyDescent="0.2">
      <c r="A5120" s="27"/>
      <c r="B5120" s="28"/>
      <c r="C5120" s="27"/>
      <c r="D5120" s="27"/>
      <c r="E5120" s="27"/>
      <c r="F5120" s="4"/>
      <c r="G5120" s="5"/>
      <c r="H5120" s="29"/>
    </row>
    <row r="5121" spans="1:8" x14ac:dyDescent="0.2">
      <c r="A5121" s="27"/>
      <c r="B5121" s="28"/>
      <c r="C5121" s="27"/>
      <c r="D5121" s="27"/>
      <c r="E5121" s="27"/>
      <c r="F5121" s="4"/>
      <c r="G5121" s="5"/>
      <c r="H5121" s="29"/>
    </row>
    <row r="5122" spans="1:8" x14ac:dyDescent="0.2">
      <c r="A5122" s="27"/>
      <c r="B5122" s="28"/>
      <c r="C5122" s="27"/>
      <c r="D5122" s="27"/>
      <c r="E5122" s="27"/>
      <c r="F5122" s="4"/>
      <c r="G5122" s="5"/>
      <c r="H5122" s="29"/>
    </row>
    <row r="5123" spans="1:8" x14ac:dyDescent="0.2">
      <c r="A5123" s="27"/>
      <c r="B5123" s="28"/>
      <c r="C5123" s="27"/>
      <c r="D5123" s="27"/>
      <c r="E5123" s="27"/>
      <c r="F5123" s="4"/>
      <c r="G5123" s="5"/>
      <c r="H5123" s="29"/>
    </row>
    <row r="5124" spans="1:8" x14ac:dyDescent="0.2">
      <c r="A5124" s="27"/>
      <c r="B5124" s="28"/>
      <c r="C5124" s="27"/>
      <c r="D5124" s="27"/>
      <c r="E5124" s="27"/>
      <c r="F5124" s="4"/>
      <c r="G5124" s="5"/>
      <c r="H5124" s="29"/>
    </row>
    <row r="5125" spans="1:8" x14ac:dyDescent="0.2">
      <c r="A5125" s="27"/>
      <c r="B5125" s="28"/>
      <c r="C5125" s="27"/>
      <c r="D5125" s="27"/>
      <c r="E5125" s="27"/>
      <c r="F5125" s="4"/>
      <c r="G5125" s="5"/>
      <c r="H5125" s="29"/>
    </row>
    <row r="5126" spans="1:8" x14ac:dyDescent="0.2">
      <c r="A5126" s="27"/>
      <c r="B5126" s="28"/>
      <c r="C5126" s="27"/>
      <c r="D5126" s="27"/>
      <c r="E5126" s="27"/>
      <c r="F5126" s="4"/>
      <c r="G5126" s="5"/>
      <c r="H5126" s="29"/>
    </row>
    <row r="5127" spans="1:8" x14ac:dyDescent="0.2">
      <c r="A5127" s="27"/>
      <c r="B5127" s="28"/>
      <c r="C5127" s="27"/>
      <c r="D5127" s="27"/>
      <c r="E5127" s="27"/>
      <c r="F5127" s="4"/>
      <c r="G5127" s="5"/>
      <c r="H5127" s="29"/>
    </row>
    <row r="5128" spans="1:8" x14ac:dyDescent="0.2">
      <c r="A5128" s="27"/>
      <c r="B5128" s="28"/>
      <c r="C5128" s="27"/>
      <c r="D5128" s="27"/>
      <c r="E5128" s="27"/>
      <c r="F5128" s="4"/>
      <c r="G5128" s="5"/>
      <c r="H5128" s="29"/>
    </row>
    <row r="5129" spans="1:8" x14ac:dyDescent="0.2">
      <c r="A5129" s="27"/>
      <c r="B5129" s="28"/>
      <c r="C5129" s="27"/>
      <c r="D5129" s="27"/>
      <c r="E5129" s="27"/>
      <c r="F5129" s="4"/>
      <c r="G5129" s="5"/>
      <c r="H5129" s="29"/>
    </row>
    <row r="5130" spans="1:8" x14ac:dyDescent="0.2">
      <c r="A5130" s="27"/>
      <c r="B5130" s="28"/>
      <c r="C5130" s="27"/>
      <c r="D5130" s="27"/>
      <c r="E5130" s="27"/>
      <c r="F5130" s="4"/>
      <c r="G5130" s="5"/>
      <c r="H5130" s="29"/>
    </row>
    <row r="5131" spans="1:8" x14ac:dyDescent="0.2">
      <c r="A5131" s="27"/>
      <c r="B5131" s="28"/>
      <c r="C5131" s="27"/>
      <c r="D5131" s="27"/>
      <c r="E5131" s="27"/>
      <c r="F5131" s="4"/>
      <c r="G5131" s="5"/>
      <c r="H5131" s="29"/>
    </row>
    <row r="5132" spans="1:8" x14ac:dyDescent="0.2">
      <c r="A5132" s="27"/>
      <c r="B5132" s="28"/>
      <c r="C5132" s="27"/>
      <c r="D5132" s="27"/>
      <c r="E5132" s="27"/>
      <c r="F5132" s="4"/>
      <c r="G5132" s="5"/>
      <c r="H5132" s="29"/>
    </row>
    <row r="5133" spans="1:8" x14ac:dyDescent="0.2">
      <c r="A5133" s="27"/>
      <c r="B5133" s="28"/>
      <c r="C5133" s="27"/>
      <c r="D5133" s="27"/>
      <c r="E5133" s="27"/>
      <c r="F5133" s="4"/>
      <c r="G5133" s="5"/>
      <c r="H5133" s="29"/>
    </row>
    <row r="5134" spans="1:8" x14ac:dyDescent="0.2">
      <c r="A5134" s="27"/>
      <c r="B5134" s="28"/>
      <c r="C5134" s="27"/>
      <c r="D5134" s="27"/>
      <c r="E5134" s="27"/>
      <c r="F5134" s="4"/>
      <c r="G5134" s="5"/>
      <c r="H5134" s="29"/>
    </row>
    <row r="5135" spans="1:8" x14ac:dyDescent="0.2">
      <c r="A5135" s="27"/>
      <c r="B5135" s="28"/>
      <c r="C5135" s="27"/>
      <c r="D5135" s="27"/>
      <c r="E5135" s="27"/>
      <c r="F5135" s="4"/>
      <c r="G5135" s="5"/>
      <c r="H5135" s="29"/>
    </row>
    <row r="5136" spans="1:8" x14ac:dyDescent="0.2">
      <c r="A5136" s="27"/>
      <c r="B5136" s="28"/>
      <c r="C5136" s="27"/>
      <c r="D5136" s="27"/>
      <c r="E5136" s="27"/>
      <c r="F5136" s="4"/>
      <c r="G5136" s="5"/>
      <c r="H5136" s="29"/>
    </row>
    <row r="5137" spans="1:8" x14ac:dyDescent="0.2">
      <c r="A5137" s="27"/>
      <c r="B5137" s="28"/>
      <c r="C5137" s="27"/>
      <c r="D5137" s="27"/>
      <c r="E5137" s="27"/>
      <c r="F5137" s="4"/>
      <c r="G5137" s="5"/>
      <c r="H5137" s="29"/>
    </row>
    <row r="5138" spans="1:8" x14ac:dyDescent="0.2">
      <c r="A5138" s="27"/>
      <c r="B5138" s="28"/>
      <c r="C5138" s="27"/>
      <c r="D5138" s="27"/>
      <c r="E5138" s="27"/>
      <c r="F5138" s="4"/>
      <c r="G5138" s="5"/>
      <c r="H5138" s="29"/>
    </row>
    <row r="5139" spans="1:8" x14ac:dyDescent="0.2">
      <c r="A5139" s="27"/>
      <c r="B5139" s="28"/>
      <c r="C5139" s="27"/>
      <c r="D5139" s="27"/>
      <c r="E5139" s="27"/>
      <c r="F5139" s="4"/>
      <c r="G5139" s="5"/>
      <c r="H5139" s="29"/>
    </row>
    <row r="5140" spans="1:8" x14ac:dyDescent="0.2">
      <c r="A5140" s="27"/>
      <c r="B5140" s="28"/>
      <c r="C5140" s="27"/>
      <c r="D5140" s="27"/>
      <c r="E5140" s="27"/>
      <c r="F5140" s="4"/>
      <c r="G5140" s="5"/>
      <c r="H5140" s="29"/>
    </row>
    <row r="5141" spans="1:8" x14ac:dyDescent="0.2">
      <c r="A5141" s="27"/>
      <c r="B5141" s="28"/>
      <c r="C5141" s="27"/>
      <c r="D5141" s="27"/>
      <c r="E5141" s="27"/>
      <c r="F5141" s="4"/>
      <c r="G5141" s="5"/>
      <c r="H5141" s="29"/>
    </row>
    <row r="5142" spans="1:8" x14ac:dyDescent="0.2">
      <c r="A5142" s="27"/>
      <c r="B5142" s="28"/>
      <c r="C5142" s="27"/>
      <c r="D5142" s="27"/>
      <c r="E5142" s="27"/>
      <c r="F5142" s="4"/>
      <c r="G5142" s="5"/>
      <c r="H5142" s="29"/>
    </row>
    <row r="5143" spans="1:8" x14ac:dyDescent="0.2">
      <c r="A5143" s="27"/>
      <c r="B5143" s="28"/>
      <c r="C5143" s="27"/>
      <c r="D5143" s="27"/>
      <c r="E5143" s="27"/>
      <c r="F5143" s="4"/>
      <c r="G5143" s="5"/>
      <c r="H5143" s="29"/>
    </row>
    <row r="5144" spans="1:8" x14ac:dyDescent="0.2">
      <c r="A5144" s="27"/>
      <c r="B5144" s="28"/>
      <c r="C5144" s="27"/>
      <c r="D5144" s="27"/>
      <c r="E5144" s="27"/>
      <c r="F5144" s="4"/>
      <c r="G5144" s="5"/>
      <c r="H5144" s="29"/>
    </row>
    <row r="5145" spans="1:8" x14ac:dyDescent="0.2">
      <c r="A5145" s="27"/>
      <c r="B5145" s="28"/>
      <c r="C5145" s="27"/>
      <c r="D5145" s="27"/>
      <c r="E5145" s="27"/>
      <c r="F5145" s="4"/>
      <c r="G5145" s="5"/>
      <c r="H5145" s="29"/>
    </row>
    <row r="5146" spans="1:8" x14ac:dyDescent="0.2">
      <c r="A5146" s="27"/>
      <c r="B5146" s="28"/>
      <c r="C5146" s="27"/>
      <c r="D5146" s="27"/>
      <c r="E5146" s="27"/>
      <c r="F5146" s="4"/>
      <c r="G5146" s="5"/>
      <c r="H5146" s="29"/>
    </row>
    <row r="5147" spans="1:8" x14ac:dyDescent="0.2">
      <c r="A5147" s="27"/>
      <c r="B5147" s="28"/>
      <c r="C5147" s="27"/>
      <c r="D5147" s="27"/>
      <c r="E5147" s="27"/>
      <c r="F5147" s="4"/>
      <c r="G5147" s="5"/>
      <c r="H5147" s="29"/>
    </row>
    <row r="5148" spans="1:8" x14ac:dyDescent="0.2">
      <c r="A5148" s="27"/>
      <c r="B5148" s="28"/>
      <c r="C5148" s="27"/>
      <c r="D5148" s="27"/>
      <c r="E5148" s="27"/>
      <c r="F5148" s="4"/>
      <c r="G5148" s="5"/>
      <c r="H5148" s="29"/>
    </row>
    <row r="5149" spans="1:8" x14ac:dyDescent="0.2">
      <c r="A5149" s="27"/>
      <c r="B5149" s="28"/>
      <c r="C5149" s="27"/>
      <c r="D5149" s="27"/>
      <c r="E5149" s="27"/>
      <c r="F5149" s="4"/>
      <c r="G5149" s="5"/>
      <c r="H5149" s="29"/>
    </row>
    <row r="5150" spans="1:8" x14ac:dyDescent="0.2">
      <c r="A5150" s="27"/>
      <c r="B5150" s="28"/>
      <c r="C5150" s="27"/>
      <c r="D5150" s="27"/>
      <c r="E5150" s="27"/>
      <c r="F5150" s="4"/>
      <c r="G5150" s="5"/>
      <c r="H5150" s="29"/>
    </row>
    <row r="5151" spans="1:8" x14ac:dyDescent="0.2">
      <c r="A5151" s="27"/>
      <c r="B5151" s="28"/>
      <c r="C5151" s="27"/>
      <c r="D5151" s="27"/>
      <c r="E5151" s="27"/>
      <c r="F5151" s="4"/>
      <c r="G5151" s="5"/>
      <c r="H5151" s="29"/>
    </row>
    <row r="5152" spans="1:8" x14ac:dyDescent="0.2">
      <c r="A5152" s="27"/>
      <c r="B5152" s="28"/>
      <c r="C5152" s="27"/>
      <c r="D5152" s="27"/>
      <c r="E5152" s="27"/>
      <c r="F5152" s="4"/>
      <c r="G5152" s="5"/>
      <c r="H5152" s="29"/>
    </row>
    <row r="5153" spans="1:8" x14ac:dyDescent="0.2">
      <c r="A5153" s="27"/>
      <c r="B5153" s="28"/>
      <c r="C5153" s="27"/>
      <c r="D5153" s="27"/>
      <c r="E5153" s="27"/>
      <c r="F5153" s="4"/>
      <c r="G5153" s="5"/>
      <c r="H5153" s="29"/>
    </row>
    <row r="5154" spans="1:8" x14ac:dyDescent="0.2">
      <c r="A5154" s="27"/>
      <c r="B5154" s="28"/>
      <c r="C5154" s="27"/>
      <c r="D5154" s="27"/>
      <c r="E5154" s="27"/>
      <c r="F5154" s="4"/>
      <c r="G5154" s="5"/>
      <c r="H5154" s="29"/>
    </row>
    <row r="5155" spans="1:8" x14ac:dyDescent="0.2">
      <c r="A5155" s="27"/>
      <c r="B5155" s="28"/>
      <c r="C5155" s="27"/>
      <c r="D5155" s="27"/>
      <c r="E5155" s="27"/>
      <c r="F5155" s="4"/>
      <c r="G5155" s="5"/>
      <c r="H5155" s="29"/>
    </row>
    <row r="5156" spans="1:8" x14ac:dyDescent="0.2">
      <c r="A5156" s="27"/>
      <c r="B5156" s="28"/>
      <c r="C5156" s="27"/>
      <c r="D5156" s="27"/>
      <c r="E5156" s="27"/>
      <c r="F5156" s="4"/>
      <c r="G5156" s="5"/>
      <c r="H5156" s="29"/>
    </row>
    <row r="5157" spans="1:8" x14ac:dyDescent="0.2">
      <c r="A5157" s="27"/>
      <c r="B5157" s="28"/>
      <c r="C5157" s="27"/>
      <c r="D5157" s="27"/>
      <c r="E5157" s="27"/>
      <c r="F5157" s="4"/>
      <c r="G5157" s="5"/>
      <c r="H5157" s="29"/>
    </row>
    <row r="5158" spans="1:8" x14ac:dyDescent="0.2">
      <c r="A5158" s="27"/>
      <c r="B5158" s="28"/>
      <c r="C5158" s="27"/>
      <c r="D5158" s="27"/>
      <c r="E5158" s="27"/>
      <c r="F5158" s="4"/>
      <c r="G5158" s="5"/>
      <c r="H5158" s="29"/>
    </row>
    <row r="5159" spans="1:8" x14ac:dyDescent="0.2">
      <c r="A5159" s="27"/>
      <c r="B5159" s="28"/>
      <c r="C5159" s="27"/>
      <c r="D5159" s="27"/>
      <c r="E5159" s="27"/>
      <c r="F5159" s="4"/>
      <c r="G5159" s="5"/>
      <c r="H5159" s="29"/>
    </row>
    <row r="5160" spans="1:8" x14ac:dyDescent="0.2">
      <c r="A5160" s="27"/>
      <c r="B5160" s="28"/>
      <c r="C5160" s="27"/>
      <c r="D5160" s="27"/>
      <c r="E5160" s="27"/>
      <c r="F5160" s="4"/>
      <c r="G5160" s="5"/>
      <c r="H5160" s="29"/>
    </row>
    <row r="5161" spans="1:8" x14ac:dyDescent="0.2">
      <c r="A5161" s="27"/>
      <c r="B5161" s="28"/>
      <c r="C5161" s="27"/>
      <c r="D5161" s="27"/>
      <c r="E5161" s="27"/>
      <c r="F5161" s="4"/>
      <c r="G5161" s="5"/>
      <c r="H5161" s="29"/>
    </row>
    <row r="5162" spans="1:8" x14ac:dyDescent="0.2">
      <c r="A5162" s="27"/>
      <c r="B5162" s="28"/>
      <c r="C5162" s="27"/>
      <c r="D5162" s="27"/>
      <c r="E5162" s="27"/>
      <c r="F5162" s="4"/>
      <c r="G5162" s="5"/>
      <c r="H5162" s="29"/>
    </row>
    <row r="5163" spans="1:8" x14ac:dyDescent="0.2">
      <c r="A5163" s="27"/>
      <c r="B5163" s="28"/>
      <c r="C5163" s="27"/>
      <c r="D5163" s="27"/>
      <c r="E5163" s="27"/>
      <c r="F5163" s="4"/>
      <c r="G5163" s="5"/>
      <c r="H5163" s="29"/>
    </row>
    <row r="5164" spans="1:8" x14ac:dyDescent="0.2">
      <c r="A5164" s="27"/>
      <c r="B5164" s="28"/>
      <c r="C5164" s="27"/>
      <c r="D5164" s="27"/>
      <c r="E5164" s="27"/>
      <c r="F5164" s="4"/>
      <c r="G5164" s="5"/>
      <c r="H5164" s="29"/>
    </row>
    <row r="5165" spans="1:8" x14ac:dyDescent="0.2">
      <c r="A5165" s="27"/>
      <c r="B5165" s="28"/>
      <c r="C5165" s="27"/>
      <c r="D5165" s="27"/>
      <c r="E5165" s="27"/>
      <c r="F5165" s="4"/>
      <c r="G5165" s="5"/>
      <c r="H5165" s="29"/>
    </row>
    <row r="5166" spans="1:8" x14ac:dyDescent="0.2">
      <c r="A5166" s="27"/>
      <c r="B5166" s="28"/>
      <c r="C5166" s="27"/>
      <c r="D5166" s="27"/>
      <c r="E5166" s="27"/>
      <c r="F5166" s="4"/>
      <c r="G5166" s="5"/>
      <c r="H5166" s="29"/>
    </row>
    <row r="5167" spans="1:8" x14ac:dyDescent="0.2">
      <c r="A5167" s="27"/>
      <c r="B5167" s="28"/>
      <c r="C5167" s="27"/>
      <c r="D5167" s="27"/>
      <c r="E5167" s="27"/>
      <c r="F5167" s="4"/>
      <c r="G5167" s="5"/>
      <c r="H5167" s="29"/>
    </row>
    <row r="5168" spans="1:8" x14ac:dyDescent="0.2">
      <c r="A5168" s="27"/>
      <c r="B5168" s="28"/>
      <c r="C5168" s="27"/>
      <c r="D5168" s="27"/>
      <c r="E5168" s="27"/>
      <c r="F5168" s="4"/>
      <c r="G5168" s="5"/>
      <c r="H5168" s="29"/>
    </row>
    <row r="5169" spans="1:8" x14ac:dyDescent="0.2">
      <c r="A5169" s="27"/>
      <c r="B5169" s="28"/>
      <c r="C5169" s="27"/>
      <c r="D5169" s="27"/>
      <c r="E5169" s="27"/>
      <c r="F5169" s="4"/>
      <c r="G5169" s="5"/>
      <c r="H5169" s="29"/>
    </row>
    <row r="5170" spans="1:8" x14ac:dyDescent="0.2">
      <c r="A5170" s="27"/>
      <c r="B5170" s="28"/>
      <c r="C5170" s="27"/>
      <c r="D5170" s="27"/>
      <c r="E5170" s="27"/>
      <c r="F5170" s="4"/>
      <c r="G5170" s="5"/>
      <c r="H5170" s="29"/>
    </row>
    <row r="5171" spans="1:8" x14ac:dyDescent="0.2">
      <c r="A5171" s="27"/>
      <c r="B5171" s="28"/>
      <c r="C5171" s="27"/>
      <c r="D5171" s="27"/>
      <c r="E5171" s="27"/>
      <c r="F5171" s="4"/>
      <c r="G5171" s="5"/>
      <c r="H5171" s="29"/>
    </row>
    <row r="5172" spans="1:8" x14ac:dyDescent="0.2">
      <c r="A5172" s="27"/>
      <c r="B5172" s="28"/>
      <c r="C5172" s="27"/>
      <c r="D5172" s="27"/>
      <c r="E5172" s="27"/>
      <c r="F5172" s="4"/>
      <c r="G5172" s="5"/>
      <c r="H5172" s="29"/>
    </row>
    <row r="5173" spans="1:8" x14ac:dyDescent="0.2">
      <c r="A5173" s="27"/>
      <c r="B5173" s="28"/>
      <c r="C5173" s="27"/>
      <c r="D5173" s="27"/>
      <c r="E5173" s="27"/>
      <c r="F5173" s="4"/>
      <c r="G5173" s="5"/>
      <c r="H5173" s="29"/>
    </row>
    <row r="5174" spans="1:8" x14ac:dyDescent="0.2">
      <c r="A5174" s="27"/>
      <c r="B5174" s="28"/>
      <c r="C5174" s="27"/>
      <c r="D5174" s="27"/>
      <c r="E5174" s="27"/>
      <c r="F5174" s="4"/>
      <c r="G5174" s="5"/>
      <c r="H5174" s="29"/>
    </row>
    <row r="5175" spans="1:8" x14ac:dyDescent="0.2">
      <c r="A5175" s="27"/>
      <c r="B5175" s="28"/>
      <c r="C5175" s="27"/>
      <c r="D5175" s="27"/>
      <c r="E5175" s="27"/>
      <c r="F5175" s="4"/>
      <c r="G5175" s="5"/>
      <c r="H5175" s="29"/>
    </row>
    <row r="5176" spans="1:8" x14ac:dyDescent="0.2">
      <c r="A5176" s="27"/>
      <c r="B5176" s="28"/>
      <c r="C5176" s="27"/>
      <c r="D5176" s="27"/>
      <c r="E5176" s="27"/>
      <c r="F5176" s="4"/>
      <c r="G5176" s="5"/>
      <c r="H5176" s="29"/>
    </row>
    <row r="5177" spans="1:8" x14ac:dyDescent="0.2">
      <c r="A5177" s="27"/>
      <c r="B5177" s="28"/>
      <c r="C5177" s="27"/>
      <c r="D5177" s="27"/>
      <c r="E5177" s="27"/>
      <c r="F5177" s="4"/>
      <c r="G5177" s="5"/>
      <c r="H5177" s="29"/>
    </row>
    <row r="5178" spans="1:8" x14ac:dyDescent="0.2">
      <c r="A5178" s="27"/>
      <c r="B5178" s="28"/>
      <c r="C5178" s="27"/>
      <c r="D5178" s="27"/>
      <c r="E5178" s="27"/>
      <c r="F5178" s="4"/>
      <c r="G5178" s="5"/>
      <c r="H5178" s="29"/>
    </row>
    <row r="5179" spans="1:8" x14ac:dyDescent="0.2">
      <c r="A5179" s="27"/>
      <c r="B5179" s="28"/>
      <c r="C5179" s="27"/>
      <c r="D5179" s="27"/>
      <c r="E5179" s="27"/>
      <c r="F5179" s="4"/>
      <c r="G5179" s="5"/>
      <c r="H5179" s="29"/>
    </row>
    <row r="5180" spans="1:8" x14ac:dyDescent="0.2">
      <c r="A5180" s="27"/>
      <c r="B5180" s="28"/>
      <c r="C5180" s="27"/>
      <c r="D5180" s="27"/>
      <c r="E5180" s="27"/>
      <c r="F5180" s="4"/>
      <c r="G5180" s="5"/>
      <c r="H5180" s="29"/>
    </row>
    <row r="5181" spans="1:8" x14ac:dyDescent="0.2">
      <c r="A5181" s="27"/>
      <c r="B5181" s="28"/>
      <c r="C5181" s="27"/>
      <c r="D5181" s="27"/>
      <c r="E5181" s="27"/>
      <c r="F5181" s="4"/>
      <c r="G5181" s="5"/>
      <c r="H5181" s="29"/>
    </row>
    <row r="5182" spans="1:8" x14ac:dyDescent="0.2">
      <c r="A5182" s="27"/>
      <c r="B5182" s="28"/>
      <c r="C5182" s="27"/>
      <c r="D5182" s="27"/>
      <c r="E5182" s="27"/>
      <c r="F5182" s="4"/>
      <c r="G5182" s="5"/>
      <c r="H5182" s="29"/>
    </row>
    <row r="5183" spans="1:8" x14ac:dyDescent="0.2">
      <c r="A5183" s="27"/>
      <c r="B5183" s="28"/>
      <c r="C5183" s="27"/>
      <c r="D5183" s="27"/>
      <c r="E5183" s="27"/>
      <c r="F5183" s="4"/>
      <c r="G5183" s="5"/>
      <c r="H5183" s="29"/>
    </row>
    <row r="5184" spans="1:8" x14ac:dyDescent="0.2">
      <c r="A5184" s="27"/>
      <c r="B5184" s="28"/>
      <c r="C5184" s="27"/>
      <c r="D5184" s="27"/>
      <c r="E5184" s="27"/>
      <c r="F5184" s="4"/>
      <c r="G5184" s="5"/>
      <c r="H5184" s="29"/>
    </row>
    <row r="5185" spans="1:8" x14ac:dyDescent="0.2">
      <c r="A5185" s="27"/>
      <c r="B5185" s="28"/>
      <c r="C5185" s="27"/>
      <c r="D5185" s="27"/>
      <c r="E5185" s="27"/>
      <c r="F5185" s="4"/>
      <c r="G5185" s="5"/>
      <c r="H5185" s="29"/>
    </row>
    <row r="5186" spans="1:8" x14ac:dyDescent="0.2">
      <c r="A5186" s="27"/>
      <c r="B5186" s="28"/>
      <c r="C5186" s="27"/>
      <c r="D5186" s="27"/>
      <c r="E5186" s="27"/>
      <c r="F5186" s="4"/>
      <c r="G5186" s="5"/>
      <c r="H5186" s="29"/>
    </row>
    <row r="5187" spans="1:8" x14ac:dyDescent="0.2">
      <c r="A5187" s="27"/>
      <c r="B5187" s="28"/>
      <c r="C5187" s="27"/>
      <c r="D5187" s="27"/>
      <c r="E5187" s="27"/>
      <c r="F5187" s="4"/>
      <c r="G5187" s="5"/>
      <c r="H5187" s="29"/>
    </row>
    <row r="5188" spans="1:8" x14ac:dyDescent="0.2">
      <c r="A5188" s="27"/>
      <c r="B5188" s="28"/>
      <c r="C5188" s="27"/>
      <c r="D5188" s="27"/>
      <c r="E5188" s="27"/>
      <c r="F5188" s="4"/>
      <c r="G5188" s="5"/>
      <c r="H5188" s="29"/>
    </row>
    <row r="5189" spans="1:8" x14ac:dyDescent="0.2">
      <c r="A5189" s="27"/>
      <c r="B5189" s="28"/>
      <c r="C5189" s="27"/>
      <c r="D5189" s="27"/>
      <c r="E5189" s="27"/>
      <c r="F5189" s="4"/>
      <c r="G5189" s="5"/>
      <c r="H5189" s="29"/>
    </row>
    <row r="5190" spans="1:8" x14ac:dyDescent="0.2">
      <c r="A5190" s="27"/>
      <c r="B5190" s="28"/>
      <c r="C5190" s="27"/>
      <c r="D5190" s="27"/>
      <c r="E5190" s="27"/>
      <c r="F5190" s="4"/>
      <c r="G5190" s="5"/>
      <c r="H5190" s="29"/>
    </row>
    <row r="5191" spans="1:8" x14ac:dyDescent="0.2">
      <c r="A5191" s="27"/>
      <c r="B5191" s="28"/>
      <c r="C5191" s="27"/>
      <c r="D5191" s="27"/>
      <c r="E5191" s="27"/>
      <c r="F5191" s="4"/>
      <c r="G5191" s="5"/>
      <c r="H5191" s="29"/>
    </row>
    <row r="5192" spans="1:8" x14ac:dyDescent="0.2">
      <c r="A5192" s="27"/>
      <c r="B5192" s="28"/>
      <c r="C5192" s="27"/>
      <c r="D5192" s="27"/>
      <c r="E5192" s="27"/>
      <c r="F5192" s="4"/>
      <c r="G5192" s="5"/>
      <c r="H5192" s="29"/>
    </row>
    <row r="5193" spans="1:8" x14ac:dyDescent="0.2">
      <c r="A5193" s="27"/>
      <c r="B5193" s="28"/>
      <c r="C5193" s="27"/>
      <c r="D5193" s="27"/>
      <c r="E5193" s="27"/>
      <c r="F5193" s="4"/>
      <c r="G5193" s="5"/>
      <c r="H5193" s="29"/>
    </row>
    <row r="5194" spans="1:8" x14ac:dyDescent="0.2">
      <c r="A5194" s="27"/>
      <c r="B5194" s="28"/>
      <c r="C5194" s="27"/>
      <c r="D5194" s="27"/>
      <c r="E5194" s="27"/>
      <c r="F5194" s="4"/>
      <c r="G5194" s="5"/>
      <c r="H5194" s="29"/>
    </row>
    <row r="5195" spans="1:8" x14ac:dyDescent="0.2">
      <c r="A5195" s="27"/>
      <c r="B5195" s="28"/>
      <c r="C5195" s="27"/>
      <c r="D5195" s="27"/>
      <c r="E5195" s="27"/>
      <c r="F5195" s="4"/>
      <c r="G5195" s="5"/>
      <c r="H5195" s="29"/>
    </row>
    <row r="5196" spans="1:8" x14ac:dyDescent="0.2">
      <c r="A5196" s="27"/>
      <c r="B5196" s="28"/>
      <c r="C5196" s="27"/>
      <c r="D5196" s="27"/>
      <c r="E5196" s="27"/>
      <c r="F5196" s="4"/>
      <c r="G5196" s="5"/>
      <c r="H5196" s="29"/>
    </row>
    <row r="5197" spans="1:8" x14ac:dyDescent="0.2">
      <c r="A5197" s="27"/>
      <c r="B5197" s="28"/>
      <c r="C5197" s="27"/>
      <c r="D5197" s="27"/>
      <c r="E5197" s="27"/>
      <c r="F5197" s="4"/>
      <c r="G5197" s="5"/>
      <c r="H5197" s="29"/>
    </row>
    <row r="5198" spans="1:8" x14ac:dyDescent="0.2">
      <c r="A5198" s="27"/>
      <c r="B5198" s="28"/>
      <c r="C5198" s="27"/>
      <c r="D5198" s="27"/>
      <c r="E5198" s="27"/>
      <c r="F5198" s="4"/>
      <c r="G5198" s="5"/>
      <c r="H5198" s="29"/>
    </row>
    <row r="5199" spans="1:8" x14ac:dyDescent="0.2">
      <c r="A5199" s="27"/>
      <c r="B5199" s="28"/>
      <c r="C5199" s="27"/>
      <c r="D5199" s="27"/>
      <c r="E5199" s="27"/>
      <c r="F5199" s="4"/>
      <c r="G5199" s="5"/>
      <c r="H5199" s="29"/>
    </row>
    <row r="5200" spans="1:8" x14ac:dyDescent="0.2">
      <c r="A5200" s="27"/>
      <c r="B5200" s="28"/>
      <c r="C5200" s="27"/>
      <c r="D5200" s="27"/>
      <c r="E5200" s="27"/>
      <c r="F5200" s="4"/>
      <c r="G5200" s="5"/>
      <c r="H5200" s="29"/>
    </row>
    <row r="5201" spans="1:8" x14ac:dyDescent="0.2">
      <c r="A5201" s="27"/>
      <c r="B5201" s="28"/>
      <c r="C5201" s="27"/>
      <c r="D5201" s="27"/>
      <c r="E5201" s="27"/>
      <c r="F5201" s="4"/>
      <c r="G5201" s="5"/>
      <c r="H5201" s="29"/>
    </row>
    <row r="5202" spans="1:8" x14ac:dyDescent="0.2">
      <c r="A5202" s="27"/>
      <c r="B5202" s="28"/>
      <c r="C5202" s="27"/>
      <c r="D5202" s="27"/>
      <c r="E5202" s="27"/>
      <c r="F5202" s="4"/>
      <c r="G5202" s="5"/>
      <c r="H5202" s="29"/>
    </row>
    <row r="5203" spans="1:8" x14ac:dyDescent="0.2">
      <c r="A5203" s="27"/>
      <c r="B5203" s="28"/>
      <c r="C5203" s="27"/>
      <c r="D5203" s="27"/>
      <c r="E5203" s="27"/>
      <c r="F5203" s="4"/>
      <c r="G5203" s="5"/>
      <c r="H5203" s="29"/>
    </row>
    <row r="5204" spans="1:8" x14ac:dyDescent="0.2">
      <c r="A5204" s="27"/>
      <c r="B5204" s="28"/>
      <c r="C5204" s="27"/>
      <c r="D5204" s="27"/>
      <c r="E5204" s="27"/>
      <c r="F5204" s="4"/>
      <c r="G5204" s="5"/>
      <c r="H5204" s="29"/>
    </row>
    <row r="5205" spans="1:8" x14ac:dyDescent="0.2">
      <c r="A5205" s="27"/>
      <c r="B5205" s="28"/>
      <c r="C5205" s="27"/>
      <c r="D5205" s="27"/>
      <c r="E5205" s="27"/>
      <c r="F5205" s="4"/>
      <c r="G5205" s="5"/>
      <c r="H5205" s="29"/>
    </row>
    <row r="5206" spans="1:8" x14ac:dyDescent="0.2">
      <c r="A5206" s="27"/>
      <c r="B5206" s="28"/>
      <c r="C5206" s="27"/>
      <c r="D5206" s="27"/>
      <c r="E5206" s="27"/>
      <c r="F5206" s="4"/>
      <c r="G5206" s="5"/>
      <c r="H5206" s="29"/>
    </row>
    <row r="5207" spans="1:8" x14ac:dyDescent="0.2">
      <c r="A5207" s="27"/>
      <c r="B5207" s="28"/>
      <c r="C5207" s="27"/>
      <c r="D5207" s="27"/>
      <c r="E5207" s="27"/>
      <c r="F5207" s="4"/>
      <c r="G5207" s="5"/>
      <c r="H5207" s="29"/>
    </row>
    <row r="5208" spans="1:8" x14ac:dyDescent="0.2">
      <c r="A5208" s="27"/>
      <c r="B5208" s="28"/>
      <c r="C5208" s="27"/>
      <c r="D5208" s="27"/>
      <c r="E5208" s="27"/>
      <c r="F5208" s="4"/>
      <c r="G5208" s="5"/>
      <c r="H5208" s="29"/>
    </row>
    <row r="5209" spans="1:8" x14ac:dyDescent="0.2">
      <c r="A5209" s="27"/>
      <c r="B5209" s="28"/>
      <c r="C5209" s="27"/>
      <c r="D5209" s="27"/>
      <c r="E5209" s="27"/>
      <c r="F5209" s="4"/>
      <c r="G5209" s="5"/>
      <c r="H5209" s="29"/>
    </row>
    <row r="5210" spans="1:8" x14ac:dyDescent="0.2">
      <c r="A5210" s="27"/>
      <c r="B5210" s="28"/>
      <c r="C5210" s="27"/>
      <c r="D5210" s="27"/>
      <c r="E5210" s="27"/>
      <c r="F5210" s="4"/>
      <c r="G5210" s="5"/>
      <c r="H5210" s="29"/>
    </row>
    <row r="5211" spans="1:8" x14ac:dyDescent="0.2">
      <c r="A5211" s="27"/>
      <c r="B5211" s="28"/>
      <c r="C5211" s="27"/>
      <c r="D5211" s="27"/>
      <c r="E5211" s="27"/>
      <c r="F5211" s="4"/>
      <c r="G5211" s="5"/>
      <c r="H5211" s="29"/>
    </row>
    <row r="5212" spans="1:8" x14ac:dyDescent="0.2">
      <c r="A5212" s="27"/>
      <c r="B5212" s="28"/>
      <c r="C5212" s="27"/>
      <c r="D5212" s="27"/>
      <c r="E5212" s="27"/>
      <c r="F5212" s="4"/>
      <c r="G5212" s="5"/>
      <c r="H5212" s="29"/>
    </row>
    <row r="5213" spans="1:8" x14ac:dyDescent="0.2">
      <c r="A5213" s="27"/>
      <c r="B5213" s="28"/>
      <c r="C5213" s="27"/>
      <c r="D5213" s="27"/>
      <c r="E5213" s="27"/>
      <c r="F5213" s="4"/>
      <c r="G5213" s="5"/>
      <c r="H5213" s="29"/>
    </row>
    <row r="5214" spans="1:8" x14ac:dyDescent="0.2">
      <c r="A5214" s="27"/>
      <c r="B5214" s="28"/>
      <c r="C5214" s="27"/>
      <c r="D5214" s="27"/>
      <c r="E5214" s="27"/>
      <c r="F5214" s="4"/>
      <c r="G5214" s="5"/>
      <c r="H5214" s="29"/>
    </row>
    <row r="5215" spans="1:8" x14ac:dyDescent="0.2">
      <c r="A5215" s="27"/>
      <c r="B5215" s="28"/>
      <c r="C5215" s="27"/>
      <c r="D5215" s="27"/>
      <c r="E5215" s="27"/>
      <c r="F5215" s="4"/>
      <c r="G5215" s="5"/>
      <c r="H5215" s="29"/>
    </row>
    <row r="5216" spans="1:8" x14ac:dyDescent="0.2">
      <c r="A5216" s="27"/>
      <c r="B5216" s="28"/>
      <c r="C5216" s="27"/>
      <c r="D5216" s="27"/>
      <c r="E5216" s="27"/>
      <c r="F5216" s="4"/>
      <c r="G5216" s="5"/>
      <c r="H5216" s="29"/>
    </row>
    <row r="5217" spans="1:8" x14ac:dyDescent="0.2">
      <c r="A5217" s="27"/>
      <c r="B5217" s="28"/>
      <c r="C5217" s="27"/>
      <c r="D5217" s="27"/>
      <c r="E5217" s="27"/>
      <c r="F5217" s="4"/>
      <c r="G5217" s="5"/>
      <c r="H5217" s="29"/>
    </row>
    <row r="5218" spans="1:8" x14ac:dyDescent="0.2">
      <c r="A5218" s="27"/>
      <c r="B5218" s="28"/>
      <c r="C5218" s="27"/>
      <c r="D5218" s="27"/>
      <c r="E5218" s="27"/>
      <c r="F5218" s="4"/>
      <c r="G5218" s="5"/>
      <c r="H5218" s="29"/>
    </row>
    <row r="5219" spans="1:8" x14ac:dyDescent="0.2">
      <c r="A5219" s="27"/>
      <c r="B5219" s="28"/>
      <c r="C5219" s="27"/>
      <c r="D5219" s="27"/>
      <c r="E5219" s="27"/>
      <c r="F5219" s="4"/>
      <c r="G5219" s="5"/>
      <c r="H5219" s="29"/>
    </row>
    <row r="5220" spans="1:8" x14ac:dyDescent="0.2">
      <c r="A5220" s="27"/>
      <c r="B5220" s="28"/>
      <c r="C5220" s="27"/>
      <c r="D5220" s="27"/>
      <c r="E5220" s="27"/>
      <c r="F5220" s="4"/>
      <c r="G5220" s="5"/>
      <c r="H5220" s="29"/>
    </row>
    <row r="5221" spans="1:8" x14ac:dyDescent="0.2">
      <c r="A5221" s="27"/>
      <c r="B5221" s="28"/>
      <c r="C5221" s="27"/>
      <c r="D5221" s="27"/>
      <c r="E5221" s="27"/>
      <c r="F5221" s="4"/>
      <c r="G5221" s="5"/>
      <c r="H5221" s="29"/>
    </row>
    <row r="5222" spans="1:8" x14ac:dyDescent="0.2">
      <c r="A5222" s="27"/>
      <c r="B5222" s="28"/>
      <c r="C5222" s="27"/>
      <c r="D5222" s="27"/>
      <c r="E5222" s="27"/>
      <c r="F5222" s="4"/>
      <c r="G5222" s="5"/>
      <c r="H5222" s="29"/>
    </row>
    <row r="5223" spans="1:8" x14ac:dyDescent="0.2">
      <c r="A5223" s="27"/>
      <c r="B5223" s="28"/>
      <c r="C5223" s="27"/>
      <c r="D5223" s="27"/>
      <c r="E5223" s="27"/>
      <c r="F5223" s="4"/>
      <c r="G5223" s="5"/>
      <c r="H5223" s="29"/>
    </row>
    <row r="5224" spans="1:8" x14ac:dyDescent="0.2">
      <c r="A5224" s="27"/>
      <c r="B5224" s="28"/>
      <c r="C5224" s="27"/>
      <c r="D5224" s="27"/>
      <c r="E5224" s="27"/>
      <c r="F5224" s="4"/>
      <c r="G5224" s="5"/>
      <c r="H5224" s="29"/>
    </row>
    <row r="5225" spans="1:8" x14ac:dyDescent="0.2">
      <c r="A5225" s="27"/>
      <c r="B5225" s="28"/>
      <c r="C5225" s="27"/>
      <c r="D5225" s="27"/>
      <c r="E5225" s="27"/>
      <c r="F5225" s="4"/>
      <c r="G5225" s="5"/>
      <c r="H5225" s="29"/>
    </row>
    <row r="5226" spans="1:8" x14ac:dyDescent="0.2">
      <c r="A5226" s="27"/>
      <c r="B5226" s="28"/>
      <c r="C5226" s="27"/>
      <c r="D5226" s="27"/>
      <c r="E5226" s="27"/>
      <c r="F5226" s="4"/>
      <c r="G5226" s="5"/>
      <c r="H5226" s="29"/>
    </row>
    <row r="5227" spans="1:8" x14ac:dyDescent="0.2">
      <c r="A5227" s="27"/>
      <c r="B5227" s="28"/>
      <c r="C5227" s="27"/>
      <c r="D5227" s="27"/>
      <c r="E5227" s="27"/>
      <c r="F5227" s="4"/>
      <c r="G5227" s="5"/>
      <c r="H5227" s="29"/>
    </row>
    <row r="5228" spans="1:8" x14ac:dyDescent="0.2">
      <c r="A5228" s="27"/>
      <c r="B5228" s="28"/>
      <c r="C5228" s="27"/>
      <c r="D5228" s="27"/>
      <c r="E5228" s="27"/>
      <c r="F5228" s="4"/>
      <c r="G5228" s="5"/>
      <c r="H5228" s="29"/>
    </row>
    <row r="5229" spans="1:8" x14ac:dyDescent="0.2">
      <c r="A5229" s="27"/>
      <c r="B5229" s="28"/>
      <c r="C5229" s="27"/>
      <c r="D5229" s="27"/>
      <c r="E5229" s="27"/>
      <c r="F5229" s="4"/>
      <c r="G5229" s="5"/>
      <c r="H5229" s="29"/>
    </row>
    <row r="5230" spans="1:8" x14ac:dyDescent="0.2">
      <c r="A5230" s="27"/>
      <c r="B5230" s="28"/>
      <c r="C5230" s="27"/>
      <c r="D5230" s="27"/>
      <c r="E5230" s="27"/>
      <c r="F5230" s="4"/>
      <c r="G5230" s="5"/>
      <c r="H5230" s="29"/>
    </row>
    <row r="5231" spans="1:8" x14ac:dyDescent="0.2">
      <c r="A5231" s="27"/>
      <c r="B5231" s="28"/>
      <c r="C5231" s="27"/>
      <c r="D5231" s="27"/>
      <c r="E5231" s="27"/>
      <c r="F5231" s="4"/>
      <c r="G5231" s="5"/>
      <c r="H5231" s="29"/>
    </row>
    <row r="5232" spans="1:8" x14ac:dyDescent="0.2">
      <c r="A5232" s="27"/>
      <c r="B5232" s="28"/>
      <c r="C5232" s="27"/>
      <c r="D5232" s="27"/>
      <c r="E5232" s="27"/>
      <c r="F5232" s="4"/>
      <c r="G5232" s="5"/>
      <c r="H5232" s="29"/>
    </row>
    <row r="5233" spans="1:8" x14ac:dyDescent="0.2">
      <c r="A5233" s="27"/>
      <c r="B5233" s="28"/>
      <c r="C5233" s="27"/>
      <c r="D5233" s="27"/>
      <c r="E5233" s="27"/>
      <c r="F5233" s="4"/>
      <c r="G5233" s="5"/>
      <c r="H5233" s="29"/>
    </row>
    <row r="5234" spans="1:8" x14ac:dyDescent="0.2">
      <c r="A5234" s="27"/>
      <c r="B5234" s="28"/>
      <c r="C5234" s="27"/>
      <c r="D5234" s="27"/>
      <c r="E5234" s="27"/>
      <c r="F5234" s="4"/>
      <c r="G5234" s="5"/>
      <c r="H5234" s="29"/>
    </row>
    <row r="5235" spans="1:8" x14ac:dyDescent="0.2">
      <c r="A5235" s="27"/>
      <c r="B5235" s="28"/>
      <c r="C5235" s="27"/>
      <c r="D5235" s="27"/>
      <c r="E5235" s="27"/>
      <c r="F5235" s="4"/>
      <c r="G5235" s="5"/>
      <c r="H5235" s="29"/>
    </row>
    <row r="5236" spans="1:8" x14ac:dyDescent="0.2">
      <c r="A5236" s="27"/>
      <c r="B5236" s="28"/>
      <c r="C5236" s="27"/>
      <c r="D5236" s="27"/>
      <c r="E5236" s="27"/>
      <c r="F5236" s="4"/>
      <c r="G5236" s="5"/>
      <c r="H5236" s="29"/>
    </row>
    <row r="5237" spans="1:8" x14ac:dyDescent="0.2">
      <c r="A5237" s="27"/>
      <c r="B5237" s="28"/>
      <c r="C5237" s="27"/>
      <c r="D5237" s="27"/>
      <c r="E5237" s="27"/>
      <c r="F5237" s="4"/>
      <c r="G5237" s="5"/>
      <c r="H5237" s="29"/>
    </row>
    <row r="5238" spans="1:8" x14ac:dyDescent="0.2">
      <c r="A5238" s="27"/>
      <c r="B5238" s="28"/>
      <c r="C5238" s="27"/>
      <c r="D5238" s="27"/>
      <c r="E5238" s="27"/>
      <c r="F5238" s="4"/>
      <c r="G5238" s="5"/>
      <c r="H5238" s="29"/>
    </row>
    <row r="5239" spans="1:8" x14ac:dyDescent="0.2">
      <c r="A5239" s="27"/>
      <c r="B5239" s="28"/>
      <c r="C5239" s="27"/>
      <c r="D5239" s="27"/>
      <c r="E5239" s="27"/>
      <c r="F5239" s="4"/>
      <c r="G5239" s="5"/>
      <c r="H5239" s="29"/>
    </row>
    <row r="5240" spans="1:8" x14ac:dyDescent="0.2">
      <c r="A5240" s="27"/>
      <c r="B5240" s="28"/>
      <c r="C5240" s="27"/>
      <c r="D5240" s="27"/>
      <c r="E5240" s="27"/>
      <c r="F5240" s="4"/>
      <c r="G5240" s="5"/>
      <c r="H5240" s="29"/>
    </row>
    <row r="5241" spans="1:8" x14ac:dyDescent="0.2">
      <c r="A5241" s="27"/>
      <c r="B5241" s="28"/>
      <c r="C5241" s="27"/>
      <c r="D5241" s="27"/>
      <c r="E5241" s="27"/>
      <c r="F5241" s="4"/>
      <c r="G5241" s="5"/>
      <c r="H5241" s="29"/>
    </row>
    <row r="5242" spans="1:8" x14ac:dyDescent="0.2">
      <c r="A5242" s="27"/>
      <c r="B5242" s="28"/>
      <c r="C5242" s="27"/>
      <c r="D5242" s="27"/>
      <c r="E5242" s="27"/>
      <c r="F5242" s="4"/>
      <c r="G5242" s="5"/>
      <c r="H5242" s="29"/>
    </row>
    <row r="5243" spans="1:8" x14ac:dyDescent="0.2">
      <c r="A5243" s="27"/>
      <c r="B5243" s="28"/>
      <c r="C5243" s="27"/>
      <c r="D5243" s="27"/>
      <c r="E5243" s="27"/>
      <c r="F5243" s="4"/>
      <c r="G5243" s="5"/>
      <c r="H5243" s="29"/>
    </row>
    <row r="5244" spans="1:8" x14ac:dyDescent="0.2">
      <c r="A5244" s="27"/>
      <c r="B5244" s="28"/>
      <c r="C5244" s="27"/>
      <c r="D5244" s="27"/>
      <c r="E5244" s="27"/>
      <c r="F5244" s="4"/>
      <c r="G5244" s="5"/>
      <c r="H5244" s="29"/>
    </row>
    <row r="5245" spans="1:8" x14ac:dyDescent="0.2">
      <c r="A5245" s="27"/>
      <c r="B5245" s="28"/>
      <c r="C5245" s="27"/>
      <c r="D5245" s="27"/>
      <c r="E5245" s="27"/>
      <c r="F5245" s="4"/>
      <c r="G5245" s="5"/>
      <c r="H5245" s="29"/>
    </row>
    <row r="5246" spans="1:8" x14ac:dyDescent="0.2">
      <c r="A5246" s="27"/>
      <c r="B5246" s="28"/>
      <c r="C5246" s="27"/>
      <c r="D5246" s="27"/>
      <c r="E5246" s="27"/>
      <c r="F5246" s="4"/>
      <c r="G5246" s="5"/>
      <c r="H5246" s="29"/>
    </row>
    <row r="5247" spans="1:8" x14ac:dyDescent="0.2">
      <c r="A5247" s="27"/>
      <c r="B5247" s="28"/>
      <c r="C5247" s="27"/>
      <c r="D5247" s="27"/>
      <c r="E5247" s="27"/>
      <c r="F5247" s="4"/>
      <c r="G5247" s="5"/>
      <c r="H5247" s="29"/>
    </row>
    <row r="5248" spans="1:8" x14ac:dyDescent="0.2">
      <c r="A5248" s="27"/>
      <c r="B5248" s="28"/>
      <c r="C5248" s="27"/>
      <c r="D5248" s="27"/>
      <c r="E5248" s="27"/>
      <c r="F5248" s="4"/>
      <c r="G5248" s="5"/>
      <c r="H5248" s="29"/>
    </row>
    <row r="5249" spans="1:8" x14ac:dyDescent="0.2">
      <c r="A5249" s="27"/>
      <c r="B5249" s="28"/>
      <c r="C5249" s="27"/>
      <c r="D5249" s="27"/>
      <c r="E5249" s="27"/>
      <c r="F5249" s="4"/>
      <c r="G5249" s="5"/>
      <c r="H5249" s="29"/>
    </row>
    <row r="5250" spans="1:8" x14ac:dyDescent="0.2">
      <c r="A5250" s="27"/>
      <c r="B5250" s="28"/>
      <c r="C5250" s="27"/>
      <c r="D5250" s="27"/>
      <c r="E5250" s="27"/>
      <c r="F5250" s="4"/>
      <c r="G5250" s="5"/>
      <c r="H5250" s="29"/>
    </row>
    <row r="5251" spans="1:8" x14ac:dyDescent="0.2">
      <c r="A5251" s="27"/>
      <c r="B5251" s="28"/>
      <c r="C5251" s="27"/>
      <c r="D5251" s="27"/>
      <c r="E5251" s="27"/>
      <c r="F5251" s="4"/>
      <c r="G5251" s="5"/>
      <c r="H5251" s="29"/>
    </row>
    <row r="5252" spans="1:8" x14ac:dyDescent="0.2">
      <c r="A5252" s="27"/>
      <c r="B5252" s="28"/>
      <c r="C5252" s="27"/>
      <c r="D5252" s="27"/>
      <c r="E5252" s="27"/>
      <c r="F5252" s="4"/>
      <c r="G5252" s="5"/>
      <c r="H5252" s="29"/>
    </row>
    <row r="5253" spans="1:8" x14ac:dyDescent="0.2">
      <c r="A5253" s="27"/>
      <c r="B5253" s="28"/>
      <c r="C5253" s="27"/>
      <c r="D5253" s="27"/>
      <c r="E5253" s="27"/>
      <c r="F5253" s="4"/>
      <c r="G5253" s="5"/>
      <c r="H5253" s="29"/>
    </row>
    <row r="5254" spans="1:8" x14ac:dyDescent="0.2">
      <c r="A5254" s="27"/>
      <c r="B5254" s="28"/>
      <c r="C5254" s="27"/>
      <c r="D5254" s="27"/>
      <c r="E5254" s="27"/>
      <c r="F5254" s="4"/>
      <c r="G5254" s="5"/>
      <c r="H5254" s="29"/>
    </row>
    <row r="5255" spans="1:8" x14ac:dyDescent="0.2">
      <c r="A5255" s="27"/>
      <c r="B5255" s="28"/>
      <c r="C5255" s="27"/>
      <c r="D5255" s="27"/>
      <c r="E5255" s="27"/>
      <c r="F5255" s="4"/>
      <c r="G5255" s="5"/>
      <c r="H5255" s="29"/>
    </row>
    <row r="5256" spans="1:8" x14ac:dyDescent="0.2">
      <c r="A5256" s="27"/>
      <c r="B5256" s="28"/>
      <c r="C5256" s="27"/>
      <c r="D5256" s="27"/>
      <c r="E5256" s="27"/>
      <c r="F5256" s="4"/>
      <c r="G5256" s="5"/>
      <c r="H5256" s="10"/>
    </row>
    <row r="5257" spans="1:8" x14ac:dyDescent="0.2">
      <c r="A5257" s="27"/>
      <c r="B5257" s="28"/>
      <c r="C5257" s="27"/>
      <c r="D5257" s="27"/>
      <c r="E5257" s="27"/>
      <c r="F5257" s="4"/>
      <c r="G5257" s="5"/>
      <c r="H5257" s="29"/>
    </row>
    <row r="5258" spans="1:8" x14ac:dyDescent="0.2">
      <c r="A5258" s="27"/>
      <c r="B5258" s="28"/>
      <c r="C5258" s="27"/>
      <c r="D5258" s="27"/>
      <c r="E5258" s="27"/>
      <c r="F5258" s="4"/>
      <c r="G5258" s="5"/>
      <c r="H5258" s="29"/>
    </row>
    <row r="5259" spans="1:8" x14ac:dyDescent="0.2">
      <c r="A5259" s="27"/>
      <c r="B5259" s="28"/>
      <c r="C5259" s="27"/>
      <c r="D5259" s="27"/>
      <c r="E5259" s="27"/>
      <c r="F5259" s="4"/>
      <c r="G5259" s="5"/>
      <c r="H5259" s="29"/>
    </row>
    <row r="5260" spans="1:8" x14ac:dyDescent="0.2">
      <c r="A5260" s="27"/>
      <c r="B5260" s="28"/>
      <c r="C5260" s="27"/>
      <c r="D5260" s="27"/>
      <c r="E5260" s="27"/>
      <c r="F5260" s="4"/>
      <c r="G5260" s="5"/>
      <c r="H5260" s="29"/>
    </row>
    <row r="5261" spans="1:8" x14ac:dyDescent="0.2">
      <c r="A5261" s="27"/>
      <c r="B5261" s="28"/>
      <c r="C5261" s="27"/>
      <c r="D5261" s="27"/>
      <c r="E5261" s="27"/>
      <c r="F5261" s="4"/>
      <c r="G5261" s="5"/>
      <c r="H5261" s="29"/>
    </row>
    <row r="5262" spans="1:8" x14ac:dyDescent="0.2">
      <c r="A5262" s="27"/>
      <c r="B5262" s="28"/>
      <c r="C5262" s="27"/>
      <c r="D5262" s="27"/>
      <c r="E5262" s="27"/>
      <c r="F5262" s="4"/>
      <c r="G5262" s="5"/>
      <c r="H5262" s="29"/>
    </row>
    <row r="5263" spans="1:8" x14ac:dyDescent="0.2">
      <c r="A5263" s="27"/>
      <c r="B5263" s="28"/>
      <c r="C5263" s="27"/>
      <c r="D5263" s="27"/>
      <c r="E5263" s="27"/>
      <c r="F5263" s="4"/>
      <c r="G5263" s="5"/>
      <c r="H5263" s="29"/>
    </row>
    <row r="5264" spans="1:8" x14ac:dyDescent="0.2">
      <c r="A5264" s="27"/>
      <c r="B5264" s="28"/>
      <c r="C5264" s="27"/>
      <c r="D5264" s="27"/>
      <c r="E5264" s="27"/>
      <c r="F5264" s="4"/>
      <c r="G5264" s="5"/>
      <c r="H5264" s="29"/>
    </row>
    <row r="5265" spans="1:8" x14ac:dyDescent="0.2">
      <c r="A5265" s="27"/>
      <c r="B5265" s="28"/>
      <c r="C5265" s="27"/>
      <c r="D5265" s="27"/>
      <c r="E5265" s="27"/>
      <c r="F5265" s="4"/>
      <c r="G5265" s="5"/>
      <c r="H5265" s="29"/>
    </row>
    <row r="5266" spans="1:8" x14ac:dyDescent="0.2">
      <c r="A5266" s="27"/>
      <c r="B5266" s="28"/>
      <c r="C5266" s="27"/>
      <c r="D5266" s="27"/>
      <c r="E5266" s="27"/>
      <c r="F5266" s="4"/>
      <c r="G5266" s="5"/>
      <c r="H5266" s="29"/>
    </row>
    <row r="5267" spans="1:8" x14ac:dyDescent="0.2">
      <c r="A5267" s="27"/>
      <c r="B5267" s="28"/>
      <c r="C5267" s="27"/>
      <c r="D5267" s="27"/>
      <c r="E5267" s="27"/>
      <c r="F5267" s="4"/>
      <c r="G5267" s="5"/>
      <c r="H5267" s="29"/>
    </row>
    <row r="5268" spans="1:8" x14ac:dyDescent="0.2">
      <c r="A5268" s="27"/>
      <c r="B5268" s="28"/>
      <c r="C5268" s="27"/>
      <c r="D5268" s="27"/>
      <c r="E5268" s="27"/>
      <c r="F5268" s="4"/>
      <c r="G5268" s="5"/>
      <c r="H5268" s="29"/>
    </row>
    <row r="5269" spans="1:8" x14ac:dyDescent="0.2">
      <c r="A5269" s="27"/>
      <c r="B5269" s="28"/>
      <c r="C5269" s="27"/>
      <c r="D5269" s="27"/>
      <c r="E5269" s="27"/>
      <c r="F5269" s="4"/>
      <c r="G5269" s="5"/>
      <c r="H5269" s="29"/>
    </row>
    <row r="5270" spans="1:8" x14ac:dyDescent="0.2">
      <c r="A5270" s="27"/>
      <c r="B5270" s="28"/>
      <c r="C5270" s="27"/>
      <c r="D5270" s="27"/>
      <c r="E5270" s="27"/>
      <c r="F5270" s="4"/>
      <c r="G5270" s="5"/>
      <c r="H5270" s="29"/>
    </row>
    <row r="5271" spans="1:8" x14ac:dyDescent="0.2">
      <c r="A5271" s="27"/>
      <c r="B5271" s="28"/>
      <c r="C5271" s="27"/>
      <c r="D5271" s="27"/>
      <c r="E5271" s="27"/>
      <c r="F5271" s="4"/>
      <c r="G5271" s="5"/>
      <c r="H5271" s="29"/>
    </row>
    <row r="5272" spans="1:8" x14ac:dyDescent="0.2">
      <c r="A5272" s="27"/>
      <c r="B5272" s="28"/>
      <c r="C5272" s="27"/>
      <c r="D5272" s="27"/>
      <c r="E5272" s="27"/>
      <c r="F5272" s="4"/>
      <c r="G5272" s="5"/>
      <c r="H5272" s="29"/>
    </row>
    <row r="5273" spans="1:8" x14ac:dyDescent="0.2">
      <c r="A5273" s="27"/>
      <c r="B5273" s="28"/>
      <c r="C5273" s="27"/>
      <c r="D5273" s="27"/>
      <c r="E5273" s="27"/>
      <c r="F5273" s="4"/>
      <c r="G5273" s="5"/>
      <c r="H5273" s="29"/>
    </row>
    <row r="5274" spans="1:8" x14ac:dyDescent="0.2">
      <c r="A5274" s="27"/>
      <c r="B5274" s="28"/>
      <c r="C5274" s="27"/>
      <c r="D5274" s="27"/>
      <c r="E5274" s="27"/>
      <c r="F5274" s="4"/>
      <c r="G5274" s="5"/>
      <c r="H5274" s="29"/>
    </row>
    <row r="5275" spans="1:8" x14ac:dyDescent="0.2">
      <c r="A5275" s="27"/>
      <c r="B5275" s="28"/>
      <c r="C5275" s="27"/>
      <c r="D5275" s="27"/>
      <c r="E5275" s="27"/>
      <c r="F5275" s="4"/>
      <c r="G5275" s="5"/>
      <c r="H5275" s="29"/>
    </row>
    <row r="5276" spans="1:8" x14ac:dyDescent="0.2">
      <c r="A5276" s="27"/>
      <c r="B5276" s="28"/>
      <c r="C5276" s="27"/>
      <c r="D5276" s="27"/>
      <c r="E5276" s="27"/>
      <c r="F5276" s="4"/>
      <c r="G5276" s="5"/>
      <c r="H5276" s="29"/>
    </row>
    <row r="5277" spans="1:8" x14ac:dyDescent="0.2">
      <c r="A5277" s="27"/>
      <c r="B5277" s="28"/>
      <c r="C5277" s="27"/>
      <c r="D5277" s="27"/>
      <c r="E5277" s="27"/>
      <c r="F5277" s="4"/>
      <c r="G5277" s="5"/>
      <c r="H5277" s="29"/>
    </row>
    <row r="5278" spans="1:8" x14ac:dyDescent="0.2">
      <c r="A5278" s="27"/>
      <c r="B5278" s="28"/>
      <c r="C5278" s="27"/>
      <c r="D5278" s="27"/>
      <c r="E5278" s="27"/>
      <c r="F5278" s="4"/>
      <c r="G5278" s="5"/>
      <c r="H5278" s="29"/>
    </row>
    <row r="5279" spans="1:8" x14ac:dyDescent="0.2">
      <c r="A5279" s="27"/>
      <c r="B5279" s="28"/>
      <c r="C5279" s="27"/>
      <c r="D5279" s="27"/>
      <c r="E5279" s="27"/>
      <c r="F5279" s="4"/>
      <c r="G5279" s="5"/>
      <c r="H5279" s="29"/>
    </row>
    <row r="5280" spans="1:8" x14ac:dyDescent="0.2">
      <c r="A5280" s="27"/>
      <c r="B5280" s="28"/>
      <c r="C5280" s="27"/>
      <c r="D5280" s="27"/>
      <c r="E5280" s="27"/>
      <c r="F5280" s="4"/>
      <c r="G5280" s="5"/>
      <c r="H5280" s="29"/>
    </row>
    <row r="5281" spans="1:8" x14ac:dyDescent="0.2">
      <c r="A5281" s="27"/>
      <c r="B5281" s="28"/>
      <c r="C5281" s="27"/>
      <c r="D5281" s="27"/>
      <c r="E5281" s="27"/>
      <c r="F5281" s="4"/>
      <c r="G5281" s="5"/>
      <c r="H5281" s="29"/>
    </row>
    <row r="5282" spans="1:8" x14ac:dyDescent="0.2">
      <c r="A5282" s="27"/>
      <c r="B5282" s="28"/>
      <c r="C5282" s="27"/>
      <c r="D5282" s="27"/>
      <c r="E5282" s="27"/>
      <c r="F5282" s="4"/>
      <c r="G5282" s="5"/>
      <c r="H5282" s="29"/>
    </row>
    <row r="5283" spans="1:8" x14ac:dyDescent="0.2">
      <c r="A5283" s="27"/>
      <c r="B5283" s="28"/>
      <c r="C5283" s="27"/>
      <c r="D5283" s="27"/>
      <c r="E5283" s="27"/>
      <c r="F5283" s="4"/>
      <c r="G5283" s="5"/>
      <c r="H5283" s="29"/>
    </row>
    <row r="5284" spans="1:8" x14ac:dyDescent="0.2">
      <c r="A5284" s="27"/>
      <c r="B5284" s="28"/>
      <c r="C5284" s="27"/>
      <c r="D5284" s="27"/>
      <c r="E5284" s="27"/>
      <c r="F5284" s="4"/>
      <c r="G5284" s="5"/>
      <c r="H5284" s="29"/>
    </row>
    <row r="5285" spans="1:8" x14ac:dyDescent="0.2">
      <c r="A5285" s="27"/>
      <c r="B5285" s="28"/>
      <c r="C5285" s="27"/>
      <c r="D5285" s="27"/>
      <c r="E5285" s="27"/>
      <c r="F5285" s="4"/>
      <c r="G5285" s="5"/>
      <c r="H5285" s="29"/>
    </row>
    <row r="5286" spans="1:8" x14ac:dyDescent="0.2">
      <c r="A5286" s="27"/>
      <c r="B5286" s="28"/>
      <c r="C5286" s="27"/>
      <c r="D5286" s="27"/>
      <c r="E5286" s="27"/>
      <c r="F5286" s="4"/>
      <c r="G5286" s="5"/>
      <c r="H5286" s="29"/>
    </row>
    <row r="5287" spans="1:8" x14ac:dyDescent="0.2">
      <c r="A5287" s="27"/>
      <c r="B5287" s="28"/>
      <c r="C5287" s="27"/>
      <c r="D5287" s="27"/>
      <c r="E5287" s="27"/>
      <c r="F5287" s="4"/>
      <c r="G5287" s="5"/>
      <c r="H5287" s="29"/>
    </row>
    <row r="5288" spans="1:8" x14ac:dyDescent="0.2">
      <c r="A5288" s="27"/>
      <c r="B5288" s="28"/>
      <c r="C5288" s="27"/>
      <c r="D5288" s="27"/>
      <c r="E5288" s="27"/>
      <c r="F5288" s="4"/>
      <c r="G5288" s="5"/>
      <c r="H5288" s="29"/>
    </row>
    <row r="5289" spans="1:8" x14ac:dyDescent="0.2">
      <c r="A5289" s="27"/>
      <c r="B5289" s="28"/>
      <c r="C5289" s="27"/>
      <c r="D5289" s="27"/>
      <c r="E5289" s="27"/>
      <c r="F5289" s="4"/>
      <c r="G5289" s="5"/>
      <c r="H5289" s="29"/>
    </row>
    <row r="5290" spans="1:8" x14ac:dyDescent="0.2">
      <c r="A5290" s="27"/>
      <c r="B5290" s="28"/>
      <c r="C5290" s="27"/>
      <c r="D5290" s="27"/>
      <c r="E5290" s="27"/>
      <c r="F5290" s="4"/>
      <c r="G5290" s="5"/>
      <c r="H5290" s="29"/>
    </row>
    <row r="5291" spans="1:8" x14ac:dyDescent="0.2">
      <c r="A5291" s="27"/>
      <c r="B5291" s="28"/>
      <c r="C5291" s="27"/>
      <c r="D5291" s="27"/>
      <c r="E5291" s="27"/>
      <c r="F5291" s="4"/>
      <c r="G5291" s="5"/>
      <c r="H5291" s="29"/>
    </row>
    <row r="5292" spans="1:8" x14ac:dyDescent="0.2">
      <c r="A5292" s="27"/>
      <c r="B5292" s="28"/>
      <c r="C5292" s="27"/>
      <c r="D5292" s="27"/>
      <c r="E5292" s="27"/>
      <c r="F5292" s="4"/>
      <c r="G5292" s="5"/>
      <c r="H5292" s="29"/>
    </row>
    <row r="5293" spans="1:8" x14ac:dyDescent="0.2">
      <c r="A5293" s="27"/>
      <c r="B5293" s="28"/>
      <c r="C5293" s="27"/>
      <c r="D5293" s="27"/>
      <c r="E5293" s="27"/>
      <c r="F5293" s="4"/>
      <c r="G5293" s="5"/>
      <c r="H5293" s="29"/>
    </row>
    <row r="5294" spans="1:8" x14ac:dyDescent="0.2">
      <c r="A5294" s="27"/>
      <c r="B5294" s="28"/>
      <c r="C5294" s="27"/>
      <c r="D5294" s="27"/>
      <c r="E5294" s="27"/>
      <c r="F5294" s="4"/>
      <c r="G5294" s="5"/>
      <c r="H5294" s="29"/>
    </row>
    <row r="5295" spans="1:8" x14ac:dyDescent="0.2">
      <c r="A5295" s="27"/>
      <c r="B5295" s="28"/>
      <c r="C5295" s="27"/>
      <c r="D5295" s="27"/>
      <c r="E5295" s="27"/>
      <c r="F5295" s="4"/>
      <c r="G5295" s="5"/>
      <c r="H5295" s="29"/>
    </row>
    <row r="5296" spans="1:8" x14ac:dyDescent="0.2">
      <c r="A5296" s="27"/>
      <c r="B5296" s="28"/>
      <c r="C5296" s="27"/>
      <c r="D5296" s="27"/>
      <c r="E5296" s="27"/>
      <c r="F5296" s="4"/>
      <c r="G5296" s="5"/>
      <c r="H5296" s="29"/>
    </row>
    <row r="5297" spans="1:8" x14ac:dyDescent="0.2">
      <c r="A5297" s="27"/>
      <c r="B5297" s="28"/>
      <c r="C5297" s="27"/>
      <c r="D5297" s="27"/>
      <c r="E5297" s="27"/>
      <c r="F5297" s="4"/>
      <c r="G5297" s="5"/>
      <c r="H5297" s="29"/>
    </row>
    <row r="5298" spans="1:8" x14ac:dyDescent="0.2">
      <c r="A5298" s="27"/>
      <c r="B5298" s="28"/>
      <c r="C5298" s="27"/>
      <c r="D5298" s="27"/>
      <c r="E5298" s="27"/>
      <c r="F5298" s="4"/>
      <c r="G5298" s="5"/>
      <c r="H5298" s="29"/>
    </row>
    <row r="5299" spans="1:8" x14ac:dyDescent="0.2">
      <c r="A5299" s="27"/>
      <c r="B5299" s="28"/>
      <c r="C5299" s="27"/>
      <c r="D5299" s="27"/>
      <c r="E5299" s="27"/>
      <c r="F5299" s="4"/>
      <c r="G5299" s="5"/>
      <c r="H5299" s="29"/>
    </row>
    <row r="5300" spans="1:8" x14ac:dyDescent="0.2">
      <c r="A5300" s="27"/>
      <c r="B5300" s="28"/>
      <c r="C5300" s="27"/>
      <c r="D5300" s="27"/>
      <c r="E5300" s="27"/>
      <c r="F5300" s="4"/>
      <c r="G5300" s="5"/>
      <c r="H5300" s="29"/>
    </row>
    <row r="5301" spans="1:8" x14ac:dyDescent="0.2">
      <c r="A5301" s="27"/>
      <c r="B5301" s="28"/>
      <c r="C5301" s="27"/>
      <c r="D5301" s="27"/>
      <c r="E5301" s="27"/>
      <c r="F5301" s="4"/>
      <c r="G5301" s="5"/>
      <c r="H5301" s="29"/>
    </row>
    <row r="5302" spans="1:8" x14ac:dyDescent="0.2">
      <c r="A5302" s="27"/>
      <c r="B5302" s="28"/>
      <c r="C5302" s="27"/>
      <c r="D5302" s="27"/>
      <c r="E5302" s="27"/>
      <c r="F5302" s="4"/>
      <c r="G5302" s="5"/>
      <c r="H5302" s="29"/>
    </row>
    <row r="5303" spans="1:8" x14ac:dyDescent="0.2">
      <c r="A5303" s="27"/>
      <c r="B5303" s="28"/>
      <c r="C5303" s="27"/>
      <c r="D5303" s="27"/>
      <c r="E5303" s="27"/>
      <c r="F5303" s="4"/>
      <c r="G5303" s="5"/>
      <c r="H5303" s="29"/>
    </row>
    <row r="5304" spans="1:8" x14ac:dyDescent="0.2">
      <c r="A5304" s="27"/>
      <c r="B5304" s="28"/>
      <c r="C5304" s="27"/>
      <c r="D5304" s="27"/>
      <c r="E5304" s="27"/>
      <c r="F5304" s="4"/>
      <c r="G5304" s="5"/>
      <c r="H5304" s="29"/>
    </row>
    <row r="5305" spans="1:8" x14ac:dyDescent="0.2">
      <c r="A5305" s="27"/>
      <c r="B5305" s="28"/>
      <c r="C5305" s="27"/>
      <c r="D5305" s="27"/>
      <c r="E5305" s="27"/>
      <c r="F5305" s="4"/>
      <c r="G5305" s="5"/>
      <c r="H5305" s="29"/>
    </row>
    <row r="5306" spans="1:8" x14ac:dyDescent="0.2">
      <c r="A5306" s="27"/>
      <c r="B5306" s="28"/>
      <c r="C5306" s="27"/>
      <c r="D5306" s="27"/>
      <c r="E5306" s="27"/>
      <c r="F5306" s="4"/>
      <c r="G5306" s="5"/>
      <c r="H5306" s="29"/>
    </row>
    <row r="5307" spans="1:8" x14ac:dyDescent="0.2">
      <c r="A5307" s="27"/>
      <c r="B5307" s="28"/>
      <c r="C5307" s="27"/>
      <c r="D5307" s="27"/>
      <c r="E5307" s="27"/>
      <c r="F5307" s="4"/>
      <c r="G5307" s="5"/>
      <c r="H5307" s="29"/>
    </row>
    <row r="5308" spans="1:8" x14ac:dyDescent="0.2">
      <c r="A5308" s="27"/>
      <c r="B5308" s="28"/>
      <c r="C5308" s="27"/>
      <c r="D5308" s="27"/>
      <c r="E5308" s="27"/>
      <c r="F5308" s="4"/>
      <c r="G5308" s="5"/>
      <c r="H5308" s="29"/>
    </row>
    <row r="5309" spans="1:8" x14ac:dyDescent="0.2">
      <c r="A5309" s="27"/>
      <c r="B5309" s="28"/>
      <c r="C5309" s="27"/>
      <c r="D5309" s="27"/>
      <c r="E5309" s="27"/>
      <c r="F5309" s="4"/>
      <c r="G5309" s="5"/>
      <c r="H5309" s="29"/>
    </row>
    <row r="5310" spans="1:8" x14ac:dyDescent="0.2">
      <c r="A5310" s="27"/>
      <c r="B5310" s="28"/>
      <c r="C5310" s="27"/>
      <c r="D5310" s="27"/>
      <c r="E5310" s="27"/>
      <c r="F5310" s="4"/>
      <c r="G5310" s="5"/>
      <c r="H5310" s="29"/>
    </row>
    <row r="5311" spans="1:8" x14ac:dyDescent="0.2">
      <c r="A5311" s="27"/>
      <c r="B5311" s="28"/>
      <c r="C5311" s="27"/>
      <c r="D5311" s="27"/>
      <c r="E5311" s="27"/>
      <c r="F5311" s="4"/>
      <c r="G5311" s="5"/>
      <c r="H5311" s="29"/>
    </row>
    <row r="5312" spans="1:8" x14ac:dyDescent="0.2">
      <c r="A5312" s="27"/>
      <c r="B5312" s="28"/>
      <c r="C5312" s="27"/>
      <c r="D5312" s="27"/>
      <c r="E5312" s="27"/>
      <c r="F5312" s="4"/>
      <c r="G5312" s="5"/>
      <c r="H5312" s="29"/>
    </row>
    <row r="5313" spans="1:8" x14ac:dyDescent="0.2">
      <c r="A5313" s="27"/>
      <c r="B5313" s="28"/>
      <c r="C5313" s="27"/>
      <c r="D5313" s="27"/>
      <c r="E5313" s="27"/>
      <c r="F5313" s="4"/>
      <c r="G5313" s="5"/>
      <c r="H5313" s="29"/>
    </row>
    <row r="5314" spans="1:8" x14ac:dyDescent="0.2">
      <c r="A5314" s="27"/>
      <c r="B5314" s="28"/>
      <c r="C5314" s="27"/>
      <c r="D5314" s="27"/>
      <c r="E5314" s="27"/>
      <c r="F5314" s="4"/>
      <c r="G5314" s="5"/>
      <c r="H5314" s="29"/>
    </row>
    <row r="5315" spans="1:8" x14ac:dyDescent="0.2">
      <c r="A5315" s="27"/>
      <c r="B5315" s="28"/>
      <c r="C5315" s="27"/>
      <c r="D5315" s="27"/>
      <c r="E5315" s="27"/>
      <c r="F5315" s="4"/>
      <c r="G5315" s="5"/>
      <c r="H5315" s="29"/>
    </row>
    <row r="5316" spans="1:8" x14ac:dyDescent="0.2">
      <c r="A5316" s="27"/>
      <c r="B5316" s="28"/>
      <c r="C5316" s="27"/>
      <c r="D5316" s="27"/>
      <c r="E5316" s="27"/>
      <c r="F5316" s="4"/>
      <c r="G5316" s="5"/>
      <c r="H5316" s="29"/>
    </row>
    <row r="5317" spans="1:8" x14ac:dyDescent="0.2">
      <c r="A5317" s="27"/>
      <c r="B5317" s="28"/>
      <c r="C5317" s="27"/>
      <c r="D5317" s="27"/>
      <c r="E5317" s="27"/>
      <c r="F5317" s="4"/>
      <c r="G5317" s="5"/>
      <c r="H5317" s="29"/>
    </row>
    <row r="5318" spans="1:8" x14ac:dyDescent="0.2">
      <c r="A5318" s="27"/>
      <c r="B5318" s="28"/>
      <c r="C5318" s="27"/>
      <c r="D5318" s="27"/>
      <c r="E5318" s="27"/>
      <c r="F5318" s="4"/>
      <c r="G5318" s="5"/>
      <c r="H5318" s="29"/>
    </row>
    <row r="5319" spans="1:8" x14ac:dyDescent="0.2">
      <c r="A5319" s="27"/>
      <c r="B5319" s="28"/>
      <c r="C5319" s="27"/>
      <c r="D5319" s="27"/>
      <c r="E5319" s="27"/>
      <c r="F5319" s="4"/>
      <c r="G5319" s="5"/>
      <c r="H5319" s="29"/>
    </row>
    <row r="5320" spans="1:8" x14ac:dyDescent="0.2">
      <c r="A5320" s="27"/>
      <c r="B5320" s="28"/>
      <c r="C5320" s="27"/>
      <c r="D5320" s="27"/>
      <c r="E5320" s="27"/>
      <c r="F5320" s="4"/>
      <c r="G5320" s="5"/>
      <c r="H5320" s="29"/>
    </row>
    <row r="5321" spans="1:8" x14ac:dyDescent="0.2">
      <c r="A5321" s="27"/>
      <c r="B5321" s="28"/>
      <c r="C5321" s="27"/>
      <c r="D5321" s="27"/>
      <c r="E5321" s="27"/>
      <c r="F5321" s="4"/>
      <c r="G5321" s="5"/>
      <c r="H5321" s="29"/>
    </row>
    <row r="5322" spans="1:8" x14ac:dyDescent="0.2">
      <c r="A5322" s="27"/>
      <c r="B5322" s="28"/>
      <c r="C5322" s="27"/>
      <c r="D5322" s="27"/>
      <c r="E5322" s="27"/>
      <c r="F5322" s="4"/>
      <c r="G5322" s="5"/>
      <c r="H5322" s="29"/>
    </row>
    <row r="5323" spans="1:8" x14ac:dyDescent="0.2">
      <c r="A5323" s="27"/>
      <c r="B5323" s="28"/>
      <c r="C5323" s="27"/>
      <c r="D5323" s="27"/>
      <c r="E5323" s="27"/>
      <c r="F5323" s="4"/>
      <c r="G5323" s="5"/>
      <c r="H5323" s="29"/>
    </row>
    <row r="5324" spans="1:8" x14ac:dyDescent="0.2">
      <c r="A5324" s="27"/>
      <c r="B5324" s="28"/>
      <c r="C5324" s="27"/>
      <c r="D5324" s="27"/>
      <c r="E5324" s="27"/>
      <c r="F5324" s="4"/>
      <c r="G5324" s="5"/>
      <c r="H5324" s="29"/>
    </row>
    <row r="5325" spans="1:8" x14ac:dyDescent="0.2">
      <c r="A5325" s="27"/>
      <c r="B5325" s="28"/>
      <c r="C5325" s="27"/>
      <c r="D5325" s="27"/>
      <c r="E5325" s="27"/>
      <c r="F5325" s="4"/>
      <c r="G5325" s="5"/>
      <c r="H5325" s="29"/>
    </row>
    <row r="5326" spans="1:8" x14ac:dyDescent="0.2">
      <c r="A5326" s="27"/>
      <c r="B5326" s="28"/>
      <c r="C5326" s="27"/>
      <c r="D5326" s="27"/>
      <c r="E5326" s="27"/>
      <c r="F5326" s="4"/>
      <c r="G5326" s="5"/>
      <c r="H5326" s="29"/>
    </row>
    <row r="5327" spans="1:8" x14ac:dyDescent="0.2">
      <c r="A5327" s="27"/>
      <c r="B5327" s="28"/>
      <c r="C5327" s="27"/>
      <c r="D5327" s="27"/>
      <c r="E5327" s="27"/>
      <c r="F5327" s="4"/>
      <c r="G5327" s="5"/>
      <c r="H5327" s="29"/>
    </row>
    <row r="5328" spans="1:8" x14ac:dyDescent="0.2">
      <c r="A5328" s="27"/>
      <c r="B5328" s="28"/>
      <c r="C5328" s="27"/>
      <c r="D5328" s="27"/>
      <c r="E5328" s="27"/>
      <c r="F5328" s="4"/>
      <c r="G5328" s="5"/>
      <c r="H5328" s="29"/>
    </row>
    <row r="5329" spans="1:8" x14ac:dyDescent="0.2">
      <c r="A5329" s="27"/>
      <c r="B5329" s="28"/>
      <c r="C5329" s="27"/>
      <c r="D5329" s="27"/>
      <c r="E5329" s="27"/>
      <c r="F5329" s="4"/>
      <c r="G5329" s="5"/>
      <c r="H5329" s="29"/>
    </row>
    <row r="5330" spans="1:8" x14ac:dyDescent="0.2">
      <c r="A5330" s="27"/>
      <c r="B5330" s="28"/>
      <c r="C5330" s="27"/>
      <c r="D5330" s="27"/>
      <c r="E5330" s="27"/>
      <c r="F5330" s="4"/>
      <c r="G5330" s="5"/>
      <c r="H5330" s="29"/>
    </row>
    <row r="5331" spans="1:8" x14ac:dyDescent="0.2">
      <c r="A5331" s="27"/>
      <c r="B5331" s="28"/>
      <c r="C5331" s="27"/>
      <c r="D5331" s="27"/>
      <c r="E5331" s="27"/>
      <c r="F5331" s="4"/>
      <c r="G5331" s="5"/>
      <c r="H5331" s="29"/>
    </row>
    <row r="5332" spans="1:8" x14ac:dyDescent="0.2">
      <c r="A5332" s="27"/>
      <c r="B5332" s="28"/>
      <c r="C5332" s="27"/>
      <c r="D5332" s="27"/>
      <c r="E5332" s="27"/>
      <c r="F5332" s="4"/>
      <c r="G5332" s="5"/>
      <c r="H5332" s="29"/>
    </row>
    <row r="5333" spans="1:8" x14ac:dyDescent="0.2">
      <c r="A5333" s="27"/>
      <c r="B5333" s="28"/>
      <c r="C5333" s="27"/>
      <c r="D5333" s="27"/>
      <c r="E5333" s="27"/>
      <c r="F5333" s="4"/>
      <c r="G5333" s="5"/>
      <c r="H5333" s="29"/>
    </row>
    <row r="5334" spans="1:8" x14ac:dyDescent="0.2">
      <c r="A5334" s="27"/>
      <c r="B5334" s="28"/>
      <c r="C5334" s="27"/>
      <c r="D5334" s="27"/>
      <c r="E5334" s="27"/>
      <c r="F5334" s="4"/>
      <c r="G5334" s="5"/>
      <c r="H5334" s="29"/>
    </row>
    <row r="5335" spans="1:8" x14ac:dyDescent="0.2">
      <c r="A5335" s="27"/>
      <c r="B5335" s="28"/>
      <c r="C5335" s="27"/>
      <c r="D5335" s="27"/>
      <c r="E5335" s="27"/>
      <c r="F5335" s="4"/>
      <c r="G5335" s="5"/>
      <c r="H5335" s="29"/>
    </row>
    <row r="5336" spans="1:8" x14ac:dyDescent="0.2">
      <c r="A5336" s="27"/>
      <c r="B5336" s="28"/>
      <c r="C5336" s="27"/>
      <c r="D5336" s="27"/>
      <c r="E5336" s="27"/>
      <c r="F5336" s="4"/>
      <c r="G5336" s="5"/>
      <c r="H5336" s="29"/>
    </row>
    <row r="5337" spans="1:8" x14ac:dyDescent="0.2">
      <c r="A5337" s="27"/>
      <c r="B5337" s="28"/>
      <c r="C5337" s="27"/>
      <c r="D5337" s="27"/>
      <c r="E5337" s="27"/>
      <c r="F5337" s="4"/>
      <c r="G5337" s="5"/>
      <c r="H5337" s="29"/>
    </row>
    <row r="5338" spans="1:8" x14ac:dyDescent="0.2">
      <c r="A5338" s="27"/>
      <c r="B5338" s="28"/>
      <c r="C5338" s="27"/>
      <c r="D5338" s="27"/>
      <c r="E5338" s="27"/>
      <c r="F5338" s="4"/>
      <c r="G5338" s="5"/>
      <c r="H5338" s="29"/>
    </row>
    <row r="5339" spans="1:8" x14ac:dyDescent="0.2">
      <c r="A5339" s="27"/>
      <c r="B5339" s="28"/>
      <c r="C5339" s="27"/>
      <c r="D5339" s="27"/>
      <c r="E5339" s="27"/>
      <c r="F5339" s="4"/>
      <c r="G5339" s="5"/>
      <c r="H5339" s="29"/>
    </row>
    <row r="5340" spans="1:8" x14ac:dyDescent="0.2">
      <c r="A5340" s="27"/>
      <c r="B5340" s="28"/>
      <c r="C5340" s="27"/>
      <c r="D5340" s="27"/>
      <c r="E5340" s="27"/>
      <c r="F5340" s="4"/>
      <c r="G5340" s="5"/>
      <c r="H5340" s="29"/>
    </row>
    <row r="5341" spans="1:8" x14ac:dyDescent="0.2">
      <c r="A5341" s="27"/>
      <c r="B5341" s="28"/>
      <c r="C5341" s="27"/>
      <c r="D5341" s="27"/>
      <c r="E5341" s="27"/>
      <c r="F5341" s="4"/>
      <c r="G5341" s="5"/>
      <c r="H5341" s="29"/>
    </row>
    <row r="5342" spans="1:8" x14ac:dyDescent="0.2">
      <c r="A5342" s="27"/>
      <c r="B5342" s="28"/>
      <c r="C5342" s="27"/>
      <c r="D5342" s="27"/>
      <c r="E5342" s="27"/>
      <c r="F5342" s="4"/>
      <c r="G5342" s="5"/>
      <c r="H5342" s="29"/>
    </row>
    <row r="5343" spans="1:8" x14ac:dyDescent="0.2">
      <c r="A5343" s="27"/>
      <c r="B5343" s="28"/>
      <c r="C5343" s="27"/>
      <c r="D5343" s="27"/>
      <c r="E5343" s="27"/>
      <c r="F5343" s="4"/>
      <c r="G5343" s="5"/>
      <c r="H5343" s="29"/>
    </row>
    <row r="5344" spans="1:8" x14ac:dyDescent="0.2">
      <c r="A5344" s="27"/>
      <c r="B5344" s="28"/>
      <c r="C5344" s="27"/>
      <c r="D5344" s="27"/>
      <c r="E5344" s="27"/>
      <c r="F5344" s="4"/>
      <c r="G5344" s="5"/>
      <c r="H5344" s="29"/>
    </row>
    <row r="5345" spans="1:8" x14ac:dyDescent="0.2">
      <c r="A5345" s="27"/>
      <c r="B5345" s="28"/>
      <c r="C5345" s="27"/>
      <c r="D5345" s="27"/>
      <c r="E5345" s="27"/>
      <c r="F5345" s="4"/>
      <c r="G5345" s="5"/>
      <c r="H5345" s="29"/>
    </row>
    <row r="5346" spans="1:8" x14ac:dyDescent="0.2">
      <c r="A5346" s="27"/>
      <c r="B5346" s="28"/>
      <c r="C5346" s="27"/>
      <c r="D5346" s="27"/>
      <c r="E5346" s="27"/>
      <c r="F5346" s="4"/>
      <c r="G5346" s="5"/>
      <c r="H5346" s="29"/>
    </row>
    <row r="5347" spans="1:8" x14ac:dyDescent="0.2">
      <c r="A5347" s="27"/>
      <c r="B5347" s="28"/>
      <c r="C5347" s="27"/>
      <c r="D5347" s="27"/>
      <c r="E5347" s="27"/>
      <c r="F5347" s="4"/>
      <c r="G5347" s="5"/>
      <c r="H5347" s="29"/>
    </row>
    <row r="5348" spans="1:8" x14ac:dyDescent="0.2">
      <c r="A5348" s="27"/>
      <c r="B5348" s="28"/>
      <c r="C5348" s="27"/>
      <c r="D5348" s="27"/>
      <c r="E5348" s="27"/>
      <c r="F5348" s="4"/>
      <c r="G5348" s="5"/>
      <c r="H5348" s="29"/>
    </row>
    <row r="5349" spans="1:8" x14ac:dyDescent="0.2">
      <c r="A5349" s="27"/>
      <c r="B5349" s="28"/>
      <c r="C5349" s="27"/>
      <c r="D5349" s="27"/>
      <c r="E5349" s="27"/>
      <c r="F5349" s="4"/>
      <c r="G5349" s="5"/>
      <c r="H5349" s="29"/>
    </row>
    <row r="5350" spans="1:8" x14ac:dyDescent="0.2">
      <c r="A5350" s="27"/>
      <c r="B5350" s="28"/>
      <c r="C5350" s="27"/>
      <c r="D5350" s="27"/>
      <c r="E5350" s="27"/>
      <c r="F5350" s="4"/>
      <c r="G5350" s="5"/>
      <c r="H5350" s="29"/>
    </row>
    <row r="5351" spans="1:8" x14ac:dyDescent="0.2">
      <c r="A5351" s="27"/>
      <c r="B5351" s="28"/>
      <c r="C5351" s="27"/>
      <c r="D5351" s="27"/>
      <c r="E5351" s="27"/>
      <c r="F5351" s="4"/>
      <c r="G5351" s="5"/>
      <c r="H5351" s="29"/>
    </row>
    <row r="5352" spans="1:8" x14ac:dyDescent="0.2">
      <c r="A5352" s="27"/>
      <c r="B5352" s="28"/>
      <c r="C5352" s="27"/>
      <c r="D5352" s="27"/>
      <c r="E5352" s="27"/>
      <c r="F5352" s="4"/>
      <c r="G5352" s="5"/>
      <c r="H5352" s="29"/>
    </row>
    <row r="5353" spans="1:8" x14ac:dyDescent="0.2">
      <c r="A5353" s="27"/>
      <c r="B5353" s="28"/>
      <c r="C5353" s="27"/>
      <c r="D5353" s="27"/>
      <c r="E5353" s="27"/>
      <c r="F5353" s="4"/>
      <c r="G5353" s="5"/>
      <c r="H5353" s="29"/>
    </row>
    <row r="5354" spans="1:8" x14ac:dyDescent="0.2">
      <c r="A5354" s="27"/>
      <c r="B5354" s="28"/>
      <c r="C5354" s="27"/>
      <c r="D5354" s="27"/>
      <c r="E5354" s="27"/>
      <c r="F5354" s="4"/>
      <c r="G5354" s="5"/>
      <c r="H5354" s="29"/>
    </row>
    <row r="5355" spans="1:8" x14ac:dyDescent="0.2">
      <c r="A5355" s="27"/>
      <c r="B5355" s="28"/>
      <c r="C5355" s="27"/>
      <c r="D5355" s="27"/>
      <c r="E5355" s="27"/>
      <c r="F5355" s="4"/>
      <c r="G5355" s="5"/>
      <c r="H5355" s="29"/>
    </row>
    <row r="5356" spans="1:8" x14ac:dyDescent="0.2">
      <c r="A5356" s="27"/>
      <c r="B5356" s="28"/>
      <c r="C5356" s="27"/>
      <c r="D5356" s="27"/>
      <c r="E5356" s="27"/>
      <c r="F5356" s="4"/>
      <c r="G5356" s="5"/>
      <c r="H5356" s="29"/>
    </row>
    <row r="5357" spans="1:8" x14ac:dyDescent="0.2">
      <c r="A5357" s="27"/>
      <c r="B5357" s="28"/>
      <c r="C5357" s="27"/>
      <c r="D5357" s="27"/>
      <c r="E5357" s="27"/>
      <c r="F5357" s="4"/>
      <c r="G5357" s="5"/>
      <c r="H5357" s="29"/>
    </row>
    <row r="5358" spans="1:8" x14ac:dyDescent="0.2">
      <c r="A5358" s="27"/>
      <c r="B5358" s="28"/>
      <c r="C5358" s="27"/>
      <c r="D5358" s="27"/>
      <c r="E5358" s="27"/>
      <c r="F5358" s="4"/>
      <c r="G5358" s="5"/>
      <c r="H5358" s="29"/>
    </row>
    <row r="5359" spans="1:8" x14ac:dyDescent="0.2">
      <c r="A5359" s="27"/>
      <c r="B5359" s="28"/>
      <c r="C5359" s="27"/>
      <c r="D5359" s="27"/>
      <c r="E5359" s="27"/>
      <c r="F5359" s="4"/>
      <c r="G5359" s="5"/>
      <c r="H5359" s="29"/>
    </row>
    <row r="5360" spans="1:8" x14ac:dyDescent="0.2">
      <c r="A5360" s="27"/>
      <c r="B5360" s="28"/>
      <c r="C5360" s="27"/>
      <c r="D5360" s="27"/>
      <c r="E5360" s="27"/>
      <c r="F5360" s="4"/>
      <c r="G5360" s="5"/>
      <c r="H5360" s="29"/>
    </row>
    <row r="5361" spans="1:8" x14ac:dyDescent="0.2">
      <c r="A5361" s="27"/>
      <c r="B5361" s="28"/>
      <c r="C5361" s="27"/>
      <c r="D5361" s="27"/>
      <c r="E5361" s="27"/>
      <c r="F5361" s="4"/>
      <c r="G5361" s="5"/>
      <c r="H5361" s="29"/>
    </row>
    <row r="5362" spans="1:8" x14ac:dyDescent="0.2">
      <c r="A5362" s="27"/>
      <c r="B5362" s="28"/>
      <c r="C5362" s="27"/>
      <c r="D5362" s="27"/>
      <c r="E5362" s="27"/>
      <c r="F5362" s="4"/>
      <c r="G5362" s="5"/>
      <c r="H5362" s="29"/>
    </row>
    <row r="5363" spans="1:8" x14ac:dyDescent="0.2">
      <c r="A5363" s="27"/>
      <c r="B5363" s="28"/>
      <c r="C5363" s="27"/>
      <c r="D5363" s="27"/>
      <c r="E5363" s="27"/>
      <c r="F5363" s="4"/>
      <c r="G5363" s="5"/>
      <c r="H5363" s="29"/>
    </row>
    <row r="5364" spans="1:8" x14ac:dyDescent="0.2">
      <c r="A5364" s="27"/>
      <c r="B5364" s="28"/>
      <c r="C5364" s="27"/>
      <c r="D5364" s="27"/>
      <c r="E5364" s="27"/>
      <c r="F5364" s="4"/>
      <c r="G5364" s="5"/>
      <c r="H5364" s="29"/>
    </row>
    <row r="5365" spans="1:8" x14ac:dyDescent="0.2">
      <c r="A5365" s="27"/>
      <c r="B5365" s="28"/>
      <c r="C5365" s="27"/>
      <c r="D5365" s="27"/>
      <c r="E5365" s="27"/>
      <c r="F5365" s="4"/>
      <c r="G5365" s="5"/>
      <c r="H5365" s="29"/>
    </row>
    <row r="5366" spans="1:8" x14ac:dyDescent="0.2">
      <c r="A5366" s="27"/>
      <c r="B5366" s="28"/>
      <c r="C5366" s="27"/>
      <c r="D5366" s="27"/>
      <c r="E5366" s="27"/>
      <c r="F5366" s="4"/>
      <c r="G5366" s="5"/>
      <c r="H5366" s="29"/>
    </row>
    <row r="5367" spans="1:8" x14ac:dyDescent="0.2">
      <c r="A5367" s="27"/>
      <c r="B5367" s="28"/>
      <c r="C5367" s="27"/>
      <c r="D5367" s="27"/>
      <c r="E5367" s="27"/>
      <c r="F5367" s="4"/>
      <c r="G5367" s="5"/>
      <c r="H5367" s="29"/>
    </row>
    <row r="5368" spans="1:8" x14ac:dyDescent="0.2">
      <c r="A5368" s="27"/>
      <c r="B5368" s="28"/>
      <c r="C5368" s="27"/>
      <c r="D5368" s="27"/>
      <c r="E5368" s="27"/>
      <c r="F5368" s="4"/>
      <c r="G5368" s="5"/>
      <c r="H5368" s="29"/>
    </row>
    <row r="5369" spans="1:8" x14ac:dyDescent="0.2">
      <c r="A5369" s="27"/>
      <c r="B5369" s="28"/>
      <c r="C5369" s="27"/>
      <c r="D5369" s="27"/>
      <c r="E5369" s="27"/>
      <c r="F5369" s="4"/>
      <c r="G5369" s="5"/>
      <c r="H5369" s="29"/>
    </row>
    <row r="5370" spans="1:8" x14ac:dyDescent="0.2">
      <c r="A5370" s="27"/>
      <c r="B5370" s="28"/>
      <c r="C5370" s="27"/>
      <c r="D5370" s="27"/>
      <c r="E5370" s="27"/>
      <c r="F5370" s="4"/>
      <c r="G5370" s="5"/>
      <c r="H5370" s="29"/>
    </row>
    <row r="5371" spans="1:8" x14ac:dyDescent="0.2">
      <c r="A5371" s="27"/>
      <c r="B5371" s="28"/>
      <c r="C5371" s="27"/>
      <c r="D5371" s="27"/>
      <c r="E5371" s="27"/>
      <c r="F5371" s="4"/>
      <c r="G5371" s="5"/>
      <c r="H5371" s="29"/>
    </row>
    <row r="5372" spans="1:8" x14ac:dyDescent="0.2">
      <c r="A5372" s="27"/>
      <c r="B5372" s="28"/>
      <c r="C5372" s="27"/>
      <c r="D5372" s="27"/>
      <c r="E5372" s="27"/>
      <c r="F5372" s="4"/>
      <c r="G5372" s="5"/>
      <c r="H5372" s="29"/>
    </row>
    <row r="5373" spans="1:8" x14ac:dyDescent="0.2">
      <c r="A5373" s="27"/>
      <c r="B5373" s="28"/>
      <c r="C5373" s="27"/>
      <c r="D5373" s="27"/>
      <c r="E5373" s="27"/>
      <c r="F5373" s="4"/>
      <c r="G5373" s="5"/>
      <c r="H5373" s="29"/>
    </row>
    <row r="5374" spans="1:8" x14ac:dyDescent="0.2">
      <c r="A5374" s="27"/>
      <c r="B5374" s="28"/>
      <c r="C5374" s="27"/>
      <c r="D5374" s="27"/>
      <c r="E5374" s="27"/>
      <c r="F5374" s="4"/>
      <c r="G5374" s="5"/>
      <c r="H5374" s="29"/>
    </row>
    <row r="5375" spans="1:8" x14ac:dyDescent="0.2">
      <c r="A5375" s="27"/>
      <c r="B5375" s="28"/>
      <c r="C5375" s="27"/>
      <c r="D5375" s="27"/>
      <c r="E5375" s="27"/>
      <c r="F5375" s="4"/>
      <c r="G5375" s="5"/>
      <c r="H5375" s="29"/>
    </row>
    <row r="5376" spans="1:8" x14ac:dyDescent="0.2">
      <c r="A5376" s="27"/>
      <c r="B5376" s="28"/>
      <c r="C5376" s="27"/>
      <c r="D5376" s="27"/>
      <c r="E5376" s="27"/>
      <c r="F5376" s="4"/>
      <c r="G5376" s="5"/>
      <c r="H5376" s="29"/>
    </row>
    <row r="5377" spans="1:8" x14ac:dyDescent="0.2">
      <c r="A5377" s="27"/>
      <c r="B5377" s="28"/>
      <c r="C5377" s="27"/>
      <c r="D5377" s="27"/>
      <c r="E5377" s="27"/>
      <c r="F5377" s="4"/>
      <c r="G5377" s="5"/>
      <c r="H5377" s="29"/>
    </row>
    <row r="5378" spans="1:8" x14ac:dyDescent="0.2">
      <c r="A5378" s="27"/>
      <c r="B5378" s="28"/>
      <c r="C5378" s="27"/>
      <c r="D5378" s="27"/>
      <c r="E5378" s="27"/>
      <c r="F5378" s="4"/>
      <c r="G5378" s="5"/>
      <c r="H5378" s="29"/>
    </row>
    <row r="5379" spans="1:8" x14ac:dyDescent="0.2">
      <c r="A5379" s="27"/>
      <c r="B5379" s="28"/>
      <c r="C5379" s="27"/>
      <c r="D5379" s="27"/>
      <c r="E5379" s="27"/>
      <c r="F5379" s="4"/>
      <c r="G5379" s="5"/>
      <c r="H5379" s="29"/>
    </row>
    <row r="5380" spans="1:8" x14ac:dyDescent="0.2">
      <c r="A5380" s="27"/>
      <c r="B5380" s="28"/>
      <c r="C5380" s="27"/>
      <c r="D5380" s="27"/>
      <c r="E5380" s="27"/>
      <c r="F5380" s="4"/>
      <c r="G5380" s="5"/>
      <c r="H5380" s="29"/>
    </row>
    <row r="5381" spans="1:8" x14ac:dyDescent="0.2">
      <c r="A5381" s="27"/>
      <c r="B5381" s="28"/>
      <c r="C5381" s="27"/>
      <c r="D5381" s="27"/>
      <c r="E5381" s="27"/>
      <c r="F5381" s="4"/>
      <c r="G5381" s="5"/>
      <c r="H5381" s="29"/>
    </row>
    <row r="5382" spans="1:8" x14ac:dyDescent="0.2">
      <c r="A5382" s="27"/>
      <c r="B5382" s="28"/>
      <c r="C5382" s="27"/>
      <c r="D5382" s="27"/>
      <c r="E5382" s="27"/>
      <c r="F5382" s="4"/>
      <c r="G5382" s="5"/>
      <c r="H5382" s="29"/>
    </row>
    <row r="5383" spans="1:8" x14ac:dyDescent="0.2">
      <c r="A5383" s="27"/>
      <c r="B5383" s="28"/>
      <c r="C5383" s="27"/>
      <c r="D5383" s="27"/>
      <c r="E5383" s="27"/>
      <c r="F5383" s="4"/>
      <c r="G5383" s="5"/>
      <c r="H5383" s="29"/>
    </row>
    <row r="5384" spans="1:8" x14ac:dyDescent="0.2">
      <c r="A5384" s="27"/>
      <c r="B5384" s="28"/>
      <c r="C5384" s="27"/>
      <c r="D5384" s="27"/>
      <c r="E5384" s="27"/>
      <c r="F5384" s="4"/>
      <c r="G5384" s="5"/>
      <c r="H5384" s="29"/>
    </row>
    <row r="5385" spans="1:8" x14ac:dyDescent="0.2">
      <c r="A5385" s="27"/>
      <c r="B5385" s="28"/>
      <c r="C5385" s="27"/>
      <c r="D5385" s="27"/>
      <c r="E5385" s="27"/>
      <c r="F5385" s="4"/>
      <c r="G5385" s="5"/>
      <c r="H5385" s="29"/>
    </row>
    <row r="5386" spans="1:8" x14ac:dyDescent="0.2">
      <c r="A5386" s="27"/>
      <c r="B5386" s="28"/>
      <c r="C5386" s="27"/>
      <c r="D5386" s="27"/>
      <c r="E5386" s="27"/>
      <c r="F5386" s="4"/>
      <c r="G5386" s="5"/>
      <c r="H5386" s="29"/>
    </row>
    <row r="5387" spans="1:8" x14ac:dyDescent="0.2">
      <c r="A5387" s="27"/>
      <c r="B5387" s="28"/>
      <c r="C5387" s="27"/>
      <c r="D5387" s="27"/>
      <c r="E5387" s="27"/>
      <c r="F5387" s="4"/>
      <c r="G5387" s="5"/>
      <c r="H5387" s="29"/>
    </row>
    <row r="5388" spans="1:8" x14ac:dyDescent="0.2">
      <c r="A5388" s="27"/>
      <c r="B5388" s="28"/>
      <c r="C5388" s="27"/>
      <c r="D5388" s="27"/>
      <c r="E5388" s="27"/>
      <c r="F5388" s="4"/>
      <c r="G5388" s="5"/>
      <c r="H5388" s="29"/>
    </row>
    <row r="5389" spans="1:8" x14ac:dyDescent="0.2">
      <c r="A5389" s="27"/>
      <c r="B5389" s="28"/>
      <c r="C5389" s="27"/>
      <c r="D5389" s="27"/>
      <c r="E5389" s="27"/>
      <c r="F5389" s="4"/>
      <c r="G5389" s="5"/>
      <c r="H5389" s="29"/>
    </row>
    <row r="5390" spans="1:8" x14ac:dyDescent="0.2">
      <c r="A5390" s="27"/>
      <c r="B5390" s="28"/>
      <c r="C5390" s="27"/>
      <c r="D5390" s="27"/>
      <c r="E5390" s="27"/>
      <c r="F5390" s="4"/>
      <c r="G5390" s="5"/>
      <c r="H5390" s="29"/>
    </row>
    <row r="5391" spans="1:8" x14ac:dyDescent="0.2">
      <c r="A5391" s="27"/>
      <c r="B5391" s="28"/>
      <c r="C5391" s="27"/>
      <c r="D5391" s="27"/>
      <c r="E5391" s="27"/>
      <c r="F5391" s="4"/>
      <c r="G5391" s="5"/>
      <c r="H5391" s="29"/>
    </row>
    <row r="5392" spans="1:8" x14ac:dyDescent="0.2">
      <c r="A5392" s="27"/>
      <c r="B5392" s="28"/>
      <c r="C5392" s="27"/>
      <c r="D5392" s="27"/>
      <c r="E5392" s="27"/>
      <c r="F5392" s="4"/>
      <c r="G5392" s="5"/>
      <c r="H5392" s="29"/>
    </row>
    <row r="5393" spans="1:8" x14ac:dyDescent="0.2">
      <c r="A5393" s="27"/>
      <c r="B5393" s="28"/>
      <c r="C5393" s="27"/>
      <c r="D5393" s="27"/>
      <c r="E5393" s="27"/>
      <c r="F5393" s="4"/>
      <c r="G5393" s="5"/>
      <c r="H5393" s="29"/>
    </row>
    <row r="5394" spans="1:8" x14ac:dyDescent="0.2">
      <c r="A5394" s="27"/>
      <c r="B5394" s="28"/>
      <c r="C5394" s="27"/>
      <c r="D5394" s="27"/>
      <c r="E5394" s="27"/>
      <c r="F5394" s="4"/>
      <c r="G5394" s="5"/>
      <c r="H5394" s="29"/>
    </row>
    <row r="5395" spans="1:8" x14ac:dyDescent="0.2">
      <c r="A5395" s="27"/>
      <c r="B5395" s="28"/>
      <c r="C5395" s="27"/>
      <c r="D5395" s="27"/>
      <c r="E5395" s="27"/>
      <c r="F5395" s="4"/>
      <c r="G5395" s="5"/>
      <c r="H5395" s="29"/>
    </row>
    <row r="5396" spans="1:8" x14ac:dyDescent="0.2">
      <c r="A5396" s="27"/>
      <c r="B5396" s="28"/>
      <c r="C5396" s="27"/>
      <c r="D5396" s="27"/>
      <c r="E5396" s="27"/>
      <c r="F5396" s="4"/>
      <c r="G5396" s="5"/>
      <c r="H5396" s="29"/>
    </row>
    <row r="5397" spans="1:8" x14ac:dyDescent="0.2">
      <c r="A5397" s="27"/>
      <c r="B5397" s="28"/>
      <c r="C5397" s="27"/>
      <c r="D5397" s="27"/>
      <c r="E5397" s="27"/>
      <c r="F5397" s="4"/>
      <c r="G5397" s="5"/>
      <c r="H5397" s="29"/>
    </row>
    <row r="5398" spans="1:8" x14ac:dyDescent="0.2">
      <c r="A5398" s="27"/>
      <c r="B5398" s="28"/>
      <c r="C5398" s="27"/>
      <c r="D5398" s="27"/>
      <c r="E5398" s="27"/>
      <c r="F5398" s="4"/>
      <c r="G5398" s="5"/>
      <c r="H5398" s="29"/>
    </row>
    <row r="5399" spans="1:8" x14ac:dyDescent="0.2">
      <c r="A5399" s="27"/>
      <c r="B5399" s="28"/>
      <c r="C5399" s="27"/>
      <c r="D5399" s="27"/>
      <c r="E5399" s="27"/>
      <c r="F5399" s="4"/>
      <c r="G5399" s="5"/>
      <c r="H5399" s="29"/>
    </row>
    <row r="5400" spans="1:8" x14ac:dyDescent="0.2">
      <c r="A5400" s="27"/>
      <c r="B5400" s="28"/>
      <c r="C5400" s="27"/>
      <c r="D5400" s="27"/>
      <c r="E5400" s="27"/>
      <c r="F5400" s="4"/>
      <c r="G5400" s="5"/>
      <c r="H5400" s="29"/>
    </row>
    <row r="5401" spans="1:8" x14ac:dyDescent="0.2">
      <c r="A5401" s="27"/>
      <c r="B5401" s="28"/>
      <c r="C5401" s="27"/>
      <c r="D5401" s="27"/>
      <c r="E5401" s="27"/>
      <c r="F5401" s="4"/>
      <c r="G5401" s="5"/>
      <c r="H5401" s="29"/>
    </row>
    <row r="5402" spans="1:8" x14ac:dyDescent="0.2">
      <c r="A5402" s="27"/>
      <c r="B5402" s="28"/>
      <c r="C5402" s="27"/>
      <c r="D5402" s="27"/>
      <c r="E5402" s="27"/>
      <c r="F5402" s="4"/>
      <c r="G5402" s="5"/>
      <c r="H5402" s="29"/>
    </row>
    <row r="5403" spans="1:8" x14ac:dyDescent="0.2">
      <c r="A5403" s="27"/>
      <c r="B5403" s="28"/>
      <c r="C5403" s="27"/>
      <c r="D5403" s="27"/>
      <c r="E5403" s="27"/>
      <c r="F5403" s="4"/>
      <c r="G5403" s="5"/>
      <c r="H5403" s="29"/>
    </row>
    <row r="5404" spans="1:8" x14ac:dyDescent="0.2">
      <c r="A5404" s="27"/>
      <c r="B5404" s="28"/>
      <c r="C5404" s="27"/>
      <c r="D5404" s="27"/>
      <c r="E5404" s="27"/>
      <c r="F5404" s="4"/>
      <c r="G5404" s="5"/>
      <c r="H5404" s="29"/>
    </row>
    <row r="5405" spans="1:8" x14ac:dyDescent="0.2">
      <c r="A5405" s="27"/>
      <c r="B5405" s="28"/>
      <c r="C5405" s="27"/>
      <c r="D5405" s="27"/>
      <c r="E5405" s="27"/>
      <c r="F5405" s="4"/>
      <c r="G5405" s="5"/>
      <c r="H5405" s="29"/>
    </row>
    <row r="5406" spans="1:8" x14ac:dyDescent="0.2">
      <c r="A5406" s="27"/>
      <c r="B5406" s="28"/>
      <c r="C5406" s="27"/>
      <c r="D5406" s="27"/>
      <c r="E5406" s="27"/>
      <c r="F5406" s="4"/>
      <c r="G5406" s="5"/>
      <c r="H5406" s="29"/>
    </row>
    <row r="5407" spans="1:8" x14ac:dyDescent="0.2">
      <c r="A5407" s="27"/>
      <c r="B5407" s="28"/>
      <c r="C5407" s="27"/>
      <c r="D5407" s="27"/>
      <c r="E5407" s="27"/>
      <c r="F5407" s="4"/>
      <c r="G5407" s="5"/>
      <c r="H5407" s="29"/>
    </row>
    <row r="5408" spans="1:8" x14ac:dyDescent="0.2">
      <c r="A5408" s="27"/>
      <c r="B5408" s="28"/>
      <c r="C5408" s="27"/>
      <c r="D5408" s="27"/>
      <c r="E5408" s="27"/>
      <c r="F5408" s="4"/>
      <c r="G5408" s="5"/>
      <c r="H5408" s="29"/>
    </row>
    <row r="5409" spans="1:8" x14ac:dyDescent="0.2">
      <c r="A5409" s="27"/>
      <c r="B5409" s="28"/>
      <c r="C5409" s="27"/>
      <c r="D5409" s="27"/>
      <c r="E5409" s="27"/>
      <c r="F5409" s="4"/>
      <c r="G5409" s="5"/>
      <c r="H5409" s="29"/>
    </row>
    <row r="5410" spans="1:8" x14ac:dyDescent="0.2">
      <c r="A5410" s="27"/>
      <c r="B5410" s="28"/>
      <c r="C5410" s="27"/>
      <c r="D5410" s="27"/>
      <c r="E5410" s="27"/>
      <c r="F5410" s="4"/>
      <c r="G5410" s="5"/>
      <c r="H5410" s="29"/>
    </row>
    <row r="5411" spans="1:8" x14ac:dyDescent="0.2">
      <c r="A5411" s="27"/>
      <c r="B5411" s="28"/>
      <c r="C5411" s="27"/>
      <c r="D5411" s="27"/>
      <c r="E5411" s="27"/>
      <c r="F5411" s="4"/>
      <c r="G5411" s="5"/>
      <c r="H5411" s="29"/>
    </row>
    <row r="5412" spans="1:8" x14ac:dyDescent="0.2">
      <c r="A5412" s="27"/>
      <c r="B5412" s="28"/>
      <c r="C5412" s="27"/>
      <c r="D5412" s="27"/>
      <c r="E5412" s="27"/>
      <c r="F5412" s="4"/>
      <c r="G5412" s="5"/>
      <c r="H5412" s="29"/>
    </row>
    <row r="5413" spans="1:8" x14ac:dyDescent="0.2">
      <c r="A5413" s="27"/>
      <c r="B5413" s="28"/>
      <c r="C5413" s="27"/>
      <c r="D5413" s="27"/>
      <c r="E5413" s="27"/>
      <c r="F5413" s="4"/>
      <c r="G5413" s="5"/>
      <c r="H5413" s="29"/>
    </row>
    <row r="5414" spans="1:8" x14ac:dyDescent="0.2">
      <c r="A5414" s="27"/>
      <c r="B5414" s="28"/>
      <c r="C5414" s="27"/>
      <c r="D5414" s="27"/>
      <c r="E5414" s="27"/>
      <c r="F5414" s="4"/>
      <c r="G5414" s="5"/>
      <c r="H5414" s="29"/>
    </row>
    <row r="5415" spans="1:8" x14ac:dyDescent="0.2">
      <c r="A5415" s="27"/>
      <c r="B5415" s="28"/>
      <c r="C5415" s="27"/>
      <c r="D5415" s="27"/>
      <c r="E5415" s="27"/>
      <c r="F5415" s="4"/>
      <c r="G5415" s="5"/>
      <c r="H5415" s="29"/>
    </row>
    <row r="5416" spans="1:8" x14ac:dyDescent="0.2">
      <c r="A5416" s="27"/>
      <c r="B5416" s="28"/>
      <c r="C5416" s="27"/>
      <c r="D5416" s="27"/>
      <c r="E5416" s="27"/>
      <c r="F5416" s="4"/>
      <c r="G5416" s="5"/>
      <c r="H5416" s="29"/>
    </row>
    <row r="5417" spans="1:8" x14ac:dyDescent="0.2">
      <c r="A5417" s="27"/>
      <c r="B5417" s="28"/>
      <c r="C5417" s="27"/>
      <c r="D5417" s="27"/>
      <c r="E5417" s="27"/>
      <c r="F5417" s="4"/>
      <c r="G5417" s="5"/>
      <c r="H5417" s="29"/>
    </row>
    <row r="5418" spans="1:8" x14ac:dyDescent="0.2">
      <c r="A5418" s="27"/>
      <c r="B5418" s="28"/>
      <c r="C5418" s="27"/>
      <c r="D5418" s="27"/>
      <c r="E5418" s="27"/>
      <c r="F5418" s="4"/>
      <c r="G5418" s="5"/>
      <c r="H5418" s="29"/>
    </row>
    <row r="5419" spans="1:8" x14ac:dyDescent="0.2">
      <c r="A5419" s="27"/>
      <c r="B5419" s="28"/>
      <c r="C5419" s="27"/>
      <c r="D5419" s="27"/>
      <c r="E5419" s="27"/>
      <c r="F5419" s="4"/>
      <c r="G5419" s="5"/>
      <c r="H5419" s="29"/>
    </row>
    <row r="5420" spans="1:8" x14ac:dyDescent="0.2">
      <c r="A5420" s="27"/>
      <c r="B5420" s="28"/>
      <c r="C5420" s="27"/>
      <c r="D5420" s="27"/>
      <c r="E5420" s="27"/>
      <c r="F5420" s="4"/>
      <c r="G5420" s="5"/>
      <c r="H5420" s="29"/>
    </row>
    <row r="5421" spans="1:8" x14ac:dyDescent="0.2">
      <c r="A5421" s="27"/>
      <c r="B5421" s="28"/>
      <c r="C5421" s="27"/>
      <c r="D5421" s="27"/>
      <c r="E5421" s="27"/>
      <c r="F5421" s="4"/>
      <c r="G5421" s="5"/>
      <c r="H5421" s="29"/>
    </row>
    <row r="5422" spans="1:8" x14ac:dyDescent="0.2">
      <c r="A5422" s="27"/>
      <c r="B5422" s="28"/>
      <c r="C5422" s="27"/>
      <c r="D5422" s="27"/>
      <c r="E5422" s="27"/>
      <c r="F5422" s="4"/>
      <c r="G5422" s="5"/>
      <c r="H5422" s="29"/>
    </row>
    <row r="5423" spans="1:8" x14ac:dyDescent="0.2">
      <c r="A5423" s="27"/>
      <c r="B5423" s="28"/>
      <c r="C5423" s="27"/>
      <c r="D5423" s="27"/>
      <c r="E5423" s="27"/>
      <c r="F5423" s="4"/>
      <c r="G5423" s="5"/>
      <c r="H5423" s="29"/>
    </row>
    <row r="5424" spans="1:8" x14ac:dyDescent="0.2">
      <c r="A5424" s="27"/>
      <c r="B5424" s="28"/>
      <c r="C5424" s="27"/>
      <c r="D5424" s="27"/>
      <c r="E5424" s="27"/>
      <c r="F5424" s="4"/>
      <c r="G5424" s="5"/>
      <c r="H5424" s="29"/>
    </row>
    <row r="5425" spans="1:8" x14ac:dyDescent="0.2">
      <c r="A5425" s="27"/>
      <c r="B5425" s="28"/>
      <c r="C5425" s="27"/>
      <c r="D5425" s="27"/>
      <c r="E5425" s="27"/>
      <c r="F5425" s="4"/>
      <c r="G5425" s="5"/>
      <c r="H5425" s="29"/>
    </row>
    <row r="5426" spans="1:8" x14ac:dyDescent="0.2">
      <c r="A5426" s="27"/>
      <c r="B5426" s="28"/>
      <c r="C5426" s="27"/>
      <c r="D5426" s="27"/>
      <c r="E5426" s="27"/>
      <c r="F5426" s="4"/>
      <c r="G5426" s="5"/>
      <c r="H5426" s="29"/>
    </row>
    <row r="5427" spans="1:8" x14ac:dyDescent="0.2">
      <c r="A5427" s="27"/>
      <c r="B5427" s="28"/>
      <c r="C5427" s="27"/>
      <c r="D5427" s="27"/>
      <c r="E5427" s="27"/>
      <c r="F5427" s="4"/>
      <c r="G5427" s="5"/>
      <c r="H5427" s="29"/>
    </row>
    <row r="5428" spans="1:8" x14ac:dyDescent="0.2">
      <c r="A5428" s="27"/>
      <c r="B5428" s="28"/>
      <c r="C5428" s="27"/>
      <c r="D5428" s="27"/>
      <c r="E5428" s="27"/>
      <c r="F5428" s="4"/>
      <c r="G5428" s="5"/>
      <c r="H5428" s="29"/>
    </row>
    <row r="5429" spans="1:8" x14ac:dyDescent="0.2">
      <c r="A5429" s="27"/>
      <c r="B5429" s="28"/>
      <c r="C5429" s="27"/>
      <c r="D5429" s="27"/>
      <c r="E5429" s="27"/>
      <c r="F5429" s="4"/>
      <c r="G5429" s="5"/>
      <c r="H5429" s="29"/>
    </row>
    <row r="5430" spans="1:8" x14ac:dyDescent="0.2">
      <c r="A5430" s="27"/>
      <c r="B5430" s="28"/>
      <c r="C5430" s="27"/>
      <c r="D5430" s="27"/>
      <c r="E5430" s="27"/>
      <c r="F5430" s="4"/>
      <c r="G5430" s="5"/>
      <c r="H5430" s="29"/>
    </row>
    <row r="5431" spans="1:8" x14ac:dyDescent="0.2">
      <c r="A5431" s="27"/>
      <c r="B5431" s="28"/>
      <c r="C5431" s="27"/>
      <c r="D5431" s="27"/>
      <c r="E5431" s="27"/>
      <c r="F5431" s="4"/>
      <c r="G5431" s="5"/>
      <c r="H5431" s="29"/>
    </row>
    <row r="5432" spans="1:8" x14ac:dyDescent="0.2">
      <c r="A5432" s="27"/>
      <c r="B5432" s="28"/>
      <c r="C5432" s="27"/>
      <c r="D5432" s="27"/>
      <c r="E5432" s="27"/>
      <c r="F5432" s="4"/>
      <c r="G5432" s="5"/>
      <c r="H5432" s="29"/>
    </row>
    <row r="5433" spans="1:8" x14ac:dyDescent="0.2">
      <c r="A5433" s="27"/>
      <c r="B5433" s="28"/>
      <c r="C5433" s="27"/>
      <c r="D5433" s="27"/>
      <c r="E5433" s="27"/>
      <c r="F5433" s="4"/>
      <c r="G5433" s="5"/>
      <c r="H5433" s="29"/>
    </row>
    <row r="5434" spans="1:8" x14ac:dyDescent="0.2">
      <c r="A5434" s="27"/>
      <c r="B5434" s="28"/>
      <c r="C5434" s="27"/>
      <c r="D5434" s="27"/>
      <c r="E5434" s="27"/>
      <c r="F5434" s="4"/>
      <c r="G5434" s="5"/>
      <c r="H5434" s="29"/>
    </row>
    <row r="5435" spans="1:8" x14ac:dyDescent="0.2">
      <c r="A5435" s="27"/>
      <c r="B5435" s="28"/>
      <c r="C5435" s="27"/>
      <c r="D5435" s="27"/>
      <c r="E5435" s="27"/>
      <c r="F5435" s="4"/>
      <c r="G5435" s="5"/>
      <c r="H5435" s="29"/>
    </row>
    <row r="5436" spans="1:8" x14ac:dyDescent="0.2">
      <c r="A5436" s="27"/>
      <c r="B5436" s="28"/>
      <c r="C5436" s="27"/>
      <c r="D5436" s="27"/>
      <c r="E5436" s="27"/>
      <c r="F5436" s="4"/>
      <c r="G5436" s="5"/>
      <c r="H5436" s="29"/>
    </row>
    <row r="5437" spans="1:8" x14ac:dyDescent="0.2">
      <c r="A5437" s="27"/>
      <c r="B5437" s="28"/>
      <c r="C5437" s="27"/>
      <c r="D5437" s="27"/>
      <c r="E5437" s="27"/>
      <c r="F5437" s="4"/>
      <c r="G5437" s="5"/>
      <c r="H5437" s="29"/>
    </row>
    <row r="5438" spans="1:8" x14ac:dyDescent="0.2">
      <c r="A5438" s="27"/>
      <c r="B5438" s="28"/>
      <c r="C5438" s="27"/>
      <c r="D5438" s="27"/>
      <c r="E5438" s="27"/>
      <c r="F5438" s="4"/>
      <c r="G5438" s="5"/>
      <c r="H5438" s="29"/>
    </row>
    <row r="5439" spans="1:8" x14ac:dyDescent="0.2">
      <c r="A5439" s="27"/>
      <c r="B5439" s="28"/>
      <c r="C5439" s="27"/>
      <c r="D5439" s="27"/>
      <c r="E5439" s="27"/>
      <c r="F5439" s="4"/>
      <c r="G5439" s="5"/>
      <c r="H5439" s="29"/>
    </row>
    <row r="5440" spans="1:8" x14ac:dyDescent="0.2">
      <c r="A5440" s="27"/>
      <c r="B5440" s="28"/>
      <c r="C5440" s="27"/>
      <c r="D5440" s="27"/>
      <c r="E5440" s="27"/>
      <c r="F5440" s="4"/>
      <c r="G5440" s="5"/>
      <c r="H5440" s="29"/>
    </row>
    <row r="5441" spans="1:8" x14ac:dyDescent="0.2">
      <c r="A5441" s="27"/>
      <c r="B5441" s="28"/>
      <c r="C5441" s="27"/>
      <c r="D5441" s="27"/>
      <c r="E5441" s="27"/>
      <c r="F5441" s="4"/>
      <c r="G5441" s="5"/>
      <c r="H5441" s="29"/>
    </row>
    <row r="5442" spans="1:8" x14ac:dyDescent="0.2">
      <c r="A5442" s="27"/>
      <c r="B5442" s="28"/>
      <c r="C5442" s="27"/>
      <c r="D5442" s="27"/>
      <c r="E5442" s="27"/>
      <c r="F5442" s="4"/>
      <c r="G5442" s="5"/>
      <c r="H5442" s="29"/>
    </row>
    <row r="5443" spans="1:8" x14ac:dyDescent="0.2">
      <c r="A5443" s="27"/>
      <c r="B5443" s="28"/>
      <c r="C5443" s="27"/>
      <c r="D5443" s="27"/>
      <c r="E5443" s="27"/>
      <c r="F5443" s="4"/>
      <c r="G5443" s="5"/>
      <c r="H5443" s="29"/>
    </row>
    <row r="5444" spans="1:8" x14ac:dyDescent="0.2">
      <c r="A5444" s="27"/>
      <c r="B5444" s="28"/>
      <c r="C5444" s="27"/>
      <c r="D5444" s="27"/>
      <c r="E5444" s="27"/>
      <c r="F5444" s="4"/>
      <c r="G5444" s="5"/>
      <c r="H5444" s="29"/>
    </row>
    <row r="5445" spans="1:8" x14ac:dyDescent="0.2">
      <c r="A5445" s="27"/>
      <c r="B5445" s="28"/>
      <c r="C5445" s="27"/>
      <c r="D5445" s="27"/>
      <c r="E5445" s="27"/>
      <c r="F5445" s="4"/>
      <c r="G5445" s="5"/>
      <c r="H5445" s="29"/>
    </row>
    <row r="5446" spans="1:8" x14ac:dyDescent="0.2">
      <c r="A5446" s="27"/>
      <c r="B5446" s="28"/>
      <c r="C5446" s="27"/>
      <c r="D5446" s="27"/>
      <c r="E5446" s="27"/>
      <c r="F5446" s="4"/>
      <c r="G5446" s="5"/>
      <c r="H5446" s="29"/>
    </row>
    <row r="5447" spans="1:8" x14ac:dyDescent="0.2">
      <c r="A5447" s="27"/>
      <c r="B5447" s="28"/>
      <c r="C5447" s="27"/>
      <c r="D5447" s="27"/>
      <c r="E5447" s="27"/>
      <c r="F5447" s="4"/>
      <c r="G5447" s="5"/>
      <c r="H5447" s="29"/>
    </row>
    <row r="5448" spans="1:8" x14ac:dyDescent="0.2">
      <c r="A5448" s="27"/>
      <c r="B5448" s="28"/>
      <c r="C5448" s="27"/>
      <c r="D5448" s="27"/>
      <c r="E5448" s="27"/>
      <c r="F5448" s="4"/>
      <c r="G5448" s="5"/>
      <c r="H5448" s="29"/>
    </row>
    <row r="5449" spans="1:8" x14ac:dyDescent="0.2">
      <c r="A5449" s="27"/>
      <c r="B5449" s="28"/>
      <c r="C5449" s="27"/>
      <c r="D5449" s="27"/>
      <c r="E5449" s="27"/>
      <c r="F5449" s="4"/>
      <c r="G5449" s="5"/>
      <c r="H5449" s="29"/>
    </row>
    <row r="5450" spans="1:8" x14ac:dyDescent="0.2">
      <c r="A5450" s="27"/>
      <c r="B5450" s="28"/>
      <c r="C5450" s="27"/>
      <c r="D5450" s="27"/>
      <c r="E5450" s="27"/>
      <c r="F5450" s="4"/>
      <c r="G5450" s="5"/>
      <c r="H5450" s="29"/>
    </row>
    <row r="5451" spans="1:8" x14ac:dyDescent="0.2">
      <c r="A5451" s="27"/>
      <c r="B5451" s="28"/>
      <c r="C5451" s="27"/>
      <c r="D5451" s="27"/>
      <c r="E5451" s="27"/>
      <c r="F5451" s="4"/>
      <c r="G5451" s="5"/>
      <c r="H5451" s="29"/>
    </row>
    <row r="5452" spans="1:8" x14ac:dyDescent="0.2">
      <c r="A5452" s="27"/>
      <c r="B5452" s="28"/>
      <c r="C5452" s="27"/>
      <c r="D5452" s="27"/>
      <c r="E5452" s="27"/>
      <c r="F5452" s="4"/>
      <c r="G5452" s="5"/>
      <c r="H5452" s="29"/>
    </row>
    <row r="5453" spans="1:8" x14ac:dyDescent="0.2">
      <c r="A5453" s="27"/>
      <c r="B5453" s="28"/>
      <c r="C5453" s="27"/>
      <c r="D5453" s="27"/>
      <c r="E5453" s="27"/>
      <c r="F5453" s="4"/>
      <c r="G5453" s="5"/>
      <c r="H5453" s="29"/>
    </row>
    <row r="5454" spans="1:8" x14ac:dyDescent="0.2">
      <c r="A5454" s="27"/>
      <c r="B5454" s="28"/>
      <c r="C5454" s="27"/>
      <c r="D5454" s="27"/>
      <c r="E5454" s="27"/>
      <c r="F5454" s="4"/>
      <c r="G5454" s="5"/>
      <c r="H5454" s="29"/>
    </row>
    <row r="5455" spans="1:8" x14ac:dyDescent="0.2">
      <c r="A5455" s="27"/>
      <c r="B5455" s="28"/>
      <c r="C5455" s="27"/>
      <c r="D5455" s="27"/>
      <c r="E5455" s="27"/>
      <c r="F5455" s="4"/>
      <c r="G5455" s="5"/>
      <c r="H5455" s="29"/>
    </row>
    <row r="5456" spans="1:8" x14ac:dyDescent="0.2">
      <c r="A5456" s="27"/>
      <c r="B5456" s="28"/>
      <c r="C5456" s="27"/>
      <c r="D5456" s="27"/>
      <c r="E5456" s="27"/>
      <c r="F5456" s="4"/>
      <c r="G5456" s="5"/>
      <c r="H5456" s="29"/>
    </row>
    <row r="5457" spans="1:8" x14ac:dyDescent="0.2">
      <c r="A5457" s="27"/>
      <c r="B5457" s="28"/>
      <c r="C5457" s="27"/>
      <c r="D5457" s="27"/>
      <c r="E5457" s="27"/>
      <c r="F5457" s="4"/>
      <c r="G5457" s="5"/>
      <c r="H5457" s="29"/>
    </row>
    <row r="5458" spans="1:8" x14ac:dyDescent="0.2">
      <c r="A5458" s="27"/>
      <c r="B5458" s="28"/>
      <c r="C5458" s="27"/>
      <c r="D5458" s="27"/>
      <c r="E5458" s="27"/>
      <c r="F5458" s="4"/>
      <c r="G5458" s="5"/>
      <c r="H5458" s="29"/>
    </row>
    <row r="5459" spans="1:8" x14ac:dyDescent="0.2">
      <c r="A5459" s="27"/>
      <c r="B5459" s="28"/>
      <c r="C5459" s="27"/>
      <c r="D5459" s="27"/>
      <c r="E5459" s="27"/>
      <c r="F5459" s="4"/>
      <c r="G5459" s="5"/>
      <c r="H5459" s="29"/>
    </row>
    <row r="5460" spans="1:8" x14ac:dyDescent="0.2">
      <c r="A5460" s="27"/>
      <c r="B5460" s="28"/>
      <c r="C5460" s="27"/>
      <c r="D5460" s="27"/>
      <c r="E5460" s="27"/>
      <c r="F5460" s="4"/>
      <c r="G5460" s="5"/>
      <c r="H5460" s="29"/>
    </row>
    <row r="5461" spans="1:8" x14ac:dyDescent="0.2">
      <c r="A5461" s="27"/>
      <c r="B5461" s="28"/>
      <c r="C5461" s="27"/>
      <c r="D5461" s="27"/>
      <c r="E5461" s="27"/>
      <c r="F5461" s="4"/>
      <c r="G5461" s="5"/>
      <c r="H5461" s="29"/>
    </row>
    <row r="5462" spans="1:8" x14ac:dyDescent="0.2">
      <c r="A5462" s="27"/>
      <c r="B5462" s="28"/>
      <c r="C5462" s="27"/>
      <c r="D5462" s="27"/>
      <c r="E5462" s="27"/>
      <c r="F5462" s="4"/>
      <c r="G5462" s="5"/>
      <c r="H5462" s="29"/>
    </row>
    <row r="5463" spans="1:8" x14ac:dyDescent="0.2">
      <c r="A5463" s="27"/>
      <c r="B5463" s="28"/>
      <c r="C5463" s="27"/>
      <c r="D5463" s="27"/>
      <c r="E5463" s="27"/>
      <c r="F5463" s="4"/>
      <c r="G5463" s="5"/>
      <c r="H5463" s="29"/>
    </row>
    <row r="5464" spans="1:8" x14ac:dyDescent="0.2">
      <c r="A5464" s="27"/>
      <c r="B5464" s="28"/>
      <c r="C5464" s="27"/>
      <c r="D5464" s="27"/>
      <c r="E5464" s="27"/>
      <c r="F5464" s="4"/>
      <c r="G5464" s="5"/>
      <c r="H5464" s="29"/>
    </row>
    <row r="5465" spans="1:8" x14ac:dyDescent="0.2">
      <c r="A5465" s="27"/>
      <c r="B5465" s="28"/>
      <c r="C5465" s="27"/>
      <c r="D5465" s="27"/>
      <c r="E5465" s="27"/>
      <c r="F5465" s="4"/>
      <c r="G5465" s="5"/>
      <c r="H5465" s="29"/>
    </row>
    <row r="5466" spans="1:8" x14ac:dyDescent="0.2">
      <c r="A5466" s="27"/>
      <c r="B5466" s="28"/>
      <c r="C5466" s="27"/>
      <c r="D5466" s="27"/>
      <c r="E5466" s="27"/>
      <c r="F5466" s="4"/>
      <c r="G5466" s="5"/>
      <c r="H5466" s="29"/>
    </row>
    <row r="5467" spans="1:8" x14ac:dyDescent="0.2">
      <c r="A5467" s="27"/>
      <c r="B5467" s="28"/>
      <c r="C5467" s="27"/>
      <c r="D5467" s="27"/>
      <c r="E5467" s="27"/>
      <c r="F5467" s="4"/>
      <c r="G5467" s="5"/>
      <c r="H5467" s="29"/>
    </row>
    <row r="5468" spans="1:8" x14ac:dyDescent="0.2">
      <c r="A5468" s="27"/>
      <c r="B5468" s="28"/>
      <c r="C5468" s="27"/>
      <c r="D5468" s="27"/>
      <c r="E5468" s="27"/>
      <c r="F5468" s="4"/>
      <c r="G5468" s="5"/>
      <c r="H5468" s="29"/>
    </row>
    <row r="5469" spans="1:8" x14ac:dyDescent="0.2">
      <c r="A5469" s="27"/>
      <c r="B5469" s="28"/>
      <c r="C5469" s="27"/>
      <c r="D5469" s="27"/>
      <c r="E5469" s="27"/>
      <c r="F5469" s="4"/>
      <c r="G5469" s="5"/>
      <c r="H5469" s="29"/>
    </row>
    <row r="5470" spans="1:8" x14ac:dyDescent="0.2">
      <c r="A5470" s="27"/>
      <c r="B5470" s="28"/>
      <c r="C5470" s="27"/>
      <c r="D5470" s="27"/>
      <c r="E5470" s="27"/>
      <c r="F5470" s="4"/>
      <c r="G5470" s="5"/>
      <c r="H5470" s="29"/>
    </row>
    <row r="5471" spans="1:8" x14ac:dyDescent="0.2">
      <c r="A5471" s="27"/>
      <c r="B5471" s="28"/>
      <c r="C5471" s="27"/>
      <c r="D5471" s="27"/>
      <c r="E5471" s="27"/>
      <c r="F5471" s="4"/>
      <c r="G5471" s="5"/>
      <c r="H5471" s="29"/>
    </row>
    <row r="5472" spans="1:8" x14ac:dyDescent="0.2">
      <c r="A5472" s="27"/>
      <c r="B5472" s="28"/>
      <c r="C5472" s="27"/>
      <c r="D5472" s="27"/>
      <c r="E5472" s="27"/>
      <c r="F5472" s="4"/>
      <c r="G5472" s="5"/>
      <c r="H5472" s="29"/>
    </row>
    <row r="5473" spans="1:8" x14ac:dyDescent="0.2">
      <c r="A5473" s="27"/>
      <c r="B5473" s="28"/>
      <c r="C5473" s="27"/>
      <c r="D5473" s="27"/>
      <c r="E5473" s="27"/>
      <c r="F5473" s="4"/>
      <c r="G5473" s="5"/>
      <c r="H5473" s="29"/>
    </row>
    <row r="5474" spans="1:8" x14ac:dyDescent="0.2">
      <c r="A5474" s="27"/>
      <c r="B5474" s="28"/>
      <c r="C5474" s="27"/>
      <c r="D5474" s="27"/>
      <c r="E5474" s="27"/>
      <c r="F5474" s="4"/>
      <c r="G5474" s="5"/>
      <c r="H5474" s="29"/>
    </row>
    <row r="5475" spans="1:8" x14ac:dyDescent="0.2">
      <c r="A5475" s="27"/>
      <c r="B5475" s="28"/>
      <c r="C5475" s="27"/>
      <c r="D5475" s="27"/>
      <c r="E5475" s="27"/>
      <c r="F5475" s="4"/>
      <c r="G5475" s="5"/>
      <c r="H5475" s="29"/>
    </row>
    <row r="5476" spans="1:8" x14ac:dyDescent="0.2">
      <c r="A5476" s="27"/>
      <c r="B5476" s="28"/>
      <c r="C5476" s="27"/>
      <c r="D5476" s="27"/>
      <c r="E5476" s="27"/>
      <c r="F5476" s="4"/>
      <c r="G5476" s="5"/>
      <c r="H5476" s="29"/>
    </row>
    <row r="5477" spans="1:8" x14ac:dyDescent="0.2">
      <c r="A5477" s="27"/>
      <c r="B5477" s="28"/>
      <c r="C5477" s="27"/>
      <c r="D5477" s="27"/>
      <c r="E5477" s="27"/>
      <c r="F5477" s="4"/>
      <c r="G5477" s="5"/>
      <c r="H5477" s="29"/>
    </row>
    <row r="5478" spans="1:8" x14ac:dyDescent="0.2">
      <c r="A5478" s="27"/>
      <c r="B5478" s="28"/>
      <c r="C5478" s="27"/>
      <c r="D5478" s="27"/>
      <c r="E5478" s="27"/>
      <c r="F5478" s="4"/>
      <c r="G5478" s="5"/>
      <c r="H5478" s="29"/>
    </row>
    <row r="5479" spans="1:8" x14ac:dyDescent="0.2">
      <c r="A5479" s="27"/>
      <c r="B5479" s="28"/>
      <c r="C5479" s="27"/>
      <c r="D5479" s="27"/>
      <c r="E5479" s="27"/>
      <c r="F5479" s="4"/>
      <c r="G5479" s="5"/>
      <c r="H5479" s="29"/>
    </row>
    <row r="5480" spans="1:8" x14ac:dyDescent="0.2">
      <c r="A5480" s="27"/>
      <c r="B5480" s="28"/>
      <c r="C5480" s="27"/>
      <c r="D5480" s="27"/>
      <c r="E5480" s="27"/>
      <c r="F5480" s="4"/>
      <c r="G5480" s="5"/>
      <c r="H5480" s="29"/>
    </row>
    <row r="5481" spans="1:8" x14ac:dyDescent="0.2">
      <c r="A5481" s="27"/>
      <c r="B5481" s="28"/>
      <c r="C5481" s="27"/>
      <c r="D5481" s="27"/>
      <c r="E5481" s="27"/>
      <c r="F5481" s="4"/>
      <c r="G5481" s="5"/>
      <c r="H5481" s="29"/>
    </row>
    <row r="5482" spans="1:8" x14ac:dyDescent="0.2">
      <c r="A5482" s="27"/>
      <c r="B5482" s="28"/>
      <c r="C5482" s="27"/>
      <c r="D5482" s="27"/>
      <c r="E5482" s="27"/>
      <c r="F5482" s="4"/>
      <c r="G5482" s="5"/>
      <c r="H5482" s="29"/>
    </row>
    <row r="5483" spans="1:8" x14ac:dyDescent="0.2">
      <c r="A5483" s="27"/>
      <c r="B5483" s="28"/>
      <c r="C5483" s="27"/>
      <c r="D5483" s="27"/>
      <c r="E5483" s="27"/>
      <c r="F5483" s="4"/>
      <c r="G5483" s="5"/>
      <c r="H5483" s="29"/>
    </row>
    <row r="5484" spans="1:8" x14ac:dyDescent="0.2">
      <c r="A5484" s="27"/>
      <c r="B5484" s="28"/>
      <c r="C5484" s="27"/>
      <c r="D5484" s="27"/>
      <c r="E5484" s="27"/>
      <c r="F5484" s="4"/>
      <c r="G5484" s="5"/>
      <c r="H5484" s="29"/>
    </row>
    <row r="5485" spans="1:8" x14ac:dyDescent="0.2">
      <c r="A5485" s="27"/>
      <c r="B5485" s="28"/>
      <c r="C5485" s="27"/>
      <c r="D5485" s="27"/>
      <c r="E5485" s="27"/>
      <c r="F5485" s="4"/>
      <c r="G5485" s="5"/>
      <c r="H5485" s="29"/>
    </row>
    <row r="5486" spans="1:8" x14ac:dyDescent="0.2">
      <c r="A5486" s="27"/>
      <c r="B5486" s="28"/>
      <c r="C5486" s="27"/>
      <c r="D5486" s="27"/>
      <c r="E5486" s="27"/>
      <c r="F5486" s="4"/>
      <c r="G5486" s="5"/>
      <c r="H5486" s="29"/>
    </row>
    <row r="5487" spans="1:8" x14ac:dyDescent="0.2">
      <c r="A5487" s="27"/>
      <c r="B5487" s="28"/>
      <c r="C5487" s="27"/>
      <c r="D5487" s="27"/>
      <c r="E5487" s="27"/>
      <c r="F5487" s="4"/>
      <c r="G5487" s="5"/>
      <c r="H5487" s="29"/>
    </row>
    <row r="5488" spans="1:8" x14ac:dyDescent="0.2">
      <c r="A5488" s="27"/>
      <c r="B5488" s="28"/>
      <c r="C5488" s="27"/>
      <c r="D5488" s="27"/>
      <c r="E5488" s="27"/>
      <c r="F5488" s="4"/>
      <c r="G5488" s="5"/>
      <c r="H5488" s="29"/>
    </row>
    <row r="5489" spans="1:8" x14ac:dyDescent="0.2">
      <c r="A5489" s="27"/>
      <c r="B5489" s="28"/>
      <c r="C5489" s="27"/>
      <c r="D5489" s="27"/>
      <c r="E5489" s="27"/>
      <c r="F5489" s="4"/>
      <c r="G5489" s="5"/>
      <c r="H5489" s="29"/>
    </row>
    <row r="5490" spans="1:8" x14ac:dyDescent="0.2">
      <c r="A5490" s="27"/>
      <c r="B5490" s="28"/>
      <c r="C5490" s="27"/>
      <c r="D5490" s="27"/>
      <c r="E5490" s="27"/>
      <c r="F5490" s="4"/>
      <c r="G5490" s="5"/>
      <c r="H5490" s="29"/>
    </row>
    <row r="5491" spans="1:8" x14ac:dyDescent="0.2">
      <c r="A5491" s="27"/>
      <c r="B5491" s="28"/>
      <c r="C5491" s="27"/>
      <c r="D5491" s="27"/>
      <c r="E5491" s="27"/>
      <c r="F5491" s="4"/>
      <c r="G5491" s="5"/>
      <c r="H5491" s="29"/>
    </row>
    <row r="5492" spans="1:8" x14ac:dyDescent="0.2">
      <c r="A5492" s="27"/>
      <c r="B5492" s="28"/>
      <c r="C5492" s="27"/>
      <c r="D5492" s="27"/>
      <c r="E5492" s="27"/>
      <c r="F5492" s="4"/>
      <c r="G5492" s="5"/>
      <c r="H5492" s="29"/>
    </row>
    <row r="5493" spans="1:8" x14ac:dyDescent="0.2">
      <c r="A5493" s="27"/>
      <c r="B5493" s="28"/>
      <c r="C5493" s="27"/>
      <c r="D5493" s="27"/>
      <c r="E5493" s="27"/>
      <c r="F5493" s="4"/>
      <c r="G5493" s="5"/>
      <c r="H5493" s="29"/>
    </row>
    <row r="5494" spans="1:8" x14ac:dyDescent="0.2">
      <c r="A5494" s="27"/>
      <c r="B5494" s="28"/>
      <c r="C5494" s="27"/>
      <c r="D5494" s="27"/>
      <c r="E5494" s="27"/>
      <c r="F5494" s="4"/>
      <c r="G5494" s="5"/>
      <c r="H5494" s="29"/>
    </row>
    <row r="5495" spans="1:8" x14ac:dyDescent="0.2">
      <c r="A5495" s="27"/>
      <c r="B5495" s="28"/>
      <c r="C5495" s="27"/>
      <c r="D5495" s="27"/>
      <c r="E5495" s="27"/>
      <c r="F5495" s="4"/>
      <c r="G5495" s="5"/>
      <c r="H5495" s="29"/>
    </row>
    <row r="5496" spans="1:8" x14ac:dyDescent="0.2">
      <c r="A5496" s="27"/>
      <c r="B5496" s="28"/>
      <c r="C5496" s="27"/>
      <c r="D5496" s="27"/>
      <c r="E5496" s="27"/>
      <c r="F5496" s="4"/>
      <c r="G5496" s="5"/>
      <c r="H5496" s="29"/>
    </row>
    <row r="5497" spans="1:8" x14ac:dyDescent="0.2">
      <c r="A5497" s="27"/>
      <c r="B5497" s="28"/>
      <c r="C5497" s="27"/>
      <c r="D5497" s="27"/>
      <c r="E5497" s="27"/>
      <c r="F5497" s="4"/>
      <c r="G5497" s="5"/>
      <c r="H5497" s="29"/>
    </row>
    <row r="5498" spans="1:8" x14ac:dyDescent="0.2">
      <c r="A5498" s="27"/>
      <c r="B5498" s="28"/>
      <c r="C5498" s="27"/>
      <c r="D5498" s="27"/>
      <c r="E5498" s="27"/>
      <c r="F5498" s="4"/>
      <c r="G5498" s="5"/>
      <c r="H5498" s="29"/>
    </row>
    <row r="5499" spans="1:8" x14ac:dyDescent="0.2">
      <c r="A5499" s="27"/>
      <c r="B5499" s="28"/>
      <c r="C5499" s="27"/>
      <c r="D5499" s="27"/>
      <c r="E5499" s="27"/>
      <c r="F5499" s="4"/>
      <c r="G5499" s="5"/>
      <c r="H5499" s="29"/>
    </row>
    <row r="5500" spans="1:8" x14ac:dyDescent="0.2">
      <c r="A5500" s="27"/>
      <c r="B5500" s="28"/>
      <c r="C5500" s="27"/>
      <c r="D5500" s="27"/>
      <c r="E5500" s="27"/>
      <c r="F5500" s="4"/>
      <c r="G5500" s="5"/>
      <c r="H5500" s="29"/>
    </row>
    <row r="5501" spans="1:8" x14ac:dyDescent="0.2">
      <c r="A5501" s="27"/>
      <c r="B5501" s="28"/>
      <c r="C5501" s="27"/>
      <c r="D5501" s="27"/>
      <c r="E5501" s="27"/>
      <c r="F5501" s="4"/>
      <c r="G5501" s="5"/>
      <c r="H5501" s="29"/>
    </row>
    <row r="5502" spans="1:8" x14ac:dyDescent="0.2">
      <c r="A5502" s="27"/>
      <c r="B5502" s="28"/>
      <c r="C5502" s="27"/>
      <c r="D5502" s="27"/>
      <c r="E5502" s="27"/>
      <c r="F5502" s="4"/>
      <c r="G5502" s="5"/>
      <c r="H5502" s="29"/>
    </row>
    <row r="5503" spans="1:8" x14ac:dyDescent="0.2">
      <c r="A5503" s="27"/>
      <c r="B5503" s="28"/>
      <c r="C5503" s="27"/>
      <c r="D5503" s="27"/>
      <c r="E5503" s="27"/>
      <c r="F5503" s="4"/>
      <c r="G5503" s="5"/>
      <c r="H5503" s="29"/>
    </row>
    <row r="5504" spans="1:8" x14ac:dyDescent="0.2">
      <c r="A5504" s="27"/>
      <c r="B5504" s="28"/>
      <c r="C5504" s="27"/>
      <c r="D5504" s="27"/>
      <c r="E5504" s="27"/>
      <c r="F5504" s="4"/>
      <c r="G5504" s="5"/>
      <c r="H5504" s="29"/>
    </row>
    <row r="5505" spans="1:8" x14ac:dyDescent="0.2">
      <c r="A5505" s="27"/>
      <c r="B5505" s="28"/>
      <c r="C5505" s="27"/>
      <c r="D5505" s="27"/>
      <c r="E5505" s="27"/>
      <c r="F5505" s="4"/>
      <c r="G5505" s="5"/>
      <c r="H5505" s="29"/>
    </row>
    <row r="5506" spans="1:8" x14ac:dyDescent="0.2">
      <c r="A5506" s="27"/>
      <c r="B5506" s="28"/>
      <c r="C5506" s="27"/>
      <c r="D5506" s="27"/>
      <c r="E5506" s="27"/>
      <c r="F5506" s="4"/>
      <c r="G5506" s="5"/>
      <c r="H5506" s="29"/>
    </row>
    <row r="5507" spans="1:8" x14ac:dyDescent="0.2">
      <c r="A5507" s="27"/>
      <c r="B5507" s="28"/>
      <c r="C5507" s="27"/>
      <c r="D5507" s="27"/>
      <c r="E5507" s="27"/>
      <c r="F5507" s="4"/>
      <c r="G5507" s="5"/>
      <c r="H5507" s="29"/>
    </row>
    <row r="5508" spans="1:8" x14ac:dyDescent="0.2">
      <c r="A5508" s="27"/>
      <c r="B5508" s="28"/>
      <c r="C5508" s="27"/>
      <c r="D5508" s="27"/>
      <c r="E5508" s="27"/>
      <c r="F5508" s="4"/>
      <c r="G5508" s="5"/>
      <c r="H5508" s="29"/>
    </row>
    <row r="5509" spans="1:8" x14ac:dyDescent="0.2">
      <c r="A5509" s="27"/>
      <c r="B5509" s="28"/>
      <c r="C5509" s="27"/>
      <c r="D5509" s="27"/>
      <c r="E5509" s="27"/>
      <c r="F5509" s="4"/>
      <c r="G5509" s="5"/>
      <c r="H5509" s="29"/>
    </row>
    <row r="5510" spans="1:8" x14ac:dyDescent="0.2">
      <c r="A5510" s="27"/>
      <c r="B5510" s="28"/>
      <c r="C5510" s="27"/>
      <c r="D5510" s="27"/>
      <c r="E5510" s="27"/>
      <c r="F5510" s="4"/>
      <c r="G5510" s="5"/>
      <c r="H5510" s="29"/>
    </row>
    <row r="5511" spans="1:8" x14ac:dyDescent="0.2">
      <c r="A5511" s="27"/>
      <c r="B5511" s="28"/>
      <c r="C5511" s="27"/>
      <c r="D5511" s="27"/>
      <c r="E5511" s="27"/>
      <c r="F5511" s="4"/>
      <c r="G5511" s="5"/>
      <c r="H5511" s="29"/>
    </row>
    <row r="5512" spans="1:8" x14ac:dyDescent="0.2">
      <c r="A5512" s="27"/>
      <c r="B5512" s="28"/>
      <c r="C5512" s="27"/>
      <c r="D5512" s="27"/>
      <c r="E5512" s="27"/>
      <c r="F5512" s="4"/>
      <c r="G5512" s="5"/>
      <c r="H5512" s="29"/>
    </row>
    <row r="5513" spans="1:8" x14ac:dyDescent="0.2">
      <c r="A5513" s="27"/>
      <c r="B5513" s="28"/>
      <c r="C5513" s="27"/>
      <c r="D5513" s="27"/>
      <c r="E5513" s="27"/>
      <c r="F5513" s="4"/>
      <c r="G5513" s="5"/>
      <c r="H5513" s="29"/>
    </row>
    <row r="5514" spans="1:8" x14ac:dyDescent="0.2">
      <c r="A5514" s="27"/>
      <c r="B5514" s="28"/>
      <c r="C5514" s="27"/>
      <c r="D5514" s="27"/>
      <c r="E5514" s="27"/>
      <c r="F5514" s="4"/>
      <c r="G5514" s="5"/>
      <c r="H5514" s="29"/>
    </row>
    <row r="5515" spans="1:8" x14ac:dyDescent="0.2">
      <c r="A5515" s="27"/>
      <c r="B5515" s="28"/>
      <c r="C5515" s="27"/>
      <c r="D5515" s="27"/>
      <c r="E5515" s="27"/>
      <c r="F5515" s="4"/>
      <c r="G5515" s="5"/>
      <c r="H5515" s="29"/>
    </row>
    <row r="5516" spans="1:8" x14ac:dyDescent="0.2">
      <c r="A5516" s="27"/>
      <c r="B5516" s="28"/>
      <c r="C5516" s="27"/>
      <c r="D5516" s="27"/>
      <c r="E5516" s="27"/>
      <c r="F5516" s="4"/>
      <c r="G5516" s="5"/>
      <c r="H5516" s="29"/>
    </row>
    <row r="5517" spans="1:8" x14ac:dyDescent="0.2">
      <c r="A5517" s="27"/>
      <c r="B5517" s="28"/>
      <c r="C5517" s="27"/>
      <c r="D5517" s="27"/>
      <c r="E5517" s="27"/>
      <c r="F5517" s="4"/>
      <c r="G5517" s="5"/>
      <c r="H5517" s="29"/>
    </row>
    <row r="5518" spans="1:8" x14ac:dyDescent="0.2">
      <c r="A5518" s="27"/>
      <c r="B5518" s="28"/>
      <c r="C5518" s="27"/>
      <c r="D5518" s="27"/>
      <c r="E5518" s="27"/>
      <c r="F5518" s="4"/>
      <c r="G5518" s="5"/>
      <c r="H5518" s="29"/>
    </row>
    <row r="5519" spans="1:8" x14ac:dyDescent="0.2">
      <c r="A5519" s="27"/>
      <c r="B5519" s="28"/>
      <c r="C5519" s="27"/>
      <c r="D5519" s="27"/>
      <c r="E5519" s="27"/>
      <c r="F5519" s="4"/>
      <c r="G5519" s="5"/>
      <c r="H5519" s="29"/>
    </row>
    <row r="5520" spans="1:8" x14ac:dyDescent="0.2">
      <c r="A5520" s="27"/>
      <c r="B5520" s="28"/>
      <c r="C5520" s="27"/>
      <c r="D5520" s="27"/>
      <c r="E5520" s="27"/>
      <c r="F5520" s="4"/>
      <c r="G5520" s="5"/>
      <c r="H5520" s="29"/>
    </row>
    <row r="5521" spans="1:8" x14ac:dyDescent="0.2">
      <c r="A5521" s="27"/>
      <c r="B5521" s="28"/>
      <c r="C5521" s="27"/>
      <c r="D5521" s="27"/>
      <c r="E5521" s="27"/>
      <c r="F5521" s="4"/>
      <c r="G5521" s="5"/>
      <c r="H5521" s="29"/>
    </row>
    <row r="5522" spans="1:8" x14ac:dyDescent="0.2">
      <c r="A5522" s="27"/>
      <c r="B5522" s="28"/>
      <c r="C5522" s="27"/>
      <c r="D5522" s="27"/>
      <c r="E5522" s="27"/>
      <c r="F5522" s="4"/>
      <c r="G5522" s="5"/>
      <c r="H5522" s="29"/>
    </row>
    <row r="5523" spans="1:8" x14ac:dyDescent="0.2">
      <c r="A5523" s="27"/>
      <c r="B5523" s="28"/>
      <c r="C5523" s="27"/>
      <c r="D5523" s="27"/>
      <c r="E5523" s="27"/>
      <c r="F5523" s="4"/>
      <c r="G5523" s="5"/>
      <c r="H5523" s="29"/>
    </row>
    <row r="5524" spans="1:8" x14ac:dyDescent="0.2">
      <c r="A5524" s="31"/>
      <c r="B5524" s="28"/>
      <c r="C5524" s="27"/>
      <c r="D5524" s="27"/>
      <c r="E5524" s="27"/>
      <c r="F5524" s="4"/>
      <c r="G5524" s="5"/>
      <c r="H5524" s="29"/>
    </row>
    <row r="5525" spans="1:8" x14ac:dyDescent="0.2">
      <c r="A5525" s="31"/>
      <c r="B5525" s="28"/>
      <c r="C5525" s="27"/>
      <c r="D5525" s="27"/>
      <c r="E5525" s="27"/>
      <c r="F5525" s="4"/>
      <c r="G5525" s="5"/>
      <c r="H5525" s="29"/>
    </row>
    <row r="5526" spans="1:8" x14ac:dyDescent="0.2">
      <c r="A5526" s="31"/>
      <c r="B5526" s="28"/>
      <c r="C5526" s="27"/>
      <c r="D5526" s="27"/>
      <c r="E5526" s="27"/>
      <c r="F5526" s="4"/>
      <c r="G5526" s="5"/>
      <c r="H5526" s="29"/>
    </row>
    <row r="5527" spans="1:8" x14ac:dyDescent="0.2">
      <c r="A5527" s="31"/>
      <c r="B5527" s="28"/>
      <c r="C5527" s="27"/>
      <c r="D5527" s="27"/>
      <c r="E5527" s="27"/>
      <c r="F5527" s="4"/>
      <c r="G5527" s="5"/>
      <c r="H5527" s="29"/>
    </row>
    <row r="5528" spans="1:8" x14ac:dyDescent="0.2">
      <c r="A5528" s="31"/>
      <c r="B5528" s="28"/>
      <c r="C5528" s="27"/>
      <c r="D5528" s="27"/>
      <c r="E5528" s="27"/>
      <c r="F5528" s="4"/>
      <c r="G5528" s="5"/>
      <c r="H5528" s="29"/>
    </row>
    <row r="5529" spans="1:8" x14ac:dyDescent="0.2">
      <c r="A5529" s="31"/>
      <c r="B5529" s="28"/>
      <c r="C5529" s="27"/>
      <c r="D5529" s="27"/>
      <c r="E5529" s="27"/>
      <c r="F5529" s="4"/>
      <c r="G5529" s="5"/>
      <c r="H5529" s="29"/>
    </row>
    <row r="5530" spans="1:8" x14ac:dyDescent="0.2">
      <c r="A5530" s="31"/>
      <c r="B5530" s="28"/>
      <c r="C5530" s="27"/>
      <c r="D5530" s="27"/>
      <c r="E5530" s="27"/>
      <c r="F5530" s="4"/>
      <c r="G5530" s="5"/>
      <c r="H5530" s="29"/>
    </row>
    <row r="5531" spans="1:8" x14ac:dyDescent="0.2">
      <c r="A5531" s="31"/>
      <c r="B5531" s="28"/>
      <c r="C5531" s="27"/>
      <c r="D5531" s="27"/>
      <c r="E5531" s="27"/>
      <c r="F5531" s="4"/>
      <c r="G5531" s="5"/>
      <c r="H5531" s="29"/>
    </row>
    <row r="5532" spans="1:8" x14ac:dyDescent="0.2">
      <c r="A5532" s="31"/>
      <c r="B5532" s="28"/>
      <c r="C5532" s="27"/>
      <c r="D5532" s="27"/>
      <c r="E5532" s="27"/>
      <c r="F5532" s="4"/>
      <c r="G5532" s="5"/>
      <c r="H5532" s="29"/>
    </row>
    <row r="5533" spans="1:8" x14ac:dyDescent="0.2">
      <c r="A5533" s="31"/>
      <c r="B5533" s="28"/>
      <c r="C5533" s="27"/>
      <c r="D5533" s="27"/>
      <c r="E5533" s="27"/>
      <c r="F5533" s="4"/>
      <c r="G5533" s="5"/>
      <c r="H5533" s="29"/>
    </row>
    <row r="5534" spans="1:8" x14ac:dyDescent="0.2">
      <c r="A5534" s="31"/>
      <c r="B5534" s="28"/>
      <c r="C5534" s="27"/>
      <c r="D5534" s="27"/>
      <c r="E5534" s="27"/>
      <c r="F5534" s="4"/>
      <c r="G5534" s="5"/>
      <c r="H5534" s="29"/>
    </row>
    <row r="5535" spans="1:8" x14ac:dyDescent="0.2">
      <c r="A5535" s="31"/>
      <c r="B5535" s="28"/>
      <c r="C5535" s="27"/>
      <c r="D5535" s="27"/>
      <c r="E5535" s="27"/>
      <c r="F5535" s="4"/>
      <c r="G5535" s="5"/>
      <c r="H5535" s="29"/>
    </row>
    <row r="5536" spans="1:8" x14ac:dyDescent="0.2">
      <c r="A5536" s="31"/>
      <c r="B5536" s="28"/>
      <c r="C5536" s="27"/>
      <c r="D5536" s="27"/>
      <c r="E5536" s="27"/>
      <c r="F5536" s="4"/>
      <c r="G5536" s="5"/>
      <c r="H5536" s="29"/>
    </row>
    <row r="5537" spans="1:8" x14ac:dyDescent="0.2">
      <c r="A5537" s="31"/>
      <c r="B5537" s="28"/>
      <c r="C5537" s="27"/>
      <c r="D5537" s="27"/>
      <c r="E5537" s="27"/>
      <c r="F5537" s="4"/>
      <c r="G5537" s="5"/>
      <c r="H5537" s="29"/>
    </row>
    <row r="5538" spans="1:8" x14ac:dyDescent="0.2">
      <c r="A5538" s="31"/>
      <c r="B5538" s="28"/>
      <c r="C5538" s="27"/>
      <c r="D5538" s="27"/>
      <c r="E5538" s="27"/>
      <c r="F5538" s="4"/>
      <c r="G5538" s="5"/>
      <c r="H5538" s="29"/>
    </row>
    <row r="5539" spans="1:8" x14ac:dyDescent="0.2">
      <c r="A5539" s="31"/>
      <c r="B5539" s="28"/>
      <c r="C5539" s="27"/>
      <c r="D5539" s="27"/>
      <c r="E5539" s="27"/>
      <c r="F5539" s="4"/>
      <c r="G5539" s="5"/>
      <c r="H5539" s="29"/>
    </row>
    <row r="5540" spans="1:8" x14ac:dyDescent="0.2">
      <c r="A5540" s="31"/>
      <c r="B5540" s="28"/>
      <c r="C5540" s="27"/>
      <c r="D5540" s="27"/>
      <c r="E5540" s="27"/>
      <c r="F5540" s="4"/>
      <c r="G5540" s="5"/>
      <c r="H5540" s="29"/>
    </row>
    <row r="5541" spans="1:8" x14ac:dyDescent="0.2">
      <c r="A5541" s="31"/>
      <c r="B5541" s="28"/>
      <c r="C5541" s="27"/>
      <c r="D5541" s="27"/>
      <c r="E5541" s="27"/>
      <c r="F5541" s="4"/>
      <c r="G5541" s="5"/>
      <c r="H5541" s="29"/>
    </row>
    <row r="5542" spans="1:8" x14ac:dyDescent="0.2">
      <c r="A5542" s="31"/>
      <c r="B5542" s="28"/>
      <c r="C5542" s="27"/>
      <c r="D5542" s="27"/>
      <c r="E5542" s="27"/>
      <c r="F5542" s="4"/>
      <c r="G5542" s="5"/>
      <c r="H5542" s="29"/>
    </row>
    <row r="5543" spans="1:8" x14ac:dyDescent="0.2">
      <c r="A5543" s="31"/>
      <c r="B5543" s="28"/>
      <c r="C5543" s="27"/>
      <c r="D5543" s="27"/>
      <c r="E5543" s="27"/>
      <c r="F5543" s="4"/>
      <c r="G5543" s="5"/>
      <c r="H5543" s="29"/>
    </row>
    <row r="5544" spans="1:8" x14ac:dyDescent="0.2">
      <c r="A5544" s="31"/>
      <c r="B5544" s="28"/>
      <c r="C5544" s="27"/>
      <c r="D5544" s="27"/>
      <c r="E5544" s="27"/>
      <c r="F5544" s="4"/>
      <c r="G5544" s="5"/>
      <c r="H5544" s="29"/>
    </row>
    <row r="5545" spans="1:8" x14ac:dyDescent="0.2">
      <c r="A5545" s="31"/>
      <c r="B5545" s="28"/>
      <c r="C5545" s="27"/>
      <c r="D5545" s="27"/>
      <c r="E5545" s="27"/>
      <c r="F5545" s="4"/>
      <c r="G5545" s="5"/>
      <c r="H5545" s="29"/>
    </row>
    <row r="5546" spans="1:8" x14ac:dyDescent="0.2">
      <c r="A5546" s="31"/>
      <c r="B5546" s="28"/>
      <c r="C5546" s="27"/>
      <c r="D5546" s="27"/>
      <c r="E5546" s="27"/>
      <c r="F5546" s="4"/>
      <c r="G5546" s="5"/>
      <c r="H5546" s="29"/>
    </row>
    <row r="5547" spans="1:8" x14ac:dyDescent="0.2">
      <c r="A5547" s="31"/>
      <c r="B5547" s="28"/>
      <c r="C5547" s="27"/>
      <c r="D5547" s="27"/>
      <c r="E5547" s="27"/>
      <c r="F5547" s="4"/>
      <c r="G5547" s="5"/>
      <c r="H5547" s="29"/>
    </row>
    <row r="5548" spans="1:8" x14ac:dyDescent="0.2">
      <c r="A5548" s="31"/>
      <c r="B5548" s="28"/>
      <c r="C5548" s="27"/>
      <c r="D5548" s="27"/>
      <c r="E5548" s="27"/>
      <c r="F5548" s="4"/>
      <c r="G5548" s="5"/>
      <c r="H5548" s="29"/>
    </row>
    <row r="5549" spans="1:8" x14ac:dyDescent="0.2">
      <c r="A5549" s="31"/>
      <c r="B5549" s="28"/>
      <c r="C5549" s="27"/>
      <c r="D5549" s="27"/>
      <c r="E5549" s="27"/>
      <c r="F5549" s="4"/>
      <c r="G5549" s="5"/>
      <c r="H5549" s="29"/>
    </row>
    <row r="5550" spans="1:8" x14ac:dyDescent="0.2">
      <c r="A5550" s="31"/>
      <c r="B5550" s="28"/>
      <c r="C5550" s="27"/>
      <c r="D5550" s="27"/>
      <c r="E5550" s="27"/>
      <c r="F5550" s="4"/>
      <c r="G5550" s="5"/>
      <c r="H5550" s="29"/>
    </row>
    <row r="5551" spans="1:8" x14ac:dyDescent="0.2">
      <c r="A5551" s="31"/>
      <c r="B5551" s="28"/>
      <c r="C5551" s="27"/>
      <c r="D5551" s="27"/>
      <c r="E5551" s="27"/>
      <c r="F5551" s="4"/>
      <c r="G5551" s="5"/>
      <c r="H5551" s="29"/>
    </row>
    <row r="5552" spans="1:8" x14ac:dyDescent="0.2">
      <c r="A5552" s="31"/>
      <c r="B5552" s="28"/>
      <c r="C5552" s="27"/>
      <c r="D5552" s="27"/>
      <c r="E5552" s="27"/>
      <c r="F5552" s="4"/>
      <c r="G5552" s="5"/>
      <c r="H5552" s="29"/>
    </row>
    <row r="5553" spans="1:8" x14ac:dyDescent="0.2">
      <c r="A5553" s="31"/>
      <c r="B5553" s="28"/>
      <c r="C5553" s="27"/>
      <c r="D5553" s="27"/>
      <c r="E5553" s="27"/>
      <c r="F5553" s="4"/>
      <c r="G5553" s="5"/>
      <c r="H5553" s="29"/>
    </row>
    <row r="5554" spans="1:8" x14ac:dyDescent="0.2">
      <c r="A5554" s="31"/>
      <c r="B5554" s="28"/>
      <c r="C5554" s="27"/>
      <c r="D5554" s="27"/>
      <c r="E5554" s="27"/>
      <c r="F5554" s="4"/>
      <c r="G5554" s="5"/>
      <c r="H5554" s="29"/>
    </row>
    <row r="5555" spans="1:8" x14ac:dyDescent="0.2">
      <c r="A5555" s="31"/>
      <c r="B5555" s="28"/>
      <c r="C5555" s="27"/>
      <c r="D5555" s="27"/>
      <c r="E5555" s="27"/>
      <c r="F5555" s="4"/>
      <c r="G5555" s="5"/>
      <c r="H5555" s="29"/>
    </row>
    <row r="5556" spans="1:8" x14ac:dyDescent="0.2">
      <c r="A5556" s="31"/>
      <c r="B5556" s="28"/>
      <c r="C5556" s="27"/>
      <c r="D5556" s="27"/>
      <c r="E5556" s="27"/>
      <c r="F5556" s="4"/>
      <c r="G5556" s="5"/>
      <c r="H5556" s="29"/>
    </row>
    <row r="5557" spans="1:8" x14ac:dyDescent="0.2">
      <c r="A5557" s="31"/>
      <c r="B5557" s="28"/>
      <c r="C5557" s="27"/>
      <c r="D5557" s="27"/>
      <c r="E5557" s="27"/>
      <c r="F5557" s="4"/>
      <c r="G5557" s="5"/>
      <c r="H5557" s="29"/>
    </row>
    <row r="5558" spans="1:8" x14ac:dyDescent="0.2">
      <c r="A5558" s="31"/>
      <c r="B5558" s="28"/>
      <c r="C5558" s="27"/>
      <c r="D5558" s="27"/>
      <c r="E5558" s="27"/>
      <c r="F5558" s="4"/>
      <c r="G5558" s="5"/>
      <c r="H5558" s="29"/>
    </row>
    <row r="5559" spans="1:8" x14ac:dyDescent="0.2">
      <c r="A5559" s="31"/>
      <c r="B5559" s="28"/>
      <c r="C5559" s="27"/>
      <c r="D5559" s="27"/>
      <c r="E5559" s="27"/>
      <c r="F5559" s="4"/>
      <c r="G5559" s="5"/>
      <c r="H5559" s="29"/>
    </row>
    <row r="5560" spans="1:8" x14ac:dyDescent="0.2">
      <c r="A5560" s="31"/>
      <c r="B5560" s="28"/>
      <c r="C5560" s="27"/>
      <c r="D5560" s="27"/>
      <c r="E5560" s="27"/>
      <c r="F5560" s="4"/>
      <c r="G5560" s="5"/>
      <c r="H5560" s="29"/>
    </row>
    <row r="5561" spans="1:8" x14ac:dyDescent="0.2">
      <c r="A5561" s="31"/>
      <c r="B5561" s="28"/>
      <c r="C5561" s="27"/>
      <c r="D5561" s="27"/>
      <c r="E5561" s="27"/>
      <c r="F5561" s="4"/>
      <c r="G5561" s="5"/>
      <c r="H5561" s="29"/>
    </row>
    <row r="5562" spans="1:8" x14ac:dyDescent="0.2">
      <c r="A5562" s="31"/>
      <c r="B5562" s="28"/>
      <c r="C5562" s="27"/>
      <c r="D5562" s="27"/>
      <c r="E5562" s="27"/>
      <c r="F5562" s="4"/>
      <c r="G5562" s="5"/>
      <c r="H5562" s="29"/>
    </row>
    <row r="5563" spans="1:8" x14ac:dyDescent="0.2">
      <c r="A5563" s="31"/>
      <c r="B5563" s="28"/>
      <c r="C5563" s="27"/>
      <c r="D5563" s="27"/>
      <c r="E5563" s="27"/>
      <c r="F5563" s="4"/>
      <c r="G5563" s="5"/>
      <c r="H5563" s="29"/>
    </row>
    <row r="5564" spans="1:8" x14ac:dyDescent="0.2">
      <c r="A5564" s="31"/>
      <c r="B5564" s="28"/>
      <c r="C5564" s="27"/>
      <c r="D5564" s="27"/>
      <c r="E5564" s="27"/>
      <c r="F5564" s="4"/>
      <c r="G5564" s="5"/>
      <c r="H5564" s="29"/>
    </row>
    <row r="5565" spans="1:8" x14ac:dyDescent="0.2">
      <c r="A5565" s="31"/>
      <c r="B5565" s="28"/>
      <c r="C5565" s="27"/>
      <c r="D5565" s="27"/>
      <c r="E5565" s="27"/>
      <c r="F5565" s="4"/>
      <c r="G5565" s="5"/>
      <c r="H5565" s="29"/>
    </row>
    <row r="5566" spans="1:8" x14ac:dyDescent="0.2">
      <c r="A5566" s="31"/>
      <c r="B5566" s="28"/>
      <c r="C5566" s="27"/>
      <c r="D5566" s="27"/>
      <c r="E5566" s="27"/>
      <c r="F5566" s="4"/>
      <c r="G5566" s="5"/>
      <c r="H5566" s="29"/>
    </row>
    <row r="5567" spans="1:8" x14ac:dyDescent="0.2">
      <c r="A5567" s="31"/>
      <c r="B5567" s="28"/>
      <c r="C5567" s="27"/>
      <c r="D5567" s="27"/>
      <c r="E5567" s="27"/>
      <c r="F5567" s="4"/>
      <c r="G5567" s="5"/>
      <c r="H5567" s="29"/>
    </row>
    <row r="5568" spans="1:8" x14ac:dyDescent="0.2">
      <c r="A5568" s="31"/>
      <c r="B5568" s="28"/>
      <c r="C5568" s="27"/>
      <c r="D5568" s="27"/>
      <c r="E5568" s="27"/>
      <c r="F5568" s="4"/>
      <c r="G5568" s="5"/>
      <c r="H5568" s="29"/>
    </row>
    <row r="5569" spans="1:8" x14ac:dyDescent="0.2">
      <c r="A5569" s="31"/>
      <c r="B5569" s="28"/>
      <c r="C5569" s="27"/>
      <c r="D5569" s="27"/>
      <c r="E5569" s="27"/>
      <c r="F5569" s="4"/>
      <c r="G5569" s="5"/>
      <c r="H5569" s="29"/>
    </row>
    <row r="5570" spans="1:8" x14ac:dyDescent="0.2">
      <c r="A5570" s="31"/>
      <c r="B5570" s="28"/>
      <c r="C5570" s="27"/>
      <c r="D5570" s="27"/>
      <c r="E5570" s="27"/>
      <c r="F5570" s="4"/>
      <c r="G5570" s="5"/>
      <c r="H5570" s="29"/>
    </row>
    <row r="5571" spans="1:8" x14ac:dyDescent="0.2">
      <c r="A5571" s="31"/>
      <c r="B5571" s="28"/>
      <c r="C5571" s="27"/>
      <c r="D5571" s="27"/>
      <c r="E5571" s="27"/>
      <c r="F5571" s="4"/>
      <c r="G5571" s="5"/>
      <c r="H5571" s="29"/>
    </row>
    <row r="5572" spans="1:8" x14ac:dyDescent="0.2">
      <c r="A5572" s="31"/>
      <c r="B5572" s="28"/>
      <c r="C5572" s="27"/>
      <c r="D5572" s="27"/>
      <c r="E5572" s="27"/>
      <c r="F5572" s="4"/>
      <c r="G5572" s="5"/>
      <c r="H5572" s="29"/>
    </row>
    <row r="5573" spans="1:8" x14ac:dyDescent="0.2">
      <c r="A5573" s="31"/>
      <c r="B5573" s="28"/>
      <c r="C5573" s="27"/>
      <c r="D5573" s="27"/>
      <c r="E5573" s="27"/>
      <c r="F5573" s="4"/>
      <c r="G5573" s="5"/>
      <c r="H5573" s="29"/>
    </row>
    <row r="5574" spans="1:8" x14ac:dyDescent="0.2">
      <c r="A5574" s="31"/>
      <c r="B5574" s="28"/>
      <c r="C5574" s="27"/>
      <c r="D5574" s="27"/>
      <c r="E5574" s="27"/>
      <c r="F5574" s="4"/>
      <c r="G5574" s="5"/>
      <c r="H5574" s="29"/>
    </row>
    <row r="5575" spans="1:8" x14ac:dyDescent="0.2">
      <c r="A5575" s="31"/>
      <c r="B5575" s="28"/>
      <c r="C5575" s="27"/>
      <c r="D5575" s="27"/>
      <c r="E5575" s="27"/>
      <c r="F5575" s="4"/>
      <c r="G5575" s="5"/>
      <c r="H5575" s="29"/>
    </row>
    <row r="5576" spans="1:8" x14ac:dyDescent="0.2">
      <c r="A5576" s="31"/>
      <c r="B5576" s="28"/>
      <c r="C5576" s="27"/>
      <c r="D5576" s="27"/>
      <c r="E5576" s="27"/>
      <c r="F5576" s="4"/>
      <c r="G5576" s="5"/>
      <c r="H5576" s="29"/>
    </row>
    <row r="5577" spans="1:8" x14ac:dyDescent="0.2">
      <c r="A5577" s="31"/>
      <c r="B5577" s="28"/>
      <c r="C5577" s="27"/>
      <c r="D5577" s="27"/>
      <c r="E5577" s="27"/>
      <c r="F5577" s="4"/>
      <c r="G5577" s="5"/>
      <c r="H5577" s="29"/>
    </row>
    <row r="5578" spans="1:8" x14ac:dyDescent="0.2">
      <c r="A5578" s="31"/>
      <c r="B5578" s="28"/>
      <c r="C5578" s="27"/>
      <c r="D5578" s="27"/>
      <c r="E5578" s="27"/>
      <c r="F5578" s="4"/>
      <c r="G5578" s="5"/>
      <c r="H5578" s="29"/>
    </row>
    <row r="5579" spans="1:8" x14ac:dyDescent="0.2">
      <c r="A5579" s="31"/>
      <c r="B5579" s="28"/>
      <c r="C5579" s="27"/>
      <c r="D5579" s="27"/>
      <c r="E5579" s="27"/>
      <c r="F5579" s="4"/>
      <c r="G5579" s="5"/>
      <c r="H5579" s="29"/>
    </row>
    <row r="5580" spans="1:8" x14ac:dyDescent="0.2">
      <c r="A5580" s="31"/>
      <c r="B5580" s="28"/>
      <c r="C5580" s="27"/>
      <c r="D5580" s="27"/>
      <c r="E5580" s="27"/>
      <c r="F5580" s="4"/>
      <c r="G5580" s="5"/>
      <c r="H5580" s="29"/>
    </row>
    <row r="5581" spans="1:8" x14ac:dyDescent="0.2">
      <c r="A5581" s="31"/>
      <c r="B5581" s="28"/>
      <c r="C5581" s="27"/>
      <c r="D5581" s="27"/>
      <c r="E5581" s="27"/>
      <c r="F5581" s="4"/>
      <c r="G5581" s="5"/>
      <c r="H5581" s="29"/>
    </row>
    <row r="5582" spans="1:8" x14ac:dyDescent="0.2">
      <c r="A5582" s="31"/>
      <c r="B5582" s="28"/>
      <c r="C5582" s="27"/>
      <c r="D5582" s="27"/>
      <c r="E5582" s="27"/>
      <c r="F5582" s="4"/>
      <c r="G5582" s="5"/>
      <c r="H5582" s="29"/>
    </row>
    <row r="5583" spans="1:8" x14ac:dyDescent="0.2">
      <c r="A5583" s="31"/>
      <c r="B5583" s="28"/>
      <c r="C5583" s="27"/>
      <c r="D5583" s="27"/>
      <c r="E5583" s="27"/>
      <c r="F5583" s="4"/>
      <c r="G5583" s="5"/>
      <c r="H5583" s="29"/>
    </row>
    <row r="5584" spans="1:8" x14ac:dyDescent="0.2">
      <c r="A5584" s="31"/>
      <c r="B5584" s="28"/>
      <c r="C5584" s="27"/>
      <c r="D5584" s="27"/>
      <c r="E5584" s="27"/>
      <c r="F5584" s="4"/>
      <c r="G5584" s="5"/>
      <c r="H5584" s="29"/>
    </row>
    <row r="5585" spans="1:8" x14ac:dyDescent="0.2">
      <c r="A5585" s="31"/>
      <c r="B5585" s="28"/>
      <c r="C5585" s="27"/>
      <c r="D5585" s="27"/>
      <c r="E5585" s="27"/>
      <c r="F5585" s="4"/>
      <c r="G5585" s="5"/>
      <c r="H5585" s="29"/>
    </row>
    <row r="5586" spans="1:8" x14ac:dyDescent="0.2">
      <c r="A5586" s="31"/>
      <c r="B5586" s="28"/>
      <c r="C5586" s="27"/>
      <c r="D5586" s="27"/>
      <c r="E5586" s="27"/>
      <c r="F5586" s="4"/>
      <c r="G5586" s="5"/>
      <c r="H5586" s="29"/>
    </row>
    <row r="5587" spans="1:8" x14ac:dyDescent="0.2">
      <c r="A5587" s="31"/>
      <c r="B5587" s="28"/>
      <c r="C5587" s="27"/>
      <c r="D5587" s="27"/>
      <c r="E5587" s="27"/>
      <c r="F5587" s="4"/>
      <c r="G5587" s="5"/>
      <c r="H5587" s="29"/>
    </row>
    <row r="5588" spans="1:8" x14ac:dyDescent="0.2">
      <c r="A5588" s="31"/>
      <c r="B5588" s="28"/>
      <c r="C5588" s="27"/>
      <c r="D5588" s="27"/>
      <c r="E5588" s="27"/>
      <c r="F5588" s="4"/>
      <c r="G5588" s="5"/>
      <c r="H5588" s="29"/>
    </row>
    <row r="5589" spans="1:8" x14ac:dyDescent="0.2">
      <c r="A5589" s="31"/>
      <c r="B5589" s="28"/>
      <c r="C5589" s="27"/>
      <c r="D5589" s="27"/>
      <c r="E5589" s="27"/>
      <c r="F5589" s="4"/>
      <c r="G5589" s="5"/>
      <c r="H5589" s="29"/>
    </row>
    <row r="5590" spans="1:8" x14ac:dyDescent="0.2">
      <c r="A5590" s="31"/>
      <c r="B5590" s="28"/>
      <c r="C5590" s="27"/>
      <c r="D5590" s="27"/>
      <c r="E5590" s="27"/>
      <c r="F5590" s="4"/>
      <c r="G5590" s="5"/>
      <c r="H5590" s="29"/>
    </row>
    <row r="5591" spans="1:8" x14ac:dyDescent="0.2">
      <c r="A5591" s="31"/>
      <c r="B5591" s="28"/>
      <c r="C5591" s="27"/>
      <c r="D5591" s="27"/>
      <c r="E5591" s="27"/>
      <c r="F5591" s="4"/>
      <c r="G5591" s="5"/>
      <c r="H5591" s="29"/>
    </row>
    <row r="5592" spans="1:8" x14ac:dyDescent="0.2">
      <c r="A5592" s="31"/>
      <c r="B5592" s="28"/>
      <c r="C5592" s="27"/>
      <c r="D5592" s="27"/>
      <c r="E5592" s="27"/>
      <c r="F5592" s="4"/>
      <c r="G5592" s="5"/>
      <c r="H5592" s="29"/>
    </row>
    <row r="5593" spans="1:8" x14ac:dyDescent="0.2">
      <c r="A5593" s="31"/>
      <c r="B5593" s="28"/>
      <c r="C5593" s="27"/>
      <c r="D5593" s="27"/>
      <c r="E5593" s="27"/>
      <c r="F5593" s="4"/>
      <c r="G5593" s="5"/>
      <c r="H5593" s="29"/>
    </row>
    <row r="5594" spans="1:8" x14ac:dyDescent="0.2">
      <c r="A5594" s="31"/>
      <c r="B5594" s="28"/>
      <c r="C5594" s="27"/>
      <c r="D5594" s="27"/>
      <c r="E5594" s="27"/>
      <c r="F5594" s="4"/>
      <c r="G5594" s="5"/>
      <c r="H5594" s="29"/>
    </row>
    <row r="5595" spans="1:8" x14ac:dyDescent="0.2">
      <c r="A5595" s="31"/>
      <c r="B5595" s="28"/>
      <c r="C5595" s="27"/>
      <c r="D5595" s="27"/>
      <c r="E5595" s="27"/>
      <c r="F5595" s="4"/>
      <c r="G5595" s="5"/>
      <c r="H5595" s="29"/>
    </row>
    <row r="5596" spans="1:8" x14ac:dyDescent="0.2">
      <c r="A5596" s="27"/>
      <c r="B5596" s="28"/>
      <c r="C5596" s="27"/>
      <c r="D5596" s="27"/>
      <c r="E5596" s="27"/>
      <c r="F5596" s="4"/>
      <c r="G5596" s="5"/>
      <c r="H5596" s="29"/>
    </row>
    <row r="5597" spans="1:8" x14ac:dyDescent="0.2">
      <c r="A5597" s="27"/>
      <c r="B5597" s="28"/>
      <c r="C5597" s="27"/>
      <c r="D5597" s="27"/>
      <c r="E5597" s="27"/>
      <c r="F5597" s="4"/>
      <c r="G5597" s="5"/>
      <c r="H5597" s="29"/>
    </row>
    <row r="5598" spans="1:8" x14ac:dyDescent="0.2">
      <c r="A5598" s="27"/>
      <c r="B5598" s="28"/>
      <c r="C5598" s="27"/>
      <c r="D5598" s="27"/>
      <c r="E5598" s="27"/>
      <c r="F5598" s="4"/>
      <c r="G5598" s="5"/>
      <c r="H5598" s="29"/>
    </row>
    <row r="5599" spans="1:8" x14ac:dyDescent="0.2">
      <c r="A5599" s="27"/>
      <c r="B5599" s="28"/>
      <c r="C5599" s="27"/>
      <c r="D5599" s="27"/>
      <c r="E5599" s="27"/>
      <c r="F5599" s="4"/>
      <c r="G5599" s="5"/>
      <c r="H5599" s="29"/>
    </row>
    <row r="5600" spans="1:8" x14ac:dyDescent="0.2">
      <c r="A5600" s="27"/>
      <c r="B5600" s="28"/>
      <c r="C5600" s="27"/>
      <c r="D5600" s="27"/>
      <c r="E5600" s="27"/>
      <c r="F5600" s="4"/>
      <c r="G5600" s="5"/>
      <c r="H5600" s="29"/>
    </row>
    <row r="5601" spans="1:8" x14ac:dyDescent="0.2">
      <c r="A5601" s="27"/>
      <c r="B5601" s="28"/>
      <c r="C5601" s="27"/>
      <c r="D5601" s="27"/>
      <c r="E5601" s="27"/>
      <c r="F5601" s="4"/>
      <c r="G5601" s="5"/>
      <c r="H5601" s="29"/>
    </row>
    <row r="5602" spans="1:8" x14ac:dyDescent="0.2">
      <c r="A5602" s="27"/>
      <c r="B5602" s="28"/>
      <c r="C5602" s="27"/>
      <c r="D5602" s="27"/>
      <c r="E5602" s="27"/>
      <c r="F5602" s="4"/>
      <c r="G5602" s="5"/>
      <c r="H5602" s="29"/>
    </row>
    <row r="5603" spans="1:8" x14ac:dyDescent="0.2">
      <c r="A5603" s="27"/>
      <c r="B5603" s="28"/>
      <c r="C5603" s="27"/>
      <c r="D5603" s="27"/>
      <c r="E5603" s="27"/>
      <c r="F5603" s="4"/>
      <c r="G5603" s="5"/>
      <c r="H5603" s="29"/>
    </row>
    <row r="5604" spans="1:8" x14ac:dyDescent="0.2">
      <c r="A5604" s="27"/>
      <c r="B5604" s="28"/>
      <c r="C5604" s="27"/>
      <c r="D5604" s="27"/>
      <c r="E5604" s="27"/>
      <c r="F5604" s="4"/>
      <c r="G5604" s="5"/>
      <c r="H5604" s="29"/>
    </row>
    <row r="5605" spans="1:8" x14ac:dyDescent="0.2">
      <c r="A5605" s="27"/>
      <c r="B5605" s="28"/>
      <c r="C5605" s="27"/>
      <c r="D5605" s="27"/>
      <c r="E5605" s="27"/>
      <c r="F5605" s="4"/>
      <c r="G5605" s="5"/>
      <c r="H5605" s="29"/>
    </row>
    <row r="5606" spans="1:8" x14ac:dyDescent="0.2">
      <c r="A5606" s="27"/>
      <c r="B5606" s="28"/>
      <c r="C5606" s="27"/>
      <c r="D5606" s="27"/>
      <c r="E5606" s="27"/>
      <c r="F5606" s="4"/>
      <c r="G5606" s="5"/>
      <c r="H5606" s="29"/>
    </row>
    <row r="5607" spans="1:8" x14ac:dyDescent="0.2">
      <c r="A5607" s="27"/>
      <c r="B5607" s="28"/>
      <c r="C5607" s="27"/>
      <c r="D5607" s="27"/>
      <c r="E5607" s="27"/>
      <c r="F5607" s="4"/>
      <c r="G5607" s="5"/>
      <c r="H5607" s="29"/>
    </row>
    <row r="5608" spans="1:8" x14ac:dyDescent="0.2">
      <c r="A5608" s="27"/>
      <c r="B5608" s="28"/>
      <c r="C5608" s="27"/>
      <c r="D5608" s="27"/>
      <c r="E5608" s="27"/>
      <c r="F5608" s="4"/>
      <c r="G5608" s="5"/>
      <c r="H5608" s="29"/>
    </row>
    <row r="5609" spans="1:8" x14ac:dyDescent="0.2">
      <c r="A5609" s="27"/>
      <c r="B5609" s="28"/>
      <c r="C5609" s="27"/>
      <c r="D5609" s="27"/>
      <c r="E5609" s="27"/>
      <c r="F5609" s="4"/>
      <c r="G5609" s="5"/>
      <c r="H5609" s="29"/>
    </row>
    <row r="5610" spans="1:8" x14ac:dyDescent="0.2">
      <c r="A5610" s="27"/>
      <c r="B5610" s="28"/>
      <c r="C5610" s="27"/>
      <c r="D5610" s="27"/>
      <c r="E5610" s="27"/>
      <c r="F5610" s="4"/>
      <c r="G5610" s="5"/>
      <c r="H5610" s="29"/>
    </row>
    <row r="5611" spans="1:8" x14ac:dyDescent="0.2">
      <c r="A5611" s="27"/>
      <c r="B5611" s="28"/>
      <c r="C5611" s="27"/>
      <c r="D5611" s="27"/>
      <c r="E5611" s="27"/>
      <c r="F5611" s="4"/>
      <c r="G5611" s="5"/>
      <c r="H5611" s="29"/>
    </row>
    <row r="5612" spans="1:8" x14ac:dyDescent="0.2">
      <c r="A5612" s="27"/>
      <c r="B5612" s="28"/>
      <c r="C5612" s="27"/>
      <c r="D5612" s="27"/>
      <c r="E5612" s="27"/>
      <c r="F5612" s="4"/>
      <c r="G5612" s="5"/>
      <c r="H5612" s="29"/>
    </row>
    <row r="5613" spans="1:8" x14ac:dyDescent="0.2">
      <c r="A5613" s="27"/>
      <c r="B5613" s="28"/>
      <c r="C5613" s="27"/>
      <c r="D5613" s="27"/>
      <c r="E5613" s="27"/>
      <c r="F5613" s="4"/>
      <c r="G5613" s="5"/>
      <c r="H5613" s="29"/>
    </row>
    <row r="5614" spans="1:8" x14ac:dyDescent="0.2">
      <c r="A5614" s="27"/>
      <c r="B5614" s="28"/>
      <c r="C5614" s="27"/>
      <c r="D5614" s="27"/>
      <c r="E5614" s="27"/>
      <c r="F5614" s="4"/>
      <c r="G5614" s="5"/>
      <c r="H5614" s="29"/>
    </row>
    <row r="5615" spans="1:8" x14ac:dyDescent="0.2">
      <c r="A5615" s="27"/>
      <c r="B5615" s="28"/>
      <c r="C5615" s="27"/>
      <c r="D5615" s="27"/>
      <c r="E5615" s="27"/>
      <c r="F5615" s="4"/>
      <c r="G5615" s="5"/>
      <c r="H5615" s="29"/>
    </row>
    <row r="5616" spans="1:8" x14ac:dyDescent="0.2">
      <c r="A5616" s="27"/>
      <c r="B5616" s="28"/>
      <c r="C5616" s="27"/>
      <c r="D5616" s="27"/>
      <c r="E5616" s="27"/>
      <c r="F5616" s="4"/>
      <c r="G5616" s="5"/>
      <c r="H5616" s="29"/>
    </row>
    <row r="5617" spans="1:8" x14ac:dyDescent="0.2">
      <c r="A5617" s="27"/>
      <c r="B5617" s="28"/>
      <c r="C5617" s="27"/>
      <c r="D5617" s="27"/>
      <c r="E5617" s="27"/>
      <c r="F5617" s="4"/>
      <c r="G5617" s="5"/>
      <c r="H5617" s="29"/>
    </row>
    <row r="5618" spans="1:8" x14ac:dyDescent="0.2">
      <c r="A5618" s="27"/>
      <c r="B5618" s="28"/>
      <c r="C5618" s="27"/>
      <c r="D5618" s="27"/>
      <c r="E5618" s="27"/>
      <c r="F5618" s="4"/>
      <c r="G5618" s="5"/>
      <c r="H5618" s="29"/>
    </row>
    <row r="5619" spans="1:8" x14ac:dyDescent="0.2">
      <c r="A5619" s="27"/>
      <c r="B5619" s="28"/>
      <c r="C5619" s="27"/>
      <c r="D5619" s="27"/>
      <c r="E5619" s="27"/>
      <c r="F5619" s="4"/>
      <c r="G5619" s="5"/>
      <c r="H5619" s="29"/>
    </row>
    <row r="5620" spans="1:8" x14ac:dyDescent="0.2">
      <c r="A5620" s="31"/>
      <c r="B5620" s="28"/>
      <c r="C5620" s="27"/>
      <c r="D5620" s="27"/>
      <c r="E5620" s="27"/>
      <c r="F5620" s="4"/>
      <c r="G5620" s="5"/>
      <c r="H5620" s="29"/>
    </row>
    <row r="5621" spans="1:8" x14ac:dyDescent="0.2">
      <c r="A5621" s="31"/>
      <c r="B5621" s="28"/>
      <c r="C5621" s="27"/>
      <c r="D5621" s="27"/>
      <c r="E5621" s="27"/>
      <c r="F5621" s="4"/>
      <c r="G5621" s="5"/>
      <c r="H5621" s="29"/>
    </row>
    <row r="5622" spans="1:8" x14ac:dyDescent="0.2">
      <c r="A5622" s="31"/>
      <c r="B5622" s="28"/>
      <c r="C5622" s="27"/>
      <c r="D5622" s="27"/>
      <c r="E5622" s="27"/>
      <c r="F5622" s="4"/>
      <c r="G5622" s="5"/>
      <c r="H5622" s="29"/>
    </row>
    <row r="5623" spans="1:8" x14ac:dyDescent="0.2">
      <c r="A5623" s="27"/>
      <c r="B5623" s="28"/>
      <c r="C5623" s="27"/>
      <c r="D5623" s="27"/>
      <c r="E5623" s="27"/>
      <c r="F5623" s="4"/>
      <c r="G5623" s="5"/>
      <c r="H5623" s="29"/>
    </row>
    <row r="5624" spans="1:8" x14ac:dyDescent="0.2">
      <c r="A5624" s="27"/>
      <c r="B5624" s="28"/>
      <c r="C5624" s="27"/>
      <c r="D5624" s="27"/>
      <c r="E5624" s="27"/>
      <c r="F5624" s="4"/>
      <c r="G5624" s="5"/>
      <c r="H5624" s="29"/>
    </row>
    <row r="5625" spans="1:8" x14ac:dyDescent="0.2">
      <c r="A5625" s="27"/>
      <c r="B5625" s="28"/>
      <c r="C5625" s="27"/>
      <c r="D5625" s="27"/>
      <c r="E5625" s="27"/>
      <c r="F5625" s="4"/>
      <c r="G5625" s="5"/>
      <c r="H5625" s="29"/>
    </row>
    <row r="5626" spans="1:8" x14ac:dyDescent="0.2">
      <c r="A5626" s="31"/>
      <c r="B5626" s="28"/>
      <c r="C5626" s="27"/>
      <c r="D5626" s="27"/>
      <c r="E5626" s="27"/>
      <c r="F5626" s="4"/>
      <c r="G5626" s="5"/>
      <c r="H5626" s="29"/>
    </row>
    <row r="5627" spans="1:8" x14ac:dyDescent="0.2">
      <c r="A5627" s="31"/>
      <c r="B5627" s="28"/>
      <c r="C5627" s="27"/>
      <c r="D5627" s="27"/>
      <c r="E5627" s="27"/>
      <c r="F5627" s="4"/>
      <c r="G5627" s="5"/>
      <c r="H5627" s="29"/>
    </row>
    <row r="5628" spans="1:8" x14ac:dyDescent="0.2">
      <c r="A5628" s="31"/>
      <c r="B5628" s="28"/>
      <c r="C5628" s="27"/>
      <c r="D5628" s="27"/>
      <c r="E5628" s="27"/>
      <c r="F5628" s="4"/>
      <c r="G5628" s="5"/>
      <c r="H5628" s="29"/>
    </row>
    <row r="5629" spans="1:8" x14ac:dyDescent="0.2">
      <c r="A5629" s="31"/>
      <c r="B5629" s="28"/>
      <c r="C5629" s="27"/>
      <c r="D5629" s="27"/>
      <c r="E5629" s="27"/>
      <c r="F5629" s="4"/>
      <c r="G5629" s="5"/>
      <c r="H5629" s="29"/>
    </row>
    <row r="5630" spans="1:8" x14ac:dyDescent="0.2">
      <c r="A5630" s="31"/>
      <c r="B5630" s="28"/>
      <c r="C5630" s="27"/>
      <c r="D5630" s="27"/>
      <c r="E5630" s="27"/>
      <c r="F5630" s="4"/>
      <c r="G5630" s="5"/>
      <c r="H5630" s="29"/>
    </row>
    <row r="5631" spans="1:8" x14ac:dyDescent="0.2">
      <c r="A5631" s="31"/>
      <c r="B5631" s="28"/>
      <c r="C5631" s="27"/>
      <c r="D5631" s="27"/>
      <c r="E5631" s="27"/>
      <c r="F5631" s="4"/>
      <c r="G5631" s="5"/>
      <c r="H5631" s="29"/>
    </row>
    <row r="5632" spans="1:8" x14ac:dyDescent="0.2">
      <c r="A5632" s="27"/>
      <c r="B5632" s="28"/>
      <c r="C5632" s="27"/>
      <c r="D5632" s="27"/>
      <c r="E5632" s="27"/>
      <c r="F5632" s="4"/>
      <c r="G5632" s="5"/>
      <c r="H5632" s="29"/>
    </row>
    <row r="5633" spans="1:8" x14ac:dyDescent="0.2">
      <c r="A5633" s="27"/>
      <c r="B5633" s="28"/>
      <c r="C5633" s="27"/>
      <c r="D5633" s="27"/>
      <c r="E5633" s="27"/>
      <c r="F5633" s="4"/>
      <c r="G5633" s="5"/>
      <c r="H5633" s="29"/>
    </row>
    <row r="5634" spans="1:8" x14ac:dyDescent="0.2">
      <c r="A5634" s="27"/>
      <c r="B5634" s="28"/>
      <c r="C5634" s="27"/>
      <c r="D5634" s="27"/>
      <c r="E5634" s="27"/>
      <c r="F5634" s="4"/>
      <c r="G5634" s="5"/>
      <c r="H5634" s="29"/>
    </row>
    <row r="5635" spans="1:8" x14ac:dyDescent="0.2">
      <c r="A5635" s="31"/>
      <c r="B5635" s="28"/>
      <c r="C5635" s="27"/>
      <c r="D5635" s="27"/>
      <c r="E5635" s="27"/>
      <c r="F5635" s="4"/>
      <c r="G5635" s="5"/>
      <c r="H5635" s="29"/>
    </row>
    <row r="5636" spans="1:8" x14ac:dyDescent="0.2">
      <c r="A5636" s="31"/>
      <c r="B5636" s="28"/>
      <c r="C5636" s="27"/>
      <c r="D5636" s="27"/>
      <c r="E5636" s="27"/>
      <c r="F5636" s="4"/>
      <c r="G5636" s="5"/>
      <c r="H5636" s="29"/>
    </row>
    <row r="5637" spans="1:8" x14ac:dyDescent="0.2">
      <c r="A5637" s="31"/>
      <c r="B5637" s="28"/>
      <c r="C5637" s="27"/>
      <c r="D5637" s="27"/>
      <c r="E5637" s="27"/>
      <c r="F5637" s="4"/>
      <c r="G5637" s="5"/>
      <c r="H5637" s="29"/>
    </row>
    <row r="5638" spans="1:8" x14ac:dyDescent="0.2">
      <c r="A5638" s="31"/>
      <c r="B5638" s="28"/>
      <c r="C5638" s="27"/>
      <c r="D5638" s="27"/>
      <c r="E5638" s="27"/>
      <c r="F5638" s="4"/>
      <c r="G5638" s="5"/>
      <c r="H5638" s="29"/>
    </row>
    <row r="5639" spans="1:8" x14ac:dyDescent="0.2">
      <c r="A5639" s="31"/>
      <c r="B5639" s="28"/>
      <c r="C5639" s="27"/>
      <c r="D5639" s="27"/>
      <c r="E5639" s="27"/>
      <c r="F5639" s="4"/>
      <c r="G5639" s="5"/>
      <c r="H5639" s="29"/>
    </row>
    <row r="5640" spans="1:8" x14ac:dyDescent="0.2">
      <c r="A5640" s="31"/>
      <c r="B5640" s="28"/>
      <c r="C5640" s="27"/>
      <c r="D5640" s="27"/>
      <c r="E5640" s="27"/>
      <c r="F5640" s="4"/>
      <c r="G5640" s="5"/>
      <c r="H5640" s="29"/>
    </row>
    <row r="5641" spans="1:8" x14ac:dyDescent="0.2">
      <c r="A5641" s="27"/>
      <c r="B5641" s="28"/>
      <c r="C5641" s="27"/>
      <c r="D5641" s="27"/>
      <c r="E5641" s="27"/>
      <c r="F5641" s="4"/>
      <c r="G5641" s="5"/>
      <c r="H5641" s="29"/>
    </row>
    <row r="5642" spans="1:8" x14ac:dyDescent="0.2">
      <c r="A5642" s="27"/>
      <c r="B5642" s="28"/>
      <c r="C5642" s="27"/>
      <c r="D5642" s="27"/>
      <c r="E5642" s="27"/>
      <c r="F5642" s="4"/>
      <c r="G5642" s="5"/>
      <c r="H5642" s="29"/>
    </row>
    <row r="5643" spans="1:8" x14ac:dyDescent="0.2">
      <c r="A5643" s="27"/>
      <c r="B5643" s="28"/>
      <c r="C5643" s="27"/>
      <c r="D5643" s="27"/>
      <c r="E5643" s="27"/>
      <c r="F5643" s="4"/>
      <c r="G5643" s="5"/>
      <c r="H5643" s="29"/>
    </row>
    <row r="5644" spans="1:8" x14ac:dyDescent="0.2">
      <c r="A5644" s="31"/>
      <c r="B5644" s="28"/>
      <c r="C5644" s="27"/>
      <c r="D5644" s="27"/>
      <c r="E5644" s="27"/>
      <c r="F5644" s="4"/>
      <c r="G5644" s="5"/>
      <c r="H5644" s="29"/>
    </row>
    <row r="5645" spans="1:8" x14ac:dyDescent="0.2">
      <c r="A5645" s="31"/>
      <c r="B5645" s="28"/>
      <c r="C5645" s="27"/>
      <c r="D5645" s="27"/>
      <c r="E5645" s="27"/>
      <c r="F5645" s="4"/>
      <c r="G5645" s="5"/>
      <c r="H5645" s="29"/>
    </row>
    <row r="5646" spans="1:8" x14ac:dyDescent="0.2">
      <c r="A5646" s="31"/>
      <c r="B5646" s="28"/>
      <c r="C5646" s="27"/>
      <c r="D5646" s="27"/>
      <c r="E5646" s="27"/>
      <c r="F5646" s="4"/>
      <c r="G5646" s="5"/>
      <c r="H5646" s="29"/>
    </row>
    <row r="5647" spans="1:8" x14ac:dyDescent="0.2">
      <c r="A5647" s="31"/>
      <c r="B5647" s="28"/>
      <c r="C5647" s="27"/>
      <c r="D5647" s="27"/>
      <c r="E5647" s="27"/>
      <c r="F5647" s="4"/>
      <c r="G5647" s="5"/>
      <c r="H5647" s="29"/>
    </row>
    <row r="5648" spans="1:8" x14ac:dyDescent="0.2">
      <c r="A5648" s="31"/>
      <c r="B5648" s="28"/>
      <c r="C5648" s="27"/>
      <c r="D5648" s="27"/>
      <c r="E5648" s="27"/>
      <c r="F5648" s="4"/>
      <c r="G5648" s="5"/>
      <c r="H5648" s="29"/>
    </row>
    <row r="5649" spans="1:8" x14ac:dyDescent="0.2">
      <c r="A5649" s="31"/>
      <c r="B5649" s="28"/>
      <c r="C5649" s="27"/>
      <c r="D5649" s="27"/>
      <c r="E5649" s="27"/>
      <c r="F5649" s="4"/>
      <c r="G5649" s="5"/>
      <c r="H5649" s="29"/>
    </row>
    <row r="5650" spans="1:8" x14ac:dyDescent="0.2">
      <c r="A5650" s="27"/>
      <c r="B5650" s="28"/>
      <c r="C5650" s="27"/>
      <c r="D5650" s="27"/>
      <c r="E5650" s="27"/>
      <c r="F5650" s="4"/>
      <c r="G5650" s="5"/>
      <c r="H5650" s="29"/>
    </row>
    <row r="5651" spans="1:8" x14ac:dyDescent="0.2">
      <c r="A5651" s="27"/>
      <c r="B5651" s="28"/>
      <c r="C5651" s="27"/>
      <c r="D5651" s="27"/>
      <c r="E5651" s="27"/>
      <c r="F5651" s="4"/>
      <c r="G5651" s="5"/>
      <c r="H5651" s="29"/>
    </row>
    <row r="5652" spans="1:8" x14ac:dyDescent="0.2">
      <c r="A5652" s="27"/>
      <c r="B5652" s="28"/>
      <c r="C5652" s="27"/>
      <c r="D5652" s="27"/>
      <c r="E5652" s="27"/>
      <c r="F5652" s="4"/>
      <c r="G5652" s="5"/>
      <c r="H5652" s="29"/>
    </row>
    <row r="5653" spans="1:8" x14ac:dyDescent="0.2">
      <c r="A5653" s="31"/>
      <c r="B5653" s="28"/>
      <c r="C5653" s="27"/>
      <c r="D5653" s="27"/>
      <c r="E5653" s="27"/>
      <c r="F5653" s="4"/>
      <c r="G5653" s="5"/>
      <c r="H5653" s="29"/>
    </row>
    <row r="5654" spans="1:8" x14ac:dyDescent="0.2">
      <c r="A5654" s="31"/>
      <c r="B5654" s="28"/>
      <c r="C5654" s="27"/>
      <c r="D5654" s="27"/>
      <c r="E5654" s="27"/>
      <c r="F5654" s="4"/>
      <c r="G5654" s="5"/>
      <c r="H5654" s="29"/>
    </row>
    <row r="5655" spans="1:8" x14ac:dyDescent="0.2">
      <c r="A5655" s="31"/>
      <c r="B5655" s="28"/>
      <c r="C5655" s="27"/>
      <c r="D5655" s="27"/>
      <c r="E5655" s="27"/>
      <c r="F5655" s="4"/>
      <c r="G5655" s="5"/>
      <c r="H5655" s="29"/>
    </row>
    <row r="5656" spans="1:8" x14ac:dyDescent="0.2">
      <c r="A5656" s="31"/>
      <c r="B5656" s="28"/>
      <c r="C5656" s="27"/>
      <c r="D5656" s="27"/>
      <c r="E5656" s="27"/>
      <c r="F5656" s="4"/>
      <c r="G5656" s="5"/>
      <c r="H5656" s="29"/>
    </row>
    <row r="5657" spans="1:8" x14ac:dyDescent="0.2">
      <c r="A5657" s="31"/>
      <c r="B5657" s="28"/>
      <c r="C5657" s="27"/>
      <c r="D5657" s="27"/>
      <c r="E5657" s="27"/>
      <c r="F5657" s="4"/>
      <c r="G5657" s="5"/>
      <c r="H5657" s="29"/>
    </row>
    <row r="5658" spans="1:8" x14ac:dyDescent="0.2">
      <c r="A5658" s="31"/>
      <c r="B5658" s="28"/>
      <c r="C5658" s="27"/>
      <c r="D5658" s="27"/>
      <c r="E5658" s="27"/>
      <c r="F5658" s="4"/>
      <c r="G5658" s="5"/>
      <c r="H5658" s="29"/>
    </row>
    <row r="5659" spans="1:8" x14ac:dyDescent="0.2">
      <c r="A5659" s="27"/>
      <c r="B5659" s="28"/>
      <c r="C5659" s="27"/>
      <c r="D5659" s="27"/>
      <c r="E5659" s="27"/>
      <c r="F5659" s="4"/>
      <c r="G5659" s="5"/>
      <c r="H5659" s="29"/>
    </row>
    <row r="5660" spans="1:8" x14ac:dyDescent="0.2">
      <c r="A5660" s="27"/>
      <c r="B5660" s="28"/>
      <c r="C5660" s="27"/>
      <c r="D5660" s="27"/>
      <c r="E5660" s="27"/>
      <c r="F5660" s="4"/>
      <c r="G5660" s="5"/>
      <c r="H5660" s="29"/>
    </row>
    <row r="5661" spans="1:8" x14ac:dyDescent="0.2">
      <c r="A5661" s="27"/>
      <c r="B5661" s="28"/>
      <c r="C5661" s="27"/>
      <c r="D5661" s="27"/>
      <c r="E5661" s="27"/>
      <c r="F5661" s="4"/>
      <c r="G5661" s="5"/>
      <c r="H5661" s="29"/>
    </row>
    <row r="5662" spans="1:8" x14ac:dyDescent="0.2">
      <c r="A5662" s="31"/>
      <c r="B5662" s="28"/>
      <c r="C5662" s="27"/>
      <c r="D5662" s="27"/>
      <c r="E5662" s="27"/>
      <c r="F5662" s="4"/>
      <c r="G5662" s="5"/>
      <c r="H5662" s="29"/>
    </row>
    <row r="5663" spans="1:8" x14ac:dyDescent="0.2">
      <c r="A5663" s="31"/>
      <c r="B5663" s="28"/>
      <c r="C5663" s="27"/>
      <c r="D5663" s="27"/>
      <c r="E5663" s="27"/>
      <c r="F5663" s="4"/>
      <c r="G5663" s="5"/>
      <c r="H5663" s="29"/>
    </row>
    <row r="5664" spans="1:8" x14ac:dyDescent="0.2">
      <c r="A5664" s="31"/>
      <c r="B5664" s="28"/>
      <c r="C5664" s="27"/>
      <c r="D5664" s="27"/>
      <c r="E5664" s="27"/>
      <c r="F5664" s="4"/>
      <c r="G5664" s="5"/>
      <c r="H5664" s="29"/>
    </row>
    <row r="5665" spans="1:8" x14ac:dyDescent="0.2">
      <c r="A5665" s="31"/>
      <c r="B5665" s="28"/>
      <c r="C5665" s="27"/>
      <c r="D5665" s="27"/>
      <c r="E5665" s="27"/>
      <c r="F5665" s="4"/>
      <c r="G5665" s="5"/>
      <c r="H5665" s="29"/>
    </row>
    <row r="5666" spans="1:8" x14ac:dyDescent="0.2">
      <c r="A5666" s="31"/>
      <c r="B5666" s="28"/>
      <c r="C5666" s="27"/>
      <c r="D5666" s="27"/>
      <c r="E5666" s="27"/>
      <c r="F5666" s="4"/>
      <c r="G5666" s="5"/>
      <c r="H5666" s="29"/>
    </row>
    <row r="5667" spans="1:8" x14ac:dyDescent="0.2">
      <c r="A5667" s="31"/>
      <c r="B5667" s="28"/>
      <c r="C5667" s="27"/>
      <c r="D5667" s="27"/>
      <c r="E5667" s="27"/>
      <c r="F5667" s="4"/>
      <c r="G5667" s="5"/>
      <c r="H5667" s="29"/>
    </row>
    <row r="5668" spans="1:8" x14ac:dyDescent="0.2">
      <c r="A5668" s="27"/>
      <c r="B5668" s="28"/>
      <c r="C5668" s="27"/>
      <c r="D5668" s="27"/>
      <c r="E5668" s="27"/>
      <c r="F5668" s="4"/>
      <c r="G5668" s="5"/>
      <c r="H5668" s="29"/>
    </row>
    <row r="5669" spans="1:8" x14ac:dyDescent="0.2">
      <c r="A5669" s="27"/>
      <c r="B5669" s="28"/>
      <c r="C5669" s="27"/>
      <c r="D5669" s="27"/>
      <c r="E5669" s="27"/>
      <c r="F5669" s="4"/>
      <c r="G5669" s="5"/>
      <c r="H5669" s="29"/>
    </row>
    <row r="5670" spans="1:8" x14ac:dyDescent="0.2">
      <c r="A5670" s="27"/>
      <c r="B5670" s="28"/>
      <c r="C5670" s="27"/>
      <c r="D5670" s="27"/>
      <c r="E5670" s="27"/>
      <c r="F5670" s="4"/>
      <c r="G5670" s="5"/>
      <c r="H5670" s="29"/>
    </row>
    <row r="5671" spans="1:8" x14ac:dyDescent="0.2">
      <c r="A5671" s="31"/>
      <c r="B5671" s="28"/>
      <c r="C5671" s="27"/>
      <c r="D5671" s="27"/>
      <c r="E5671" s="27"/>
      <c r="F5671" s="4"/>
      <c r="G5671" s="5"/>
      <c r="H5671" s="29"/>
    </row>
    <row r="5672" spans="1:8" x14ac:dyDescent="0.2">
      <c r="A5672" s="31"/>
      <c r="B5672" s="28"/>
      <c r="C5672" s="27"/>
      <c r="D5672" s="27"/>
      <c r="E5672" s="27"/>
      <c r="F5672" s="4"/>
      <c r="G5672" s="5"/>
      <c r="H5672" s="29"/>
    </row>
    <row r="5673" spans="1:8" x14ac:dyDescent="0.2">
      <c r="A5673" s="31"/>
      <c r="B5673" s="28"/>
      <c r="C5673" s="27"/>
      <c r="D5673" s="27"/>
      <c r="E5673" s="27"/>
      <c r="F5673" s="4"/>
      <c r="G5673" s="5"/>
      <c r="H5673" s="29"/>
    </row>
    <row r="5674" spans="1:8" x14ac:dyDescent="0.2">
      <c r="A5674" s="31"/>
      <c r="B5674" s="28"/>
      <c r="C5674" s="27"/>
      <c r="D5674" s="27"/>
      <c r="E5674" s="27"/>
      <c r="F5674" s="4"/>
      <c r="G5674" s="5"/>
      <c r="H5674" s="29"/>
    </row>
    <row r="5675" spans="1:8" x14ac:dyDescent="0.2">
      <c r="A5675" s="31"/>
      <c r="B5675" s="28"/>
      <c r="C5675" s="27"/>
      <c r="D5675" s="27"/>
      <c r="E5675" s="27"/>
      <c r="F5675" s="4"/>
      <c r="G5675" s="5"/>
      <c r="H5675" s="29"/>
    </row>
    <row r="5676" spans="1:8" x14ac:dyDescent="0.2">
      <c r="A5676" s="31"/>
      <c r="B5676" s="28"/>
      <c r="C5676" s="27"/>
      <c r="D5676" s="27"/>
      <c r="E5676" s="27"/>
      <c r="F5676" s="4"/>
      <c r="G5676" s="5"/>
      <c r="H5676" s="29"/>
    </row>
    <row r="5677" spans="1:8" x14ac:dyDescent="0.2">
      <c r="A5677" s="31"/>
      <c r="B5677" s="28"/>
      <c r="C5677" s="27"/>
      <c r="D5677" s="27"/>
      <c r="E5677" s="27"/>
      <c r="F5677" s="4"/>
      <c r="G5677" s="5"/>
      <c r="H5677" s="29"/>
    </row>
    <row r="5678" spans="1:8" x14ac:dyDescent="0.2">
      <c r="A5678" s="31"/>
      <c r="B5678" s="28"/>
      <c r="C5678" s="27"/>
      <c r="D5678" s="27"/>
      <c r="E5678" s="27"/>
      <c r="F5678" s="4"/>
      <c r="G5678" s="5"/>
      <c r="H5678" s="29"/>
    </row>
    <row r="5679" spans="1:8" x14ac:dyDescent="0.2">
      <c r="A5679" s="31"/>
      <c r="B5679" s="28"/>
      <c r="C5679" s="27"/>
      <c r="D5679" s="27"/>
      <c r="E5679" s="27"/>
      <c r="F5679" s="4"/>
      <c r="G5679" s="5"/>
      <c r="H5679" s="29"/>
    </row>
    <row r="5680" spans="1:8" x14ac:dyDescent="0.2">
      <c r="A5680" s="31"/>
      <c r="B5680" s="28"/>
      <c r="C5680" s="27"/>
      <c r="D5680" s="27"/>
      <c r="E5680" s="27"/>
      <c r="F5680" s="4"/>
      <c r="G5680" s="5"/>
      <c r="H5680" s="29"/>
    </row>
    <row r="5681" spans="1:8" x14ac:dyDescent="0.2">
      <c r="A5681" s="31"/>
      <c r="B5681" s="28"/>
      <c r="C5681" s="27"/>
      <c r="D5681" s="27"/>
      <c r="E5681" s="27"/>
      <c r="F5681" s="4"/>
      <c r="G5681" s="5"/>
      <c r="H5681" s="29"/>
    </row>
    <row r="5682" spans="1:8" x14ac:dyDescent="0.2">
      <c r="A5682" s="31"/>
      <c r="B5682" s="28"/>
      <c r="C5682" s="27"/>
      <c r="D5682" s="27"/>
      <c r="E5682" s="27"/>
      <c r="F5682" s="4"/>
      <c r="G5682" s="5"/>
      <c r="H5682" s="29"/>
    </row>
    <row r="5683" spans="1:8" x14ac:dyDescent="0.2">
      <c r="A5683" s="31"/>
      <c r="B5683" s="28"/>
      <c r="C5683" s="27"/>
      <c r="D5683" s="27"/>
      <c r="E5683" s="27"/>
      <c r="F5683" s="4"/>
      <c r="G5683" s="5"/>
      <c r="H5683" s="29"/>
    </row>
    <row r="5684" spans="1:8" x14ac:dyDescent="0.2">
      <c r="A5684" s="31"/>
      <c r="B5684" s="28"/>
      <c r="C5684" s="27"/>
      <c r="D5684" s="27"/>
      <c r="E5684" s="27"/>
      <c r="F5684" s="4"/>
      <c r="G5684" s="5"/>
      <c r="H5684" s="29"/>
    </row>
    <row r="5685" spans="1:8" x14ac:dyDescent="0.2">
      <c r="A5685" s="31"/>
      <c r="B5685" s="28"/>
      <c r="C5685" s="27"/>
      <c r="D5685" s="27"/>
      <c r="E5685" s="27"/>
      <c r="F5685" s="4"/>
      <c r="G5685" s="5"/>
      <c r="H5685" s="29"/>
    </row>
    <row r="5686" spans="1:8" x14ac:dyDescent="0.2">
      <c r="A5686" s="31"/>
      <c r="B5686" s="28"/>
      <c r="C5686" s="27"/>
      <c r="D5686" s="27"/>
      <c r="E5686" s="27"/>
      <c r="F5686" s="4"/>
      <c r="G5686" s="5"/>
      <c r="H5686" s="29"/>
    </row>
    <row r="5687" spans="1:8" x14ac:dyDescent="0.2">
      <c r="A5687" s="31"/>
      <c r="B5687" s="28"/>
      <c r="C5687" s="27"/>
      <c r="D5687" s="27"/>
      <c r="E5687" s="27"/>
      <c r="F5687" s="4"/>
      <c r="G5687" s="5"/>
      <c r="H5687" s="29"/>
    </row>
    <row r="5688" spans="1:8" x14ac:dyDescent="0.2">
      <c r="A5688" s="31"/>
      <c r="B5688" s="28"/>
      <c r="C5688" s="27"/>
      <c r="D5688" s="27"/>
      <c r="E5688" s="27"/>
      <c r="F5688" s="4"/>
      <c r="G5688" s="5"/>
      <c r="H5688" s="29"/>
    </row>
    <row r="5689" spans="1:8" x14ac:dyDescent="0.2">
      <c r="A5689" s="31"/>
      <c r="B5689" s="28"/>
      <c r="C5689" s="27"/>
      <c r="D5689" s="27"/>
      <c r="E5689" s="27"/>
      <c r="F5689" s="4"/>
      <c r="G5689" s="5"/>
      <c r="H5689" s="29"/>
    </row>
    <row r="5690" spans="1:8" x14ac:dyDescent="0.2">
      <c r="A5690" s="31"/>
      <c r="B5690" s="28"/>
      <c r="C5690" s="27"/>
      <c r="D5690" s="27"/>
      <c r="E5690" s="27"/>
      <c r="F5690" s="4"/>
      <c r="G5690" s="5"/>
      <c r="H5690" s="29"/>
    </row>
    <row r="5691" spans="1:8" x14ac:dyDescent="0.2">
      <c r="A5691" s="31"/>
      <c r="B5691" s="28"/>
      <c r="C5691" s="27"/>
      <c r="D5691" s="27"/>
      <c r="E5691" s="27"/>
      <c r="F5691" s="4"/>
      <c r="G5691" s="5"/>
      <c r="H5691" s="29"/>
    </row>
    <row r="5692" spans="1:8" x14ac:dyDescent="0.2">
      <c r="A5692" s="31"/>
      <c r="B5692" s="28"/>
      <c r="C5692" s="27"/>
      <c r="D5692" s="27"/>
      <c r="E5692" s="27"/>
      <c r="F5692" s="4"/>
      <c r="G5692" s="5"/>
      <c r="H5692" s="29"/>
    </row>
    <row r="5693" spans="1:8" x14ac:dyDescent="0.2">
      <c r="A5693" s="31"/>
      <c r="B5693" s="28"/>
      <c r="C5693" s="27"/>
      <c r="D5693" s="27"/>
      <c r="E5693" s="27"/>
      <c r="F5693" s="4"/>
      <c r="G5693" s="5"/>
      <c r="H5693" s="29"/>
    </row>
    <row r="5694" spans="1:8" x14ac:dyDescent="0.2">
      <c r="A5694" s="31"/>
      <c r="B5694" s="28"/>
      <c r="C5694" s="27"/>
      <c r="D5694" s="27"/>
      <c r="E5694" s="27"/>
      <c r="F5694" s="4"/>
      <c r="G5694" s="5"/>
      <c r="H5694" s="29"/>
    </row>
    <row r="5695" spans="1:8" x14ac:dyDescent="0.2">
      <c r="A5695" s="31"/>
      <c r="B5695" s="28"/>
      <c r="C5695" s="27"/>
      <c r="D5695" s="27"/>
      <c r="E5695" s="27"/>
      <c r="F5695" s="4"/>
      <c r="G5695" s="5"/>
      <c r="H5695" s="29"/>
    </row>
    <row r="5696" spans="1:8" x14ac:dyDescent="0.2">
      <c r="A5696" s="31"/>
      <c r="B5696" s="28"/>
      <c r="C5696" s="27"/>
      <c r="D5696" s="27"/>
      <c r="E5696" s="27"/>
      <c r="F5696" s="4"/>
      <c r="G5696" s="5"/>
      <c r="H5696" s="29"/>
    </row>
    <row r="5697" spans="1:8" x14ac:dyDescent="0.2">
      <c r="A5697" s="31"/>
      <c r="B5697" s="28"/>
      <c r="C5697" s="27"/>
      <c r="D5697" s="27"/>
      <c r="E5697" s="27"/>
      <c r="F5697" s="4"/>
      <c r="G5697" s="5"/>
      <c r="H5697" s="29"/>
    </row>
    <row r="5698" spans="1:8" x14ac:dyDescent="0.2">
      <c r="A5698" s="31"/>
      <c r="B5698" s="28"/>
      <c r="C5698" s="27"/>
      <c r="D5698" s="27"/>
      <c r="E5698" s="27"/>
      <c r="F5698" s="4"/>
      <c r="G5698" s="5"/>
      <c r="H5698" s="29"/>
    </row>
    <row r="5699" spans="1:8" x14ac:dyDescent="0.2">
      <c r="A5699" s="31"/>
      <c r="B5699" s="28"/>
      <c r="C5699" s="27"/>
      <c r="D5699" s="27"/>
      <c r="E5699" s="27"/>
      <c r="F5699" s="4"/>
      <c r="G5699" s="5"/>
      <c r="H5699" s="29"/>
    </row>
    <row r="5700" spans="1:8" x14ac:dyDescent="0.2">
      <c r="A5700" s="31"/>
      <c r="B5700" s="28"/>
      <c r="C5700" s="27"/>
      <c r="D5700" s="27"/>
      <c r="E5700" s="27"/>
      <c r="F5700" s="4"/>
      <c r="G5700" s="5"/>
      <c r="H5700" s="29"/>
    </row>
    <row r="5701" spans="1:8" x14ac:dyDescent="0.2">
      <c r="A5701" s="31"/>
      <c r="B5701" s="28"/>
      <c r="C5701" s="27"/>
      <c r="D5701" s="27"/>
      <c r="E5701" s="27"/>
      <c r="F5701" s="4"/>
      <c r="G5701" s="5"/>
      <c r="H5701" s="29"/>
    </row>
    <row r="5702" spans="1:8" x14ac:dyDescent="0.2">
      <c r="A5702" s="31"/>
      <c r="B5702" s="28"/>
      <c r="C5702" s="27"/>
      <c r="D5702" s="27"/>
      <c r="E5702" s="27"/>
      <c r="F5702" s="4"/>
      <c r="G5702" s="5"/>
      <c r="H5702" s="29"/>
    </row>
    <row r="5703" spans="1:8" x14ac:dyDescent="0.2">
      <c r="A5703" s="31"/>
      <c r="B5703" s="28"/>
      <c r="C5703" s="27"/>
      <c r="D5703" s="27"/>
      <c r="E5703" s="27"/>
      <c r="F5703" s="4"/>
      <c r="G5703" s="5"/>
      <c r="H5703" s="29"/>
    </row>
    <row r="5704" spans="1:8" x14ac:dyDescent="0.2">
      <c r="A5704" s="31"/>
      <c r="B5704" s="28"/>
      <c r="C5704" s="27"/>
      <c r="D5704" s="27"/>
      <c r="E5704" s="27"/>
      <c r="F5704" s="4"/>
      <c r="G5704" s="5"/>
      <c r="H5704" s="29"/>
    </row>
    <row r="5705" spans="1:8" x14ac:dyDescent="0.2">
      <c r="A5705" s="31"/>
      <c r="B5705" s="28"/>
      <c r="C5705" s="27"/>
      <c r="D5705" s="27"/>
      <c r="E5705" s="27"/>
      <c r="F5705" s="4"/>
      <c r="G5705" s="5"/>
      <c r="H5705" s="29"/>
    </row>
    <row r="5706" spans="1:8" x14ac:dyDescent="0.2">
      <c r="A5706" s="31"/>
      <c r="B5706" s="28"/>
      <c r="C5706" s="27"/>
      <c r="D5706" s="27"/>
      <c r="E5706" s="27"/>
      <c r="F5706" s="4"/>
      <c r="G5706" s="5"/>
      <c r="H5706" s="29"/>
    </row>
    <row r="5707" spans="1:8" x14ac:dyDescent="0.2">
      <c r="A5707" s="31"/>
      <c r="B5707" s="28"/>
      <c r="C5707" s="27"/>
      <c r="D5707" s="27"/>
      <c r="E5707" s="27"/>
      <c r="F5707" s="4"/>
      <c r="G5707" s="5"/>
      <c r="H5707" s="29"/>
    </row>
    <row r="5708" spans="1:8" x14ac:dyDescent="0.2">
      <c r="A5708" s="31"/>
      <c r="B5708" s="28"/>
      <c r="C5708" s="27"/>
      <c r="D5708" s="27"/>
      <c r="E5708" s="27"/>
      <c r="F5708" s="4"/>
      <c r="G5708" s="5"/>
      <c r="H5708" s="29"/>
    </row>
    <row r="5709" spans="1:8" x14ac:dyDescent="0.2">
      <c r="A5709" s="31"/>
      <c r="B5709" s="28"/>
      <c r="C5709" s="27"/>
      <c r="D5709" s="27"/>
      <c r="E5709" s="27"/>
      <c r="F5709" s="4"/>
      <c r="G5709" s="5"/>
      <c r="H5709" s="29"/>
    </row>
    <row r="5710" spans="1:8" x14ac:dyDescent="0.2">
      <c r="A5710" s="31"/>
      <c r="B5710" s="28"/>
      <c r="C5710" s="27"/>
      <c r="D5710" s="27"/>
      <c r="E5710" s="27"/>
      <c r="F5710" s="4"/>
      <c r="G5710" s="5"/>
      <c r="H5710" s="29"/>
    </row>
    <row r="5711" spans="1:8" x14ac:dyDescent="0.2">
      <c r="A5711" s="31"/>
      <c r="B5711" s="28"/>
      <c r="C5711" s="27"/>
      <c r="D5711" s="27"/>
      <c r="E5711" s="27"/>
      <c r="F5711" s="4"/>
      <c r="G5711" s="5"/>
      <c r="H5711" s="29"/>
    </row>
    <row r="5712" spans="1:8" x14ac:dyDescent="0.2">
      <c r="A5712" s="31"/>
      <c r="B5712" s="28"/>
      <c r="C5712" s="27"/>
      <c r="D5712" s="27"/>
      <c r="E5712" s="27"/>
      <c r="F5712" s="4"/>
      <c r="G5712" s="5"/>
      <c r="H5712" s="29"/>
    </row>
    <row r="5713" spans="1:8" x14ac:dyDescent="0.2">
      <c r="A5713" s="31"/>
      <c r="B5713" s="28"/>
      <c r="C5713" s="27"/>
      <c r="D5713" s="27"/>
      <c r="E5713" s="27"/>
      <c r="F5713" s="4"/>
      <c r="G5713" s="5"/>
      <c r="H5713" s="29"/>
    </row>
    <row r="5714" spans="1:8" x14ac:dyDescent="0.2">
      <c r="A5714" s="31"/>
      <c r="B5714" s="28"/>
      <c r="C5714" s="27"/>
      <c r="D5714" s="27"/>
      <c r="E5714" s="27"/>
      <c r="F5714" s="4"/>
      <c r="G5714" s="5"/>
      <c r="H5714" s="29"/>
    </row>
    <row r="5715" spans="1:8" x14ac:dyDescent="0.2">
      <c r="A5715" s="31"/>
      <c r="B5715" s="28"/>
      <c r="C5715" s="27"/>
      <c r="D5715" s="27"/>
      <c r="E5715" s="27"/>
      <c r="F5715" s="4"/>
      <c r="G5715" s="5"/>
      <c r="H5715" s="29"/>
    </row>
    <row r="5716" spans="1:8" x14ac:dyDescent="0.2">
      <c r="A5716" s="31"/>
      <c r="B5716" s="28"/>
      <c r="C5716" s="27"/>
      <c r="D5716" s="27"/>
      <c r="E5716" s="27"/>
      <c r="F5716" s="4"/>
      <c r="G5716" s="5"/>
      <c r="H5716" s="29"/>
    </row>
    <row r="5717" spans="1:8" x14ac:dyDescent="0.2">
      <c r="A5717" s="31"/>
      <c r="B5717" s="28"/>
      <c r="C5717" s="27"/>
      <c r="D5717" s="27"/>
      <c r="E5717" s="27"/>
      <c r="F5717" s="4"/>
      <c r="G5717" s="5"/>
      <c r="H5717" s="29"/>
    </row>
    <row r="5718" spans="1:8" x14ac:dyDescent="0.2">
      <c r="A5718" s="31"/>
      <c r="B5718" s="28"/>
      <c r="C5718" s="27"/>
      <c r="D5718" s="27"/>
      <c r="E5718" s="27"/>
      <c r="F5718" s="4"/>
      <c r="G5718" s="5"/>
      <c r="H5718" s="29"/>
    </row>
    <row r="5719" spans="1:8" x14ac:dyDescent="0.2">
      <c r="A5719" s="31"/>
      <c r="B5719" s="28"/>
      <c r="C5719" s="27"/>
      <c r="D5719" s="27"/>
      <c r="E5719" s="27"/>
      <c r="F5719" s="4"/>
      <c r="G5719" s="5"/>
      <c r="H5719" s="29"/>
    </row>
    <row r="5720" spans="1:8" x14ac:dyDescent="0.2">
      <c r="A5720" s="31"/>
      <c r="B5720" s="28"/>
      <c r="C5720" s="27"/>
      <c r="D5720" s="27"/>
      <c r="E5720" s="27"/>
      <c r="F5720" s="4"/>
      <c r="G5720" s="5"/>
      <c r="H5720" s="29"/>
    </row>
    <row r="5721" spans="1:8" x14ac:dyDescent="0.2">
      <c r="A5721" s="31"/>
      <c r="B5721" s="28"/>
      <c r="C5721" s="27"/>
      <c r="D5721" s="27"/>
      <c r="E5721" s="27"/>
      <c r="F5721" s="4"/>
      <c r="G5721" s="5"/>
      <c r="H5721" s="29"/>
    </row>
    <row r="5722" spans="1:8" x14ac:dyDescent="0.2">
      <c r="A5722" s="31"/>
      <c r="B5722" s="28"/>
      <c r="C5722" s="27"/>
      <c r="D5722" s="27"/>
      <c r="E5722" s="27"/>
      <c r="F5722" s="4"/>
      <c r="G5722" s="5"/>
      <c r="H5722" s="29"/>
    </row>
    <row r="5723" spans="1:8" x14ac:dyDescent="0.2">
      <c r="A5723" s="31"/>
      <c r="B5723" s="28"/>
      <c r="C5723" s="27"/>
      <c r="D5723" s="27"/>
      <c r="E5723" s="27"/>
      <c r="F5723" s="4"/>
      <c r="G5723" s="5"/>
      <c r="H5723" s="29"/>
    </row>
    <row r="5724" spans="1:8" x14ac:dyDescent="0.2">
      <c r="A5724" s="31"/>
      <c r="B5724" s="28"/>
      <c r="C5724" s="27"/>
      <c r="D5724" s="27"/>
      <c r="E5724" s="27"/>
      <c r="F5724" s="4"/>
      <c r="G5724" s="5"/>
      <c r="H5724" s="29"/>
    </row>
    <row r="5725" spans="1:8" x14ac:dyDescent="0.2">
      <c r="A5725" s="31"/>
      <c r="B5725" s="28"/>
      <c r="C5725" s="27"/>
      <c r="D5725" s="27"/>
      <c r="E5725" s="27"/>
      <c r="F5725" s="4"/>
      <c r="G5725" s="5"/>
      <c r="H5725" s="29"/>
    </row>
    <row r="5726" spans="1:8" x14ac:dyDescent="0.2">
      <c r="A5726" s="31"/>
      <c r="B5726" s="28"/>
      <c r="C5726" s="27"/>
      <c r="D5726" s="27"/>
      <c r="E5726" s="27"/>
      <c r="F5726" s="4"/>
      <c r="G5726" s="5"/>
      <c r="H5726" s="29"/>
    </row>
    <row r="5727" spans="1:8" x14ac:dyDescent="0.2">
      <c r="A5727" s="31"/>
      <c r="B5727" s="28"/>
      <c r="C5727" s="27"/>
      <c r="D5727" s="27"/>
      <c r="E5727" s="27"/>
      <c r="F5727" s="4"/>
      <c r="G5727" s="5"/>
      <c r="H5727" s="29"/>
    </row>
    <row r="5728" spans="1:8" x14ac:dyDescent="0.2">
      <c r="A5728" s="31"/>
      <c r="B5728" s="28"/>
      <c r="C5728" s="27"/>
      <c r="D5728" s="27"/>
      <c r="E5728" s="27"/>
      <c r="F5728" s="4"/>
      <c r="G5728" s="5"/>
      <c r="H5728" s="29"/>
    </row>
    <row r="5729" spans="1:8" x14ac:dyDescent="0.2">
      <c r="A5729" s="31"/>
      <c r="B5729" s="28"/>
      <c r="C5729" s="27"/>
      <c r="D5729" s="27"/>
      <c r="E5729" s="27"/>
      <c r="F5729" s="4"/>
      <c r="G5729" s="5"/>
      <c r="H5729" s="29"/>
    </row>
    <row r="5730" spans="1:8" x14ac:dyDescent="0.2">
      <c r="A5730" s="31"/>
      <c r="B5730" s="28"/>
      <c r="C5730" s="27"/>
      <c r="D5730" s="27"/>
      <c r="E5730" s="27"/>
      <c r="F5730" s="4"/>
      <c r="G5730" s="5"/>
      <c r="H5730" s="29"/>
    </row>
    <row r="5731" spans="1:8" x14ac:dyDescent="0.2">
      <c r="A5731" s="31"/>
      <c r="B5731" s="28"/>
      <c r="C5731" s="27"/>
      <c r="D5731" s="27"/>
      <c r="E5731" s="27"/>
      <c r="F5731" s="4"/>
      <c r="G5731" s="5"/>
      <c r="H5731" s="29"/>
    </row>
    <row r="5732" spans="1:8" x14ac:dyDescent="0.2">
      <c r="A5732" s="31"/>
      <c r="B5732" s="28"/>
      <c r="C5732" s="27"/>
      <c r="D5732" s="27"/>
      <c r="E5732" s="27"/>
      <c r="F5732" s="4"/>
      <c r="G5732" s="5"/>
      <c r="H5732" s="29"/>
    </row>
    <row r="5733" spans="1:8" x14ac:dyDescent="0.2">
      <c r="A5733" s="31"/>
      <c r="B5733" s="28"/>
      <c r="C5733" s="27"/>
      <c r="D5733" s="27"/>
      <c r="E5733" s="27"/>
      <c r="F5733" s="4"/>
      <c r="G5733" s="5"/>
      <c r="H5733" s="29"/>
    </row>
    <row r="5734" spans="1:8" x14ac:dyDescent="0.2">
      <c r="A5734" s="31"/>
      <c r="B5734" s="28"/>
      <c r="C5734" s="27"/>
      <c r="D5734" s="27"/>
      <c r="E5734" s="27"/>
      <c r="F5734" s="4"/>
      <c r="G5734" s="5"/>
      <c r="H5734" s="29"/>
    </row>
    <row r="5735" spans="1:8" x14ac:dyDescent="0.2">
      <c r="A5735" s="31"/>
      <c r="B5735" s="28"/>
      <c r="C5735" s="27"/>
      <c r="D5735" s="27"/>
      <c r="E5735" s="27"/>
      <c r="F5735" s="4"/>
      <c r="G5735" s="5"/>
      <c r="H5735" s="29"/>
    </row>
    <row r="5736" spans="1:8" x14ac:dyDescent="0.2">
      <c r="A5736" s="31"/>
      <c r="B5736" s="28"/>
      <c r="C5736" s="27"/>
      <c r="D5736" s="27"/>
      <c r="E5736" s="27"/>
      <c r="F5736" s="4"/>
      <c r="G5736" s="5"/>
      <c r="H5736" s="29"/>
    </row>
    <row r="5737" spans="1:8" x14ac:dyDescent="0.2">
      <c r="A5737" s="31"/>
      <c r="B5737" s="28"/>
      <c r="C5737" s="27"/>
      <c r="D5737" s="27"/>
      <c r="E5737" s="27"/>
      <c r="F5737" s="4"/>
      <c r="G5737" s="5"/>
      <c r="H5737" s="29"/>
    </row>
    <row r="5738" spans="1:8" x14ac:dyDescent="0.2">
      <c r="A5738" s="31"/>
      <c r="B5738" s="28"/>
      <c r="C5738" s="27"/>
      <c r="D5738" s="27"/>
      <c r="E5738" s="27"/>
      <c r="F5738" s="4"/>
      <c r="G5738" s="5"/>
      <c r="H5738" s="29"/>
    </row>
    <row r="5739" spans="1:8" x14ac:dyDescent="0.2">
      <c r="A5739" s="31"/>
      <c r="B5739" s="28"/>
      <c r="C5739" s="27"/>
      <c r="D5739" s="27"/>
      <c r="E5739" s="27"/>
      <c r="F5739" s="4"/>
      <c r="G5739" s="5"/>
      <c r="H5739" s="29"/>
    </row>
    <row r="5740" spans="1:8" x14ac:dyDescent="0.2">
      <c r="A5740" s="31"/>
      <c r="B5740" s="28"/>
      <c r="C5740" s="27"/>
      <c r="D5740" s="27"/>
      <c r="E5740" s="27"/>
      <c r="F5740" s="4"/>
      <c r="G5740" s="5"/>
      <c r="H5740" s="29"/>
    </row>
    <row r="5741" spans="1:8" x14ac:dyDescent="0.2">
      <c r="A5741" s="31"/>
      <c r="B5741" s="28"/>
      <c r="C5741" s="27"/>
      <c r="D5741" s="27"/>
      <c r="E5741" s="27"/>
      <c r="F5741" s="4"/>
      <c r="G5741" s="5"/>
      <c r="H5741" s="29"/>
    </row>
    <row r="5742" spans="1:8" x14ac:dyDescent="0.2">
      <c r="A5742" s="31"/>
      <c r="B5742" s="28"/>
      <c r="C5742" s="27"/>
      <c r="D5742" s="27"/>
      <c r="E5742" s="27"/>
      <c r="F5742" s="4"/>
      <c r="G5742" s="5"/>
      <c r="H5742" s="29"/>
    </row>
    <row r="5743" spans="1:8" x14ac:dyDescent="0.2">
      <c r="A5743" s="31"/>
      <c r="B5743" s="28"/>
      <c r="C5743" s="27"/>
      <c r="D5743" s="27"/>
      <c r="E5743" s="27"/>
      <c r="F5743" s="4"/>
      <c r="G5743" s="5"/>
      <c r="H5743" s="29"/>
    </row>
    <row r="5744" spans="1:8" x14ac:dyDescent="0.2">
      <c r="A5744" s="31"/>
      <c r="B5744" s="28"/>
      <c r="C5744" s="27"/>
      <c r="D5744" s="27"/>
      <c r="E5744" s="27"/>
      <c r="F5744" s="4"/>
      <c r="G5744" s="5"/>
      <c r="H5744" s="29"/>
    </row>
    <row r="5745" spans="1:8" x14ac:dyDescent="0.2">
      <c r="A5745" s="31"/>
      <c r="B5745" s="28"/>
      <c r="C5745" s="27"/>
      <c r="D5745" s="27"/>
      <c r="E5745" s="27"/>
      <c r="F5745" s="4"/>
      <c r="G5745" s="5"/>
      <c r="H5745" s="29"/>
    </row>
    <row r="5746" spans="1:8" x14ac:dyDescent="0.2">
      <c r="A5746" s="31"/>
      <c r="B5746" s="28"/>
      <c r="C5746" s="27"/>
      <c r="D5746" s="27"/>
      <c r="E5746" s="27"/>
      <c r="F5746" s="4"/>
      <c r="G5746" s="5"/>
      <c r="H5746" s="29"/>
    </row>
    <row r="5747" spans="1:8" x14ac:dyDescent="0.2">
      <c r="A5747" s="31"/>
      <c r="B5747" s="28"/>
      <c r="C5747" s="27"/>
      <c r="D5747" s="27"/>
      <c r="E5747" s="27"/>
      <c r="F5747" s="4"/>
      <c r="G5747" s="5"/>
      <c r="H5747" s="29"/>
    </row>
    <row r="5748" spans="1:8" x14ac:dyDescent="0.2">
      <c r="A5748" s="31"/>
      <c r="B5748" s="28"/>
      <c r="C5748" s="27"/>
      <c r="D5748" s="27"/>
      <c r="E5748" s="27"/>
      <c r="F5748" s="4"/>
      <c r="G5748" s="5"/>
      <c r="H5748" s="29"/>
    </row>
    <row r="5749" spans="1:8" x14ac:dyDescent="0.2">
      <c r="A5749" s="31"/>
      <c r="B5749" s="28"/>
      <c r="C5749" s="27"/>
      <c r="D5749" s="27"/>
      <c r="E5749" s="27"/>
      <c r="F5749" s="4"/>
      <c r="G5749" s="5"/>
      <c r="H5749" s="29"/>
    </row>
    <row r="5750" spans="1:8" x14ac:dyDescent="0.2">
      <c r="A5750" s="31"/>
      <c r="B5750" s="28"/>
      <c r="C5750" s="27"/>
      <c r="D5750" s="27"/>
      <c r="E5750" s="27"/>
      <c r="F5750" s="4"/>
      <c r="G5750" s="5"/>
      <c r="H5750" s="29"/>
    </row>
    <row r="5751" spans="1:8" x14ac:dyDescent="0.2">
      <c r="A5751" s="31"/>
      <c r="B5751" s="28"/>
      <c r="C5751" s="27"/>
      <c r="D5751" s="27"/>
      <c r="E5751" s="27"/>
      <c r="F5751" s="4"/>
      <c r="G5751" s="5"/>
      <c r="H5751" s="29"/>
    </row>
    <row r="5752" spans="1:8" x14ac:dyDescent="0.2">
      <c r="A5752" s="31"/>
      <c r="B5752" s="28"/>
      <c r="C5752" s="27"/>
      <c r="D5752" s="27"/>
      <c r="E5752" s="27"/>
      <c r="F5752" s="4"/>
      <c r="G5752" s="5"/>
      <c r="H5752" s="29"/>
    </row>
    <row r="5753" spans="1:8" x14ac:dyDescent="0.2">
      <c r="A5753" s="31"/>
      <c r="B5753" s="28"/>
      <c r="C5753" s="27"/>
      <c r="D5753" s="27"/>
      <c r="E5753" s="27"/>
      <c r="F5753" s="4"/>
      <c r="G5753" s="5"/>
      <c r="H5753" s="29"/>
    </row>
    <row r="5754" spans="1:8" x14ac:dyDescent="0.2">
      <c r="A5754" s="31"/>
      <c r="B5754" s="28"/>
      <c r="C5754" s="27"/>
      <c r="D5754" s="27"/>
      <c r="E5754" s="27"/>
      <c r="F5754" s="4"/>
      <c r="G5754" s="5"/>
      <c r="H5754" s="29"/>
    </row>
    <row r="5755" spans="1:8" x14ac:dyDescent="0.2">
      <c r="A5755" s="31"/>
      <c r="B5755" s="28"/>
      <c r="C5755" s="27"/>
      <c r="D5755" s="27"/>
      <c r="E5755" s="27"/>
      <c r="F5755" s="4"/>
      <c r="G5755" s="5"/>
      <c r="H5755" s="29"/>
    </row>
    <row r="5756" spans="1:8" x14ac:dyDescent="0.2">
      <c r="A5756" s="31"/>
      <c r="B5756" s="28"/>
      <c r="C5756" s="27"/>
      <c r="D5756" s="27"/>
      <c r="E5756" s="27"/>
      <c r="F5756" s="4"/>
      <c r="G5756" s="5"/>
      <c r="H5756" s="29"/>
    </row>
    <row r="5757" spans="1:8" x14ac:dyDescent="0.2">
      <c r="A5757" s="31"/>
      <c r="B5757" s="28"/>
      <c r="C5757" s="27"/>
      <c r="D5757" s="27"/>
      <c r="E5757" s="27"/>
      <c r="F5757" s="4"/>
      <c r="G5757" s="5"/>
      <c r="H5757" s="29"/>
    </row>
    <row r="5758" spans="1:8" x14ac:dyDescent="0.2">
      <c r="A5758" s="31"/>
      <c r="B5758" s="28"/>
      <c r="C5758" s="27"/>
      <c r="D5758" s="27"/>
      <c r="E5758" s="27"/>
      <c r="F5758" s="4"/>
      <c r="G5758" s="5"/>
      <c r="H5758" s="29"/>
    </row>
    <row r="5759" spans="1:8" x14ac:dyDescent="0.2">
      <c r="A5759" s="31"/>
      <c r="B5759" s="28"/>
      <c r="C5759" s="27"/>
      <c r="D5759" s="27"/>
      <c r="E5759" s="27"/>
      <c r="F5759" s="4"/>
      <c r="G5759" s="5"/>
      <c r="H5759" s="29"/>
    </row>
    <row r="5760" spans="1:8" x14ac:dyDescent="0.2">
      <c r="A5760" s="31"/>
      <c r="B5760" s="28"/>
      <c r="C5760" s="27"/>
      <c r="D5760" s="27"/>
      <c r="E5760" s="27"/>
      <c r="F5760" s="4"/>
      <c r="G5760" s="5"/>
      <c r="H5760" s="29"/>
    </row>
    <row r="5761" spans="1:8" x14ac:dyDescent="0.2">
      <c r="A5761" s="31"/>
      <c r="B5761" s="28"/>
      <c r="C5761" s="27"/>
      <c r="D5761" s="27"/>
      <c r="E5761" s="27"/>
      <c r="F5761" s="4"/>
      <c r="G5761" s="5"/>
      <c r="H5761" s="29"/>
    </row>
    <row r="5762" spans="1:8" x14ac:dyDescent="0.2">
      <c r="A5762" s="31"/>
      <c r="B5762" s="28"/>
      <c r="C5762" s="27"/>
      <c r="D5762" s="27"/>
      <c r="E5762" s="27"/>
      <c r="F5762" s="4"/>
      <c r="G5762" s="5"/>
      <c r="H5762" s="29"/>
    </row>
    <row r="5763" spans="1:8" x14ac:dyDescent="0.2">
      <c r="A5763" s="31"/>
      <c r="B5763" s="28"/>
      <c r="C5763" s="27"/>
      <c r="D5763" s="27"/>
      <c r="E5763" s="27"/>
      <c r="F5763" s="4"/>
      <c r="G5763" s="5"/>
      <c r="H5763" s="29"/>
    </row>
    <row r="5764" spans="1:8" x14ac:dyDescent="0.2">
      <c r="A5764" s="31"/>
      <c r="B5764" s="28"/>
      <c r="C5764" s="27"/>
      <c r="D5764" s="27"/>
      <c r="E5764" s="27"/>
      <c r="F5764" s="4"/>
      <c r="G5764" s="5"/>
      <c r="H5764" s="29"/>
    </row>
    <row r="5765" spans="1:8" x14ac:dyDescent="0.2">
      <c r="A5765" s="31"/>
      <c r="B5765" s="28"/>
      <c r="C5765" s="27"/>
      <c r="D5765" s="27"/>
      <c r="E5765" s="27"/>
      <c r="F5765" s="4"/>
      <c r="G5765" s="5"/>
      <c r="H5765" s="29"/>
    </row>
    <row r="5766" spans="1:8" x14ac:dyDescent="0.2">
      <c r="A5766" s="31"/>
      <c r="B5766" s="28"/>
      <c r="C5766" s="27"/>
      <c r="D5766" s="27"/>
      <c r="E5766" s="27"/>
      <c r="F5766" s="4"/>
      <c r="G5766" s="5"/>
      <c r="H5766" s="29"/>
    </row>
    <row r="5767" spans="1:8" x14ac:dyDescent="0.2">
      <c r="A5767" s="31"/>
      <c r="B5767" s="28"/>
      <c r="C5767" s="27"/>
      <c r="D5767" s="27"/>
      <c r="E5767" s="27"/>
      <c r="F5767" s="4"/>
      <c r="G5767" s="5"/>
      <c r="H5767" s="29"/>
    </row>
    <row r="5768" spans="1:8" x14ac:dyDescent="0.2">
      <c r="A5768" s="31"/>
      <c r="B5768" s="28"/>
      <c r="C5768" s="27"/>
      <c r="D5768" s="27"/>
      <c r="E5768" s="27"/>
      <c r="F5768" s="4"/>
      <c r="G5768" s="5"/>
      <c r="H5768" s="29"/>
    </row>
    <row r="5769" spans="1:8" x14ac:dyDescent="0.2">
      <c r="A5769" s="31"/>
      <c r="B5769" s="28"/>
      <c r="C5769" s="27"/>
      <c r="D5769" s="27"/>
      <c r="E5769" s="27"/>
      <c r="F5769" s="4"/>
      <c r="G5769" s="5"/>
      <c r="H5769" s="29"/>
    </row>
    <row r="5770" spans="1:8" x14ac:dyDescent="0.2">
      <c r="A5770" s="31"/>
      <c r="B5770" s="28"/>
      <c r="C5770" s="27"/>
      <c r="D5770" s="27"/>
      <c r="E5770" s="27"/>
      <c r="F5770" s="4"/>
      <c r="G5770" s="5"/>
      <c r="H5770" s="29"/>
    </row>
    <row r="5771" spans="1:8" x14ac:dyDescent="0.2">
      <c r="A5771" s="31"/>
      <c r="B5771" s="28"/>
      <c r="C5771" s="27"/>
      <c r="D5771" s="27"/>
      <c r="E5771" s="27"/>
      <c r="F5771" s="4"/>
      <c r="G5771" s="5"/>
      <c r="H5771" s="29"/>
    </row>
    <row r="5772" spans="1:8" x14ac:dyDescent="0.2">
      <c r="A5772" s="31"/>
      <c r="B5772" s="28"/>
      <c r="C5772" s="27"/>
      <c r="D5772" s="27"/>
      <c r="E5772" s="27"/>
      <c r="F5772" s="4"/>
      <c r="G5772" s="5"/>
      <c r="H5772" s="29"/>
    </row>
    <row r="5773" spans="1:8" x14ac:dyDescent="0.2">
      <c r="A5773" s="31"/>
      <c r="B5773" s="28"/>
      <c r="C5773" s="27"/>
      <c r="D5773" s="27"/>
      <c r="E5773" s="27"/>
      <c r="F5773" s="4"/>
      <c r="G5773" s="5"/>
      <c r="H5773" s="29"/>
    </row>
    <row r="5774" spans="1:8" x14ac:dyDescent="0.2">
      <c r="A5774" s="31"/>
      <c r="B5774" s="28"/>
      <c r="C5774" s="27"/>
      <c r="D5774" s="27"/>
      <c r="E5774" s="27"/>
      <c r="F5774" s="4"/>
      <c r="G5774" s="5"/>
      <c r="H5774" s="29"/>
    </row>
    <row r="5775" spans="1:8" x14ac:dyDescent="0.2">
      <c r="A5775" s="31"/>
      <c r="B5775" s="28"/>
      <c r="C5775" s="27"/>
      <c r="D5775" s="27"/>
      <c r="E5775" s="27"/>
      <c r="F5775" s="4"/>
      <c r="G5775" s="5"/>
      <c r="H5775" s="29"/>
    </row>
    <row r="5776" spans="1:8" x14ac:dyDescent="0.2">
      <c r="A5776" s="31"/>
      <c r="B5776" s="28"/>
      <c r="C5776" s="27"/>
      <c r="D5776" s="27"/>
      <c r="E5776" s="27"/>
      <c r="F5776" s="4"/>
      <c r="G5776" s="5"/>
      <c r="H5776" s="29"/>
    </row>
    <row r="5777" spans="1:8" x14ac:dyDescent="0.2">
      <c r="A5777" s="31"/>
      <c r="B5777" s="28"/>
      <c r="C5777" s="27"/>
      <c r="D5777" s="27"/>
      <c r="E5777" s="27"/>
      <c r="F5777" s="4"/>
      <c r="G5777" s="5"/>
      <c r="H5777" s="29"/>
    </row>
    <row r="5778" spans="1:8" x14ac:dyDescent="0.2">
      <c r="A5778" s="31"/>
      <c r="B5778" s="28"/>
      <c r="C5778" s="27"/>
      <c r="D5778" s="27"/>
      <c r="E5778" s="27"/>
      <c r="F5778" s="4"/>
      <c r="G5778" s="5"/>
      <c r="H5778" s="29"/>
    </row>
    <row r="5779" spans="1:8" x14ac:dyDescent="0.2">
      <c r="A5779" s="31"/>
      <c r="B5779" s="28"/>
      <c r="C5779" s="27"/>
      <c r="D5779" s="27"/>
      <c r="E5779" s="27"/>
      <c r="F5779" s="4"/>
      <c r="G5779" s="5"/>
      <c r="H5779" s="29"/>
    </row>
    <row r="5780" spans="1:8" x14ac:dyDescent="0.2">
      <c r="A5780" s="31"/>
      <c r="B5780" s="28"/>
      <c r="C5780" s="27"/>
      <c r="D5780" s="27"/>
      <c r="E5780" s="27"/>
      <c r="F5780" s="4"/>
      <c r="G5780" s="5"/>
      <c r="H5780" s="29"/>
    </row>
    <row r="5781" spans="1:8" x14ac:dyDescent="0.2">
      <c r="A5781" s="31"/>
      <c r="B5781" s="28"/>
      <c r="C5781" s="27"/>
      <c r="D5781" s="27"/>
      <c r="E5781" s="27"/>
      <c r="F5781" s="4"/>
      <c r="G5781" s="5"/>
      <c r="H5781" s="29"/>
    </row>
    <row r="5782" spans="1:8" x14ac:dyDescent="0.2">
      <c r="A5782" s="31"/>
      <c r="B5782" s="28"/>
      <c r="C5782" s="27"/>
      <c r="D5782" s="27"/>
      <c r="E5782" s="27"/>
      <c r="F5782" s="4"/>
      <c r="G5782" s="5"/>
      <c r="H5782" s="29"/>
    </row>
    <row r="5783" spans="1:8" x14ac:dyDescent="0.2">
      <c r="A5783" s="31"/>
      <c r="B5783" s="28"/>
      <c r="C5783" s="27"/>
      <c r="D5783" s="27"/>
      <c r="E5783" s="27"/>
      <c r="F5783" s="4"/>
      <c r="G5783" s="5"/>
      <c r="H5783" s="29"/>
    </row>
    <row r="5784" spans="1:8" x14ac:dyDescent="0.2">
      <c r="A5784" s="31"/>
      <c r="B5784" s="28"/>
      <c r="C5784" s="27"/>
      <c r="D5784" s="27"/>
      <c r="E5784" s="27"/>
      <c r="F5784" s="4"/>
      <c r="G5784" s="5"/>
      <c r="H5784" s="29"/>
    </row>
    <row r="5785" spans="1:8" x14ac:dyDescent="0.2">
      <c r="A5785" s="31"/>
      <c r="B5785" s="28"/>
      <c r="C5785" s="27"/>
      <c r="D5785" s="27"/>
      <c r="E5785" s="27"/>
      <c r="F5785" s="4"/>
      <c r="G5785" s="5"/>
      <c r="H5785" s="29"/>
    </row>
    <row r="5786" spans="1:8" x14ac:dyDescent="0.2">
      <c r="A5786" s="31"/>
      <c r="B5786" s="28"/>
      <c r="C5786" s="27"/>
      <c r="D5786" s="27"/>
      <c r="E5786" s="27"/>
      <c r="F5786" s="4"/>
      <c r="G5786" s="5"/>
      <c r="H5786" s="29"/>
    </row>
    <row r="5787" spans="1:8" x14ac:dyDescent="0.2">
      <c r="A5787" s="31"/>
      <c r="B5787" s="28"/>
      <c r="C5787" s="27"/>
      <c r="D5787" s="27"/>
      <c r="E5787" s="27"/>
      <c r="F5787" s="4"/>
      <c r="G5787" s="5"/>
      <c r="H5787" s="29"/>
    </row>
    <row r="5788" spans="1:8" x14ac:dyDescent="0.2">
      <c r="A5788" s="31"/>
      <c r="B5788" s="28"/>
      <c r="C5788" s="27"/>
      <c r="D5788" s="27"/>
      <c r="E5788" s="27"/>
      <c r="F5788" s="4"/>
      <c r="G5788" s="5"/>
      <c r="H5788" s="29"/>
    </row>
    <row r="5789" spans="1:8" x14ac:dyDescent="0.2">
      <c r="A5789" s="31"/>
      <c r="B5789" s="28"/>
      <c r="C5789" s="27"/>
      <c r="D5789" s="27"/>
      <c r="E5789" s="27"/>
      <c r="F5789" s="4"/>
      <c r="G5789" s="5"/>
      <c r="H5789" s="29"/>
    </row>
    <row r="5790" spans="1:8" x14ac:dyDescent="0.2">
      <c r="A5790" s="31"/>
      <c r="B5790" s="28"/>
      <c r="C5790" s="27"/>
      <c r="D5790" s="27"/>
      <c r="E5790" s="27"/>
      <c r="F5790" s="4"/>
      <c r="G5790" s="5"/>
      <c r="H5790" s="29"/>
    </row>
    <row r="5791" spans="1:8" x14ac:dyDescent="0.2">
      <c r="A5791" s="31"/>
      <c r="B5791" s="28"/>
      <c r="C5791" s="27"/>
      <c r="D5791" s="27"/>
      <c r="E5791" s="27"/>
      <c r="F5791" s="4"/>
      <c r="G5791" s="5"/>
      <c r="H5791" s="29"/>
    </row>
    <row r="5792" spans="1:8" x14ac:dyDescent="0.2">
      <c r="A5792" s="31"/>
      <c r="B5792" s="28"/>
      <c r="C5792" s="27"/>
      <c r="D5792" s="27"/>
      <c r="E5792" s="27"/>
      <c r="F5792" s="4"/>
      <c r="G5792" s="5"/>
      <c r="H5792" s="29"/>
    </row>
    <row r="5793" spans="1:8" x14ac:dyDescent="0.2">
      <c r="A5793" s="31"/>
      <c r="B5793" s="28"/>
      <c r="C5793" s="27"/>
      <c r="D5793" s="27"/>
      <c r="E5793" s="27"/>
      <c r="F5793" s="4"/>
      <c r="G5793" s="5"/>
      <c r="H5793" s="29"/>
    </row>
    <row r="5794" spans="1:8" x14ac:dyDescent="0.2">
      <c r="A5794" s="31"/>
      <c r="B5794" s="28"/>
      <c r="C5794" s="27"/>
      <c r="D5794" s="27"/>
      <c r="E5794" s="27"/>
      <c r="F5794" s="4"/>
      <c r="G5794" s="5"/>
      <c r="H5794" s="29"/>
    </row>
    <row r="5795" spans="1:8" x14ac:dyDescent="0.2">
      <c r="A5795" s="31"/>
      <c r="B5795" s="28"/>
      <c r="C5795" s="27"/>
      <c r="D5795" s="27"/>
      <c r="E5795" s="27"/>
      <c r="F5795" s="4"/>
      <c r="G5795" s="5"/>
      <c r="H5795" s="29"/>
    </row>
    <row r="5796" spans="1:8" x14ac:dyDescent="0.2">
      <c r="A5796" s="31"/>
      <c r="B5796" s="28"/>
      <c r="C5796" s="27"/>
      <c r="D5796" s="27"/>
      <c r="E5796" s="27"/>
      <c r="F5796" s="4"/>
      <c r="G5796" s="5"/>
      <c r="H5796" s="29"/>
    </row>
    <row r="5797" spans="1:8" x14ac:dyDescent="0.2">
      <c r="A5797" s="31"/>
      <c r="B5797" s="28"/>
      <c r="C5797" s="27"/>
      <c r="D5797" s="27"/>
      <c r="E5797" s="27"/>
      <c r="F5797" s="4"/>
      <c r="G5797" s="5"/>
      <c r="H5797" s="29"/>
    </row>
    <row r="5798" spans="1:8" x14ac:dyDescent="0.2">
      <c r="A5798" s="31"/>
      <c r="B5798" s="28"/>
      <c r="C5798" s="27"/>
      <c r="D5798" s="27"/>
      <c r="E5798" s="27"/>
      <c r="F5798" s="4"/>
      <c r="G5798" s="5"/>
      <c r="H5798" s="29"/>
    </row>
    <row r="5799" spans="1:8" x14ac:dyDescent="0.2">
      <c r="A5799" s="31"/>
      <c r="B5799" s="28"/>
      <c r="C5799" s="27"/>
      <c r="D5799" s="27"/>
      <c r="E5799" s="27"/>
      <c r="F5799" s="4"/>
      <c r="G5799" s="5"/>
      <c r="H5799" s="29"/>
    </row>
    <row r="5800" spans="1:8" x14ac:dyDescent="0.2">
      <c r="A5800" s="31"/>
      <c r="B5800" s="28"/>
      <c r="C5800" s="27"/>
      <c r="D5800" s="27"/>
      <c r="E5800" s="27"/>
      <c r="F5800" s="4"/>
      <c r="G5800" s="5"/>
      <c r="H5800" s="29"/>
    </row>
    <row r="5801" spans="1:8" x14ac:dyDescent="0.2">
      <c r="A5801" s="31"/>
      <c r="B5801" s="28"/>
      <c r="C5801" s="27"/>
      <c r="D5801" s="27"/>
      <c r="E5801" s="27"/>
      <c r="F5801" s="4"/>
      <c r="G5801" s="5"/>
      <c r="H5801" s="29"/>
    </row>
    <row r="5802" spans="1:8" x14ac:dyDescent="0.2">
      <c r="A5802" s="31"/>
      <c r="B5802" s="28"/>
      <c r="C5802" s="27"/>
      <c r="D5802" s="27"/>
      <c r="E5802" s="27"/>
      <c r="F5802" s="4"/>
      <c r="G5802" s="5"/>
      <c r="H5802" s="29"/>
    </row>
    <row r="5803" spans="1:8" x14ac:dyDescent="0.2">
      <c r="A5803" s="31"/>
      <c r="B5803" s="28"/>
      <c r="C5803" s="27"/>
      <c r="D5803" s="27"/>
      <c r="E5803" s="27"/>
      <c r="F5803" s="4"/>
      <c r="G5803" s="5"/>
      <c r="H5803" s="29"/>
    </row>
    <row r="5804" spans="1:8" x14ac:dyDescent="0.2">
      <c r="A5804" s="31"/>
      <c r="B5804" s="28"/>
      <c r="C5804" s="27"/>
      <c r="D5804" s="27"/>
      <c r="E5804" s="27"/>
      <c r="F5804" s="4"/>
      <c r="G5804" s="5"/>
      <c r="H5804" s="29"/>
    </row>
    <row r="5805" spans="1:8" x14ac:dyDescent="0.2">
      <c r="A5805" s="31"/>
      <c r="B5805" s="28"/>
      <c r="C5805" s="27"/>
      <c r="D5805" s="27"/>
      <c r="E5805" s="27"/>
      <c r="F5805" s="4"/>
      <c r="G5805" s="5"/>
      <c r="H5805" s="29"/>
    </row>
    <row r="5806" spans="1:8" x14ac:dyDescent="0.2">
      <c r="A5806" s="31"/>
      <c r="B5806" s="28"/>
      <c r="C5806" s="27"/>
      <c r="D5806" s="27"/>
      <c r="E5806" s="27"/>
      <c r="F5806" s="4"/>
      <c r="G5806" s="5"/>
      <c r="H5806" s="29"/>
    </row>
    <row r="5807" spans="1:8" x14ac:dyDescent="0.2">
      <c r="A5807" s="31"/>
      <c r="B5807" s="28"/>
      <c r="C5807" s="27"/>
      <c r="D5807" s="27"/>
      <c r="E5807" s="27"/>
      <c r="F5807" s="4"/>
      <c r="G5807" s="5"/>
      <c r="H5807" s="29"/>
    </row>
    <row r="5808" spans="1:8" x14ac:dyDescent="0.2">
      <c r="A5808" s="31"/>
      <c r="B5808" s="28"/>
      <c r="C5808" s="27"/>
      <c r="D5808" s="27"/>
      <c r="E5808" s="27"/>
      <c r="F5808" s="4"/>
      <c r="G5808" s="5"/>
      <c r="H5808" s="29"/>
    </row>
    <row r="5809" spans="1:8" x14ac:dyDescent="0.2">
      <c r="A5809" s="31"/>
      <c r="B5809" s="28"/>
      <c r="C5809" s="27"/>
      <c r="D5809" s="27"/>
      <c r="E5809" s="27"/>
      <c r="F5809" s="4"/>
      <c r="G5809" s="5"/>
      <c r="H5809" s="29"/>
    </row>
    <row r="5810" spans="1:8" x14ac:dyDescent="0.2">
      <c r="A5810" s="31"/>
      <c r="B5810" s="28"/>
      <c r="C5810" s="27"/>
      <c r="D5810" s="27"/>
      <c r="E5810" s="27"/>
      <c r="F5810" s="4"/>
      <c r="G5810" s="5"/>
      <c r="H5810" s="29"/>
    </row>
    <row r="5811" spans="1:8" x14ac:dyDescent="0.2">
      <c r="A5811" s="31"/>
      <c r="B5811" s="28"/>
      <c r="C5811" s="27"/>
      <c r="D5811" s="27"/>
      <c r="E5811" s="27"/>
      <c r="F5811" s="4"/>
      <c r="G5811" s="5"/>
      <c r="H5811" s="29"/>
    </row>
    <row r="5812" spans="1:8" x14ac:dyDescent="0.2">
      <c r="A5812" s="27"/>
      <c r="B5812" s="28"/>
      <c r="C5812" s="27"/>
      <c r="D5812" s="27"/>
      <c r="E5812" s="27"/>
      <c r="F5812" s="4"/>
      <c r="G5812" s="5"/>
      <c r="H5812" s="29"/>
    </row>
    <row r="5813" spans="1:8" x14ac:dyDescent="0.2">
      <c r="A5813" s="27"/>
      <c r="B5813" s="28"/>
      <c r="C5813" s="27"/>
      <c r="D5813" s="27"/>
      <c r="E5813" s="27"/>
      <c r="F5813" s="4"/>
      <c r="G5813" s="5"/>
      <c r="H5813" s="29"/>
    </row>
    <row r="5814" spans="1:8" x14ac:dyDescent="0.2">
      <c r="A5814" s="27"/>
      <c r="B5814" s="28"/>
      <c r="C5814" s="27"/>
      <c r="D5814" s="27"/>
      <c r="E5814" s="27"/>
      <c r="F5814" s="4"/>
      <c r="G5814" s="5"/>
      <c r="H5814" s="29"/>
    </row>
    <row r="5815" spans="1:8" x14ac:dyDescent="0.2">
      <c r="A5815" s="27"/>
      <c r="B5815" s="28"/>
      <c r="C5815" s="27"/>
      <c r="D5815" s="27"/>
      <c r="E5815" s="27"/>
      <c r="F5815" s="4"/>
      <c r="G5815" s="5"/>
      <c r="H5815" s="29"/>
    </row>
    <row r="5816" spans="1:8" x14ac:dyDescent="0.2">
      <c r="A5816" s="27"/>
      <c r="B5816" s="28"/>
      <c r="C5816" s="27"/>
      <c r="D5816" s="27"/>
      <c r="E5816" s="27"/>
      <c r="F5816" s="4"/>
      <c r="G5816" s="5"/>
      <c r="H5816" s="29"/>
    </row>
    <row r="5817" spans="1:8" x14ac:dyDescent="0.2">
      <c r="A5817" s="27"/>
      <c r="B5817" s="28"/>
      <c r="C5817" s="27"/>
      <c r="D5817" s="27"/>
      <c r="E5817" s="27"/>
      <c r="F5817" s="4"/>
      <c r="G5817" s="5"/>
      <c r="H5817" s="29"/>
    </row>
    <row r="5818" spans="1:8" x14ac:dyDescent="0.2">
      <c r="A5818" s="27"/>
      <c r="B5818" s="28"/>
      <c r="C5818" s="27"/>
      <c r="D5818" s="27"/>
      <c r="E5818" s="27"/>
      <c r="F5818" s="4"/>
      <c r="G5818" s="5"/>
      <c r="H5818" s="29"/>
    </row>
    <row r="5819" spans="1:8" x14ac:dyDescent="0.2">
      <c r="A5819" s="27"/>
      <c r="B5819" s="28"/>
      <c r="C5819" s="27"/>
      <c r="D5819" s="27"/>
      <c r="E5819" s="27"/>
      <c r="F5819" s="4"/>
      <c r="G5819" s="5"/>
      <c r="H5819" s="29"/>
    </row>
    <row r="5820" spans="1:8" x14ac:dyDescent="0.2">
      <c r="A5820" s="27"/>
      <c r="B5820" s="28"/>
      <c r="C5820" s="27"/>
      <c r="D5820" s="27"/>
      <c r="E5820" s="27"/>
      <c r="F5820" s="4"/>
      <c r="G5820" s="5"/>
      <c r="H5820" s="29"/>
    </row>
    <row r="5821" spans="1:8" x14ac:dyDescent="0.2">
      <c r="A5821" s="27"/>
      <c r="B5821" s="28"/>
      <c r="C5821" s="27"/>
      <c r="D5821" s="27"/>
      <c r="E5821" s="27"/>
      <c r="F5821" s="4"/>
      <c r="G5821" s="5"/>
      <c r="H5821" s="29"/>
    </row>
    <row r="5822" spans="1:8" x14ac:dyDescent="0.2">
      <c r="A5822" s="27"/>
      <c r="B5822" s="28"/>
      <c r="C5822" s="27"/>
      <c r="D5822" s="27"/>
      <c r="E5822" s="27"/>
      <c r="F5822" s="4"/>
      <c r="G5822" s="5"/>
      <c r="H5822" s="29"/>
    </row>
    <row r="5823" spans="1:8" x14ac:dyDescent="0.2">
      <c r="A5823" s="27"/>
      <c r="B5823" s="28"/>
      <c r="C5823" s="27"/>
      <c r="D5823" s="27"/>
      <c r="E5823" s="27"/>
      <c r="F5823" s="4"/>
      <c r="G5823" s="5"/>
      <c r="H5823" s="29"/>
    </row>
    <row r="5824" spans="1:8" x14ac:dyDescent="0.2">
      <c r="A5824" s="27"/>
      <c r="B5824" s="28"/>
      <c r="C5824" s="27"/>
      <c r="D5824" s="27"/>
      <c r="E5824" s="27"/>
      <c r="F5824" s="4"/>
      <c r="G5824" s="5"/>
      <c r="H5824" s="29"/>
    </row>
    <row r="5825" spans="1:8" x14ac:dyDescent="0.2">
      <c r="A5825" s="27"/>
      <c r="B5825" s="28"/>
      <c r="C5825" s="27"/>
      <c r="D5825" s="27"/>
      <c r="E5825" s="27"/>
      <c r="F5825" s="4"/>
      <c r="G5825" s="5"/>
      <c r="H5825" s="29"/>
    </row>
    <row r="5826" spans="1:8" x14ac:dyDescent="0.2">
      <c r="A5826" s="27"/>
      <c r="B5826" s="28"/>
      <c r="C5826" s="27"/>
      <c r="D5826" s="27"/>
      <c r="E5826" s="27"/>
      <c r="F5826" s="4"/>
      <c r="G5826" s="5"/>
      <c r="H5826" s="29"/>
    </row>
    <row r="5827" spans="1:8" x14ac:dyDescent="0.2">
      <c r="A5827" s="27"/>
      <c r="B5827" s="28"/>
      <c r="C5827" s="27"/>
      <c r="D5827" s="27"/>
      <c r="E5827" s="27"/>
      <c r="F5827" s="4"/>
      <c r="G5827" s="5"/>
      <c r="H5827" s="29"/>
    </row>
    <row r="5828" spans="1:8" x14ac:dyDescent="0.2">
      <c r="A5828" s="27"/>
      <c r="B5828" s="28"/>
      <c r="C5828" s="27"/>
      <c r="D5828" s="27"/>
      <c r="E5828" s="27"/>
      <c r="F5828" s="4"/>
      <c r="G5828" s="5"/>
      <c r="H5828" s="29"/>
    </row>
    <row r="5829" spans="1:8" x14ac:dyDescent="0.2">
      <c r="A5829" s="27"/>
      <c r="B5829" s="28"/>
      <c r="C5829" s="27"/>
      <c r="D5829" s="27"/>
      <c r="E5829" s="27"/>
      <c r="F5829" s="4"/>
      <c r="G5829" s="5"/>
      <c r="H5829" s="29"/>
    </row>
    <row r="5830" spans="1:8" x14ac:dyDescent="0.2">
      <c r="A5830" s="27"/>
      <c r="B5830" s="28"/>
      <c r="C5830" s="27"/>
      <c r="D5830" s="27"/>
      <c r="E5830" s="27"/>
      <c r="F5830" s="4"/>
      <c r="G5830" s="5"/>
      <c r="H5830" s="29"/>
    </row>
    <row r="5831" spans="1:8" x14ac:dyDescent="0.2">
      <c r="A5831" s="27"/>
      <c r="B5831" s="28"/>
      <c r="C5831" s="27"/>
      <c r="D5831" s="27"/>
      <c r="E5831" s="27"/>
      <c r="F5831" s="4"/>
      <c r="G5831" s="5"/>
      <c r="H5831" s="29"/>
    </row>
    <row r="5832" spans="1:8" x14ac:dyDescent="0.2">
      <c r="A5832" s="27"/>
      <c r="B5832" s="28"/>
      <c r="C5832" s="27"/>
      <c r="D5832" s="27"/>
      <c r="E5832" s="27"/>
      <c r="F5832" s="4"/>
      <c r="G5832" s="5"/>
      <c r="H5832" s="29"/>
    </row>
    <row r="5833" spans="1:8" x14ac:dyDescent="0.2">
      <c r="A5833" s="27"/>
      <c r="B5833" s="28"/>
      <c r="C5833" s="27"/>
      <c r="D5833" s="27"/>
      <c r="E5833" s="27"/>
      <c r="F5833" s="4"/>
      <c r="G5833" s="5"/>
      <c r="H5833" s="29"/>
    </row>
    <row r="5834" spans="1:8" x14ac:dyDescent="0.2">
      <c r="A5834" s="27"/>
      <c r="B5834" s="28"/>
      <c r="C5834" s="27"/>
      <c r="D5834" s="27"/>
      <c r="E5834" s="27"/>
      <c r="F5834" s="4"/>
      <c r="G5834" s="5"/>
      <c r="H5834" s="29"/>
    </row>
    <row r="5835" spans="1:8" x14ac:dyDescent="0.2">
      <c r="A5835" s="27"/>
      <c r="B5835" s="28"/>
      <c r="C5835" s="27"/>
      <c r="D5835" s="27"/>
      <c r="E5835" s="27"/>
      <c r="F5835" s="4"/>
      <c r="G5835" s="5"/>
      <c r="H5835" s="29"/>
    </row>
    <row r="5836" spans="1:8" x14ac:dyDescent="0.2">
      <c r="F5836" s="6"/>
      <c r="G5836" s="7"/>
      <c r="H5836" s="11"/>
    </row>
    <row r="5837" spans="1:8" x14ac:dyDescent="0.2">
      <c r="F5837" s="6"/>
      <c r="G5837" s="7"/>
    </row>
    <row r="5838" spans="1:8" x14ac:dyDescent="0.2">
      <c r="G5838" s="33"/>
    </row>
    <row r="5839" spans="1:8" x14ac:dyDescent="0.2">
      <c r="G5839" s="33"/>
    </row>
    <row r="5840" spans="1:8" x14ac:dyDescent="0.2">
      <c r="G5840" s="9"/>
      <c r="H5840" s="12"/>
    </row>
    <row r="5841" spans="7:8" x14ac:dyDescent="0.2">
      <c r="G5841" s="9"/>
      <c r="H5841" s="29"/>
    </row>
    <row r="5842" spans="7:8" x14ac:dyDescent="0.2">
      <c r="G5842" s="9"/>
      <c r="H5842" s="29"/>
    </row>
    <row r="5843" spans="7:8" x14ac:dyDescent="0.2">
      <c r="G5843" s="9"/>
      <c r="H5843" s="29"/>
    </row>
    <row r="5844" spans="7:8" x14ac:dyDescent="0.2">
      <c r="G5844" s="9"/>
      <c r="H5844" s="29"/>
    </row>
    <row r="5845" spans="7:8" x14ac:dyDescent="0.2">
      <c r="G5845" s="9"/>
      <c r="H5845" s="29"/>
    </row>
    <row r="5846" spans="7:8" x14ac:dyDescent="0.2">
      <c r="G5846" s="9"/>
      <c r="H5846" s="29"/>
    </row>
    <row r="5847" spans="7:8" x14ac:dyDescent="0.2"/>
    <row r="5848" spans="7:8" x14ac:dyDescent="0.2"/>
    <row r="5849" spans="7:8" x14ac:dyDescent="0.2"/>
    <row r="5850" spans="7:8" x14ac:dyDescent="0.2"/>
    <row r="5851" spans="7:8" x14ac:dyDescent="0.2"/>
    <row r="5852" spans="7:8" x14ac:dyDescent="0.2"/>
    <row r="5853" spans="7:8" x14ac:dyDescent="0.2"/>
    <row r="5854" spans="7:8" x14ac:dyDescent="0.2"/>
    <row r="5855" spans="7:8" x14ac:dyDescent="0.2"/>
    <row r="5856" spans="7:8"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sheetData>
  <autoFilter ref="A4:V3959" xr:uid="{387E6564-D409-4730-9CF7-F9D9FEA0CC79}">
    <sortState xmlns:xlrd2="http://schemas.microsoft.com/office/spreadsheetml/2017/richdata2" ref="A5:V4169">
      <sortCondition ref="A4:A4169"/>
    </sortState>
  </autoFilter>
  <mergeCells count="3">
    <mergeCell ref="A1:H1"/>
    <mergeCell ref="A2:H2"/>
    <mergeCell ref="A3:H3"/>
  </mergeCells>
  <phoneticPr fontId="31"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0611-D83A-48B2-A595-E567DC3A0C4D}">
  <dimension ref="B1:N32"/>
  <sheetViews>
    <sheetView zoomScaleNormal="176" workbookViewId="0">
      <selection activeCell="B2" sqref="B2"/>
    </sheetView>
  </sheetViews>
  <sheetFormatPr baseColWidth="10" defaultColWidth="11.5" defaultRowHeight="15" x14ac:dyDescent="0.2"/>
  <cols>
    <col min="2" max="2" width="20.6640625" bestFit="1" customWidth="1"/>
    <col min="3" max="3" width="13.5" bestFit="1" customWidth="1"/>
    <col min="6" max="6" width="19.1640625" bestFit="1" customWidth="1"/>
    <col min="7" max="7" width="11.5" customWidth="1"/>
    <col min="8" max="8" width="3.83203125" customWidth="1"/>
    <col min="9" max="9" width="16.5" bestFit="1" customWidth="1"/>
    <col min="10" max="10" width="13.5" bestFit="1" customWidth="1"/>
    <col min="13" max="13" width="19.1640625" bestFit="1" customWidth="1"/>
  </cols>
  <sheetData>
    <row r="1" spans="2:14" x14ac:dyDescent="0.2">
      <c r="I1" s="41" t="s">
        <v>40</v>
      </c>
    </row>
    <row r="2" spans="2:14" x14ac:dyDescent="0.2">
      <c r="B2" s="40" t="s">
        <v>8</v>
      </c>
      <c r="C2" s="38" t="s">
        <v>82</v>
      </c>
      <c r="D2" s="38" t="s">
        <v>30</v>
      </c>
      <c r="E2" s="38" t="s">
        <v>25</v>
      </c>
      <c r="F2" s="38" t="s">
        <v>37</v>
      </c>
      <c r="G2" s="38" t="s">
        <v>33</v>
      </c>
      <c r="J2" s="38" t="s">
        <v>82</v>
      </c>
      <c r="K2" s="38" t="s">
        <v>25</v>
      </c>
      <c r="L2" s="38" t="s">
        <v>30</v>
      </c>
      <c r="M2" s="39" t="s">
        <v>37</v>
      </c>
      <c r="N2" s="38" t="s">
        <v>33</v>
      </c>
    </row>
    <row r="3" spans="2:14" x14ac:dyDescent="0.2">
      <c r="B3" s="91" t="s">
        <v>9</v>
      </c>
      <c r="C3" s="37">
        <f>AVERAGEIFS(Datos!$H$5:$H$4776,Datos!$B$5:$B$4776,"&gt;2014",Datos!$D$5:$D$4776,C$2,Datos!$A$5:$A$4776,$B3,Datos!$E$5:$E$4776,"Total Subsectores")</f>
        <v>1.0077342869681649</v>
      </c>
      <c r="D3" s="36">
        <f>AVERAGEIFS(Datos!$H$5:$H$4552,Datos!$B$5:$B$4552,"&gt;2014",Datos!$D$5:$D$4552,D$2,Datos!$A$5:$A$4552,$B3,Datos!$E$5:$E$4552,"Total Subsectores")</f>
        <v>0.29379102455353562</v>
      </c>
      <c r="E3" s="36">
        <f>AVERAGEIFS(Datos!$H$5:$H$4552,Datos!$B$5:$B$4552,"&gt;2014",Datos!$D$5:$D$4552,E$2,Datos!$A$5:$A$4552,$B3,Datos!$E$5:$E$4552,"Total Subsectores")</f>
        <v>0.1976180070042412</v>
      </c>
      <c r="F3" s="36">
        <f>AVERAGEIFS(Datos!$H$5:$H$4552,Datos!$B$5:$B$4552,"&gt;2014",Datos!$D$5:$D$4552,F$2,Datos!$A$5:$A$4552,$B3,Datos!$E$5:$E$4552,"Total Subsectores")</f>
        <v>1.9394216703443667E-2</v>
      </c>
      <c r="G3" s="36">
        <f>AVERAGEIFS(Datos!$H$5:$H$4552,Datos!$B$5:$B$4552,"&gt;2014",Datos!$D$5:$D$4552,G$2,Datos!$A$5:$A$4552,$B3,Datos!$E$5:$E$4552,"Total Subsectores")</f>
        <v>0.52316425577711323</v>
      </c>
      <c r="I3" s="35">
        <v>2015</v>
      </c>
      <c r="J3" s="34">
        <f>SUM(K3:N3)</f>
        <v>1.9406219160554752</v>
      </c>
      <c r="K3" s="34">
        <f>AVERAGEIFS(Datos!$H$5:$H$2703,Datos!$B$5:$B$2703,$I3,Datos!$D$5:$D$2703,K$2,Datos!$E$5:$E$2703,Prom_Averages!$I$1)</f>
        <v>0.28539205534361561</v>
      </c>
      <c r="L3" s="34">
        <f>AVERAGEIFS(Datos!$H$5:$H$2703,Datos!$B$5:$B$2703,$I3,Datos!$D$5:$D$2703,L$2,Datos!$E$5:$E$2703,Prom_Averages!$I$1)</f>
        <v>0.48795183284382776</v>
      </c>
      <c r="M3" s="34">
        <f>AVERAGEIFS(Datos!$H$5:$H$2703,Datos!$B$5:$B$2703,$I3,Datos!$D$5:$D$2703,M$2,Datos!$E$5:$E$2703,Prom_Averages!$I$1)</f>
        <v>0.13864953069256389</v>
      </c>
      <c r="N3" s="34">
        <f>AVERAGEIFS(Datos!$H$5:$H$2703,Datos!$B$5:$B$2703,$I3,Datos!$D$5:$D$2703,N$2,Datos!$E$5:$E$2703,Prom_Averages!$I$1)</f>
        <v>1.0286284971754678</v>
      </c>
    </row>
    <row r="4" spans="2:14" x14ac:dyDescent="0.2">
      <c r="B4" s="8" t="s">
        <v>38</v>
      </c>
      <c r="C4" s="37">
        <f>AVERAGEIFS(Datos!$H$5:$H$4776,Datos!$B$5:$B$4776,"&gt;2014",Datos!$D$5:$D$4776,C$2,Datos!$A$5:$A$4776,$B4,Datos!$E$5:$E$4776,"Total Subsectores")</f>
        <v>4.7688459101438738</v>
      </c>
      <c r="D4" s="36">
        <f>AVERAGEIFS(Datos!$H$5:$H$4552,Datos!$B$5:$B$4552,"&gt;2014",Datos!$D$5:$D$4552,D$2,Datos!$A$5:$A$4552,$B4,Datos!$E$5:$E$4552,"Total Subsectores")</f>
        <v>0.91464016743102794</v>
      </c>
      <c r="E4" s="36">
        <f>AVERAGEIFS(Datos!$H$5:$H$4552,Datos!$B$5:$B$4552,"&gt;2014",Datos!$D$5:$D$4552,E$2,Datos!$A$5:$A$4552,$B4,Datos!$E$5:$E$4552,"Total Subsectores")</f>
        <v>0.55918698747128581</v>
      </c>
      <c r="F4" s="36">
        <f>AVERAGEIFS(Datos!$H$5:$H$4552,Datos!$B$5:$B$4552,"&gt;2014",Datos!$D$5:$D$4552,F$2,Datos!$A$5:$A$4552,$B4,Datos!$E$5:$E$4552,"Total Subsectores")</f>
        <v>1.5196690386954477</v>
      </c>
      <c r="G4" s="36">
        <f>AVERAGEIFS(Datos!$H$5:$H$4552,Datos!$B$5:$B$4552,"&gt;2014",Datos!$D$5:$D$4552,G$2,Datos!$A$5:$A$4552,$B4,Datos!$E$5:$E$4552,"Total Subsectores")</f>
        <v>1.7753497165461121</v>
      </c>
      <c r="I4" s="35">
        <v>2016</v>
      </c>
      <c r="J4" s="34">
        <f t="shared" ref="J4:J9" si="0">SUM(K4:N4)</f>
        <v>2.2913581174782172</v>
      </c>
      <c r="K4" s="34">
        <f>AVERAGEIFS(Datos!$H$5:$H$2703,Datos!$B$5:$B$2703,$I4,Datos!$D$5:$D$2703,K$2,Datos!$E$5:$E$2703,Prom_Averages!$I$1)</f>
        <v>0.29061841610154993</v>
      </c>
      <c r="L4" s="34">
        <f>AVERAGEIFS(Datos!$H$5:$H$2703,Datos!$B$5:$B$2703,$I4,Datos!$D$5:$D$2703,L$2,Datos!$E$5:$E$2703,Prom_Averages!$I$1)</f>
        <v>0.64765414511389585</v>
      </c>
      <c r="M4" s="34">
        <f>AVERAGEIFS(Datos!$H$5:$H$2703,Datos!$B$5:$B$2703,$I4,Datos!$D$5:$D$2703,M$2,Datos!$E$5:$E$2703,Prom_Averages!$I$1)</f>
        <v>0.14990241110863869</v>
      </c>
      <c r="N4" s="34">
        <f>AVERAGEIFS(Datos!$H$5:$H$2703,Datos!$B$5:$B$2703,$I4,Datos!$D$5:$D$2703,N$2,Datos!$E$5:$E$2703,Prom_Averages!$I$1)</f>
        <v>1.2031831451541326</v>
      </c>
    </row>
    <row r="5" spans="2:14" x14ac:dyDescent="0.2">
      <c r="B5" s="8" t="s">
        <v>11</v>
      </c>
      <c r="C5" s="37">
        <f>AVERAGEIFS(Datos!$H$5:$H$4776,Datos!$B$5:$B$4776,"&gt;2014",Datos!$D$5:$D$4776,C$2,Datos!$A$5:$A$4776,$B5,Datos!$E$5:$E$4776,"Total Subsectores")</f>
        <v>5.3096310724293883</v>
      </c>
      <c r="D5" s="36">
        <f>AVERAGEIFS(Datos!$H$5:$H$4552,Datos!$B$5:$B$4552,"&gt;2014",Datos!$D$5:$D$4552,D$2,Datos!$A$5:$A$4552,$B5,Datos!$E$5:$E$4552,"Total Subsectores")</f>
        <v>1.3190291330008479</v>
      </c>
      <c r="E5" s="36">
        <f>AVERAGEIFS(Datos!$H$5:$H$4552,Datos!$B$5:$B$4552,"&gt;2014",Datos!$D$5:$D$4552,E$2,Datos!$A$5:$A$4552,$B5,Datos!$E$5:$E$4552,"Total Subsectores")</f>
        <v>0.96187733364482808</v>
      </c>
      <c r="F5" s="36">
        <f>AVERAGEIFS(Datos!$H$5:$H$4552,Datos!$B$5:$B$4552,"&gt;2014",Datos!$D$5:$D$4552,F$2,Datos!$A$5:$A$4552,$B5,Datos!$E$5:$E$4552,"Total Subsectores")</f>
        <v>0.15953630863349469</v>
      </c>
      <c r="G5" s="36">
        <f>AVERAGEIFS(Datos!$H$5:$H$4552,Datos!$B$5:$B$4552,"&gt;2014",Datos!$D$5:$D$4552,G$2,Datos!$A$5:$A$4552,$B5,Datos!$E$5:$E$4552,"Total Subsectores")</f>
        <v>2.8691882971502185</v>
      </c>
      <c r="I5" s="35">
        <v>2017</v>
      </c>
      <c r="J5" s="34">
        <f t="shared" si="0"/>
        <v>2.0737541291996462</v>
      </c>
      <c r="K5" s="34">
        <f>AVERAGEIFS(Datos!$H$5:$H$2703,Datos!$B$5:$B$2703,$I5,Datos!$D$5:$D$2703,K$2,Datos!$E$5:$E$2703,Prom_Averages!$I$1)</f>
        <v>0.24956491538102879</v>
      </c>
      <c r="L5" s="34">
        <f>AVERAGEIFS(Datos!$H$5:$H$2703,Datos!$B$5:$B$2703,$I5,Datos!$D$5:$D$2703,L$2,Datos!$E$5:$E$2703,Prom_Averages!$I$1)</f>
        <v>0.50804422068552202</v>
      </c>
      <c r="M5" s="34">
        <f>AVERAGEIFS(Datos!$H$5:$H$2703,Datos!$B$5:$B$2703,$I5,Datos!$D$5:$D$2703,M$2,Datos!$E$5:$E$2703,Prom_Averages!$I$1)</f>
        <v>0.22710724262688628</v>
      </c>
      <c r="N5" s="34">
        <f>AVERAGEIFS(Datos!$H$5:$H$2703,Datos!$B$5:$B$2703,$I5,Datos!$D$5:$D$2703,N$2,Datos!$E$5:$E$2703,Prom_Averages!$I$1)</f>
        <v>1.0890377505062092</v>
      </c>
    </row>
    <row r="6" spans="2:14" x14ac:dyDescent="0.2">
      <c r="B6" s="8" t="s">
        <v>12</v>
      </c>
      <c r="C6" s="37">
        <f>AVERAGEIFS(Datos!$H$5:$H$4776,Datos!$B$5:$B$4776,"&gt;2014",Datos!$D$5:$D$4776,C$2,Datos!$A$5:$A$4776,$B6,Datos!$E$5:$E$4776,"Total Subsectores")</f>
        <v>0.55380990693259158</v>
      </c>
      <c r="D6" s="36">
        <f>AVERAGEIFS(Datos!$H$5:$H$4552,Datos!$B$5:$B$4552,"&gt;2014",Datos!$D$5:$D$4552,D$2,Datos!$A$5:$A$4552,$B6,Datos!$E$5:$E$4552,"Total Subsectores")</f>
        <v>0.2444697719785964</v>
      </c>
      <c r="E6" s="36">
        <f>AVERAGEIFS(Datos!$H$5:$H$4552,Datos!$B$5:$B$4552,"&gt;2014",Datos!$D$5:$D$4552,E$2,Datos!$A$5:$A$4552,$B6,Datos!$E$5:$E$4552,"Total Subsectores")</f>
        <v>6.5787786186240385E-2</v>
      </c>
      <c r="F6" s="36">
        <f>AVERAGEIFS(Datos!$H$5:$H$4552,Datos!$B$5:$B$4552,"&gt;2014",Datos!$D$5:$D$4552,F$2,Datos!$A$5:$A$4552,$B6,Datos!$E$5:$E$4552,"Total Subsectores")</f>
        <v>6.5396252753053725E-3</v>
      </c>
      <c r="G6" s="36">
        <f>AVERAGEIFS(Datos!$H$5:$H$4552,Datos!$B$5:$B$4552,"&gt;2014",Datos!$D$5:$D$4552,G$2,Datos!$A$5:$A$4552,$B6,Datos!$E$5:$E$4552,"Total Subsectores")</f>
        <v>0.2370127234924494</v>
      </c>
      <c r="I6" s="35">
        <v>2018</v>
      </c>
      <c r="J6" s="34">
        <f t="shared" si="0"/>
        <v>1.8985579148302136</v>
      </c>
      <c r="K6" s="34">
        <f>AVERAGEIFS(Datos!$H$5:$H$2703,Datos!$B$5:$B$2703,$I6,Datos!$D$5:$D$2703,K$2,Datos!$E$5:$E$2703,Prom_Averages!$I$1)</f>
        <v>0.24355830877375592</v>
      </c>
      <c r="L6" s="34">
        <f>AVERAGEIFS(Datos!$H$5:$H$2703,Datos!$B$5:$B$2703,$I6,Datos!$D$5:$D$2703,L$2,Datos!$E$5:$E$2703,Prom_Averages!$I$1)</f>
        <v>0.36693076934958896</v>
      </c>
      <c r="M6" s="34">
        <f>AVERAGEIFS(Datos!$H$5:$H$2703,Datos!$B$5:$B$2703,$I6,Datos!$D$5:$D$2703,M$2,Datos!$E$5:$E$2703,Prom_Averages!$I$1)</f>
        <v>0.23484317959892761</v>
      </c>
      <c r="N6" s="34">
        <f>AVERAGEIFS(Datos!$H$5:$H$2703,Datos!$B$5:$B$2703,$I6,Datos!$D$5:$D$2703,N$2,Datos!$E$5:$E$2703,Prom_Averages!$I$1)</f>
        <v>1.053225657107941</v>
      </c>
    </row>
    <row r="7" spans="2:14" x14ac:dyDescent="0.2">
      <c r="B7" s="8" t="s">
        <v>13</v>
      </c>
      <c r="C7" s="37">
        <f>AVERAGEIFS(Datos!$H$5:$H$4776,Datos!$B$5:$B$4776,"&gt;2014",Datos!$D$5:$D$4776,C$2,Datos!$A$5:$A$4776,$B7,Datos!$E$5:$E$4776,"Total Subsectores")</f>
        <v>1.1966794103462732</v>
      </c>
      <c r="D7" s="36">
        <f>AVERAGEIFS(Datos!$H$5:$H$4552,Datos!$B$5:$B$4552,"&gt;2014",Datos!$D$5:$D$4552,D$2,Datos!$A$5:$A$4552,$B7,Datos!$E$5:$E$4552,"Total Subsectores")</f>
        <v>1.8327276078438978E-2</v>
      </c>
      <c r="E7" s="36">
        <f>AVERAGEIFS(Datos!$H$5:$H$4552,Datos!$B$5:$B$4552,"&gt;2014",Datos!$D$5:$D$4552,E$2,Datos!$A$5:$A$4552,$B7,Datos!$E$5:$E$4552,"Total Subsectores")</f>
        <v>0.15546570616192584</v>
      </c>
      <c r="F7" s="36">
        <f>AVERAGEIFS(Datos!$H$5:$H$4552,Datos!$B$5:$B$4552,"&gt;2014",Datos!$D$5:$D$4552,F$2,Datos!$A$5:$A$4552,$B7,Datos!$E$5:$E$4552,"Total Subsectores")</f>
        <v>9.9457793592633119E-4</v>
      </c>
      <c r="G7" s="36">
        <f>AVERAGEIFS(Datos!$H$5:$H$4552,Datos!$B$5:$B$4552,"&gt;2014",Datos!$D$5:$D$4552,G$2,Datos!$A$5:$A$4552,$B7,Datos!$E$5:$E$4552,"Total Subsectores")</f>
        <v>1.0709378414493309</v>
      </c>
      <c r="I7" s="35">
        <v>2019</v>
      </c>
      <c r="J7" s="34">
        <f t="shared" si="0"/>
        <v>1.8727590887742447</v>
      </c>
      <c r="K7" s="34">
        <f>AVERAGEIFS(Datos!$H$5:$H$2703,Datos!$B$5:$B$2703,$I7,Datos!$D$5:$D$2703,K$2,Datos!$E$5:$E$2703,Prom_Averages!$I$1)</f>
        <v>0.24932830028697661</v>
      </c>
      <c r="L7" s="34">
        <f>AVERAGEIFS(Datos!$H$5:$H$2703,Datos!$B$5:$B$2703,$I7,Datos!$D$5:$D$2703,L$2,Datos!$E$5:$E$2703,Prom_Averages!$I$1)</f>
        <v>0.34588984699930658</v>
      </c>
      <c r="M7" s="34">
        <f>AVERAGEIFS(Datos!$H$5:$H$2703,Datos!$B$5:$B$2703,$I7,Datos!$D$5:$D$2703,M$2,Datos!$E$5:$E$2703,Prom_Averages!$I$1)</f>
        <v>0.30745940510049302</v>
      </c>
      <c r="N7" s="34">
        <f>AVERAGEIFS(Datos!$H$5:$H$2703,Datos!$B$5:$B$2703,$I7,Datos!$D$5:$D$2703,N$2,Datos!$E$5:$E$2703,Prom_Averages!$I$1)</f>
        <v>0.97008153638746852</v>
      </c>
    </row>
    <row r="8" spans="2:14" x14ac:dyDescent="0.2">
      <c r="B8" s="8" t="s">
        <v>14</v>
      </c>
      <c r="C8" s="37">
        <f>AVERAGEIFS(Datos!$H$5:$H$4776,Datos!$B$5:$B$4776,"&gt;2014",Datos!$D$5:$D$4776,C$2,Datos!$A$5:$A$4776,$B8,Datos!$E$5:$E$4776,"Total Subsectores")</f>
        <v>1.5318780424960943</v>
      </c>
      <c r="D8" s="36">
        <f>AVERAGEIFS(Datos!$H$5:$H$4552,Datos!$B$5:$B$4552,"&gt;2014",Datos!$D$5:$D$4552,D$2,Datos!$A$5:$A$4552,$B8,Datos!$E$5:$E$4552,"Total Subsectores")</f>
        <v>9.5794070042859003E-2</v>
      </c>
      <c r="E8" s="36">
        <f>AVERAGEIFS(Datos!$H$5:$H$4552,Datos!$B$5:$B$4552,"&gt;2014",Datos!$D$5:$D$4552,E$2,Datos!$A$5:$A$4552,$B8,Datos!$E$5:$E$4552,"Total Subsectores")</f>
        <v>0.45975559922617809</v>
      </c>
      <c r="F8" s="36">
        <f>AVERAGEIFS(Datos!$H$5:$H$4552,Datos!$B$5:$B$4552,"&gt;2014",Datos!$D$5:$D$4552,F$2,Datos!$A$5:$A$4552,$B8,Datos!$E$5:$E$4552,"Total Subsectores")</f>
        <v>8.7376039176260453E-2</v>
      </c>
      <c r="G8" s="36">
        <f>AVERAGEIFS(Datos!$H$5:$H$4552,Datos!$B$5:$B$4552,"&gt;2014",Datos!$D$5:$D$4552,G$2,Datos!$A$5:$A$4552,$B8,Datos!$E$5:$E$4552,"Total Subsectores")</f>
        <v>0.88895233405079654</v>
      </c>
      <c r="I8" s="35">
        <v>2020</v>
      </c>
      <c r="J8" s="34">
        <f t="shared" si="0"/>
        <v>1.7199981989917061</v>
      </c>
      <c r="K8" s="34">
        <f>AVERAGEIFS(Datos!$H$5:$H$2703,Datos!$B$5:$B$2703,$I8,Datos!$D$5:$D$2703,K$2,Datos!$E$5:$E$2703,Prom_Averages!$I$1)</f>
        <v>0.24074476848468507</v>
      </c>
      <c r="L8" s="34">
        <f>AVERAGEIFS(Datos!$H$5:$H$2703,Datos!$B$5:$B$2703,$I8,Datos!$D$5:$D$2703,L$2,Datos!$E$5:$E$2703,Prom_Averages!$I$1)</f>
        <v>0.50225439246395531</v>
      </c>
      <c r="M8" s="34">
        <f>AVERAGEIFS(Datos!$H$5:$H$2703,Datos!$B$5:$B$2703,$I8,Datos!$D$5:$D$2703,M$2,Datos!$E$5:$E$2703,Prom_Averages!$I$1)</f>
        <v>0.16147436848553573</v>
      </c>
      <c r="N8" s="34">
        <f>AVERAGEIFS(Datos!$H$5:$H$2703,Datos!$B$5:$B$2703,$I8,Datos!$D$5:$D$2703,N$2,Datos!$E$5:$E$2703,Prom_Averages!$I$1)</f>
        <v>0.81552466955753</v>
      </c>
    </row>
    <row r="9" spans="2:14" x14ac:dyDescent="0.2">
      <c r="B9" s="8" t="s">
        <v>15</v>
      </c>
      <c r="C9" s="37">
        <f>AVERAGEIFS(Datos!$H$5:$H$4776,Datos!$B$5:$B$4776,"&gt;2014",Datos!$D$5:$D$4776,C$2,Datos!$A$5:$A$4776,$B9,Datos!$E$5:$E$4776,"Total Subsectores")</f>
        <v>1.914575015278186</v>
      </c>
      <c r="D9" s="36">
        <f>AVERAGEIFS(Datos!$H$5:$H$4552,Datos!$B$5:$B$4552,"&gt;2014",Datos!$D$5:$D$4552,D$2,Datos!$A$5:$A$4552,$B9,Datos!$E$5:$E$4552,"Total Subsectores")</f>
        <v>0.57828509709632292</v>
      </c>
      <c r="E9" s="36">
        <f>AVERAGEIFS(Datos!$H$5:$H$4552,Datos!$B$5:$B$4552,"&gt;2014",Datos!$D$5:$D$4552,E$2,Datos!$A$5:$A$4552,$B9,Datos!$E$5:$E$4552,"Total Subsectores")</f>
        <v>0.15428965765428085</v>
      </c>
      <c r="F9" s="36">
        <f>AVERAGEIFS(Datos!$H$5:$H$4552,Datos!$B$5:$B$4552,"&gt;2014",Datos!$D$5:$D$4552,F$2,Datos!$A$5:$A$4552,$B9,Datos!$E$5:$E$4552,"Total Subsectores")</f>
        <v>0.34570719050730031</v>
      </c>
      <c r="G9" s="36">
        <f>AVERAGEIFS(Datos!$H$5:$H$4552,Datos!$B$5:$B$4552,"&gt;2014",Datos!$D$5:$D$4552,G$2,Datos!$A$5:$A$4552,$B9,Datos!$E$5:$E$4552,"Total Subsectores")</f>
        <v>0.99504512280508939</v>
      </c>
      <c r="I9" s="35">
        <v>2021</v>
      </c>
      <c r="J9" s="34">
        <f t="shared" si="0"/>
        <v>1.5481648398818555</v>
      </c>
      <c r="K9" s="34">
        <f>AVERAGEIFS(Datos!$H$5:$H$2703,Datos!$B$5:$B$2703,$I9,Datos!$D$5:$D$2703,K$2,Datos!$E$5:$E$2703,Prom_Averages!$I$1)</f>
        <v>0.23385635072736882</v>
      </c>
      <c r="L9" s="34">
        <f>AVERAGEIFS(Datos!$H$5:$H$2703,Datos!$B$5:$B$2703,$I9,Datos!$D$5:$D$2703,L$2,Datos!$E$5:$E$2703,Prom_Averages!$I$1)</f>
        <v>0.35791481268380926</v>
      </c>
      <c r="M9" s="34">
        <f>AVERAGEIFS(Datos!$H$5:$H$2703,Datos!$B$5:$B$2703,$I9,Datos!$D$5:$D$2703,M$2,Datos!$E$5:$E$2703,Prom_Averages!$I$1)</f>
        <v>0.17022714880767711</v>
      </c>
      <c r="N9" s="34">
        <f>AVERAGEIFS(Datos!$H$5:$H$2703,Datos!$B$5:$B$2703,$I9,Datos!$D$5:$D$2703,N$2,Datos!$E$5:$E$2703,Prom_Averages!$I$1)</f>
        <v>0.78616652766300044</v>
      </c>
    </row>
    <row r="10" spans="2:14" x14ac:dyDescent="0.2">
      <c r="B10" s="8" t="s">
        <v>45</v>
      </c>
      <c r="C10" s="37">
        <f>AVERAGEIFS(Datos!$H$5:$H$4776,Datos!$B$5:$B$4776,"&gt;2014",Datos!$D$5:$D$4776,C$2,Datos!$A$5:$A$4776,$B10,Datos!$E$5:$E$4776,"Total Subsectores")</f>
        <v>1.3249091325885003</v>
      </c>
      <c r="D10" s="36">
        <f>AVERAGEIFS(Datos!$H$5:$H$4552,Datos!$B$5:$B$4552,"&gt;2014",Datos!$D$5:$D$4552,D$2,Datos!$A$5:$A$4552,$B10,Datos!$E$5:$E$4552,"Total Subsectores")</f>
        <v>1.1402238047629356</v>
      </c>
      <c r="E10" s="36">
        <f>AVERAGEIFS(Datos!$H$5:$H$4552,Datos!$B$5:$B$4552,"&gt;2014",Datos!$D$5:$D$4552,E$2,Datos!$A$5:$A$4552,$B10,Datos!$E$5:$E$4552,"Total Subsectores")</f>
        <v>0.2070199578742058</v>
      </c>
      <c r="F10" s="36">
        <f>AVERAGEIFS(Datos!$H$5:$H$4552,Datos!$B$5:$B$4552,"&gt;2014",Datos!$D$5:$D$4552,F$2,Datos!$A$5:$A$4552,$B10,Datos!$E$5:$E$4552,"Total Subsectores")</f>
        <v>0</v>
      </c>
      <c r="G10" s="36">
        <f>AVERAGEIFS(Datos!$H$5:$H$4552,Datos!$B$5:$B$4552,"&gt;2014",Datos!$D$5:$D$4552,G$2,Datos!$A$5:$A$4552,$B10,Datos!$E$5:$E$4552,"Total Subsectores")</f>
        <v>1.0758414166664052</v>
      </c>
      <c r="I10" s="35">
        <v>2022</v>
      </c>
      <c r="J10" s="34">
        <f t="shared" ref="J10:J11" si="1">SUM(K10:N10)</f>
        <v>1.6268391548753138</v>
      </c>
      <c r="K10" s="34">
        <f>AVERAGEIFS(Datos!$H$5:$H$2703,Datos!$B$5:$B$2703,$I10,Datos!$D$5:$D$2703,K$2,Datos!$E$5:$E$2703,Prom_Averages!$I$1)</f>
        <v>0.28699771858123085</v>
      </c>
      <c r="L10" s="34">
        <f>AVERAGEIFS(Datos!$H$5:$H$2703,Datos!$B$5:$B$2703,$I10,Datos!$D$5:$D$2703,L$2,Datos!$E$5:$E$2703,Prom_Averages!$I$1)</f>
        <v>0.3021419281829465</v>
      </c>
      <c r="M10" s="34">
        <f>AVERAGEIFS(Datos!$H$5:$H$2703,Datos!$B$5:$B$2703,$I10,Datos!$D$5:$D$2703,M$2,Datos!$E$5:$E$2703,Prom_Averages!$I$1)</f>
        <v>6.8498987001110748E-2</v>
      </c>
      <c r="N10" s="34">
        <f>AVERAGEIFS(Datos!$H$5:$H$2703,Datos!$B$5:$B$2703,$I10,Datos!$D$5:$D$2703,N$2,Datos!$E$5:$E$2703,Prom_Averages!$I$1)</f>
        <v>0.96920052111002553</v>
      </c>
    </row>
    <row r="11" spans="2:14" x14ac:dyDescent="0.2">
      <c r="B11" s="8" t="s">
        <v>16</v>
      </c>
      <c r="C11" s="37">
        <f>AVERAGEIFS(Datos!$H$5:$H$4776,Datos!$B$5:$B$4776,"&gt;2014",Datos!$D$5:$D$4776,C$2,Datos!$A$5:$A$4776,$B11,Datos!$E$5:$E$4776,"Total Subsectores")</f>
        <v>1.5321950909009114</v>
      </c>
      <c r="D11" s="36">
        <f>AVERAGEIFS(Datos!$H$5:$H$4552,Datos!$B$5:$B$4552,"&gt;2014",Datos!$D$5:$D$4552,D$2,Datos!$A$5:$A$4552,$B11,Datos!$E$5:$E$4552,"Total Subsectores")</f>
        <v>0.26576888740854726</v>
      </c>
      <c r="E11" s="36">
        <f>AVERAGEIFS(Datos!$H$5:$H$4552,Datos!$B$5:$B$4552,"&gt;2014",Datos!$D$5:$D$4552,E$2,Datos!$A$5:$A$4552,$B11,Datos!$E$5:$E$4552,"Total Subsectores")</f>
        <v>0.15935790711961687</v>
      </c>
      <c r="F11" s="36">
        <f>AVERAGEIFS(Datos!$H$5:$H$4552,Datos!$B$5:$B$4552,"&gt;2014",Datos!$D$5:$D$4552,F$2,Datos!$A$5:$A$4552,$B11,Datos!$E$5:$E$4552,"Total Subsectores")</f>
        <v>0</v>
      </c>
      <c r="G11" s="36">
        <f>AVERAGEIFS(Datos!$H$5:$H$4552,Datos!$B$5:$B$4552,"&gt;2014",Datos!$D$5:$D$4552,G$2,Datos!$A$5:$A$4552,$B11,Datos!$E$5:$E$4552,"Total Subsectores")</f>
        <v>1.1070682963727474</v>
      </c>
      <c r="I11" s="35">
        <v>2023</v>
      </c>
      <c r="J11" s="34">
        <f t="shared" si="1"/>
        <v>1.5277583656968121</v>
      </c>
      <c r="K11" s="34">
        <f>AVERAGEIFS(Datos!$H$5:$H$2703,Datos!$B$5:$B$2703,$I11,Datos!$D$5:$D$2703,K$2,Datos!$E$5:$E$2703,Prom_Averages!$I$1)</f>
        <v>0.30129623084218704</v>
      </c>
      <c r="L11" s="34">
        <f>AVERAGEIFS(Datos!$H$5:$H$2703,Datos!$B$5:$B$2703,$I11,Datos!$D$5:$D$2703,L$2,Datos!$E$5:$E$2703,Prom_Averages!$I$1)</f>
        <v>0.2531775376632413</v>
      </c>
      <c r="M11" s="34">
        <f>AVERAGEIFS(Datos!$H$5:$H$2703,Datos!$B$5:$B$2703,$I11,Datos!$D$5:$D$2703,M$2,Datos!$E$5:$E$2703,Prom_Averages!$I$1)</f>
        <v>8.1780151418430813E-2</v>
      </c>
      <c r="N11" s="34">
        <f>AVERAGEIFS(Datos!$H$5:$H$2703,Datos!$B$5:$B$2703,$I11,Datos!$D$5:$D$2703,N$2,Datos!$E$5:$E$2703,Prom_Averages!$I$1)</f>
        <v>0.89150444577295285</v>
      </c>
    </row>
    <row r="12" spans="2:14" x14ac:dyDescent="0.2">
      <c r="B12" s="8" t="s">
        <v>17</v>
      </c>
      <c r="C12" s="37">
        <f>AVERAGEIFS(Datos!$H$5:$H$4776,Datos!$B$5:$B$4776,"&gt;2014",Datos!$D$5:$D$4776,C$2,Datos!$A$5:$A$4776,$B12,Datos!$E$5:$E$4776,"Total Subsectores")</f>
        <v>0.7089120166407854</v>
      </c>
      <c r="D12" s="36">
        <f>AVERAGEIFS(Datos!$H$5:$H$4552,Datos!$B$5:$B$4552,"&gt;2014",Datos!$D$5:$D$4552,D$2,Datos!$A$5:$A$4552,$B12,Datos!$E$5:$E$4552,"Total Subsectores")</f>
        <v>1.7460236624205643E-2</v>
      </c>
      <c r="E12" s="36">
        <f>AVERAGEIFS(Datos!$H$5:$H$4552,Datos!$B$5:$B$4552,"&gt;2014",Datos!$D$5:$D$4552,E$2,Datos!$A$5:$A$4552,$B12,Datos!$E$5:$E$4552,"Total Subsectores")</f>
        <v>0.15402495612701134</v>
      </c>
      <c r="F12" s="36">
        <f>AVERAGEIFS(Datos!$H$5:$H$4552,Datos!$B$5:$B$4552,"&gt;2014",Datos!$D$5:$D$4552,F$2,Datos!$A$5:$A$4552,$B12,Datos!$E$5:$E$4552,"Total Subsectores")</f>
        <v>1.003250324670115E-4</v>
      </c>
      <c r="G12" s="36">
        <f>AVERAGEIFS(Datos!$H$5:$H$4552,Datos!$B$5:$B$4552,"&gt;2014",Datos!$D$5:$D$4552,G$2,Datos!$A$5:$A$4552,$B12,Datos!$E$5:$E$4552,"Total Subsectores")</f>
        <v>0.53732649885710138</v>
      </c>
    </row>
    <row r="13" spans="2:14" x14ac:dyDescent="0.2">
      <c r="B13" s="8" t="s">
        <v>18</v>
      </c>
      <c r="C13" s="37">
        <f>AVERAGEIFS(Datos!$H$5:$H$4776,Datos!$B$5:$B$4776,"&gt;2014",Datos!$D$5:$D$4776,C$2,Datos!$A$5:$A$4776,$B13,Datos!$E$5:$E$4776,"Total Subsectores")</f>
        <v>1.214944292423487</v>
      </c>
      <c r="D13" s="36">
        <f>AVERAGEIFS(Datos!$H$5:$H$4552,Datos!$B$5:$B$4552,"&gt;2014",Datos!$D$5:$D$4552,D$2,Datos!$A$5:$A$4552,$B13,Datos!$E$5:$E$4552,"Total Subsectores")</f>
        <v>0.56770156260113047</v>
      </c>
      <c r="E13" s="36">
        <f>AVERAGEIFS(Datos!$H$5:$H$4552,Datos!$B$5:$B$4552,"&gt;2014",Datos!$D$5:$D$4552,E$2,Datos!$A$5:$A$4552,$B13,Datos!$E$5:$E$4552,"Total Subsectores")</f>
        <v>0.16617435952619528</v>
      </c>
      <c r="F13" s="36">
        <f>AVERAGEIFS(Datos!$H$5:$H$4552,Datos!$B$5:$B$4552,"&gt;2014",Datos!$D$5:$D$4552,F$2,Datos!$A$5:$A$4552,$B13,Datos!$E$5:$E$4552,"Total Subsectores")</f>
        <v>0</v>
      </c>
      <c r="G13" s="36">
        <f>AVERAGEIFS(Datos!$H$5:$H$4552,Datos!$B$5:$B$4552,"&gt;2014",Datos!$D$5:$D$4552,G$2,Datos!$A$5:$A$4552,$B13,Datos!$E$5:$E$4552,"Total Subsectores")</f>
        <v>0.48106837029616101</v>
      </c>
    </row>
    <row r="14" spans="2:14" x14ac:dyDescent="0.2">
      <c r="B14" s="8" t="s">
        <v>46</v>
      </c>
      <c r="C14" s="37">
        <f>AVERAGEIFS(Datos!$H$5:$H$4776,Datos!$B$5:$B$4776,"&gt;2014",Datos!$D$5:$D$4776,C$2,Datos!$A$5:$A$4776,$B14,Datos!$E$5:$E$4776,"Total Subsectores")</f>
        <v>0.4884446344510015</v>
      </c>
      <c r="D14" s="36">
        <f>AVERAGEIFS(Datos!$H$5:$H$4552,Datos!$B$5:$B$4552,"&gt;2014",Datos!$D$5:$D$4552,D$2,Datos!$A$5:$A$4552,$B14,Datos!$E$5:$E$4552,"Total Subsectores")</f>
        <v>0.13781723292683778</v>
      </c>
      <c r="E14" s="36">
        <f>AVERAGEIFS(Datos!$H$5:$H$4552,Datos!$B$5:$B$4552,"&gt;2014",Datos!$D$5:$D$4552,E$2,Datos!$A$5:$A$4552,$B14,Datos!$E$5:$E$4552,"Total Subsectores")</f>
        <v>2.7095635031077796E-2</v>
      </c>
      <c r="F14" s="36">
        <f>AVERAGEIFS(Datos!$H$5:$H$4552,Datos!$B$5:$B$4552,"&gt;2014",Datos!$D$5:$D$4552,F$2,Datos!$A$5:$A$4552,$B14,Datos!$E$5:$E$4552,"Total Subsectores")</f>
        <v>2.4392695527537473E-3</v>
      </c>
      <c r="G14" s="36">
        <f>AVERAGEIFS(Datos!$H$5:$H$4552,Datos!$B$5:$B$4552,"&gt;2014",Datos!$D$5:$D$4552,G$2,Datos!$A$5:$A$4552,$B14,Datos!$E$5:$E$4552,"Total Subsectores")</f>
        <v>0.32109249694033209</v>
      </c>
      <c r="I14" t="s">
        <v>108</v>
      </c>
      <c r="J14" s="45">
        <f>+AVERAGE(J3:J11)</f>
        <v>1.8333124139759427</v>
      </c>
      <c r="K14" s="45">
        <f>+AVERAGE(K3:K11)</f>
        <v>0.26459522939137758</v>
      </c>
      <c r="L14" s="45">
        <f>+AVERAGE(L3:L11)</f>
        <v>0.41910660955401036</v>
      </c>
      <c r="M14" s="45">
        <f>+AVERAGE(M3:M11)</f>
        <v>0.17110471387114046</v>
      </c>
      <c r="N14" s="45">
        <f>+AVERAGE(N3:N11)</f>
        <v>0.97850586115941418</v>
      </c>
    </row>
    <row r="15" spans="2:14" x14ac:dyDescent="0.2">
      <c r="B15" s="8" t="s">
        <v>19</v>
      </c>
      <c r="C15" s="37">
        <f>AVERAGEIFS(Datos!$H$5:$H$4776,Datos!$B$5:$B$4776,"&gt;2014",Datos!$D$5:$D$4776,C$2,Datos!$A$5:$A$4776,$B15,Datos!$E$5:$E$4776,"Total Subsectores")</f>
        <v>1.1207452325825924</v>
      </c>
      <c r="D15" s="36">
        <f>AVERAGEIFS(Datos!$H$5:$H$4552,Datos!$B$5:$B$4552,"&gt;2014",Datos!$D$5:$D$4552,D$2,Datos!$A$5:$A$4552,$B15,Datos!$E$5:$E$4552,"Total Subsectores")</f>
        <v>0.33856230814905613</v>
      </c>
      <c r="E15" s="36">
        <f>AVERAGEIFS(Datos!$H$5:$H$4552,Datos!$B$5:$B$4552,"&gt;2014",Datos!$D$5:$D$4552,E$2,Datos!$A$5:$A$4552,$B15,Datos!$E$5:$E$4552,"Total Subsectores")</f>
        <v>5.698131894528792E-2</v>
      </c>
      <c r="F15" s="36">
        <f>AVERAGEIFS(Datos!$H$5:$H$4552,Datos!$B$5:$B$4552,"&gt;2014",Datos!$D$5:$D$4552,F$2,Datos!$A$5:$A$4552,$B15,Datos!$E$5:$E$4552,"Total Subsectores")</f>
        <v>1.3899673170878447E-3</v>
      </c>
      <c r="G15" s="36">
        <f>AVERAGEIFS(Datos!$H$5:$H$4552,Datos!$B$5:$B$4552,"&gt;2014",Datos!$D$5:$D$4552,G$2,Datos!$A$5:$A$4552,$B15,Datos!$E$5:$E$4552,"Total Subsectores")</f>
        <v>0.72389009694791928</v>
      </c>
      <c r="I15" s="35"/>
      <c r="J15" s="47"/>
    </row>
    <row r="16" spans="2:14" x14ac:dyDescent="0.2">
      <c r="B16" s="8" t="s">
        <v>39</v>
      </c>
      <c r="C16" s="37">
        <f>AVERAGEIFS(Datos!$H$5:$H$4776,Datos!$B$5:$B$4776,"&gt;2014",Datos!$D$5:$D$4776,C$2,Datos!$A$5:$A$4776,$B16,Datos!$E$5:$E$4776,"Total Subsectores")</f>
        <v>0.96145769004876447</v>
      </c>
      <c r="D16" s="36">
        <f>AVERAGEIFS(Datos!$H$5:$H$4552,Datos!$B$5:$B$4552,"&gt;2014",Datos!$D$5:$D$4552,D$2,Datos!$A$5:$A$4552,$B16,Datos!$E$5:$E$4552,"Total Subsectores")</f>
        <v>0.43166553417642345</v>
      </c>
      <c r="E16" s="36">
        <f>AVERAGEIFS(Datos!$H$5:$H$4552,Datos!$B$5:$B$4552,"&gt;2014",Datos!$D$5:$D$4552,E$2,Datos!$A$5:$A$4552,$B16,Datos!$E$5:$E$4552,"Total Subsectores")</f>
        <v>0.12147540787162825</v>
      </c>
      <c r="F16" s="36">
        <f>AVERAGEIFS(Datos!$H$5:$H$4552,Datos!$B$5:$B$4552,"&gt;2014",Datos!$D$5:$D$4552,F$2,Datos!$A$5:$A$4552,$B16,Datos!$E$5:$E$4552,"Total Subsectores")</f>
        <v>7.843449374202725E-3</v>
      </c>
      <c r="G16" s="36">
        <f>AVERAGEIFS(Datos!$H$5:$H$4552,Datos!$B$5:$B$4552,"&gt;2014",Datos!$D$5:$D$4552,G$2,Datos!$A$5:$A$4552,$B16,Datos!$E$5:$E$4552,"Total Subsectores")</f>
        <v>0.40047329862650999</v>
      </c>
      <c r="I16" s="35"/>
      <c r="J16" s="47"/>
    </row>
    <row r="17" spans="2:13" x14ac:dyDescent="0.2">
      <c r="B17" s="8" t="s">
        <v>20</v>
      </c>
      <c r="C17" s="37">
        <f>AVERAGEIFS(Datos!$H$5:$H$4776,Datos!$B$5:$B$4776,"&gt;2014",Datos!$D$5:$D$4776,C$2,Datos!$A$5:$A$4776,$B17,Datos!$E$5:$E$4776,"Total Subsectores")</f>
        <v>3.9580048391833822</v>
      </c>
      <c r="D17" s="36">
        <f>AVERAGEIFS(Datos!$H$5:$H$4552,Datos!$B$5:$B$4552,"&gt;2014",Datos!$D$5:$D$4552,D$2,Datos!$A$5:$A$4552,$B17,Datos!$E$5:$E$4552,"Total Subsectores")</f>
        <v>0.70953615320754149</v>
      </c>
      <c r="E17" s="36">
        <f>AVERAGEIFS(Datos!$H$5:$H$4552,Datos!$B$5:$B$4552,"&gt;2014",Datos!$D$5:$D$4552,E$2,Datos!$A$5:$A$4552,$B17,Datos!$E$5:$E$4552,"Total Subsectores")</f>
        <v>0.72275818936550884</v>
      </c>
      <c r="F17" s="36">
        <f>AVERAGEIFS(Datos!$H$5:$H$4552,Datos!$B$5:$B$4552,"&gt;2014",Datos!$D$5:$D$4552,F$2,Datos!$A$5:$A$4552,$B17,Datos!$E$5:$E$4552,"Total Subsectores")</f>
        <v>6.3968902660737931E-2</v>
      </c>
      <c r="G17" s="36">
        <f>AVERAGEIFS(Datos!$H$5:$H$4552,Datos!$B$5:$B$4552,"&gt;2014",Datos!$D$5:$D$4552,G$2,Datos!$A$5:$A$4552,$B17,Datos!$E$5:$E$4552,"Total Subsectores")</f>
        <v>2.4617415939495939</v>
      </c>
      <c r="I17" s="35"/>
      <c r="J17" s="47"/>
    </row>
    <row r="18" spans="2:13" x14ac:dyDescent="0.2">
      <c r="B18" s="8" t="s">
        <v>21</v>
      </c>
      <c r="C18" s="37">
        <f>AVERAGEIFS(Datos!$H$5:$H$4776,Datos!$B$5:$B$4776,"&gt;2014",Datos!$D$5:$D$4776,C$2,Datos!$A$5:$A$4776,$B18,Datos!$E$5:$E$4776,"Total Subsectores")</f>
        <v>2.5541933972034889</v>
      </c>
      <c r="D18" s="36">
        <f>AVERAGEIFS(Datos!$H$5:$H$4552,Datos!$B$5:$B$4552,"&gt;2014",Datos!$D$5:$D$4552,D$2,Datos!$A$5:$A$4552,$B18,Datos!$E$5:$E$4552,"Total Subsectores")</f>
        <v>0.10720796318805818</v>
      </c>
      <c r="E18" s="36">
        <f>AVERAGEIFS(Datos!$H$5:$H$4552,Datos!$B$5:$B$4552,"&gt;2014",Datos!$D$5:$D$4552,E$2,Datos!$A$5:$A$4552,$B18,Datos!$E$5:$E$4552,"Total Subsectores")</f>
        <v>0.2294774617832655</v>
      </c>
      <c r="F18" s="36">
        <f>AVERAGEIFS(Datos!$H$5:$H$4552,Datos!$B$5:$B$4552,"&gt;2014",Datos!$D$5:$D$4552,F$2,Datos!$A$5:$A$4552,$B18,Datos!$E$5:$E$4552,"Total Subsectores")</f>
        <v>0</v>
      </c>
      <c r="G18" s="36">
        <f>AVERAGEIFS(Datos!$H$5:$H$4552,Datos!$B$5:$B$4552,"&gt;2014",Datos!$D$5:$D$4552,G$2,Datos!$A$5:$A$4552,$B18,Datos!$E$5:$E$4552,"Total Subsectores")</f>
        <v>2.5541933972034889</v>
      </c>
      <c r="I18" s="35"/>
      <c r="J18" s="47"/>
    </row>
    <row r="19" spans="2:13" x14ac:dyDescent="0.2">
      <c r="B19" s="8" t="s">
        <v>22</v>
      </c>
      <c r="C19" s="37">
        <f>AVERAGEIFS(Datos!$H$5:$H$4776,Datos!$B$5:$B$4776,"&gt;2014",Datos!$D$5:$D$4776,C$2,Datos!$A$5:$A$4776,$B19,Datos!$E$5:$E$4776,"Total Subsectores")</f>
        <v>2.2151535169288064</v>
      </c>
      <c r="D19" s="36">
        <f>AVERAGEIFS(Datos!$H$5:$H$4552,Datos!$B$5:$B$4552,"&gt;2014",Datos!$D$5:$D$4552,D$2,Datos!$A$5:$A$4552,$B19,Datos!$E$5:$E$4552,"Total Subsectores")</f>
        <v>0.48769949402515461</v>
      </c>
      <c r="E19" s="36">
        <f>AVERAGEIFS(Datos!$H$5:$H$4552,Datos!$B$5:$B$4552,"&gt;2014",Datos!$D$5:$D$4552,E$2,Datos!$A$5:$A$4552,$B19,Datos!$E$5:$E$4552,"Total Subsectores")</f>
        <v>0.10978991246423621</v>
      </c>
      <c r="F19" s="36">
        <f>AVERAGEIFS(Datos!$H$5:$H$4552,Datos!$B$5:$B$4552,"&gt;2014",Datos!$D$5:$D$4552,F$2,Datos!$A$5:$A$4552,$B19,Datos!$E$5:$E$4552,"Total Subsectores")</f>
        <v>0</v>
      </c>
      <c r="G19" s="36">
        <f>AVERAGEIFS(Datos!$H$5:$H$4552,Datos!$B$5:$B$4552,"&gt;2014",Datos!$D$5:$D$4552,G$2,Datos!$A$5:$A$4552,$B19,Datos!$E$5:$E$4552,"Total Subsectores")</f>
        <v>1.6176641104394163</v>
      </c>
      <c r="I19" s="35"/>
      <c r="J19" s="47"/>
    </row>
    <row r="20" spans="2:13" x14ac:dyDescent="0.2">
      <c r="B20" s="8" t="s">
        <v>23</v>
      </c>
      <c r="C20" s="37">
        <f>AVERAGEIFS(Datos!$H$5:$H$4776,Datos!$B$5:$B$4776,"&gt;2014",Datos!$D$5:$D$4776,C$2,Datos!$A$5:$A$4776,$B20,Datos!$E$5:$E$4776,"Total Subsectores")</f>
        <v>2.5869810028249911</v>
      </c>
      <c r="D20" s="36">
        <f>AVERAGEIFS(Datos!$H$5:$H$4552,Datos!$B$5:$B$4552,"&gt;2014",Datos!$D$5:$D$4552,D$2,Datos!$A$5:$A$4552,$B20,Datos!$E$5:$E$4552,"Total Subsectores")</f>
        <v>5.352516787844129E-2</v>
      </c>
      <c r="E20" s="36">
        <f>AVERAGEIFS(Datos!$H$5:$H$4552,Datos!$B$5:$B$4552,"&gt;2014",Datos!$D$5:$D$4552,E$2,Datos!$A$5:$A$4552,$B20,Datos!$E$5:$E$4552,"Total Subsectores")</f>
        <v>0.91455491996966887</v>
      </c>
      <c r="F20" s="36">
        <f>AVERAGEIFS(Datos!$H$5:$H$4552,Datos!$B$5:$B$4552,"&gt;2014",Datos!$D$5:$D$4552,F$2,Datos!$A$5:$A$4552,$B20,Datos!$E$5:$E$4552,"Total Subsectores")</f>
        <v>8.465269868277879E-2</v>
      </c>
      <c r="G20" s="36">
        <f>AVERAGEIFS(Datos!$H$5:$H$4552,Datos!$B$5:$B$4552,"&gt;2014",Datos!$D$5:$D$4552,G$2,Datos!$A$5:$A$4552,$B20,Datos!$E$5:$E$4552,"Total Subsectores")</f>
        <v>1.5342482162941018</v>
      </c>
      <c r="I20" s="35"/>
      <c r="J20" s="47"/>
    </row>
    <row r="21" spans="2:13" x14ac:dyDescent="0.2">
      <c r="B21" s="8" t="s">
        <v>24</v>
      </c>
      <c r="C21" s="37">
        <f>AVERAGEIFS(Datos!$H$5:$H$4776,Datos!$B$5:$B$4776,"&gt;2014",Datos!$D$5:$D$4776,C$2,Datos!$A$5:$A$4776,$B21,Datos!$E$5:$E$4776,"Total Subsectores")</f>
        <v>1.0271016613293353</v>
      </c>
      <c r="D21" s="36">
        <f>AVERAGEIFS(Datos!$H$5:$H$4552,Datos!$B$5:$B$4552,"&gt;2014",Datos!$D$5:$D$4552,D$2,Datos!$A$5:$A$4552,$B21,Datos!$E$5:$E$4552,"Total Subsectores")</f>
        <v>0.50082832802818278</v>
      </c>
      <c r="E21" s="36">
        <f>AVERAGEIFS(Datos!$H$5:$H$4552,Datos!$B$5:$B$4552,"&gt;2014",Datos!$D$5:$D$4552,E$2,Datos!$A$5:$A$4552,$B21,Datos!$E$5:$E$4552,"Total Subsectores")</f>
        <v>0.17449540680893624</v>
      </c>
      <c r="F21" s="36">
        <f>AVERAGEIFS(Datos!$H$5:$H$4552,Datos!$B$5:$B$4552,"&gt;2014",Datos!$D$5:$D$4552,F$2,Datos!$A$5:$A$4552,$B21,Datos!$E$5:$E$4552,"Total Subsectores")</f>
        <v>1.1952125266909922E-6</v>
      </c>
      <c r="G21" s="36">
        <f>AVERAGEIFS(Datos!$H$5:$H$4552,Datos!$B$5:$B$4552,"&gt;2014",Datos!$D$5:$D$4552,G$2,Datos!$A$5:$A$4552,$B21,Datos!$E$5:$E$4552,"Total Subsectores")</f>
        <v>0.43403024148049091</v>
      </c>
      <c r="I21" s="35"/>
      <c r="J21" s="47"/>
    </row>
    <row r="22" spans="2:13" x14ac:dyDescent="0.2">
      <c r="B22" s="8" t="s">
        <v>43</v>
      </c>
      <c r="C22" s="37">
        <f>AVERAGEIFS(Datos!$H$5:$H$4776,Datos!$B$5:$B$4776,"&gt;2014",Datos!$D$5:$D$4776,C$2,Datos!$A$5:$A$4776,$B22,Datos!$E$5:$E$4776,"Total Subsectores")</f>
        <v>1.1825277417597497</v>
      </c>
      <c r="D22" s="36">
        <f>AVERAGEIFS(Datos!$H$5:$H$4552,Datos!$B$5:$B$4552,"&gt;2014",Datos!$D$5:$D$4552,D$2,Datos!$A$5:$A$4552,$B22,Datos!$E$5:$E$4552,"Total Subsectores")</f>
        <v>5.2221246064918188E-2</v>
      </c>
      <c r="E22" s="36">
        <f>AVERAGEIFS(Datos!$H$5:$H$4552,Datos!$B$5:$B$4552,"&gt;2014",Datos!$D$5:$D$4552,E$2,Datos!$A$5:$A$4552,$B22,Datos!$E$5:$E$4552,"Total Subsectores")</f>
        <v>0.39929632645274893</v>
      </c>
      <c r="F22" s="36">
        <f>AVERAGEIFS(Datos!$H$5:$H$4552,Datos!$B$5:$B$4552,"&gt;2014",Datos!$D$5:$D$4552,F$2,Datos!$A$5:$A$4552,$B22,Datos!$E$5:$E$4552,"Total Subsectores")</f>
        <v>8.6098473540221196E-2</v>
      </c>
      <c r="G22" s="36">
        <f>AVERAGEIFS(Datos!$H$5:$H$4552,Datos!$B$5:$B$4552,"&gt;2014",Datos!$D$5:$D$4552,G$2,Datos!$A$5:$A$4552,$B22,Datos!$E$5:$E$4552,"Total Subsectores")</f>
        <v>0.64491169570186158</v>
      </c>
    </row>
    <row r="23" spans="2:13" x14ac:dyDescent="0.2">
      <c r="B23" s="8" t="s">
        <v>44</v>
      </c>
      <c r="C23" s="37">
        <f>AVERAGEIFS(Datos!$H$5:$H$4776,Datos!$B$5:$B$4776,"&gt;2014",Datos!$D$5:$D$4776,C$2,Datos!$A$5:$A$4776,$B23,Datos!$E$5:$E$4776,"Total Subsectores")</f>
        <v>1.556039671552272</v>
      </c>
      <c r="D23" s="36">
        <f>AVERAGEIFS(Datos!$H$5:$H$4552,Datos!$B$5:$B$4552,"&gt;2014",Datos!$D$5:$D$4552,D$2,Datos!$A$5:$A$4552,$B23,Datos!$E$5:$E$4552,"Total Subsectores")</f>
        <v>0.47504266877892121</v>
      </c>
      <c r="E23" s="36">
        <f>AVERAGEIFS(Datos!$H$5:$H$4552,Datos!$B$5:$B$4552,"&gt;2014",Datos!$D$5:$D$4552,E$2,Datos!$A$5:$A$4552,$B23,Datos!$E$5:$E$4552,"Total Subsectores")</f>
        <v>0.14110127489548663</v>
      </c>
      <c r="F23" s="36">
        <f>AVERAGEIFS(Datos!$H$5:$H$4552,Datos!$B$5:$B$4552,"&gt;2014",Datos!$D$5:$D$4552,F$2,Datos!$A$5:$A$4552,$B23,Datos!$E$5:$E$4552,"Total Subsectores")</f>
        <v>0.2741083190979221</v>
      </c>
      <c r="G23" s="36">
        <f>AVERAGEIFS(Datos!$H$5:$H$4552,Datos!$B$5:$B$4552,"&gt;2014",Datos!$D$5:$D$4552,G$2,Datos!$A$5:$A$4552,$B23,Datos!$E$5:$E$4552,"Total Subsectores")</f>
        <v>0.67367815617577198</v>
      </c>
    </row>
    <row r="32" spans="2:13" x14ac:dyDescent="0.2">
      <c r="M32" s="4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2"/>
  <sheetViews>
    <sheetView zoomScaleNormal="100" workbookViewId="0">
      <selection activeCell="T19" sqref="T19"/>
    </sheetView>
  </sheetViews>
  <sheetFormatPr baseColWidth="10" defaultColWidth="11.5" defaultRowHeight="15" x14ac:dyDescent="0.2"/>
  <cols>
    <col min="1" max="1" width="30.6640625" customWidth="1"/>
    <col min="2" max="2" width="13.5" hidden="1" customWidth="1"/>
  </cols>
  <sheetData>
    <row r="1" spans="1:18" ht="19" x14ac:dyDescent="0.25">
      <c r="A1" s="17" t="s">
        <v>73</v>
      </c>
      <c r="B1" s="17"/>
    </row>
    <row r="2" spans="1:18" x14ac:dyDescent="0.2">
      <c r="A2" s="18" t="s">
        <v>74</v>
      </c>
      <c r="B2" s="18"/>
    </row>
    <row r="3" spans="1:18" x14ac:dyDescent="0.2">
      <c r="A3" s="18"/>
      <c r="B3" s="18"/>
      <c r="F3" s="16" t="s">
        <v>72</v>
      </c>
    </row>
    <row r="4" spans="1:18" x14ac:dyDescent="0.2">
      <c r="A4" s="18" t="s">
        <v>80</v>
      </c>
      <c r="B4" s="18"/>
    </row>
    <row r="5" spans="1:18" x14ac:dyDescent="0.2">
      <c r="A5" s="19" t="s">
        <v>81</v>
      </c>
      <c r="B5" s="19"/>
    </row>
    <row r="6" spans="1:18" x14ac:dyDescent="0.2">
      <c r="A6" t="s">
        <v>77</v>
      </c>
      <c r="C6" t="s">
        <v>29</v>
      </c>
      <c r="D6" t="s">
        <v>29</v>
      </c>
      <c r="E6" t="s">
        <v>29</v>
      </c>
      <c r="F6" t="s">
        <v>29</v>
      </c>
      <c r="G6" t="s">
        <v>29</v>
      </c>
      <c r="H6" t="s">
        <v>29</v>
      </c>
      <c r="I6" t="s">
        <v>29</v>
      </c>
      <c r="J6" t="s">
        <v>29</v>
      </c>
      <c r="K6" t="s">
        <v>29</v>
      </c>
      <c r="L6" t="s">
        <v>29</v>
      </c>
      <c r="M6" t="s">
        <v>29</v>
      </c>
      <c r="N6" t="s">
        <v>29</v>
      </c>
    </row>
    <row r="7" spans="1:18" x14ac:dyDescent="0.2">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c r="R7" s="24">
        <v>2023</v>
      </c>
    </row>
    <row r="8" spans="1:18" x14ac:dyDescent="0.2">
      <c r="A8" s="21" t="s">
        <v>9</v>
      </c>
      <c r="B8" s="21" t="s">
        <v>9</v>
      </c>
      <c r="C8" s="22">
        <v>3.1628222692766172</v>
      </c>
      <c r="D8" s="22">
        <v>3.7291796240353849</v>
      </c>
      <c r="E8" s="22">
        <v>3.9116091801555934</v>
      </c>
      <c r="F8" s="22">
        <v>4.1291663280318716</v>
      </c>
      <c r="G8" s="22">
        <v>4.5505840855762587</v>
      </c>
      <c r="H8" s="22">
        <v>5.4779847753152646</v>
      </c>
      <c r="I8" s="22">
        <v>8.1203826532404797</v>
      </c>
      <c r="J8" s="22">
        <v>9.2561841266704317</v>
      </c>
      <c r="K8" s="22">
        <v>14.755023737373735</v>
      </c>
      <c r="L8" s="22">
        <v>16.557709046128991</v>
      </c>
      <c r="M8" s="22">
        <v>28.115389650699544</v>
      </c>
      <c r="N8" s="22">
        <v>48.211289217406978</v>
      </c>
      <c r="O8" s="22">
        <v>32.348569727048897</v>
      </c>
      <c r="P8" s="22">
        <v>95.079246983029051</v>
      </c>
    </row>
    <row r="9" spans="1:18" x14ac:dyDescent="0.2">
      <c r="A9" s="21" t="s">
        <v>69</v>
      </c>
      <c r="B9" s="21" t="s">
        <v>38</v>
      </c>
      <c r="C9" s="22">
        <v>1.9550000000000001</v>
      </c>
      <c r="D9" s="22">
        <v>1.94916666666667</v>
      </c>
      <c r="E9" s="22">
        <v>1.95</v>
      </c>
      <c r="F9" s="22">
        <v>1.97434782608696</v>
      </c>
      <c r="G9" s="22">
        <v>1.9308333333333301</v>
      </c>
      <c r="H9" s="22">
        <v>2.0108333333333301</v>
      </c>
      <c r="I9" s="22">
        <v>2.0099999999999998</v>
      </c>
      <c r="J9" s="22">
        <v>2.0058333333333298</v>
      </c>
      <c r="K9" s="22">
        <v>1.9966666666666699</v>
      </c>
      <c r="L9" s="22">
        <v>2.0024999999999999</v>
      </c>
      <c r="M9" s="22">
        <v>2</v>
      </c>
      <c r="N9" s="22">
        <v>2</v>
      </c>
      <c r="O9" s="22">
        <v>2</v>
      </c>
      <c r="P9" s="22">
        <v>2</v>
      </c>
      <c r="Q9" s="22">
        <v>2</v>
      </c>
      <c r="R9" s="22">
        <v>2</v>
      </c>
    </row>
    <row r="10" spans="1:18" x14ac:dyDescent="0.2">
      <c r="A10" s="21" t="s">
        <v>11</v>
      </c>
      <c r="B10" s="21" t="s">
        <v>11</v>
      </c>
      <c r="C10" s="22">
        <v>7.2341666666666704</v>
      </c>
      <c r="D10" s="22">
        <v>7.0333333333333297</v>
      </c>
      <c r="E10" s="22">
        <v>7.0216666666666701</v>
      </c>
      <c r="F10" s="22">
        <v>6.95347826086957</v>
      </c>
      <c r="G10" s="22">
        <v>6.9216666666666598</v>
      </c>
      <c r="H10" s="22">
        <v>6.9166666666666696</v>
      </c>
      <c r="I10" s="22">
        <v>6.91</v>
      </c>
      <c r="J10" s="22">
        <v>6.9033333333333298</v>
      </c>
      <c r="K10" s="22">
        <v>6.9083333333333403</v>
      </c>
      <c r="L10" s="22">
        <v>6.9124999999999996</v>
      </c>
      <c r="M10" s="22">
        <v>6.9108333333333301</v>
      </c>
      <c r="N10" s="22">
        <v>6.9058333333333302</v>
      </c>
      <c r="O10" s="22">
        <v>6.9050000000000002</v>
      </c>
      <c r="P10" s="22">
        <v>6.9</v>
      </c>
      <c r="Q10" s="22">
        <v>6.8866666666666703</v>
      </c>
      <c r="R10" s="22">
        <v>6.9066666666666698</v>
      </c>
    </row>
    <row r="11" spans="1:18" x14ac:dyDescent="0.2">
      <c r="A11" s="21" t="s">
        <v>70</v>
      </c>
      <c r="B11" s="21" t="s">
        <v>12</v>
      </c>
      <c r="C11" s="22">
        <v>1.8358333333333301</v>
      </c>
      <c r="D11" s="22">
        <v>2</v>
      </c>
      <c r="E11" s="22">
        <v>1.76166666666667</v>
      </c>
      <c r="F11" s="22">
        <v>1.6747826086956501</v>
      </c>
      <c r="G11" s="22">
        <v>1.9541666666666699</v>
      </c>
      <c r="H11" s="22">
        <v>2.1591666666666698</v>
      </c>
      <c r="I11" s="22">
        <v>2.3541666666666701</v>
      </c>
      <c r="J11" s="22">
        <v>3.3316666666666701</v>
      </c>
      <c r="K11" s="22">
        <v>3.4866666666666699</v>
      </c>
      <c r="L11" s="22">
        <v>3.1924999999999999</v>
      </c>
      <c r="M11" s="22">
        <v>3.6549999999999998</v>
      </c>
      <c r="N11" s="22">
        <v>3.9458333333333302</v>
      </c>
      <c r="O11" s="22">
        <v>5.1574999999999998</v>
      </c>
      <c r="P11" s="22">
        <v>5.3966666666666701</v>
      </c>
      <c r="Q11" s="22">
        <v>5.165</v>
      </c>
      <c r="R11" s="22">
        <v>4.9941666666666702</v>
      </c>
    </row>
    <row r="12" spans="1:18" x14ac:dyDescent="0.2">
      <c r="A12" s="21" t="s">
        <v>13</v>
      </c>
      <c r="B12" s="21" t="s">
        <v>13</v>
      </c>
      <c r="C12" s="22">
        <v>523.34333333333302</v>
      </c>
      <c r="D12" s="22">
        <v>559.16833333333295</v>
      </c>
      <c r="E12" s="22">
        <v>510.1225</v>
      </c>
      <c r="F12" s="22">
        <v>483.1</v>
      </c>
      <c r="G12" s="22">
        <v>486.14083333333298</v>
      </c>
      <c r="H12" s="22">
        <v>496.055833333333</v>
      </c>
      <c r="I12" s="22">
        <v>571.0675</v>
      </c>
      <c r="J12" s="22">
        <v>654.28333333333296</v>
      </c>
      <c r="K12" s="22">
        <v>676.48249999999996</v>
      </c>
      <c r="L12" s="22">
        <v>648.74916666666695</v>
      </c>
      <c r="M12" s="22">
        <v>642.03416666666703</v>
      </c>
      <c r="N12" s="22">
        <v>703.32916666666699</v>
      </c>
      <c r="O12" s="22">
        <v>791.96</v>
      </c>
      <c r="P12" s="22">
        <v>760.10249999999996</v>
      </c>
      <c r="Q12" s="22">
        <v>873.46166666666704</v>
      </c>
      <c r="R12" s="22">
        <v>840.27750000000003</v>
      </c>
    </row>
    <row r="13" spans="1:18" x14ac:dyDescent="0.2">
      <c r="A13" s="21" t="s">
        <v>14</v>
      </c>
      <c r="B13" s="21" t="s">
        <v>14</v>
      </c>
      <c r="C13" s="22">
        <v>1967.98416666667</v>
      </c>
      <c r="D13" s="22">
        <v>2156.6783333333301</v>
      </c>
      <c r="E13" s="22">
        <v>1898.3841666666699</v>
      </c>
      <c r="F13" s="22">
        <v>1846.1408695652201</v>
      </c>
      <c r="G13" s="22">
        <v>1795.6541666666701</v>
      </c>
      <c r="H13" s="22">
        <v>1868.42166666667</v>
      </c>
      <c r="I13" s="22">
        <v>2001.7791666666701</v>
      </c>
      <c r="J13" s="22">
        <v>2745.2733333333299</v>
      </c>
      <c r="K13" s="22">
        <v>3052.9416666666698</v>
      </c>
      <c r="L13" s="22">
        <v>2949.86916666667</v>
      </c>
      <c r="M13" s="22">
        <v>2957.28416666667</v>
      </c>
      <c r="N13" s="22">
        <v>3281.4250000000002</v>
      </c>
      <c r="O13" s="22">
        <v>3694.0374999999999</v>
      </c>
      <c r="P13" s="22">
        <v>3745.24416666667</v>
      </c>
      <c r="Q13" s="22">
        <v>4260.3483333333297</v>
      </c>
      <c r="R13" s="22">
        <v>4320.3275000000003</v>
      </c>
    </row>
    <row r="14" spans="1:18" x14ac:dyDescent="0.2">
      <c r="A14" s="21" t="s">
        <v>15</v>
      </c>
      <c r="B14" s="21" t="s">
        <v>15</v>
      </c>
      <c r="C14" s="22">
        <v>526.55916666666701</v>
      </c>
      <c r="D14" s="22">
        <v>573.19833333333304</v>
      </c>
      <c r="E14" s="22">
        <v>525.52583333333303</v>
      </c>
      <c r="F14" s="22">
        <v>505.64608695652203</v>
      </c>
      <c r="G14" s="22">
        <v>503.05500000000001</v>
      </c>
      <c r="H14" s="22">
        <v>500.15833333333302</v>
      </c>
      <c r="I14" s="22">
        <v>538.72666666666703</v>
      </c>
      <c r="J14" s="22">
        <v>535.42833333333294</v>
      </c>
      <c r="K14" s="22">
        <v>545.57583333333298</v>
      </c>
      <c r="L14" s="22">
        <v>568.34333333333302</v>
      </c>
      <c r="M14" s="22">
        <v>578.02083333333405</v>
      </c>
      <c r="N14" s="22">
        <v>587.69333333333304</v>
      </c>
      <c r="O14" s="22">
        <v>585.1875</v>
      </c>
      <c r="P14" s="22">
        <v>621.57583333333298</v>
      </c>
      <c r="Q14" s="22">
        <v>647.19500000000005</v>
      </c>
      <c r="R14" s="22">
        <v>543.60666666666702</v>
      </c>
    </row>
    <row r="15" spans="1:18" x14ac:dyDescent="0.2">
      <c r="A15" s="21" t="s">
        <v>78</v>
      </c>
      <c r="B15" s="21" t="s">
        <v>78</v>
      </c>
      <c r="C15" s="22">
        <v>2.6616666666666702</v>
      </c>
      <c r="D15" s="22">
        <v>2.69166666666667</v>
      </c>
      <c r="E15" s="22">
        <v>2.7</v>
      </c>
      <c r="F15" s="22">
        <v>2.7</v>
      </c>
      <c r="G15" s="22">
        <v>2.7</v>
      </c>
      <c r="H15" s="22">
        <v>2.7</v>
      </c>
      <c r="I15" s="22">
        <v>2.7</v>
      </c>
      <c r="J15" s="22">
        <v>2.7</v>
      </c>
      <c r="K15" s="22">
        <v>2.7</v>
      </c>
      <c r="L15" s="22">
        <v>2.6949999999999998</v>
      </c>
      <c r="M15" s="22">
        <v>2.7041666666666702</v>
      </c>
      <c r="N15" s="22">
        <v>2.7016666666666702</v>
      </c>
      <c r="O15" s="22">
        <v>2.7</v>
      </c>
      <c r="P15" s="22">
        <v>2.6991666666666698</v>
      </c>
      <c r="Q15" s="22">
        <v>2.7</v>
      </c>
      <c r="R15" s="22">
        <v>2.7</v>
      </c>
    </row>
    <row r="16" spans="1:18" x14ac:dyDescent="0.2">
      <c r="A16" s="21" t="s">
        <v>45</v>
      </c>
      <c r="B16" s="21" t="s">
        <v>45</v>
      </c>
      <c r="C16" s="22">
        <v>25000</v>
      </c>
      <c r="D16" s="22">
        <v>25000</v>
      </c>
      <c r="E16" s="22">
        <v>25000</v>
      </c>
      <c r="F16" s="22">
        <v>25000</v>
      </c>
      <c r="G16" s="22">
        <v>25000</v>
      </c>
      <c r="H16" s="22">
        <v>25000</v>
      </c>
      <c r="I16" s="22">
        <v>25000</v>
      </c>
      <c r="J16" s="22">
        <v>25000</v>
      </c>
      <c r="K16" s="22">
        <v>25000</v>
      </c>
      <c r="L16" s="22">
        <v>25000</v>
      </c>
      <c r="M16" s="22">
        <v>25000</v>
      </c>
      <c r="N16" s="22">
        <v>25000</v>
      </c>
      <c r="O16" s="22">
        <v>25000</v>
      </c>
      <c r="P16" s="22">
        <v>25000</v>
      </c>
      <c r="Q16" s="22">
        <v>25000</v>
      </c>
      <c r="R16" s="22">
        <v>25000</v>
      </c>
    </row>
    <row r="17" spans="1:18" x14ac:dyDescent="0.2">
      <c r="A17" s="21" t="s">
        <v>16</v>
      </c>
      <c r="B17" s="21" t="s">
        <v>16</v>
      </c>
      <c r="C17" s="22">
        <v>8.75</v>
      </c>
      <c r="D17" s="22">
        <v>8.75</v>
      </c>
      <c r="E17" s="22">
        <v>8.75</v>
      </c>
      <c r="F17" s="22">
        <v>8.75</v>
      </c>
      <c r="G17" s="22">
        <v>8.75</v>
      </c>
      <c r="H17" s="22">
        <v>8.7491666666666692</v>
      </c>
      <c r="I17" s="22">
        <v>8.7483333333333295</v>
      </c>
      <c r="J17" s="22">
        <v>8.7466666666666697</v>
      </c>
      <c r="K17" s="22">
        <v>8.74</v>
      </c>
      <c r="L17" s="22">
        <v>8.7449999999999992</v>
      </c>
      <c r="M17" s="22">
        <v>8.75</v>
      </c>
      <c r="N17" s="22">
        <v>8.75</v>
      </c>
      <c r="O17" s="22">
        <v>8.75</v>
      </c>
      <c r="P17" s="22">
        <v>8.75</v>
      </c>
      <c r="Q17" s="22">
        <v>8.75</v>
      </c>
      <c r="R17" s="22">
        <v>8.75</v>
      </c>
    </row>
    <row r="18" spans="1:18" x14ac:dyDescent="0.2">
      <c r="A18" s="21" t="s">
        <v>17</v>
      </c>
      <c r="B18" s="21" t="s">
        <v>17</v>
      </c>
      <c r="C18" s="22">
        <v>7.5816666666666697</v>
      </c>
      <c r="D18" s="22">
        <v>8.1433333333333309</v>
      </c>
      <c r="E18" s="22">
        <v>8.06</v>
      </c>
      <c r="F18" s="22">
        <v>7.7791304347826102</v>
      </c>
      <c r="G18" s="22">
        <v>7.8333333333333304</v>
      </c>
      <c r="H18" s="22">
        <v>7.86</v>
      </c>
      <c r="I18" s="22">
        <v>7.7341666666666704</v>
      </c>
      <c r="J18" s="22">
        <v>7.6591666666666702</v>
      </c>
      <c r="K18" s="22">
        <v>7.6041666666666696</v>
      </c>
      <c r="L18" s="22">
        <v>7.35</v>
      </c>
      <c r="M18" s="22">
        <v>7.5208333333333304</v>
      </c>
      <c r="N18" s="22">
        <v>7.6983333333333297</v>
      </c>
      <c r="O18" s="22">
        <v>7.7225000000000001</v>
      </c>
      <c r="P18" s="22">
        <v>7.7391666666666703</v>
      </c>
      <c r="Q18" s="22">
        <v>7.7533333333333401</v>
      </c>
      <c r="R18" s="22">
        <v>7.8333333333333304</v>
      </c>
    </row>
    <row r="19" spans="1:18" x14ac:dyDescent="0.2">
      <c r="A19" s="21" t="s">
        <v>18</v>
      </c>
      <c r="B19" s="21" t="s">
        <v>18</v>
      </c>
      <c r="C19" s="22">
        <v>204.35833333333301</v>
      </c>
      <c r="D19" s="22">
        <v>204.794166666667</v>
      </c>
      <c r="E19" s="22">
        <v>204.35583333333301</v>
      </c>
      <c r="F19" s="22">
        <v>204.09086956521699</v>
      </c>
      <c r="G19" s="22">
        <v>202.708333333333</v>
      </c>
      <c r="H19" s="22">
        <v>208.6225</v>
      </c>
      <c r="I19" s="22">
        <v>207.79333333333301</v>
      </c>
      <c r="J19" s="22">
        <v>206.97833333333301</v>
      </c>
      <c r="K19" s="22">
        <v>207.2</v>
      </c>
      <c r="L19" s="22">
        <v>207.120833333333</v>
      </c>
      <c r="M19" s="22">
        <v>207.884166666667</v>
      </c>
      <c r="N19" s="22">
        <v>208.005</v>
      </c>
      <c r="O19" s="22">
        <v>208.97583333333299</v>
      </c>
      <c r="P19" s="22">
        <v>208.713333333333</v>
      </c>
      <c r="Q19" s="22">
        <v>208.95</v>
      </c>
      <c r="R19" s="22">
        <v>209.74833333333299</v>
      </c>
    </row>
    <row r="20" spans="1:18" x14ac:dyDescent="0.2">
      <c r="A20" s="21" t="s">
        <v>46</v>
      </c>
      <c r="B20" s="21" t="s">
        <v>46</v>
      </c>
      <c r="C20" s="22">
        <v>39.060833333333299</v>
      </c>
      <c r="D20" s="22">
        <v>39.885833333333302</v>
      </c>
      <c r="E20" s="22">
        <v>39.795000000000002</v>
      </c>
      <c r="F20" s="22">
        <v>40.327391304347799</v>
      </c>
      <c r="G20" s="22">
        <v>41.637500000000003</v>
      </c>
      <c r="H20" s="22">
        <v>42.9166666666667</v>
      </c>
      <c r="I20" s="22">
        <v>45.051666666666698</v>
      </c>
      <c r="J20" s="22">
        <v>51.107500000000002</v>
      </c>
      <c r="K20" s="22">
        <v>63.315833333333401</v>
      </c>
      <c r="L20" s="22">
        <v>65.206666666666706</v>
      </c>
      <c r="M20" s="22">
        <v>67.819999999999993</v>
      </c>
      <c r="N20" s="22">
        <v>90.5</v>
      </c>
      <c r="O20" s="22">
        <v>104.586666666667</v>
      </c>
      <c r="P20" s="22">
        <v>99.039166666666702</v>
      </c>
      <c r="Q20" s="22">
        <v>115.709166666667</v>
      </c>
      <c r="R20" s="22">
        <v>140.955833333333</v>
      </c>
    </row>
    <row r="21" spans="1:18" x14ac:dyDescent="0.2">
      <c r="A21" s="21" t="s">
        <v>19</v>
      </c>
      <c r="B21" s="21" t="s">
        <v>19</v>
      </c>
      <c r="C21" s="22">
        <v>18.899999999999999</v>
      </c>
      <c r="D21" s="22">
        <v>18.893333333333299</v>
      </c>
      <c r="E21" s="22">
        <v>18.899999999999999</v>
      </c>
      <c r="F21" s="22">
        <v>18.896521739130399</v>
      </c>
      <c r="G21" s="22">
        <v>19.323333333333299</v>
      </c>
      <c r="H21" s="22">
        <v>20.105</v>
      </c>
      <c r="I21" s="22">
        <v>20.5</v>
      </c>
      <c r="J21" s="22">
        <v>21.8475</v>
      </c>
      <c r="K21" s="22">
        <v>22.8341666666667</v>
      </c>
      <c r="L21" s="22">
        <v>23.4858333333333</v>
      </c>
      <c r="M21" s="22">
        <v>23.907499999999999</v>
      </c>
      <c r="N21" s="22">
        <v>24.573333333333299</v>
      </c>
      <c r="O21" s="22">
        <v>24.648333333333301</v>
      </c>
      <c r="P21" s="22">
        <v>24.0766666666667</v>
      </c>
      <c r="Q21" s="22">
        <v>24.6116666666667</v>
      </c>
      <c r="R21" s="22">
        <v>24.663333333333298</v>
      </c>
    </row>
    <row r="22" spans="1:18" x14ac:dyDescent="0.2">
      <c r="A22" s="21" t="s">
        <v>39</v>
      </c>
      <c r="B22" s="21" t="s">
        <v>39</v>
      </c>
      <c r="C22" s="22">
        <v>11.1558333333333</v>
      </c>
      <c r="D22" s="22">
        <v>13.5075</v>
      </c>
      <c r="E22" s="22">
        <v>12.6325</v>
      </c>
      <c r="F22" s="22">
        <v>12.4526086956522</v>
      </c>
      <c r="G22" s="22">
        <v>13.1525</v>
      </c>
      <c r="H22" s="22">
        <v>12.765000000000001</v>
      </c>
      <c r="I22" s="22">
        <v>13.3091666666667</v>
      </c>
      <c r="J22" s="22">
        <v>15.873333333333299</v>
      </c>
      <c r="K22" s="22">
        <v>18.686666666666699</v>
      </c>
      <c r="L22" s="22">
        <v>18.9166666666667</v>
      </c>
      <c r="M22" s="22">
        <v>19.233333333333299</v>
      </c>
      <c r="N22" s="22">
        <v>19.25</v>
      </c>
      <c r="O22" s="22">
        <v>21.481666666666701</v>
      </c>
      <c r="P22" s="22">
        <v>20.28</v>
      </c>
      <c r="Q22" s="22">
        <v>20.1108333333333</v>
      </c>
      <c r="R22" s="22">
        <v>17.740833333333299</v>
      </c>
    </row>
    <row r="23" spans="1:18" x14ac:dyDescent="0.2">
      <c r="A23" s="21" t="s">
        <v>20</v>
      </c>
      <c r="B23" s="21" t="s">
        <v>20</v>
      </c>
      <c r="C23" s="22">
        <v>19.372499999999999</v>
      </c>
      <c r="D23" s="22">
        <v>20.339166666666699</v>
      </c>
      <c r="E23" s="22">
        <v>21.355833333333301</v>
      </c>
      <c r="F23" s="22">
        <v>22.441304347826101</v>
      </c>
      <c r="G23" s="22">
        <v>23.545000000000002</v>
      </c>
      <c r="H23" s="22">
        <v>24.715</v>
      </c>
      <c r="I23" s="22">
        <v>25.9575</v>
      </c>
      <c r="J23" s="22">
        <v>27.250833333333301</v>
      </c>
      <c r="K23" s="22">
        <v>28.5491666666667</v>
      </c>
      <c r="L23" s="22">
        <v>30.029166666666701</v>
      </c>
      <c r="M23" s="22">
        <v>31.6391666666667</v>
      </c>
      <c r="N23" s="22">
        <v>33.265000000000001</v>
      </c>
      <c r="O23" s="22">
        <v>34.441666666666698</v>
      </c>
      <c r="P23" s="22">
        <v>35.123333333333299</v>
      </c>
      <c r="Q23" s="22">
        <v>35.905000000000001</v>
      </c>
      <c r="R23" s="22">
        <v>36.623333333333299</v>
      </c>
    </row>
    <row r="24" spans="1:18" x14ac:dyDescent="0.2">
      <c r="A24" s="21" t="s">
        <v>21</v>
      </c>
      <c r="B24" s="21" t="s">
        <v>21</v>
      </c>
      <c r="C24" s="22">
        <v>1</v>
      </c>
      <c r="D24" s="22">
        <v>1</v>
      </c>
      <c r="E24" s="22">
        <v>1</v>
      </c>
      <c r="F24" s="22">
        <v>1</v>
      </c>
      <c r="G24" s="22">
        <v>1</v>
      </c>
      <c r="H24" s="22">
        <v>1</v>
      </c>
      <c r="I24" s="22">
        <v>1</v>
      </c>
      <c r="J24" s="22">
        <v>1</v>
      </c>
      <c r="K24" s="22">
        <v>1</v>
      </c>
      <c r="L24" s="22">
        <v>1</v>
      </c>
      <c r="M24" s="22">
        <v>1</v>
      </c>
      <c r="N24" s="22">
        <v>1</v>
      </c>
      <c r="O24" s="22">
        <v>1</v>
      </c>
      <c r="P24" s="22">
        <v>1</v>
      </c>
      <c r="Q24" s="22">
        <v>1</v>
      </c>
      <c r="R24" s="22">
        <v>1</v>
      </c>
    </row>
    <row r="25" spans="1:18" x14ac:dyDescent="0.2">
      <c r="A25" s="21" t="s">
        <v>22</v>
      </c>
      <c r="B25" s="21" t="s">
        <v>22</v>
      </c>
      <c r="C25" s="22">
        <v>4349.5808333333298</v>
      </c>
      <c r="D25" s="22">
        <v>4969.68166666667</v>
      </c>
      <c r="E25" s="22">
        <v>4752.7066666666697</v>
      </c>
      <c r="F25" s="22">
        <v>4180.7365217391298</v>
      </c>
      <c r="G25" s="22">
        <v>4425.6125000000002</v>
      </c>
      <c r="H25" s="22">
        <v>4308.6225000000004</v>
      </c>
      <c r="I25" s="22">
        <v>4463.4283333333296</v>
      </c>
      <c r="J25" s="22">
        <v>5204.8058333333302</v>
      </c>
      <c r="K25" s="22">
        <v>5673.4016666666703</v>
      </c>
      <c r="L25" s="22">
        <v>5622.5391666666701</v>
      </c>
      <c r="M25" s="22">
        <v>5730.1166666666704</v>
      </c>
      <c r="N25" s="22">
        <v>6240.8474999999999</v>
      </c>
      <c r="O25" s="22">
        <v>6771.0941666666704</v>
      </c>
      <c r="P25" s="22">
        <v>6776.7266666666701</v>
      </c>
      <c r="Q25" s="22">
        <v>6985.5991666666696</v>
      </c>
      <c r="R25" s="22">
        <v>7292.1575000000003</v>
      </c>
    </row>
    <row r="26" spans="1:18" x14ac:dyDescent="0.2">
      <c r="A26" s="21" t="s">
        <v>23</v>
      </c>
      <c r="B26" s="21" t="s">
        <v>23</v>
      </c>
      <c r="C26" s="22">
        <v>2.9241666666666699</v>
      </c>
      <c r="D26" s="22">
        <v>3.0108333333333301</v>
      </c>
      <c r="E26" s="22">
        <v>2.8250000000000002</v>
      </c>
      <c r="F26" s="22">
        <v>2.7534782608695698</v>
      </c>
      <c r="G26" s="22">
        <v>2.6366666666666698</v>
      </c>
      <c r="H26" s="22">
        <v>2.7025000000000001</v>
      </c>
      <c r="I26" s="22">
        <v>2.84</v>
      </c>
      <c r="J26" s="22">
        <v>3.1850000000000001</v>
      </c>
      <c r="K26" s="22">
        <v>3.375</v>
      </c>
      <c r="L26" s="22">
        <v>3.2608333333333301</v>
      </c>
      <c r="M26" s="22">
        <v>3.2866666666666702</v>
      </c>
      <c r="N26" s="22">
        <v>3.3358333333333299</v>
      </c>
      <c r="O26" s="22">
        <v>3.4966666666666701</v>
      </c>
      <c r="P26" s="22">
        <v>3.8816666666666699</v>
      </c>
      <c r="Q26" s="22">
        <v>3.835</v>
      </c>
      <c r="R26" s="22">
        <v>3.7433333333333301</v>
      </c>
    </row>
    <row r="27" spans="1:18" x14ac:dyDescent="0.2">
      <c r="A27" s="21" t="s">
        <v>71</v>
      </c>
      <c r="B27" s="21" t="s">
        <v>24</v>
      </c>
      <c r="C27" s="22">
        <v>34.47</v>
      </c>
      <c r="D27" s="22">
        <v>35.957500000000003</v>
      </c>
      <c r="E27" s="22">
        <v>36.8691666666667</v>
      </c>
      <c r="F27" s="22">
        <v>38.111739130434799</v>
      </c>
      <c r="G27" s="22">
        <v>39.280833333333298</v>
      </c>
      <c r="H27" s="22">
        <v>41.741666666666703</v>
      </c>
      <c r="I27" s="22">
        <v>43.469166666666702</v>
      </c>
      <c r="J27" s="22">
        <v>45</v>
      </c>
      <c r="K27" s="22">
        <v>46.0208333333333</v>
      </c>
      <c r="L27" s="22">
        <v>47.451666666666704</v>
      </c>
      <c r="M27" s="22">
        <v>49.543333333333301</v>
      </c>
      <c r="N27" s="22">
        <v>51.392499999999998</v>
      </c>
      <c r="O27" s="22">
        <v>56.63</v>
      </c>
      <c r="P27" s="22">
        <v>57.101666666666702</v>
      </c>
      <c r="Q27" s="22">
        <v>54.963333333333303</v>
      </c>
      <c r="R27" s="22">
        <v>56.000833333333297</v>
      </c>
    </row>
    <row r="28" spans="1:18" x14ac:dyDescent="0.2">
      <c r="A28" s="21" t="s">
        <v>85</v>
      </c>
      <c r="B28" s="21" t="s">
        <v>43</v>
      </c>
      <c r="C28" s="22">
        <v>6.2566666666666704</v>
      </c>
      <c r="D28" s="22">
        <v>6.2983333333333302</v>
      </c>
      <c r="E28" s="22">
        <v>6.3391666666666699</v>
      </c>
      <c r="F28" s="22">
        <v>6.3783333333333303</v>
      </c>
      <c r="G28" s="22">
        <v>6.3825000000000003</v>
      </c>
      <c r="H28" s="22">
        <v>6.3716666666666697</v>
      </c>
      <c r="I28" s="22">
        <v>6.3516666666666701</v>
      </c>
      <c r="J28" s="22">
        <v>6.3508333333333304</v>
      </c>
      <c r="K28" s="22">
        <v>6.6325000000000003</v>
      </c>
      <c r="L28" s="22">
        <v>6.7450000000000001</v>
      </c>
      <c r="M28" s="22">
        <v>6.7833333333333297</v>
      </c>
      <c r="N28" s="22">
        <v>6.7608333333333297</v>
      </c>
      <c r="O28" s="22">
        <v>6.7583333333333302</v>
      </c>
      <c r="P28" s="22">
        <v>6.7741666666666696</v>
      </c>
      <c r="Q28" s="22">
        <v>6.7741666666666696</v>
      </c>
      <c r="R28" s="22">
        <v>6.7641666666666698</v>
      </c>
    </row>
    <row r="29" spans="1:18" x14ac:dyDescent="0.2">
      <c r="A29" s="21" t="s">
        <v>44</v>
      </c>
      <c r="B29" s="21" t="s">
        <v>44</v>
      </c>
      <c r="C29" s="22">
        <v>20.904166666666701</v>
      </c>
      <c r="D29" s="22">
        <v>22.536666666666701</v>
      </c>
      <c r="E29" s="22">
        <v>20.009166666666701</v>
      </c>
      <c r="F29" s="22">
        <v>19.259166666666701</v>
      </c>
      <c r="G29" s="22">
        <v>20.245000000000001</v>
      </c>
      <c r="H29" s="22">
        <v>20.455833333333299</v>
      </c>
      <c r="I29" s="22">
        <v>23.2091666666667</v>
      </c>
      <c r="J29" s="22">
        <v>27.274999999999999</v>
      </c>
      <c r="K29" s="22">
        <v>30.1</v>
      </c>
      <c r="L29" s="22">
        <v>28.650833333333299</v>
      </c>
      <c r="M29" s="22">
        <v>30.725000000000001</v>
      </c>
      <c r="N29" s="22">
        <v>35.253333333333302</v>
      </c>
      <c r="O29" s="22">
        <v>42.015000000000001</v>
      </c>
      <c r="P29" s="22">
        <v>43.557499999999997</v>
      </c>
      <c r="Q29" s="22">
        <v>41.169166666666698</v>
      </c>
      <c r="R29" s="22">
        <v>38.838333333333303</v>
      </c>
    </row>
    <row r="30" spans="1:18" x14ac:dyDescent="0.2">
      <c r="A30" s="23" t="s">
        <v>109</v>
      </c>
      <c r="B30" s="23"/>
    </row>
    <row r="31" spans="1:18" x14ac:dyDescent="0.2">
      <c r="A31" s="23"/>
      <c r="B31" s="23"/>
    </row>
    <row r="32" spans="1:18" x14ac:dyDescent="0.2">
      <c r="A32" s="21" t="s">
        <v>79</v>
      </c>
      <c r="B32" s="21"/>
    </row>
  </sheetData>
  <hyperlinks>
    <hyperlink ref="F3" location="Datos!A1" display="Volver a Datos" xr:uid="{00000000-0004-0000-17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3"/>
  <sheetViews>
    <sheetView workbookViewId="0">
      <pane xSplit="1" ySplit="7" topLeftCell="C8" activePane="bottomRight" state="frozen"/>
      <selection activeCell="S24" sqref="S24"/>
      <selection pane="topRight" activeCell="S24" sqref="S24"/>
      <selection pane="bottomLeft" activeCell="S24" sqref="S24"/>
      <selection pane="bottomRight" activeCell="N3" sqref="N3"/>
    </sheetView>
  </sheetViews>
  <sheetFormatPr baseColWidth="10" defaultColWidth="11.5" defaultRowHeight="15" x14ac:dyDescent="0.2"/>
  <cols>
    <col min="1" max="1" width="30.6640625" customWidth="1"/>
    <col min="2" max="2" width="18" hidden="1" customWidth="1"/>
  </cols>
  <sheetData>
    <row r="1" spans="1:21" ht="19" x14ac:dyDescent="0.25">
      <c r="A1" s="17" t="s">
        <v>73</v>
      </c>
      <c r="B1" s="17"/>
    </row>
    <row r="2" spans="1:21" x14ac:dyDescent="0.2">
      <c r="A2" s="18" t="s">
        <v>74</v>
      </c>
      <c r="B2" s="18"/>
    </row>
    <row r="3" spans="1:21" x14ac:dyDescent="0.2">
      <c r="A3" s="18" t="s">
        <v>75</v>
      </c>
      <c r="B3" s="18"/>
    </row>
    <row r="4" spans="1:21" x14ac:dyDescent="0.2">
      <c r="A4" s="18" t="s">
        <v>110</v>
      </c>
      <c r="B4" s="18"/>
    </row>
    <row r="5" spans="1:21" x14ac:dyDescent="0.2">
      <c r="A5" s="19" t="s">
        <v>76</v>
      </c>
      <c r="B5" s="19"/>
      <c r="M5" s="42"/>
      <c r="N5" s="42"/>
      <c r="O5" s="42"/>
      <c r="P5" s="42"/>
    </row>
    <row r="6" spans="1:21" x14ac:dyDescent="0.2">
      <c r="C6" t="s">
        <v>29</v>
      </c>
      <c r="D6" t="s">
        <v>29</v>
      </c>
      <c r="E6" t="s">
        <v>29</v>
      </c>
      <c r="F6" t="s">
        <v>29</v>
      </c>
      <c r="G6" t="s">
        <v>29</v>
      </c>
      <c r="H6" t="s">
        <v>29</v>
      </c>
      <c r="I6" t="s">
        <v>29</v>
      </c>
      <c r="J6" t="s">
        <v>29</v>
      </c>
      <c r="K6" t="s">
        <v>29</v>
      </c>
      <c r="L6" t="s">
        <v>29</v>
      </c>
      <c r="M6" t="s">
        <v>29</v>
      </c>
      <c r="N6" t="s">
        <v>29</v>
      </c>
    </row>
    <row r="7" spans="1:21" x14ac:dyDescent="0.2">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c r="R7" s="24">
        <v>2023</v>
      </c>
    </row>
    <row r="8" spans="1:21" x14ac:dyDescent="0.2">
      <c r="A8" s="21" t="s">
        <v>9</v>
      </c>
      <c r="B8" s="21" t="s">
        <v>9</v>
      </c>
      <c r="C8" s="22">
        <v>366092.26</v>
      </c>
      <c r="D8" s="22">
        <v>335998.65</v>
      </c>
      <c r="E8" s="22">
        <v>426134.87</v>
      </c>
      <c r="F8" s="22">
        <v>529615.99</v>
      </c>
      <c r="G8" s="22">
        <v>580851.46</v>
      </c>
      <c r="H8" s="22">
        <v>613040.75</v>
      </c>
      <c r="I8" s="22">
        <v>566020.59</v>
      </c>
      <c r="J8" s="22">
        <v>644229.68999999994</v>
      </c>
      <c r="K8" s="22">
        <v>557134.51</v>
      </c>
      <c r="L8" s="22">
        <v>642888.72</v>
      </c>
      <c r="M8" s="22">
        <v>543355.64</v>
      </c>
      <c r="N8" s="22">
        <v>449958.51</v>
      </c>
      <c r="O8" s="22">
        <v>385611.42</v>
      </c>
      <c r="P8" s="22">
        <v>484606.42</v>
      </c>
      <c r="Q8" s="22">
        <v>629766.68999999994</v>
      </c>
      <c r="R8" s="22">
        <v>647921.34</v>
      </c>
    </row>
    <row r="9" spans="1:21" x14ac:dyDescent="0.2">
      <c r="A9" s="21" t="s">
        <v>69</v>
      </c>
      <c r="B9" s="21" t="s">
        <v>38</v>
      </c>
      <c r="C9" s="22">
        <v>1738.9</v>
      </c>
      <c r="D9" s="22">
        <v>1688.5</v>
      </c>
      <c r="E9" s="22">
        <v>1745.7</v>
      </c>
      <c r="F9" s="22">
        <v>1827.05</v>
      </c>
      <c r="G9" s="22">
        <v>1909.4</v>
      </c>
      <c r="H9" s="22">
        <v>2032.75</v>
      </c>
      <c r="I9" s="22">
        <v>2138.25</v>
      </c>
      <c r="J9" s="22">
        <v>2193.0500000000002</v>
      </c>
      <c r="K9" s="22">
        <v>2240.1999999999998</v>
      </c>
      <c r="L9" s="22">
        <v>2266.3000000000002</v>
      </c>
      <c r="M9" s="22">
        <v>2293.25</v>
      </c>
      <c r="N9" s="22">
        <v>2388.3000000000002</v>
      </c>
      <c r="O9" s="22">
        <v>2042.85</v>
      </c>
      <c r="P9" s="22">
        <v>2420.5500000000002</v>
      </c>
      <c r="Q9" s="22">
        <v>2846.7</v>
      </c>
      <c r="R9" s="22">
        <v>3066.85</v>
      </c>
    </row>
    <row r="10" spans="1:21" x14ac:dyDescent="0.2">
      <c r="A10" s="21" t="s">
        <v>11</v>
      </c>
      <c r="B10" s="21" t="s">
        <v>11</v>
      </c>
      <c r="C10" s="22">
        <v>16695.810000000001</v>
      </c>
      <c r="D10" s="22">
        <v>17339.990000000002</v>
      </c>
      <c r="E10" s="22">
        <v>19650.650000000001</v>
      </c>
      <c r="F10" s="22">
        <v>23967.71</v>
      </c>
      <c r="G10" s="22">
        <v>27084.5</v>
      </c>
      <c r="H10" s="22">
        <v>30659.34</v>
      </c>
      <c r="I10" s="22">
        <v>32996.19</v>
      </c>
      <c r="J10" s="22">
        <v>33000.199999999997</v>
      </c>
      <c r="K10" s="22">
        <v>33941.129999999997</v>
      </c>
      <c r="L10" s="22">
        <v>37508.639999999999</v>
      </c>
      <c r="M10" s="22">
        <v>40287.65</v>
      </c>
      <c r="N10" s="22">
        <v>40895.32</v>
      </c>
      <c r="O10" s="22">
        <v>36629.839999999997</v>
      </c>
      <c r="P10" s="22">
        <v>40406.11</v>
      </c>
      <c r="Q10" s="22">
        <v>44008.28</v>
      </c>
      <c r="R10" s="22">
        <v>45135.4</v>
      </c>
    </row>
    <row r="11" spans="1:21" x14ac:dyDescent="0.2">
      <c r="A11" s="21" t="s">
        <v>70</v>
      </c>
      <c r="B11" s="21" t="s">
        <v>12</v>
      </c>
      <c r="C11" s="22">
        <v>1720781.45</v>
      </c>
      <c r="D11" s="22">
        <v>1700075.5</v>
      </c>
      <c r="E11" s="22">
        <v>2213404.15</v>
      </c>
      <c r="F11" s="22">
        <v>2618377.27</v>
      </c>
      <c r="G11" s="22">
        <v>2467733.59</v>
      </c>
      <c r="H11" s="22">
        <v>2475425.14</v>
      </c>
      <c r="I11" s="22">
        <v>2460128.98</v>
      </c>
      <c r="J11" s="22">
        <v>1822108.33</v>
      </c>
      <c r="K11" s="22">
        <v>1808853.48</v>
      </c>
      <c r="L11" s="22">
        <v>2063201.14</v>
      </c>
      <c r="M11" s="22">
        <v>1924157.2</v>
      </c>
      <c r="N11" s="22">
        <v>1873183.22</v>
      </c>
      <c r="O11" s="22">
        <v>1484724.07</v>
      </c>
      <c r="P11" s="22">
        <v>1671465.84</v>
      </c>
      <c r="Q11" s="22">
        <v>1953250.59</v>
      </c>
      <c r="R11" s="22">
        <v>2193670.23</v>
      </c>
      <c r="S11" s="57"/>
      <c r="T11" s="57"/>
      <c r="U11" s="57"/>
    </row>
    <row r="12" spans="1:21" x14ac:dyDescent="0.2">
      <c r="A12" s="21" t="s">
        <v>13</v>
      </c>
      <c r="B12" s="21" t="s">
        <v>13</v>
      </c>
      <c r="C12" s="22">
        <v>182717.38</v>
      </c>
      <c r="D12" s="22">
        <v>172474.21</v>
      </c>
      <c r="E12" s="22">
        <v>217919.76</v>
      </c>
      <c r="F12" s="22">
        <v>251154.03</v>
      </c>
      <c r="G12" s="22">
        <v>267329.99</v>
      </c>
      <c r="H12" s="22">
        <v>277325.99</v>
      </c>
      <c r="I12" s="22">
        <v>259393.63</v>
      </c>
      <c r="J12" s="22">
        <v>242925.9</v>
      </c>
      <c r="K12" s="22">
        <v>249455.46</v>
      </c>
      <c r="L12" s="22">
        <v>276622.37</v>
      </c>
      <c r="M12" s="22">
        <v>295907.39</v>
      </c>
      <c r="N12" s="22">
        <v>278525.95</v>
      </c>
      <c r="O12" s="22">
        <v>254528.61</v>
      </c>
      <c r="P12" s="22">
        <v>315457.5</v>
      </c>
      <c r="Q12" s="22">
        <v>302569.15000000002</v>
      </c>
      <c r="R12" s="22">
        <v>335817.48</v>
      </c>
    </row>
    <row r="13" spans="1:21" x14ac:dyDescent="0.2">
      <c r="A13" s="21" t="s">
        <v>14</v>
      </c>
      <c r="B13" s="21" t="s">
        <v>14</v>
      </c>
      <c r="C13" s="22">
        <v>243674.23</v>
      </c>
      <c r="D13" s="22">
        <v>234910.59</v>
      </c>
      <c r="E13" s="22">
        <v>287060.31</v>
      </c>
      <c r="F13" s="22">
        <v>335045.45</v>
      </c>
      <c r="G13" s="22">
        <v>370891.67</v>
      </c>
      <c r="H13" s="22">
        <v>381962.09</v>
      </c>
      <c r="I13" s="22">
        <v>381694.94</v>
      </c>
      <c r="J13" s="22">
        <v>294849.59000000003</v>
      </c>
      <c r="K13" s="22">
        <v>283511.81</v>
      </c>
      <c r="L13" s="22">
        <v>311783.42</v>
      </c>
      <c r="M13" s="22">
        <v>334253.67</v>
      </c>
      <c r="N13" s="22">
        <v>322988.55</v>
      </c>
      <c r="O13" s="22">
        <v>271228.96999999997</v>
      </c>
      <c r="P13" s="22">
        <v>318033.08</v>
      </c>
      <c r="Q13" s="22">
        <v>346224.42</v>
      </c>
      <c r="R13" s="22">
        <v>365658.7</v>
      </c>
    </row>
    <row r="14" spans="1:21" x14ac:dyDescent="0.2">
      <c r="A14" s="21" t="s">
        <v>15</v>
      </c>
      <c r="B14" s="21" t="s">
        <v>15</v>
      </c>
      <c r="C14" s="22">
        <v>30817.65</v>
      </c>
      <c r="D14" s="22">
        <v>30749.18</v>
      </c>
      <c r="E14" s="22">
        <v>37713.129999999997</v>
      </c>
      <c r="F14" s="22">
        <v>42755.49</v>
      </c>
      <c r="G14" s="22">
        <v>47239.05</v>
      </c>
      <c r="H14" s="22">
        <v>50949.05</v>
      </c>
      <c r="I14" s="22">
        <v>52038.91</v>
      </c>
      <c r="J14" s="22">
        <v>56441.72</v>
      </c>
      <c r="K14" s="22">
        <v>58831.06</v>
      </c>
      <c r="L14" s="22">
        <v>60528.31</v>
      </c>
      <c r="M14" s="22">
        <v>62439.29</v>
      </c>
      <c r="N14" s="22">
        <v>64458.5</v>
      </c>
      <c r="O14" s="22">
        <v>62403.51</v>
      </c>
      <c r="P14" s="22">
        <v>64929.45</v>
      </c>
      <c r="Q14" s="22">
        <v>69444.41</v>
      </c>
      <c r="R14" s="22">
        <v>86564.09</v>
      </c>
    </row>
    <row r="15" spans="1:21" x14ac:dyDescent="0.2">
      <c r="A15" s="21" t="s">
        <v>78</v>
      </c>
      <c r="B15" s="21"/>
      <c r="C15" s="22">
        <v>458.19</v>
      </c>
      <c r="D15" s="22">
        <v>489.07</v>
      </c>
      <c r="E15" s="22">
        <v>493.83</v>
      </c>
      <c r="F15" s="22">
        <v>501.03</v>
      </c>
      <c r="G15" s="22">
        <v>486</v>
      </c>
      <c r="H15" s="22">
        <v>498.26</v>
      </c>
      <c r="I15" s="22">
        <v>520.42999999999995</v>
      </c>
      <c r="J15" s="22">
        <v>540.74</v>
      </c>
      <c r="K15" s="22">
        <v>576.23</v>
      </c>
      <c r="L15" s="22">
        <v>521.54999999999995</v>
      </c>
      <c r="M15" s="22">
        <v>554.77</v>
      </c>
      <c r="N15" s="22">
        <v>611.54</v>
      </c>
      <c r="O15" s="22">
        <v>504.21</v>
      </c>
      <c r="P15" s="22">
        <v>555.27</v>
      </c>
      <c r="Q15" s="22">
        <v>607.16</v>
      </c>
      <c r="R15" s="22">
        <v>653.99</v>
      </c>
    </row>
    <row r="16" spans="1:21" x14ac:dyDescent="0.2">
      <c r="A16" s="21" t="s">
        <v>45</v>
      </c>
      <c r="B16" s="21" t="s">
        <v>45</v>
      </c>
      <c r="C16" s="22">
        <v>61139.44</v>
      </c>
      <c r="D16" s="22">
        <v>60094.98</v>
      </c>
      <c r="E16" s="22">
        <v>68151.33</v>
      </c>
      <c r="F16" s="22">
        <v>78986.649999999994</v>
      </c>
      <c r="G16" s="22">
        <v>87735.05</v>
      </c>
      <c r="H16" s="22">
        <v>96570.33</v>
      </c>
      <c r="I16" s="22">
        <v>102717.79</v>
      </c>
      <c r="J16" s="22">
        <v>97209.56</v>
      </c>
      <c r="K16" s="22">
        <v>97671.43</v>
      </c>
      <c r="L16" s="22">
        <v>104467.49</v>
      </c>
      <c r="M16" s="22">
        <v>107478.96</v>
      </c>
      <c r="N16" s="22">
        <v>107595.83</v>
      </c>
      <c r="O16" s="22">
        <v>95865.47</v>
      </c>
      <c r="P16" s="22">
        <v>107435.1</v>
      </c>
      <c r="Q16" s="22">
        <v>116586.08</v>
      </c>
      <c r="R16" s="22">
        <v>118844.83</v>
      </c>
    </row>
    <row r="17" spans="1:18" x14ac:dyDescent="0.2">
      <c r="A17" s="21" t="s">
        <v>16</v>
      </c>
      <c r="B17" s="21" t="s">
        <v>16</v>
      </c>
      <c r="C17" s="22">
        <v>17986.89</v>
      </c>
      <c r="D17" s="22">
        <v>17601.62</v>
      </c>
      <c r="E17" s="22">
        <v>18447.919999999998</v>
      </c>
      <c r="F17" s="22">
        <v>20283.78</v>
      </c>
      <c r="G17" s="22">
        <v>21386.15</v>
      </c>
      <c r="H17" s="22">
        <v>21990.959999999999</v>
      </c>
      <c r="I17" s="22">
        <v>22593.47</v>
      </c>
      <c r="J17" s="22">
        <v>23438.240000000002</v>
      </c>
      <c r="K17" s="22">
        <v>24191.43</v>
      </c>
      <c r="L17" s="22">
        <v>24979.19</v>
      </c>
      <c r="M17" s="22">
        <v>26020.85</v>
      </c>
      <c r="N17" s="22">
        <v>26881.14</v>
      </c>
      <c r="O17" s="22">
        <v>24921.19</v>
      </c>
      <c r="P17" s="22">
        <v>29043.14</v>
      </c>
      <c r="Q17" s="22">
        <v>31988.92</v>
      </c>
      <c r="R17" s="22">
        <v>34015.620000000003</v>
      </c>
    </row>
    <row r="18" spans="1:18" x14ac:dyDescent="0.2">
      <c r="A18" s="21" t="s">
        <v>17</v>
      </c>
      <c r="B18" s="21" t="s">
        <v>17</v>
      </c>
      <c r="C18" s="22">
        <v>40258.050000000003</v>
      </c>
      <c r="D18" s="22">
        <v>37987.56</v>
      </c>
      <c r="E18" s="22">
        <v>41507.43</v>
      </c>
      <c r="F18" s="22">
        <v>47437.78</v>
      </c>
      <c r="G18" s="22">
        <v>49903.38</v>
      </c>
      <c r="H18" s="22">
        <v>52993.87</v>
      </c>
      <c r="I18" s="22">
        <v>57868.59</v>
      </c>
      <c r="J18" s="22">
        <v>62187.83</v>
      </c>
      <c r="K18" s="22">
        <v>66073.990000000005</v>
      </c>
      <c r="L18" s="22">
        <v>71655.69</v>
      </c>
      <c r="M18" s="22">
        <v>73326.62</v>
      </c>
      <c r="N18" s="22">
        <v>77169.91</v>
      </c>
      <c r="O18" s="22">
        <v>77705.11</v>
      </c>
      <c r="P18" s="22">
        <v>86479.94</v>
      </c>
      <c r="Q18" s="22">
        <v>95608.2</v>
      </c>
      <c r="R18" s="22">
        <v>104606.68</v>
      </c>
    </row>
    <row r="19" spans="1:18" x14ac:dyDescent="0.2">
      <c r="A19" s="21" t="s">
        <v>18</v>
      </c>
      <c r="B19" s="21" t="s">
        <v>18</v>
      </c>
      <c r="C19" s="22">
        <v>3024.54</v>
      </c>
      <c r="D19" s="22">
        <v>3166.02</v>
      </c>
      <c r="E19" s="22">
        <v>3433.26</v>
      </c>
      <c r="F19" s="22">
        <v>3691.14</v>
      </c>
      <c r="G19" s="22">
        <v>4062.89</v>
      </c>
      <c r="H19" s="22">
        <v>4167.3</v>
      </c>
      <c r="I19" s="22">
        <v>4127.62</v>
      </c>
      <c r="J19" s="22">
        <v>4279.84</v>
      </c>
      <c r="K19" s="22">
        <v>4482.7</v>
      </c>
      <c r="L19" s="22">
        <v>4748.17</v>
      </c>
      <c r="M19" s="22">
        <v>4787.7299999999996</v>
      </c>
      <c r="N19" s="22">
        <v>5173.76</v>
      </c>
      <c r="O19" s="22">
        <v>5471.26</v>
      </c>
      <c r="P19" s="22">
        <v>8041.36</v>
      </c>
      <c r="Q19" s="22">
        <v>14718.39</v>
      </c>
      <c r="R19" s="22">
        <v>20989.3</v>
      </c>
    </row>
    <row r="20" spans="1:18" x14ac:dyDescent="0.2">
      <c r="A20" s="21" t="s">
        <v>46</v>
      </c>
      <c r="B20" s="21" t="s">
        <v>46</v>
      </c>
      <c r="C20" s="22">
        <v>10259.75</v>
      </c>
      <c r="D20" s="22">
        <v>11452.01</v>
      </c>
      <c r="E20" s="22">
        <v>12011.95</v>
      </c>
      <c r="F20" s="22">
        <v>12934.05</v>
      </c>
      <c r="G20" s="22">
        <v>13587.51</v>
      </c>
      <c r="H20" s="22">
        <v>14786.76</v>
      </c>
      <c r="I20" s="22">
        <v>14940.99</v>
      </c>
      <c r="J20" s="22">
        <v>14204.41</v>
      </c>
      <c r="K20" s="22">
        <v>13333.36</v>
      </c>
      <c r="L20" s="22">
        <v>15237.36</v>
      </c>
      <c r="M20" s="22">
        <v>15730.39</v>
      </c>
      <c r="N20" s="22">
        <v>14065.35</v>
      </c>
      <c r="O20" s="22">
        <v>16547.759999999998</v>
      </c>
      <c r="P20" s="22">
        <v>20110.61</v>
      </c>
      <c r="Q20" s="22">
        <v>18751.39</v>
      </c>
      <c r="R20" s="22">
        <v>18034.04</v>
      </c>
    </row>
    <row r="21" spans="1:18" x14ac:dyDescent="0.2">
      <c r="A21" s="21" t="s">
        <v>19</v>
      </c>
      <c r="B21" s="21" t="s">
        <v>19</v>
      </c>
      <c r="C21" s="22">
        <v>13881.7</v>
      </c>
      <c r="D21" s="22">
        <v>14587.5</v>
      </c>
      <c r="E21" s="22">
        <v>15839.34</v>
      </c>
      <c r="F21" s="22">
        <v>17707.8</v>
      </c>
      <c r="G21" s="22">
        <v>18528.939999999999</v>
      </c>
      <c r="H21" s="22">
        <v>18498.169999999998</v>
      </c>
      <c r="I21" s="22">
        <v>19747.29</v>
      </c>
      <c r="J21" s="22">
        <v>20975.75</v>
      </c>
      <c r="K21" s="22">
        <v>21707.64</v>
      </c>
      <c r="L21" s="22">
        <v>23134.81</v>
      </c>
      <c r="M21" s="22">
        <v>24061.07</v>
      </c>
      <c r="N21" s="22">
        <v>24878.33</v>
      </c>
      <c r="O21" s="22">
        <v>23367.35</v>
      </c>
      <c r="P21" s="22">
        <v>28140.38</v>
      </c>
      <c r="Q21" s="22">
        <v>31418.69</v>
      </c>
      <c r="R21" s="22">
        <v>34427.79</v>
      </c>
    </row>
    <row r="22" spans="1:18" x14ac:dyDescent="0.2">
      <c r="A22" s="21" t="s">
        <v>39</v>
      </c>
      <c r="B22" s="21" t="s">
        <v>39</v>
      </c>
      <c r="C22" s="22">
        <v>1171699.69</v>
      </c>
      <c r="D22" s="22">
        <v>945762.55</v>
      </c>
      <c r="E22" s="22">
        <v>1105999.28</v>
      </c>
      <c r="F22" s="22">
        <v>1230232.82</v>
      </c>
      <c r="G22" s="22">
        <v>1255627.01</v>
      </c>
      <c r="H22" s="22">
        <v>1327440.51</v>
      </c>
      <c r="I22" s="22">
        <v>1364659.39</v>
      </c>
      <c r="J22" s="22">
        <v>1214371.3700000001</v>
      </c>
      <c r="K22" s="22">
        <v>1112200.0900000001</v>
      </c>
      <c r="L22" s="22">
        <v>1193994.8700000001</v>
      </c>
      <c r="M22" s="22">
        <v>1256164.25</v>
      </c>
      <c r="N22" s="22">
        <v>1304107.93</v>
      </c>
      <c r="O22" s="22">
        <v>1130663.8500000001</v>
      </c>
      <c r="P22" s="22">
        <v>1316498.97</v>
      </c>
      <c r="Q22" s="22">
        <v>1467491.19</v>
      </c>
      <c r="R22" s="22">
        <v>1797223.33</v>
      </c>
    </row>
    <row r="23" spans="1:18" x14ac:dyDescent="0.2">
      <c r="A23" s="21" t="s">
        <v>20</v>
      </c>
      <c r="B23" s="21" t="s">
        <v>20</v>
      </c>
      <c r="C23" s="22">
        <v>8494.1200000000008</v>
      </c>
      <c r="D23" s="22">
        <v>8296.1200000000008</v>
      </c>
      <c r="E23" s="22">
        <v>8752.85</v>
      </c>
      <c r="F23" s="22">
        <v>9767.4699999999993</v>
      </c>
      <c r="G23" s="22">
        <v>10527.58</v>
      </c>
      <c r="H23" s="22">
        <v>10980.86</v>
      </c>
      <c r="I23" s="22">
        <v>11875.14</v>
      </c>
      <c r="J23" s="22">
        <v>12750.76</v>
      </c>
      <c r="K23" s="22">
        <v>13282.16</v>
      </c>
      <c r="L23" s="22">
        <v>13782.93</v>
      </c>
      <c r="M23" s="22">
        <v>13028.56</v>
      </c>
      <c r="N23" s="22">
        <v>12694.41</v>
      </c>
      <c r="O23" s="22">
        <v>12679.12</v>
      </c>
      <c r="P23" s="22">
        <v>14140.44</v>
      </c>
      <c r="Q23" s="22">
        <v>15646</v>
      </c>
      <c r="R23" s="22">
        <v>17866.16</v>
      </c>
    </row>
    <row r="24" spans="1:18" x14ac:dyDescent="0.2">
      <c r="A24" s="21" t="s">
        <v>21</v>
      </c>
      <c r="B24" s="21" t="s">
        <v>21</v>
      </c>
      <c r="C24" s="22">
        <v>26080.720000000001</v>
      </c>
      <c r="D24" s="22">
        <v>28113.55</v>
      </c>
      <c r="E24" s="22">
        <v>30522.63</v>
      </c>
      <c r="F24" s="22">
        <v>35961.43</v>
      </c>
      <c r="G24" s="22">
        <v>41916.089999999997</v>
      </c>
      <c r="H24" s="22">
        <v>47276.43</v>
      </c>
      <c r="I24" s="22">
        <v>51756.77</v>
      </c>
      <c r="J24" s="22">
        <v>56080.35</v>
      </c>
      <c r="K24" s="22">
        <v>60036.61</v>
      </c>
      <c r="L24" s="22">
        <v>64489.54</v>
      </c>
      <c r="M24" s="22">
        <v>67316.47</v>
      </c>
      <c r="N24" s="22">
        <v>69778.990000000005</v>
      </c>
      <c r="O24" s="22">
        <v>57059.85</v>
      </c>
      <c r="P24" s="22">
        <v>67396.39</v>
      </c>
      <c r="Q24" s="22">
        <v>76276.12</v>
      </c>
      <c r="R24" s="22">
        <v>83318.179999999993</v>
      </c>
    </row>
    <row r="25" spans="1:18" x14ac:dyDescent="0.2">
      <c r="A25" s="21" t="s">
        <v>22</v>
      </c>
      <c r="B25" s="21" t="s">
        <v>22</v>
      </c>
      <c r="C25" s="22">
        <v>24711.68</v>
      </c>
      <c r="D25" s="22">
        <v>22396.79</v>
      </c>
      <c r="E25" s="22">
        <v>27119.119999999999</v>
      </c>
      <c r="F25" s="22">
        <v>33779.519999999997</v>
      </c>
      <c r="G25" s="22">
        <v>33299.97</v>
      </c>
      <c r="H25" s="22">
        <v>38704.85</v>
      </c>
      <c r="I25" s="22">
        <v>40365.78</v>
      </c>
      <c r="J25" s="22">
        <v>36296.980000000003</v>
      </c>
      <c r="K25" s="22">
        <v>36098.28</v>
      </c>
      <c r="L25" s="22">
        <v>38992.239999999998</v>
      </c>
      <c r="M25" s="22">
        <v>40239.01</v>
      </c>
      <c r="N25" s="22">
        <v>37922.82</v>
      </c>
      <c r="O25" s="22">
        <v>35424.83</v>
      </c>
      <c r="P25" s="22">
        <v>39946.589999999997</v>
      </c>
      <c r="Q25" s="22">
        <v>41936</v>
      </c>
      <c r="R25" s="22">
        <v>43147.57</v>
      </c>
    </row>
    <row r="26" spans="1:18" x14ac:dyDescent="0.2">
      <c r="A26" s="21" t="s">
        <v>23</v>
      </c>
      <c r="B26" s="21" t="s">
        <v>23</v>
      </c>
      <c r="C26" s="22">
        <v>120742.28</v>
      </c>
      <c r="D26" s="22">
        <v>121184.81</v>
      </c>
      <c r="E26" s="22">
        <v>147575.4</v>
      </c>
      <c r="F26" s="22">
        <v>171832.88</v>
      </c>
      <c r="G26" s="22">
        <v>192768.57</v>
      </c>
      <c r="H26" s="22">
        <v>201149.56</v>
      </c>
      <c r="I26" s="22">
        <v>200771.07</v>
      </c>
      <c r="J26" s="22">
        <v>189722.71</v>
      </c>
      <c r="K26" s="22">
        <v>191987.4</v>
      </c>
      <c r="L26" s="22">
        <v>211057.44</v>
      </c>
      <c r="M26" s="22">
        <v>222534.68</v>
      </c>
      <c r="N26" s="22">
        <v>228297.71</v>
      </c>
      <c r="O26" s="22">
        <v>200998.34</v>
      </c>
      <c r="P26" s="22">
        <v>226172.2</v>
      </c>
      <c r="Q26" s="22">
        <v>246047.95</v>
      </c>
      <c r="R26" s="22">
        <v>267069.8</v>
      </c>
    </row>
    <row r="27" spans="1:18" x14ac:dyDescent="0.2">
      <c r="A27" s="21" t="s">
        <v>71</v>
      </c>
      <c r="B27" s="21" t="s">
        <v>24</v>
      </c>
      <c r="C27" s="22">
        <v>48121.57</v>
      </c>
      <c r="D27" s="22">
        <v>48254.53</v>
      </c>
      <c r="E27" s="22">
        <v>53843.93</v>
      </c>
      <c r="F27" s="22">
        <v>58018.13</v>
      </c>
      <c r="G27" s="22">
        <v>60670.78</v>
      </c>
      <c r="H27" s="22">
        <v>62658.16</v>
      </c>
      <c r="I27" s="22">
        <v>67160.350000000006</v>
      </c>
      <c r="J27" s="22">
        <v>71149.210000000006</v>
      </c>
      <c r="K27" s="22">
        <v>75689.210000000006</v>
      </c>
      <c r="L27" s="22">
        <v>79977.36</v>
      </c>
      <c r="M27" s="22">
        <v>85532.77</v>
      </c>
      <c r="N27" s="22">
        <v>88896.9</v>
      </c>
      <c r="O27" s="22">
        <v>78859.11</v>
      </c>
      <c r="P27" s="22">
        <v>94295.07</v>
      </c>
      <c r="Q27" s="22">
        <v>113620.92</v>
      </c>
      <c r="R27" s="22">
        <v>122169.57</v>
      </c>
    </row>
    <row r="28" spans="1:18" x14ac:dyDescent="0.2">
      <c r="A28" s="21" t="s">
        <v>85</v>
      </c>
      <c r="B28" s="21" t="s">
        <v>43</v>
      </c>
      <c r="C28" s="22">
        <v>29446.38</v>
      </c>
      <c r="D28" s="22">
        <v>20259.66</v>
      </c>
      <c r="E28" s="22">
        <v>23411.14</v>
      </c>
      <c r="F28" s="22">
        <v>26871.5</v>
      </c>
      <c r="G28" s="22">
        <v>27147.35</v>
      </c>
      <c r="H28" s="22">
        <v>28560.54</v>
      </c>
      <c r="I28" s="22">
        <v>29476.58</v>
      </c>
      <c r="J28" s="22">
        <v>26841.08</v>
      </c>
      <c r="K28" s="22">
        <v>23619.24</v>
      </c>
      <c r="L28" s="22">
        <v>23847.7</v>
      </c>
      <c r="M28" s="22">
        <v>23889.35</v>
      </c>
      <c r="N28" s="22">
        <v>23588.1</v>
      </c>
      <c r="O28" s="22">
        <v>20991</v>
      </c>
      <c r="P28" s="22">
        <v>24177.08</v>
      </c>
      <c r="Q28" s="22">
        <v>28510.63</v>
      </c>
      <c r="R28" s="22">
        <v>25482.62</v>
      </c>
    </row>
    <row r="29" spans="1:18" x14ac:dyDescent="0.2">
      <c r="A29" s="21" t="s">
        <v>44</v>
      </c>
      <c r="B29" s="21" t="s">
        <v>44</v>
      </c>
      <c r="C29" s="22">
        <v>33174.75</v>
      </c>
      <c r="D29" s="22">
        <v>34828.230000000003</v>
      </c>
      <c r="E29" s="22">
        <v>43958.07</v>
      </c>
      <c r="F29" s="22">
        <v>52332.38</v>
      </c>
      <c r="G29" s="22">
        <v>56026.66</v>
      </c>
      <c r="H29" s="22">
        <v>62761.46</v>
      </c>
      <c r="I29" s="22">
        <v>62409.94</v>
      </c>
      <c r="J29" s="22">
        <v>58209.02</v>
      </c>
      <c r="K29" s="22">
        <v>57613.45</v>
      </c>
      <c r="L29" s="22">
        <v>64996.52</v>
      </c>
      <c r="M29" s="22">
        <v>65456.05</v>
      </c>
      <c r="N29" s="22">
        <v>62277.73</v>
      </c>
      <c r="O29" s="22">
        <v>53748.84</v>
      </c>
      <c r="P29" s="22">
        <v>60731.08</v>
      </c>
      <c r="Q29" s="22">
        <v>70290.94</v>
      </c>
      <c r="R29" s="22">
        <v>77716.13</v>
      </c>
    </row>
    <row r="30" spans="1:18" x14ac:dyDescent="0.2">
      <c r="A30" s="23" t="s">
        <v>109</v>
      </c>
      <c r="B30" s="23"/>
    </row>
    <row r="31" spans="1:18" x14ac:dyDescent="0.2">
      <c r="A31" s="21" t="s">
        <v>79</v>
      </c>
      <c r="B31" s="21"/>
      <c r="M31" s="42"/>
      <c r="N31" s="42"/>
      <c r="O31" s="42"/>
      <c r="P31" s="42"/>
    </row>
    <row r="32" spans="1:18" x14ac:dyDescent="0.2">
      <c r="N32" s="43"/>
      <c r="O32" s="43"/>
      <c r="P32" s="43"/>
    </row>
    <row r="33" spans="14:16" x14ac:dyDescent="0.2">
      <c r="N33" s="43"/>
      <c r="O33" s="43"/>
      <c r="P33" s="43"/>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A888-9461-4FCB-8092-C1B20D3C83FA}">
  <dimension ref="A1:A23"/>
  <sheetViews>
    <sheetView workbookViewId="0">
      <selection activeCell="A19" sqref="A19"/>
    </sheetView>
  </sheetViews>
  <sheetFormatPr baseColWidth="10" defaultColWidth="11.5" defaultRowHeight="15" x14ac:dyDescent="0.2"/>
  <sheetData>
    <row r="1" spans="1:1" ht="16" x14ac:dyDescent="0.2">
      <c r="A1" s="49" t="s">
        <v>86</v>
      </c>
    </row>
    <row r="2" spans="1:1" ht="16" x14ac:dyDescent="0.2">
      <c r="A2" s="50" t="s">
        <v>87</v>
      </c>
    </row>
    <row r="3" spans="1:1" ht="16" x14ac:dyDescent="0.2">
      <c r="A3" s="50" t="s">
        <v>88</v>
      </c>
    </row>
    <row r="4" spans="1:1" ht="16" x14ac:dyDescent="0.2">
      <c r="A4" s="50" t="s">
        <v>89</v>
      </c>
    </row>
    <row r="5" spans="1:1" ht="16" x14ac:dyDescent="0.2">
      <c r="A5" s="50" t="s">
        <v>90</v>
      </c>
    </row>
    <row r="6" spans="1:1" ht="16" x14ac:dyDescent="0.2">
      <c r="A6" s="50" t="s">
        <v>91</v>
      </c>
    </row>
    <row r="7" spans="1:1" ht="16" x14ac:dyDescent="0.2">
      <c r="A7" s="50"/>
    </row>
    <row r="8" spans="1:1" ht="16" x14ac:dyDescent="0.2">
      <c r="A8" s="49" t="s">
        <v>97</v>
      </c>
    </row>
    <row r="10" spans="1:1" ht="16" x14ac:dyDescent="0.2">
      <c r="A10" s="49" t="s">
        <v>92</v>
      </c>
    </row>
    <row r="12" spans="1:1" ht="16" x14ac:dyDescent="0.2">
      <c r="A12" s="49" t="s">
        <v>93</v>
      </c>
    </row>
    <row r="13" spans="1:1" ht="16" x14ac:dyDescent="0.2">
      <c r="A13" s="49"/>
    </row>
    <row r="14" spans="1:1" ht="16" x14ac:dyDescent="0.2">
      <c r="A14" s="49" t="s">
        <v>98</v>
      </c>
    </row>
    <row r="16" spans="1:1" ht="16" x14ac:dyDescent="0.2">
      <c r="A16" s="49" t="s">
        <v>94</v>
      </c>
    </row>
    <row r="17" spans="1:1" ht="16" x14ac:dyDescent="0.2">
      <c r="A17" s="49"/>
    </row>
    <row r="18" spans="1:1" ht="16" x14ac:dyDescent="0.2">
      <c r="A18" s="49" t="s">
        <v>99</v>
      </c>
    </row>
    <row r="20" spans="1:1" ht="16" x14ac:dyDescent="0.2">
      <c r="A20" s="49" t="s">
        <v>95</v>
      </c>
    </row>
    <row r="21" spans="1:1" ht="16" x14ac:dyDescent="0.2">
      <c r="A21" s="50"/>
    </row>
    <row r="22" spans="1:1" ht="16" x14ac:dyDescent="0.2">
      <c r="A22" s="49" t="s">
        <v>96</v>
      </c>
    </row>
    <row r="23" spans="1:1" ht="16" x14ac:dyDescent="0.2">
      <c r="A23" s="50"/>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Entrega 20220404</vt:lpstr>
      <vt:lpstr>Data</vt:lpstr>
      <vt:lpstr>Datos</vt:lpstr>
      <vt:lpstr>Prom_Averages</vt:lpstr>
      <vt:lpstr>TdC_ExRate</vt:lpstr>
      <vt:lpstr>PBI_GDP</vt:lpstr>
      <vt:lpstr>Aclaraciones_Disclaimers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Suarez Aleman, Ancor</dc:creator>
  <cp:lastModifiedBy>rolando drouaillet pumarino</cp:lastModifiedBy>
  <dcterms:created xsi:type="dcterms:W3CDTF">2017-05-09T19:54:44Z</dcterms:created>
  <dcterms:modified xsi:type="dcterms:W3CDTF">2025-01-09T20:28:22Z</dcterms:modified>
</cp:coreProperties>
</file>